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riyanka\Downloads\Assignments\"/>
    </mc:Choice>
  </mc:AlternateContent>
  <xr:revisionPtr revIDLastSave="0" documentId="13_ncr:1_{4428C52E-A01E-418E-B8FD-A934C4810ED7}" xr6:coauthVersionLast="47" xr6:coauthVersionMax="47" xr10:uidLastSave="{00000000-0000-0000-0000-000000000000}"/>
  <bookViews>
    <workbookView xWindow="-108" yWindow="-108" windowWidth="23256" windowHeight="12456" firstSheet="1" activeTab="6" xr2:uid="{00000000-000D-0000-FFFF-FFFF00000000}"/>
  </bookViews>
  <sheets>
    <sheet name="Customer_Dim " sheetId="5" r:id="rId1"/>
    <sheet name="Product_Dim" sheetId="2" r:id="rId2"/>
    <sheet name="Store_Dim " sheetId="7" r:id="rId3"/>
    <sheet name="Sales_Fact" sheetId="11" r:id="rId4"/>
    <sheet name="Pivot Chart" sheetId="54" r:id="rId5"/>
    <sheet name="Consolidate sheet" sheetId="37" r:id="rId6"/>
    <sheet name="Dashboard" sheetId="55" r:id="rId7"/>
    <sheet name="Key Points" sheetId="58" r:id="rId8"/>
  </sheets>
  <definedNames>
    <definedName name="_xlcn.WorksheetConnection_Ecommerce_Sales_Dataset_updated_Priyanka.xlsxTable41" hidden="1">Table4[]</definedName>
    <definedName name="Slicer_Category">#N/A</definedName>
    <definedName name="Slicer_Region">#N/A</definedName>
    <definedName name="Slicer_Store_Type">#N/A</definedName>
  </definedNames>
  <calcPr calcId="191028"/>
  <pivotCaches>
    <pivotCache cacheId="72" r:id="rId9"/>
    <pivotCache cacheId="93" r:id="rId10"/>
    <pivotCache cacheId="888" r:id="rId11"/>
    <pivotCache cacheId="891" r:id="rId12"/>
    <pivotCache cacheId="894" r:id="rId13"/>
    <pivotCache cacheId="897" r:id="rId14"/>
    <pivotCache cacheId="900" r:id="rId15"/>
    <pivotCache cacheId="903" r:id="rId16"/>
    <pivotCache cacheId="906" r:id="rId17"/>
    <pivotCache cacheId="909"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Ecommerce_Sales_Dataset_updated_Priyanka.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1" l="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T2" i="37"/>
  <c r="T3" i="37"/>
  <c r="T4" i="37"/>
  <c r="T5" i="37"/>
  <c r="T6" i="37"/>
  <c r="T7" i="37"/>
  <c r="T8" i="37"/>
  <c r="T9" i="37"/>
  <c r="T10" i="37"/>
  <c r="T11" i="37"/>
  <c r="T12" i="37"/>
  <c r="T13" i="37"/>
  <c r="T14" i="37"/>
  <c r="T15" i="37"/>
  <c r="T16" i="37"/>
  <c r="T17" i="37"/>
  <c r="T18" i="37"/>
  <c r="T19" i="37"/>
  <c r="T20" i="37"/>
  <c r="T21" i="37"/>
  <c r="T22" i="37"/>
  <c r="T23" i="37"/>
  <c r="T24" i="37"/>
  <c r="T25" i="37"/>
  <c r="T26" i="37"/>
  <c r="T27" i="37"/>
  <c r="T28" i="37"/>
  <c r="T29" i="37"/>
  <c r="T30" i="37"/>
  <c r="T31" i="37"/>
  <c r="T32" i="37"/>
  <c r="T33" i="37"/>
  <c r="T34" i="37"/>
  <c r="T35" i="37"/>
  <c r="T36" i="37"/>
  <c r="T37" i="37"/>
  <c r="T38" i="37"/>
  <c r="T39" i="37"/>
  <c r="T40" i="37"/>
  <c r="T41" i="37"/>
  <c r="T42" i="37"/>
  <c r="T43" i="37"/>
  <c r="T44" i="37"/>
  <c r="T45" i="37"/>
  <c r="T46" i="37"/>
  <c r="T47" i="37"/>
  <c r="T48" i="37"/>
  <c r="T49" i="37"/>
  <c r="T50" i="37"/>
  <c r="T51" i="37"/>
  <c r="T52" i="37"/>
  <c r="T53" i="37"/>
  <c r="T54" i="37"/>
  <c r="T55"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T85" i="37"/>
  <c r="T86" i="37"/>
  <c r="T87" i="37"/>
  <c r="T88" i="37"/>
  <c r="T89" i="37"/>
  <c r="T90" i="37"/>
  <c r="T91" i="37"/>
  <c r="T92" i="37"/>
  <c r="T93" i="37"/>
  <c r="T94" i="37"/>
  <c r="T95" i="37"/>
  <c r="T96" i="37"/>
  <c r="T97" i="37"/>
  <c r="T98" i="37"/>
  <c r="T99" i="37"/>
  <c r="T100" i="37"/>
  <c r="T101" i="37"/>
  <c r="T102" i="37"/>
  <c r="T103" i="37"/>
  <c r="T104" i="37"/>
  <c r="T105" i="37"/>
  <c r="T106" i="37"/>
  <c r="T107" i="37"/>
  <c r="T108" i="37"/>
  <c r="T109" i="37"/>
  <c r="T110" i="37"/>
  <c r="T111" i="37"/>
  <c r="T112" i="37"/>
  <c r="T113" i="37"/>
  <c r="T114" i="37"/>
  <c r="T115" i="37"/>
  <c r="T116" i="37"/>
  <c r="T117" i="37"/>
  <c r="T118" i="37"/>
  <c r="T119" i="37"/>
  <c r="T120" i="37"/>
  <c r="T121" i="37"/>
  <c r="T122" i="37"/>
  <c r="T123" i="37"/>
  <c r="T124" i="37"/>
  <c r="T125" i="37"/>
  <c r="T126" i="37"/>
  <c r="T127" i="37"/>
  <c r="T128" i="37"/>
  <c r="T129" i="37"/>
  <c r="T130" i="37"/>
  <c r="T131" i="37"/>
  <c r="T132" i="37"/>
  <c r="T133" i="37"/>
  <c r="T134" i="37"/>
  <c r="T135" i="37"/>
  <c r="T136" i="37"/>
  <c r="T137" i="37"/>
  <c r="T138" i="37"/>
  <c r="T139" i="37"/>
  <c r="T140" i="37"/>
  <c r="T141" i="37"/>
  <c r="T142" i="37"/>
  <c r="T143" i="37"/>
  <c r="T144" i="37"/>
  <c r="T145" i="37"/>
  <c r="T146" i="37"/>
  <c r="T147" i="37"/>
  <c r="T148" i="37"/>
  <c r="T149" i="37"/>
  <c r="T150" i="37"/>
  <c r="T151" i="37"/>
  <c r="T152" i="37"/>
  <c r="T153" i="37"/>
  <c r="T154" i="37"/>
  <c r="T155" i="37"/>
  <c r="T156" i="37"/>
  <c r="T157" i="37"/>
  <c r="T158" i="37"/>
  <c r="T159" i="37"/>
  <c r="T160" i="37"/>
  <c r="T161" i="37"/>
  <c r="T162" i="37"/>
  <c r="T163" i="37"/>
  <c r="T164" i="37"/>
  <c r="T165" i="37"/>
  <c r="T166" i="37"/>
  <c r="T167" i="37"/>
  <c r="T168" i="37"/>
  <c r="T169" i="37"/>
  <c r="T170" i="37"/>
  <c r="T171" i="37"/>
  <c r="T172" i="37"/>
  <c r="T173" i="37"/>
  <c r="T174" i="37"/>
  <c r="T175" i="37"/>
  <c r="T176" i="37"/>
  <c r="T177" i="37"/>
  <c r="T178" i="37"/>
  <c r="T179" i="37"/>
  <c r="T180" i="37"/>
  <c r="T181" i="37"/>
  <c r="T182" i="37"/>
  <c r="T183" i="37"/>
  <c r="T184" i="37"/>
  <c r="T185" i="37"/>
  <c r="T186" i="37"/>
  <c r="T187" i="37"/>
  <c r="T188" i="37"/>
  <c r="T189" i="37"/>
  <c r="T190" i="37"/>
  <c r="T191" i="37"/>
  <c r="T192" i="37"/>
  <c r="T193" i="37"/>
  <c r="T194" i="37"/>
  <c r="T195" i="37"/>
  <c r="T196" i="37"/>
  <c r="T197" i="37"/>
  <c r="T198" i="37"/>
  <c r="T199" i="37"/>
  <c r="T200" i="37"/>
  <c r="T201" i="37"/>
  <c r="T202" i="37"/>
  <c r="T203" i="37"/>
  <c r="T204" i="37"/>
  <c r="T205" i="37"/>
  <c r="T206" i="37"/>
  <c r="T207" i="37"/>
  <c r="T208" i="37"/>
  <c r="T209" i="37"/>
  <c r="T210" i="37"/>
  <c r="T211" i="37"/>
  <c r="T212" i="37"/>
  <c r="T213" i="37"/>
  <c r="T214" i="37"/>
  <c r="T215" i="37"/>
  <c r="T216" i="37"/>
  <c r="T217" i="37"/>
  <c r="T218" i="37"/>
  <c r="T219" i="37"/>
  <c r="T220" i="37"/>
  <c r="T221" i="37"/>
  <c r="T222" i="37"/>
  <c r="T223" i="37"/>
  <c r="T224" i="37"/>
  <c r="T225" i="37"/>
  <c r="T226" i="37"/>
  <c r="T227" i="37"/>
  <c r="T228" i="37"/>
  <c r="T229" i="37"/>
  <c r="T230" i="37"/>
  <c r="T231" i="37"/>
  <c r="T232" i="37"/>
  <c r="T233" i="37"/>
  <c r="T234" i="37"/>
  <c r="T235" i="37"/>
  <c r="T236" i="37"/>
  <c r="T237" i="37"/>
  <c r="T238" i="37"/>
  <c r="T239" i="37"/>
  <c r="T240" i="37"/>
  <c r="T241" i="37"/>
  <c r="T242" i="37"/>
  <c r="T243" i="37"/>
  <c r="T244" i="37"/>
  <c r="T245" i="37"/>
  <c r="T246" i="37"/>
  <c r="T247" i="37"/>
  <c r="T248" i="37"/>
  <c r="T249" i="37"/>
  <c r="T250" i="37"/>
  <c r="T251" i="37"/>
  <c r="T252" i="37"/>
  <c r="T253" i="37"/>
  <c r="T254" i="37"/>
  <c r="T255" i="37"/>
  <c r="T256" i="37"/>
  <c r="T257" i="37"/>
  <c r="T258" i="37"/>
  <c r="T259" i="37"/>
  <c r="T260" i="37"/>
  <c r="T261" i="37"/>
  <c r="T262" i="37"/>
  <c r="T263" i="37"/>
  <c r="T264" i="37"/>
  <c r="T265" i="37"/>
  <c r="T266" i="37"/>
  <c r="T267" i="37"/>
  <c r="T268" i="37"/>
  <c r="T269" i="37"/>
  <c r="T270" i="37"/>
  <c r="T271" i="37"/>
  <c r="T272" i="37"/>
  <c r="T273" i="37"/>
  <c r="T274" i="37"/>
  <c r="T275" i="37"/>
  <c r="T276" i="37"/>
  <c r="T277" i="37"/>
  <c r="T278" i="37"/>
  <c r="T279" i="37"/>
  <c r="T280" i="37"/>
  <c r="T281" i="37"/>
  <c r="T282" i="37"/>
  <c r="T283" i="37"/>
  <c r="T284" i="37"/>
  <c r="T285" i="37"/>
  <c r="T286" i="37"/>
  <c r="T287" i="37"/>
  <c r="T288" i="37"/>
  <c r="T289" i="37"/>
  <c r="T290" i="37"/>
  <c r="T291" i="37"/>
  <c r="T292" i="37"/>
  <c r="T293" i="37"/>
  <c r="T294" i="37"/>
  <c r="T295" i="37"/>
  <c r="T296" i="37"/>
  <c r="T297" i="37"/>
  <c r="T298" i="37"/>
  <c r="T299" i="37"/>
  <c r="T300" i="37"/>
  <c r="T301" i="37"/>
  <c r="T302" i="37"/>
  <c r="T303" i="37"/>
  <c r="T304" i="37"/>
  <c r="T305" i="37"/>
  <c r="T306" i="37"/>
  <c r="T307" i="37"/>
  <c r="T308" i="37"/>
  <c r="T309" i="37"/>
  <c r="T310" i="37"/>
  <c r="T311" i="37"/>
  <c r="T312" i="37"/>
  <c r="T313" i="37"/>
  <c r="T314" i="37"/>
  <c r="T315" i="37"/>
  <c r="T316" i="37"/>
  <c r="T317" i="37"/>
  <c r="T318" i="37"/>
  <c r="T319" i="37"/>
  <c r="T320" i="37"/>
  <c r="T321" i="37"/>
  <c r="T322" i="37"/>
  <c r="T323" i="37"/>
  <c r="T324" i="37"/>
  <c r="T325" i="37"/>
  <c r="T326" i="37"/>
  <c r="T327" i="37"/>
  <c r="T328" i="37"/>
  <c r="T329" i="37"/>
  <c r="T330" i="37"/>
  <c r="T331" i="37"/>
  <c r="T332" i="37"/>
  <c r="T333" i="37"/>
  <c r="T334" i="37"/>
  <c r="T335" i="37"/>
  <c r="T336" i="37"/>
  <c r="T337" i="37"/>
  <c r="T338" i="37"/>
  <c r="T339" i="37"/>
  <c r="T340" i="37"/>
  <c r="T341" i="37"/>
  <c r="T342" i="37"/>
  <c r="T343" i="37"/>
  <c r="T344" i="37"/>
  <c r="T345" i="37"/>
  <c r="T346" i="37"/>
  <c r="T347" i="37"/>
  <c r="T348" i="37"/>
  <c r="T349" i="37"/>
  <c r="T350" i="37"/>
  <c r="T351" i="37"/>
  <c r="T352" i="37"/>
  <c r="T353" i="37"/>
  <c r="T354" i="37"/>
  <c r="T355" i="37"/>
  <c r="T356" i="37"/>
  <c r="T357" i="37"/>
  <c r="T358" i="37"/>
  <c r="T359" i="37"/>
  <c r="T360" i="37"/>
  <c r="T361" i="37"/>
  <c r="T362" i="37"/>
  <c r="T363" i="37"/>
  <c r="T364" i="37"/>
  <c r="T365" i="37"/>
  <c r="T366" i="37"/>
  <c r="T367" i="37"/>
  <c r="T368" i="37"/>
  <c r="T369" i="37"/>
  <c r="T370" i="37"/>
  <c r="T371" i="37"/>
  <c r="T372" i="37"/>
  <c r="T373" i="37"/>
  <c r="T374" i="37"/>
  <c r="T375" i="37"/>
  <c r="T376" i="37"/>
  <c r="T377" i="37"/>
  <c r="T378" i="37"/>
  <c r="T379" i="37"/>
  <c r="T380" i="37"/>
  <c r="T381" i="37"/>
  <c r="T382" i="37"/>
  <c r="T383" i="37"/>
  <c r="T384" i="37"/>
  <c r="T385" i="37"/>
  <c r="T386" i="37"/>
  <c r="T387" i="37"/>
  <c r="T388" i="37"/>
  <c r="T389" i="37"/>
  <c r="T390" i="37"/>
  <c r="T391" i="37"/>
  <c r="T392" i="37"/>
  <c r="T393" i="37"/>
  <c r="T394" i="37"/>
  <c r="T395" i="37"/>
  <c r="T396" i="37"/>
  <c r="T397" i="37"/>
  <c r="T398" i="37"/>
  <c r="T399" i="37"/>
  <c r="T400" i="37"/>
  <c r="T401" i="37"/>
  <c r="T402" i="37"/>
  <c r="T403" i="37"/>
  <c r="T404" i="37"/>
  <c r="T405" i="37"/>
  <c r="T406" i="37"/>
  <c r="T407" i="37"/>
  <c r="T408" i="37"/>
  <c r="T409" i="37"/>
  <c r="T410" i="37"/>
  <c r="T411" i="37"/>
  <c r="T412" i="37"/>
  <c r="T413" i="37"/>
  <c r="T414" i="37"/>
  <c r="T415" i="37"/>
  <c r="T416" i="37"/>
  <c r="T417" i="37"/>
  <c r="T418" i="37"/>
  <c r="T419" i="37"/>
  <c r="T420" i="37"/>
  <c r="T421" i="37"/>
  <c r="T422" i="37"/>
  <c r="T423" i="37"/>
  <c r="T424" i="37"/>
  <c r="T425" i="37"/>
  <c r="T426" i="37"/>
  <c r="T427" i="37"/>
  <c r="T428" i="37"/>
  <c r="T429" i="37"/>
  <c r="T430" i="37"/>
  <c r="T431" i="37"/>
  <c r="T432" i="37"/>
  <c r="T433" i="37"/>
  <c r="T434" i="37"/>
  <c r="T435" i="37"/>
  <c r="T436" i="37"/>
  <c r="T437" i="37"/>
  <c r="T438" i="37"/>
  <c r="T439" i="37"/>
  <c r="T440" i="37"/>
  <c r="T441" i="37"/>
  <c r="T442" i="37"/>
  <c r="T443" i="37"/>
  <c r="T444" i="37"/>
  <c r="T445" i="37"/>
  <c r="T446" i="37"/>
  <c r="T447" i="37"/>
  <c r="T448" i="37"/>
  <c r="T449" i="37"/>
  <c r="T450" i="37"/>
  <c r="T451" i="37"/>
  <c r="T452" i="37"/>
  <c r="T453" i="37"/>
  <c r="T454" i="37"/>
  <c r="T455" i="37"/>
  <c r="T456" i="37"/>
  <c r="T457" i="37"/>
  <c r="T458" i="37"/>
  <c r="T459" i="37"/>
  <c r="T460" i="37"/>
  <c r="T461" i="37"/>
  <c r="T462" i="37"/>
  <c r="T463" i="37"/>
  <c r="T464" i="37"/>
  <c r="T465" i="37"/>
  <c r="T466" i="37"/>
  <c r="T467" i="37"/>
  <c r="T468" i="37"/>
  <c r="T469" i="37"/>
  <c r="T470" i="37"/>
  <c r="T471" i="37"/>
  <c r="T472" i="37"/>
  <c r="T473" i="37"/>
  <c r="T474" i="37"/>
  <c r="T475" i="37"/>
  <c r="T476" i="37"/>
  <c r="T477" i="37"/>
  <c r="T478" i="37"/>
  <c r="T479" i="37"/>
  <c r="T480" i="37"/>
  <c r="T481" i="37"/>
  <c r="T482" i="37"/>
  <c r="T483" i="37"/>
  <c r="T484" i="37"/>
  <c r="T485" i="37"/>
  <c r="T486" i="37"/>
  <c r="T487" i="37"/>
  <c r="T488" i="37"/>
  <c r="T489" i="37"/>
  <c r="T490" i="37"/>
  <c r="T491" i="37"/>
  <c r="T492" i="37"/>
  <c r="T493" i="37"/>
  <c r="T494" i="37"/>
  <c r="T495" i="37"/>
  <c r="T496" i="37"/>
  <c r="T497" i="37"/>
  <c r="T498" i="37"/>
  <c r="T499" i="37"/>
  <c r="T500" i="37"/>
  <c r="T501" i="37"/>
  <c r="T502" i="37"/>
  <c r="T503" i="37"/>
  <c r="T504" i="37"/>
  <c r="T505" i="37"/>
  <c r="T506" i="37"/>
  <c r="T507" i="37"/>
  <c r="T508" i="37"/>
  <c r="T509" i="37"/>
  <c r="T510" i="37"/>
  <c r="T511" i="37"/>
  <c r="T512" i="37"/>
  <c r="T513" i="37"/>
  <c r="T514" i="37"/>
  <c r="T515" i="37"/>
  <c r="T516" i="37"/>
  <c r="T517" i="37"/>
  <c r="T518" i="37"/>
  <c r="T519" i="37"/>
  <c r="T520" i="37"/>
  <c r="T521" i="37"/>
  <c r="T522" i="37"/>
  <c r="T523" i="37"/>
  <c r="T524" i="37"/>
  <c r="T525" i="37"/>
  <c r="T526" i="37"/>
  <c r="T527" i="37"/>
  <c r="T528" i="37"/>
  <c r="T529" i="37"/>
  <c r="T530" i="37"/>
  <c r="T531" i="37"/>
  <c r="T532" i="37"/>
  <c r="T533" i="37"/>
  <c r="T534" i="37"/>
  <c r="T535" i="37"/>
  <c r="T536" i="37"/>
  <c r="T537" i="37"/>
  <c r="T538" i="37"/>
  <c r="T539" i="37"/>
  <c r="T540" i="37"/>
  <c r="T541" i="37"/>
  <c r="T542" i="37"/>
  <c r="T543" i="37"/>
  <c r="T544" i="37"/>
  <c r="T545" i="37"/>
  <c r="T546" i="37"/>
  <c r="T547" i="37"/>
  <c r="T548" i="37"/>
  <c r="T549" i="37"/>
  <c r="T550" i="37"/>
  <c r="T551" i="37"/>
  <c r="T552" i="37"/>
  <c r="T553" i="37"/>
  <c r="T554" i="37"/>
  <c r="T555" i="37"/>
  <c r="T556" i="37"/>
  <c r="T557" i="37"/>
  <c r="T558" i="37"/>
  <c r="T559" i="37"/>
  <c r="T560" i="37"/>
  <c r="T561" i="37"/>
  <c r="T562" i="37"/>
  <c r="T563" i="37"/>
  <c r="T564" i="37"/>
  <c r="T565" i="37"/>
  <c r="T566" i="37"/>
  <c r="T567" i="37"/>
  <c r="T568" i="37"/>
  <c r="T569" i="37"/>
  <c r="T570" i="37"/>
  <c r="T571" i="37"/>
  <c r="T572" i="37"/>
  <c r="T573" i="37"/>
  <c r="T574" i="37"/>
  <c r="T575" i="37"/>
  <c r="T576" i="37"/>
  <c r="T577" i="37"/>
  <c r="T578" i="37"/>
  <c r="T579" i="37"/>
  <c r="T580" i="37"/>
  <c r="T581" i="37"/>
  <c r="T582" i="37"/>
  <c r="T583" i="37"/>
  <c r="T584" i="37"/>
  <c r="T585" i="37"/>
  <c r="T586" i="37"/>
  <c r="T587" i="37"/>
  <c r="T588" i="37"/>
  <c r="T589" i="37"/>
  <c r="T590" i="37"/>
  <c r="T591" i="37"/>
  <c r="T592" i="37"/>
  <c r="T593" i="37"/>
  <c r="T594" i="37"/>
  <c r="T595" i="37"/>
  <c r="T596" i="37"/>
  <c r="T597" i="37"/>
  <c r="T598" i="37"/>
  <c r="T599" i="37"/>
  <c r="T600" i="37"/>
  <c r="T601" i="37"/>
  <c r="T602" i="37"/>
  <c r="T603" i="37"/>
  <c r="T604" i="37"/>
  <c r="T605" i="37"/>
  <c r="T606" i="37"/>
  <c r="T607" i="37"/>
  <c r="T608" i="37"/>
  <c r="T609" i="37"/>
  <c r="T610" i="37"/>
  <c r="T611" i="37"/>
  <c r="T612" i="37"/>
  <c r="T613" i="37"/>
  <c r="T614" i="37"/>
  <c r="T615" i="37"/>
  <c r="T616" i="37"/>
  <c r="T617" i="37"/>
  <c r="T618" i="37"/>
  <c r="T619" i="37"/>
  <c r="T620" i="37"/>
  <c r="T621" i="37"/>
  <c r="T622" i="37"/>
  <c r="T623" i="37"/>
  <c r="T624" i="37"/>
  <c r="T625" i="37"/>
  <c r="T626" i="37"/>
  <c r="T627" i="37"/>
  <c r="T628" i="37"/>
  <c r="T629" i="37"/>
  <c r="T630" i="37"/>
  <c r="T631" i="37"/>
  <c r="T632" i="37"/>
  <c r="T633" i="37"/>
  <c r="T634" i="37"/>
  <c r="T635" i="37"/>
  <c r="T636" i="37"/>
  <c r="T637" i="37"/>
  <c r="T638" i="37"/>
  <c r="T639" i="37"/>
  <c r="T640" i="37"/>
  <c r="T641" i="37"/>
  <c r="T642" i="37"/>
  <c r="T643" i="37"/>
  <c r="T644" i="37"/>
  <c r="T645" i="37"/>
  <c r="T646" i="37"/>
  <c r="T647" i="37"/>
  <c r="T648" i="37"/>
  <c r="T649" i="37"/>
  <c r="T650" i="37"/>
  <c r="T651" i="37"/>
  <c r="T652" i="37"/>
  <c r="T653" i="37"/>
  <c r="T654" i="37"/>
  <c r="T655" i="37"/>
  <c r="T656" i="37"/>
  <c r="T657" i="37"/>
  <c r="T658" i="37"/>
  <c r="T659" i="37"/>
  <c r="T660" i="37"/>
  <c r="T661" i="37"/>
  <c r="T662" i="37"/>
  <c r="T663" i="37"/>
  <c r="T664" i="37"/>
  <c r="T665" i="37"/>
  <c r="T666" i="37"/>
  <c r="T667" i="37"/>
  <c r="T668" i="37"/>
  <c r="T669" i="37"/>
  <c r="T670" i="37"/>
  <c r="T671" i="37"/>
  <c r="T672" i="37"/>
  <c r="T673" i="37"/>
  <c r="T674" i="37"/>
  <c r="T675" i="37"/>
  <c r="T676" i="37"/>
  <c r="T677" i="37"/>
  <c r="T678" i="37"/>
  <c r="T679" i="37"/>
  <c r="T680" i="37"/>
  <c r="T681" i="37"/>
  <c r="T682" i="37"/>
  <c r="T683" i="37"/>
  <c r="T684" i="37"/>
  <c r="T685" i="37"/>
  <c r="T686" i="37"/>
  <c r="T687" i="37"/>
  <c r="T688" i="37"/>
  <c r="T689" i="37"/>
  <c r="T690" i="37"/>
  <c r="T691" i="37"/>
  <c r="T692" i="37"/>
  <c r="T693" i="37"/>
  <c r="T694" i="37"/>
  <c r="T695" i="37"/>
  <c r="T696" i="37"/>
  <c r="T697" i="37"/>
  <c r="T698" i="37"/>
  <c r="T699" i="37"/>
  <c r="T700" i="37"/>
  <c r="T701" i="37"/>
  <c r="T702" i="37"/>
  <c r="T703" i="37"/>
  <c r="T704" i="37"/>
  <c r="T705" i="37"/>
  <c r="T706" i="37"/>
  <c r="T707" i="37"/>
  <c r="T708" i="37"/>
  <c r="T709" i="37"/>
  <c r="T710" i="37"/>
  <c r="T711" i="37"/>
  <c r="T712" i="37"/>
  <c r="T713" i="37"/>
  <c r="T714" i="37"/>
  <c r="T715" i="37"/>
  <c r="T716" i="37"/>
  <c r="T717" i="37"/>
  <c r="T718" i="37"/>
  <c r="T719" i="37"/>
  <c r="T720" i="37"/>
  <c r="T721" i="37"/>
  <c r="T722" i="37"/>
  <c r="T723" i="37"/>
  <c r="T724" i="37"/>
  <c r="T725" i="37"/>
  <c r="T726" i="37"/>
  <c r="T727" i="37"/>
  <c r="T728" i="37"/>
  <c r="T729" i="37"/>
  <c r="T730" i="37"/>
  <c r="T731" i="37"/>
  <c r="T732" i="37"/>
  <c r="T733" i="37"/>
  <c r="T734" i="37"/>
  <c r="T735" i="37"/>
  <c r="T736" i="37"/>
  <c r="T737" i="37"/>
  <c r="T738" i="37"/>
  <c r="T739" i="37"/>
  <c r="T740" i="37"/>
  <c r="T741" i="37"/>
  <c r="T742" i="37"/>
  <c r="T743" i="37"/>
  <c r="T744" i="37"/>
  <c r="T745" i="37"/>
  <c r="T746" i="37"/>
  <c r="T747" i="37"/>
  <c r="T748" i="37"/>
  <c r="T749" i="37"/>
  <c r="T750" i="37"/>
  <c r="T751" i="37"/>
  <c r="T752" i="37"/>
  <c r="T753" i="37"/>
  <c r="T754" i="37"/>
  <c r="T755" i="37"/>
  <c r="T756" i="37"/>
  <c r="T757" i="37"/>
  <c r="T758" i="37"/>
  <c r="T759" i="37"/>
  <c r="T760" i="37"/>
  <c r="T761" i="37"/>
  <c r="T762" i="37"/>
  <c r="T763" i="37"/>
  <c r="T764" i="37"/>
  <c r="T765" i="37"/>
  <c r="T766" i="37"/>
  <c r="T767" i="37"/>
  <c r="T768" i="37"/>
  <c r="T769" i="37"/>
  <c r="T770" i="37"/>
  <c r="T771" i="37"/>
  <c r="T772" i="37"/>
  <c r="T773" i="37"/>
  <c r="T774" i="37"/>
  <c r="T775" i="37"/>
  <c r="T776" i="37"/>
  <c r="T777" i="37"/>
  <c r="T778" i="37"/>
  <c r="T779" i="37"/>
  <c r="T780" i="37"/>
  <c r="T781" i="37"/>
  <c r="T782" i="37"/>
  <c r="T783" i="37"/>
  <c r="T784" i="37"/>
  <c r="T785" i="37"/>
  <c r="T786" i="37"/>
  <c r="T787" i="37"/>
  <c r="T788" i="37"/>
  <c r="T789" i="37"/>
  <c r="T790" i="37"/>
  <c r="T791" i="37"/>
  <c r="T792" i="37"/>
  <c r="T793" i="37"/>
  <c r="T794" i="37"/>
  <c r="T795" i="37"/>
  <c r="T796" i="37"/>
  <c r="T797" i="37"/>
  <c r="T798" i="37"/>
  <c r="T799" i="37"/>
  <c r="T800" i="37"/>
  <c r="T801" i="37"/>
  <c r="T802" i="37"/>
  <c r="T803" i="37"/>
  <c r="T804" i="37"/>
  <c r="T805" i="37"/>
  <c r="T806" i="37"/>
  <c r="T807" i="37"/>
  <c r="T808" i="37"/>
  <c r="T809" i="37"/>
  <c r="T810" i="37"/>
  <c r="T811" i="37"/>
  <c r="T812" i="37"/>
  <c r="T813" i="37"/>
  <c r="T814" i="37"/>
  <c r="T815" i="37"/>
  <c r="T816" i="37"/>
  <c r="T817" i="37"/>
  <c r="T818" i="37"/>
  <c r="T819" i="37"/>
  <c r="T820" i="37"/>
  <c r="T821" i="37"/>
  <c r="T822" i="37"/>
  <c r="T823" i="37"/>
  <c r="T824" i="37"/>
  <c r="T825" i="37"/>
  <c r="T826" i="37"/>
  <c r="T827" i="37"/>
  <c r="T828" i="37"/>
  <c r="T829" i="37"/>
  <c r="T830" i="37"/>
  <c r="T831" i="37"/>
  <c r="T832" i="37"/>
  <c r="T833" i="37"/>
  <c r="T834" i="37"/>
  <c r="T835" i="37"/>
  <c r="T836" i="37"/>
  <c r="T837" i="37"/>
  <c r="T838" i="37"/>
  <c r="T839" i="37"/>
  <c r="T840" i="37"/>
  <c r="T841" i="37"/>
  <c r="T842" i="37"/>
  <c r="T843" i="37"/>
  <c r="T844" i="37"/>
  <c r="T845" i="37"/>
  <c r="T846" i="37"/>
  <c r="T847" i="37"/>
  <c r="T848" i="37"/>
  <c r="T849" i="37"/>
  <c r="T850" i="37"/>
  <c r="T851" i="37"/>
  <c r="T852" i="37"/>
  <c r="T853" i="37"/>
  <c r="T854" i="37"/>
  <c r="T855" i="37"/>
  <c r="T856" i="37"/>
  <c r="T857" i="37"/>
  <c r="T858" i="37"/>
  <c r="T859" i="37"/>
  <c r="T860" i="37"/>
  <c r="T861" i="37"/>
  <c r="T862" i="37"/>
  <c r="T863" i="37"/>
  <c r="T864" i="37"/>
  <c r="T865" i="37"/>
  <c r="T866" i="37"/>
  <c r="T867" i="37"/>
  <c r="T868" i="37"/>
  <c r="T869" i="37"/>
  <c r="T870" i="37"/>
  <c r="T871" i="37"/>
  <c r="T872" i="37"/>
  <c r="T873" i="37"/>
  <c r="T874" i="37"/>
  <c r="T875" i="37"/>
  <c r="T876" i="37"/>
  <c r="T877" i="37"/>
  <c r="T878" i="37"/>
  <c r="T879" i="37"/>
  <c r="T880" i="37"/>
  <c r="T881" i="37"/>
  <c r="T882" i="37"/>
  <c r="T883" i="37"/>
  <c r="T884" i="37"/>
  <c r="T885" i="37"/>
  <c r="T886" i="37"/>
  <c r="T887" i="37"/>
  <c r="T888" i="37"/>
  <c r="T889" i="37"/>
  <c r="T890" i="37"/>
  <c r="T891" i="37"/>
  <c r="T892" i="37"/>
  <c r="T893" i="37"/>
  <c r="T894" i="37"/>
  <c r="T895" i="37"/>
  <c r="T896" i="37"/>
  <c r="T897" i="37"/>
  <c r="T898" i="37"/>
  <c r="T899" i="37"/>
  <c r="T900" i="37"/>
  <c r="T901" i="37"/>
  <c r="T902" i="37"/>
  <c r="T903" i="37"/>
  <c r="T904" i="37"/>
  <c r="T905" i="37"/>
  <c r="T906" i="37"/>
  <c r="T907" i="37"/>
  <c r="T908" i="37"/>
  <c r="T909" i="37"/>
  <c r="T910" i="37"/>
  <c r="T911" i="37"/>
  <c r="T912" i="37"/>
  <c r="T913" i="37"/>
  <c r="T914" i="37"/>
  <c r="T915" i="37"/>
  <c r="T916" i="37"/>
  <c r="T917" i="37"/>
  <c r="T918" i="37"/>
  <c r="T919" i="37"/>
  <c r="T920" i="37"/>
  <c r="T921" i="37"/>
  <c r="T922" i="37"/>
  <c r="T923" i="37"/>
  <c r="T924" i="37"/>
  <c r="T925" i="37"/>
  <c r="T926" i="37"/>
  <c r="T927" i="37"/>
  <c r="T928" i="37"/>
  <c r="T929" i="37"/>
  <c r="T930" i="37"/>
  <c r="T931" i="37"/>
  <c r="T932" i="37"/>
  <c r="T933" i="37"/>
  <c r="T934" i="37"/>
  <c r="T935" i="37"/>
  <c r="T936" i="37"/>
  <c r="T937" i="37"/>
  <c r="T938" i="37"/>
  <c r="T939" i="37"/>
  <c r="T940" i="37"/>
  <c r="T941" i="37"/>
  <c r="T942" i="37"/>
  <c r="T943" i="37"/>
  <c r="T944" i="37"/>
  <c r="T945" i="37"/>
  <c r="T946" i="37"/>
  <c r="T947" i="37"/>
  <c r="T948" i="37"/>
  <c r="T949" i="37"/>
  <c r="T950" i="37"/>
  <c r="T951" i="37"/>
  <c r="T952" i="37"/>
  <c r="T953" i="37"/>
  <c r="T954" i="37"/>
  <c r="T955" i="37"/>
  <c r="T956" i="37"/>
  <c r="T957" i="37"/>
  <c r="T958" i="37"/>
  <c r="T959" i="37"/>
  <c r="T960" i="37"/>
  <c r="T961" i="37"/>
  <c r="T962" i="37"/>
  <c r="T963" i="37"/>
  <c r="T964" i="37"/>
  <c r="T965" i="37"/>
  <c r="T966" i="37"/>
  <c r="T967" i="37"/>
  <c r="T968" i="37"/>
  <c r="T969" i="37"/>
  <c r="T970" i="37"/>
  <c r="T971" i="37"/>
  <c r="T972" i="37"/>
  <c r="T973" i="37"/>
  <c r="T974" i="37"/>
  <c r="T975" i="37"/>
  <c r="T976" i="37"/>
  <c r="T977" i="37"/>
  <c r="T978" i="37"/>
  <c r="T979" i="37"/>
  <c r="T980" i="37"/>
  <c r="T981" i="37"/>
  <c r="T982" i="37"/>
  <c r="T983" i="37"/>
  <c r="T984" i="37"/>
  <c r="T985" i="37"/>
  <c r="T986" i="37"/>
  <c r="T987" i="37"/>
  <c r="T988" i="37"/>
  <c r="T989" i="37"/>
  <c r="T990" i="37"/>
  <c r="T991" i="37"/>
  <c r="T992" i="37"/>
  <c r="T993" i="37"/>
  <c r="T994" i="37"/>
  <c r="T995" i="37"/>
  <c r="T996" i="37"/>
  <c r="T997" i="37"/>
  <c r="T998" i="37"/>
  <c r="T999" i="37"/>
  <c r="T1000" i="37"/>
  <c r="T1001" i="37"/>
  <c r="T1002" i="37"/>
  <c r="T1003" i="37"/>
  <c r="T1004" i="37"/>
  <c r="T1005" i="37"/>
  <c r="T1006" i="37"/>
  <c r="T1007" i="37"/>
  <c r="T1008" i="37"/>
  <c r="T1009" i="37"/>
  <c r="T1010" i="37"/>
  <c r="T1011" i="37"/>
  <c r="T1012" i="37"/>
  <c r="T1013" i="37"/>
  <c r="T1014" i="37"/>
  <c r="T1015" i="37"/>
  <c r="T1016" i="37"/>
  <c r="T1017" i="37"/>
  <c r="T1018" i="37"/>
  <c r="T1019" i="37"/>
  <c r="T1020" i="37"/>
  <c r="T1021" i="37"/>
  <c r="T1022" i="37"/>
  <c r="T1023" i="37"/>
  <c r="T1024" i="37"/>
  <c r="T1025" i="37"/>
  <c r="T1026" i="37"/>
  <c r="T1027" i="37"/>
  <c r="T1028" i="37"/>
  <c r="T1029" i="37"/>
  <c r="T1030" i="37"/>
  <c r="T1031" i="37"/>
  <c r="T1032" i="37"/>
  <c r="T1033" i="37"/>
  <c r="T1034" i="37"/>
  <c r="T1035" i="37"/>
  <c r="T1036" i="37"/>
  <c r="T1037" i="37"/>
  <c r="T1038" i="37"/>
  <c r="T1039" i="37"/>
  <c r="T1040" i="37"/>
  <c r="T1041" i="37"/>
  <c r="T1042" i="37"/>
  <c r="T1043" i="37"/>
  <c r="T1044" i="37"/>
  <c r="T1045" i="37"/>
  <c r="T1046" i="37"/>
  <c r="T1047" i="37"/>
  <c r="T1048" i="37"/>
  <c r="T1049" i="37"/>
  <c r="T1050" i="37"/>
  <c r="T1051" i="37"/>
  <c r="T1052" i="37"/>
  <c r="T1053" i="37"/>
  <c r="T1054" i="37"/>
  <c r="T1055" i="37"/>
  <c r="T1056" i="37"/>
  <c r="T1057" i="37"/>
  <c r="T1058" i="37"/>
  <c r="T1059" i="37"/>
  <c r="T1060" i="37"/>
  <c r="T1061" i="37"/>
  <c r="T1062" i="37"/>
  <c r="T1063" i="37"/>
  <c r="T1064" i="37"/>
  <c r="T1065" i="37"/>
  <c r="T1066" i="37"/>
  <c r="T1067" i="37"/>
  <c r="T1068" i="37"/>
  <c r="T1069" i="37"/>
  <c r="T1070" i="37"/>
  <c r="T1071" i="37"/>
  <c r="T1072" i="37"/>
  <c r="T1073" i="37"/>
  <c r="T1074" i="37"/>
  <c r="T1075" i="37"/>
  <c r="T1076" i="37"/>
  <c r="T1077" i="37"/>
  <c r="T1078" i="37"/>
  <c r="T1079" i="37"/>
  <c r="T1080" i="37"/>
  <c r="T1081" i="37"/>
  <c r="T1082" i="37"/>
  <c r="T1083" i="37"/>
  <c r="T1084" i="37"/>
  <c r="T1085" i="37"/>
  <c r="T1086" i="37"/>
  <c r="T1087" i="37"/>
  <c r="T1088" i="37"/>
  <c r="T1089" i="37"/>
  <c r="T1090" i="37"/>
  <c r="T1091" i="37"/>
  <c r="T1092" i="37"/>
  <c r="T1093" i="37"/>
  <c r="T1094" i="37"/>
  <c r="T1095" i="37"/>
  <c r="T1096" i="37"/>
  <c r="T1097" i="37"/>
  <c r="T1098" i="37"/>
  <c r="T1099" i="37"/>
  <c r="T1100" i="37"/>
  <c r="T1101" i="37"/>
  <c r="T1102" i="37"/>
  <c r="T1103" i="37"/>
  <c r="T1104" i="37"/>
  <c r="T1105" i="37"/>
  <c r="T1106" i="37"/>
  <c r="T1107" i="37"/>
  <c r="T1108" i="37"/>
  <c r="T1109" i="37"/>
  <c r="T1110" i="37"/>
  <c r="T1111" i="37"/>
  <c r="T1112" i="37"/>
  <c r="T1113" i="37"/>
  <c r="T1114" i="37"/>
  <c r="T1115" i="37"/>
  <c r="T1116" i="37"/>
  <c r="T1117" i="37"/>
  <c r="T1118" i="37"/>
  <c r="T1119" i="37"/>
  <c r="T1120" i="37"/>
  <c r="T1121" i="37"/>
  <c r="T1122" i="37"/>
  <c r="T1123" i="37"/>
  <c r="T1124" i="37"/>
  <c r="T1125" i="37"/>
  <c r="T1126" i="37"/>
  <c r="T1127" i="37"/>
  <c r="T1128" i="37"/>
  <c r="T1129" i="37"/>
  <c r="T1130" i="37"/>
  <c r="T1131" i="37"/>
  <c r="T1132" i="37"/>
  <c r="T1133" i="37"/>
  <c r="T1134" i="37"/>
  <c r="T1135" i="37"/>
  <c r="T1136" i="37"/>
  <c r="T1137" i="37"/>
  <c r="T1138" i="37"/>
  <c r="T1139" i="37"/>
  <c r="T1140" i="37"/>
  <c r="T1141" i="37"/>
  <c r="T1142" i="37"/>
  <c r="T1143" i="37"/>
  <c r="T1144" i="37"/>
  <c r="T1145" i="37"/>
  <c r="T1146" i="37"/>
  <c r="T1147" i="37"/>
  <c r="T1148" i="37"/>
  <c r="T1149" i="37"/>
  <c r="T1150" i="37"/>
  <c r="T1151" i="37"/>
  <c r="T1152" i="37"/>
  <c r="T1153" i="37"/>
  <c r="T1154" i="37"/>
  <c r="T1155" i="37"/>
  <c r="T1156" i="37"/>
  <c r="T1157" i="37"/>
  <c r="T1158" i="37"/>
  <c r="T1159" i="37"/>
  <c r="T1160" i="37"/>
  <c r="T1161" i="37"/>
  <c r="T1162" i="37"/>
  <c r="T1163" i="37"/>
  <c r="T1164" i="37"/>
  <c r="T1165" i="37"/>
  <c r="T1166" i="37"/>
  <c r="T1167" i="37"/>
  <c r="T1168" i="37"/>
  <c r="T1169" i="37"/>
  <c r="T1170" i="37"/>
  <c r="T1171" i="37"/>
  <c r="T1172" i="37"/>
  <c r="T1173" i="37"/>
  <c r="T1174" i="37"/>
  <c r="T1175" i="37"/>
  <c r="T1176" i="37"/>
  <c r="T1177" i="37"/>
  <c r="T1178" i="37"/>
  <c r="T1179" i="37"/>
  <c r="T1180" i="37"/>
  <c r="T1181" i="37"/>
  <c r="T1182" i="37"/>
  <c r="T1183" i="37"/>
  <c r="T1184" i="37"/>
  <c r="T1185" i="37"/>
  <c r="T1186" i="37"/>
  <c r="T1187" i="37"/>
  <c r="T1188" i="37"/>
  <c r="T1189" i="37"/>
  <c r="T1190" i="37"/>
  <c r="T1191" i="37"/>
  <c r="T1192" i="37"/>
  <c r="T1193" i="37"/>
  <c r="T1194" i="37"/>
  <c r="T1195" i="37"/>
  <c r="T1196" i="37"/>
  <c r="T1197" i="37"/>
  <c r="T1198" i="37"/>
  <c r="T1199" i="37"/>
  <c r="T1200" i="37"/>
  <c r="T1201" i="37"/>
  <c r="T1202" i="37"/>
  <c r="T1203" i="37"/>
  <c r="T1204" i="37"/>
  <c r="T1205" i="37"/>
  <c r="T1206" i="37"/>
  <c r="T1207" i="37"/>
  <c r="T1208" i="37"/>
  <c r="T1209" i="37"/>
  <c r="T1210" i="37"/>
  <c r="T1211" i="37"/>
  <c r="T1212" i="37"/>
  <c r="T1213" i="37"/>
  <c r="T1214" i="37"/>
  <c r="T1215" i="37"/>
  <c r="T1216" i="37"/>
  <c r="T1217" i="37"/>
  <c r="T1218" i="37"/>
  <c r="T1219" i="37"/>
  <c r="T1220" i="37"/>
  <c r="T1221" i="37"/>
  <c r="T1222" i="37"/>
  <c r="T1223" i="37"/>
  <c r="T1224" i="37"/>
  <c r="T1225" i="37"/>
  <c r="T1226" i="37"/>
  <c r="T1227" i="37"/>
  <c r="T1228" i="37"/>
  <c r="T1229" i="37"/>
  <c r="T1230" i="37"/>
  <c r="T1231" i="37"/>
  <c r="T1232" i="37"/>
  <c r="T1233" i="37"/>
  <c r="T1234" i="37"/>
  <c r="T1235" i="37"/>
  <c r="T1236" i="37"/>
  <c r="T1237" i="37"/>
  <c r="T1238" i="37"/>
  <c r="T1239" i="37"/>
  <c r="T1240" i="37"/>
  <c r="T1241" i="37"/>
  <c r="T1242" i="37"/>
  <c r="T1243" i="37"/>
  <c r="T1244" i="37"/>
  <c r="T1245" i="37"/>
  <c r="T1246" i="37"/>
  <c r="T1247" i="37"/>
  <c r="T1248" i="37"/>
  <c r="T1249" i="37"/>
  <c r="T1250" i="37"/>
  <c r="T1251" i="37"/>
  <c r="T1252" i="37"/>
  <c r="T1253" i="37"/>
  <c r="T1254" i="37"/>
  <c r="T1255" i="37"/>
  <c r="T1256" i="37"/>
  <c r="T1257" i="37"/>
  <c r="T1258" i="37"/>
  <c r="T1259" i="37"/>
  <c r="T1260" i="37"/>
  <c r="T1261" i="37"/>
  <c r="T1262" i="37"/>
  <c r="T1263" i="37"/>
  <c r="T1264" i="37"/>
  <c r="T1265" i="37"/>
  <c r="T1266" i="37"/>
  <c r="T1267" i="37"/>
  <c r="T1268" i="37"/>
  <c r="T1269" i="37"/>
  <c r="T1270" i="37"/>
  <c r="T1271" i="37"/>
  <c r="T1272" i="37"/>
  <c r="T1273" i="37"/>
  <c r="T1274" i="37"/>
  <c r="T1275" i="37"/>
  <c r="T1276" i="37"/>
  <c r="T1277" i="37"/>
  <c r="T1278" i="37"/>
  <c r="T1279" i="37"/>
  <c r="T1280" i="37"/>
  <c r="T1281" i="37"/>
  <c r="T1282" i="37"/>
  <c r="T1283" i="37"/>
  <c r="T1284" i="37"/>
  <c r="T1285" i="37"/>
  <c r="T1286" i="37"/>
  <c r="T1287" i="37"/>
  <c r="T1288" i="37"/>
  <c r="T1289" i="37"/>
  <c r="T1290" i="37"/>
  <c r="T1291" i="37"/>
  <c r="T1292" i="37"/>
  <c r="T1293" i="37"/>
  <c r="T1294" i="37"/>
  <c r="T1295" i="37"/>
  <c r="T1296" i="37"/>
  <c r="T1297" i="37"/>
  <c r="T1298" i="37"/>
  <c r="T1299" i="37"/>
  <c r="T1300" i="37"/>
  <c r="T1301" i="37"/>
  <c r="T1302" i="37"/>
  <c r="T1303" i="37"/>
  <c r="T1304" i="37"/>
  <c r="T1305" i="37"/>
  <c r="T1306" i="37"/>
  <c r="T1307" i="37"/>
  <c r="T1308" i="37"/>
  <c r="T1309" i="37"/>
  <c r="T1310" i="37"/>
  <c r="T1311" i="37"/>
  <c r="T1312" i="37"/>
  <c r="T1313" i="37"/>
  <c r="T1314" i="37"/>
  <c r="T1315" i="37"/>
  <c r="T1316" i="37"/>
  <c r="T1317" i="37"/>
  <c r="T1318" i="37"/>
  <c r="T1319" i="37"/>
  <c r="T1320" i="37"/>
  <c r="T1321" i="37"/>
  <c r="T1322" i="37"/>
  <c r="T1323" i="37"/>
  <c r="T1324" i="37"/>
  <c r="T1325" i="37"/>
  <c r="T1326" i="37"/>
  <c r="T1327" i="37"/>
  <c r="T1328" i="37"/>
  <c r="T1329" i="37"/>
  <c r="T1330" i="37"/>
  <c r="T1331" i="37"/>
  <c r="T1332" i="37"/>
  <c r="T1333" i="37"/>
  <c r="T1334" i="37"/>
  <c r="T1335" i="37"/>
  <c r="T1336" i="37"/>
  <c r="T1337" i="37"/>
  <c r="T1338" i="37"/>
  <c r="T1339" i="37"/>
  <c r="T1340" i="37"/>
  <c r="T1341" i="37"/>
  <c r="T1342" i="37"/>
  <c r="T1343" i="37"/>
  <c r="T1344" i="37"/>
  <c r="T1345" i="37"/>
  <c r="T1346" i="37"/>
  <c r="T1347" i="37"/>
  <c r="T1348" i="37"/>
  <c r="T1349" i="37"/>
  <c r="T1350" i="37"/>
  <c r="T1351" i="37"/>
  <c r="T1352" i="37"/>
  <c r="T1353" i="37"/>
  <c r="T1354" i="37"/>
  <c r="T1355" i="37"/>
  <c r="T1356" i="37"/>
  <c r="T1357" i="37"/>
  <c r="T1358" i="37"/>
  <c r="T1359" i="37"/>
  <c r="T1360" i="37"/>
  <c r="T1361" i="37"/>
  <c r="T1362" i="37"/>
  <c r="T1363" i="37"/>
  <c r="T1364" i="37"/>
  <c r="T1365" i="37"/>
  <c r="T1366" i="37"/>
  <c r="T1367" i="37"/>
  <c r="T1368" i="37"/>
  <c r="T1369" i="37"/>
  <c r="T1370" i="37"/>
  <c r="T1371" i="37"/>
  <c r="T1372" i="37"/>
  <c r="T1373" i="37"/>
  <c r="T1374" i="37"/>
  <c r="T1375" i="37"/>
  <c r="T1376" i="37"/>
  <c r="T1377" i="37"/>
  <c r="T1378" i="37"/>
  <c r="T1379" i="37"/>
  <c r="T1380" i="37"/>
  <c r="T1381" i="37"/>
  <c r="T1382" i="37"/>
  <c r="T1383" i="37"/>
  <c r="T1384" i="37"/>
  <c r="T1385" i="37"/>
  <c r="T1386" i="37"/>
  <c r="T1387" i="37"/>
  <c r="T1388" i="37"/>
  <c r="T1389" i="37"/>
  <c r="T1390" i="37"/>
  <c r="T1391" i="37"/>
  <c r="T1392" i="37"/>
  <c r="T1393" i="37"/>
  <c r="T1394" i="37"/>
  <c r="T1395" i="37"/>
  <c r="T1396" i="37"/>
  <c r="T1397" i="37"/>
  <c r="T1398" i="37"/>
  <c r="T1399" i="37"/>
  <c r="T1400" i="37"/>
  <c r="T1401" i="37"/>
  <c r="T1402" i="37"/>
  <c r="T1403" i="37"/>
  <c r="T1404" i="37"/>
  <c r="T1405" i="37"/>
  <c r="T1406" i="37"/>
  <c r="T1407" i="37"/>
  <c r="T1408" i="37"/>
  <c r="T1409" i="37"/>
  <c r="T1410" i="37"/>
  <c r="T1411" i="37"/>
  <c r="T1412" i="37"/>
  <c r="T1413" i="37"/>
  <c r="T1414" i="37"/>
  <c r="T1415" i="37"/>
  <c r="T1416" i="37"/>
  <c r="T1417" i="37"/>
  <c r="T1418" i="37"/>
  <c r="T1419" i="37"/>
  <c r="T1420" i="37"/>
  <c r="T1421" i="37"/>
  <c r="T1422" i="37"/>
  <c r="T1423" i="37"/>
  <c r="T1424" i="37"/>
  <c r="T1425" i="37"/>
  <c r="T1426" i="37"/>
  <c r="T1427" i="37"/>
  <c r="T1428" i="37"/>
  <c r="T1429" i="37"/>
  <c r="T1430" i="37"/>
  <c r="T1431" i="37"/>
  <c r="T1432" i="37"/>
  <c r="T1433" i="37"/>
  <c r="T1434" i="37"/>
  <c r="T1435" i="37"/>
  <c r="T1436" i="37"/>
  <c r="T1437" i="37"/>
  <c r="T1438" i="37"/>
  <c r="T1439" i="37"/>
  <c r="T1440" i="37"/>
  <c r="T1441" i="37"/>
  <c r="T1442" i="37"/>
  <c r="T1443" i="37"/>
  <c r="T1444" i="37"/>
  <c r="T1445" i="37"/>
  <c r="T1446" i="37"/>
  <c r="T1447" i="37"/>
  <c r="T1448" i="37"/>
  <c r="T1449" i="37"/>
  <c r="T1450" i="37"/>
  <c r="T1451" i="37"/>
  <c r="T1452" i="37"/>
  <c r="T1453" i="37"/>
  <c r="T1454" i="37"/>
  <c r="T1455" i="37"/>
  <c r="T1456" i="37"/>
  <c r="T1457" i="37"/>
  <c r="T1458" i="37"/>
  <c r="T1459" i="37"/>
  <c r="T1460" i="37"/>
  <c r="T1461" i="37"/>
  <c r="T1462" i="37"/>
  <c r="T1463" i="37"/>
  <c r="T1464" i="37"/>
  <c r="T1465" i="37"/>
  <c r="T1466" i="37"/>
  <c r="T1467" i="37"/>
  <c r="T1468" i="37"/>
  <c r="T1469" i="37"/>
  <c r="T1470" i="37"/>
  <c r="T1471" i="37"/>
  <c r="T1472" i="37"/>
  <c r="T1473" i="37"/>
  <c r="T1474" i="37"/>
  <c r="T1475" i="37"/>
  <c r="T1476" i="37"/>
  <c r="T1477" i="37"/>
  <c r="T1478" i="37"/>
  <c r="T1479" i="37"/>
  <c r="T1480" i="37"/>
  <c r="T1481" i="37"/>
  <c r="T1482" i="37"/>
  <c r="T1483" i="37"/>
  <c r="T1484" i="37"/>
  <c r="T1485" i="37"/>
  <c r="T1486" i="37"/>
  <c r="T1487" i="37"/>
  <c r="T1488" i="37"/>
  <c r="T1489" i="37"/>
  <c r="T1490" i="37"/>
  <c r="T1491" i="37"/>
  <c r="T1492" i="37"/>
  <c r="T1493" i="37"/>
  <c r="T1494" i="37"/>
  <c r="T1495" i="37"/>
  <c r="T1496" i="37"/>
  <c r="T1497" i="37"/>
  <c r="T1498" i="37"/>
  <c r="T1499" i="37"/>
  <c r="T1500" i="37"/>
  <c r="T1501" i="37"/>
  <c r="T1502" i="37"/>
  <c r="T1503" i="37"/>
  <c r="T1504" i="37"/>
  <c r="T1505" i="37"/>
  <c r="T1506" i="37"/>
  <c r="T1507" i="37"/>
  <c r="T1508" i="37"/>
  <c r="T1509" i="37"/>
  <c r="T1510" i="37"/>
  <c r="T1511" i="37"/>
  <c r="T1512" i="37"/>
  <c r="T1513" i="37"/>
  <c r="T1514" i="37"/>
  <c r="T1515" i="37"/>
  <c r="T1516" i="37"/>
  <c r="T1517" i="37"/>
  <c r="T1518" i="37"/>
  <c r="T1519" i="37"/>
  <c r="T1520" i="37"/>
  <c r="T1521" i="37"/>
  <c r="T1522" i="37"/>
  <c r="T1523" i="37"/>
  <c r="T1524" i="37"/>
  <c r="T1525" i="37"/>
  <c r="T1526" i="37"/>
  <c r="T1527" i="37"/>
  <c r="T1528" i="37"/>
  <c r="T1529" i="37"/>
  <c r="T1530" i="37"/>
  <c r="T1531" i="37"/>
  <c r="T1532" i="37"/>
  <c r="T1533" i="37"/>
  <c r="T1534" i="37"/>
  <c r="T1535" i="37"/>
  <c r="T1536" i="37"/>
  <c r="T1537" i="37"/>
  <c r="T1538" i="37"/>
  <c r="T1539" i="37"/>
  <c r="T1540" i="37"/>
  <c r="T1541" i="37"/>
  <c r="T1542" i="37"/>
  <c r="T1543" i="37"/>
  <c r="T1544" i="37"/>
  <c r="T1545" i="37"/>
  <c r="T1546" i="37"/>
  <c r="T1547" i="37"/>
  <c r="T1548" i="37"/>
  <c r="T1549" i="37"/>
  <c r="T1550" i="37"/>
  <c r="T1551" i="37"/>
  <c r="T1552" i="37"/>
  <c r="T1553" i="37"/>
  <c r="T1554" i="37"/>
  <c r="T1555" i="37"/>
  <c r="T1556" i="37"/>
  <c r="T1557" i="37"/>
  <c r="T1558" i="37"/>
  <c r="T1559" i="37"/>
  <c r="T1560" i="37"/>
  <c r="T1561" i="37"/>
  <c r="T1562" i="37"/>
  <c r="T1563" i="37"/>
  <c r="T1564" i="37"/>
  <c r="T1565" i="37"/>
  <c r="T1566" i="37"/>
  <c r="T1567" i="37"/>
  <c r="T1568" i="37"/>
  <c r="T1569" i="37"/>
  <c r="T1570" i="37"/>
  <c r="T1571" i="37"/>
  <c r="T1572" i="37"/>
  <c r="T1573" i="37"/>
  <c r="T1574" i="37"/>
  <c r="T1575" i="37"/>
  <c r="T1576" i="37"/>
  <c r="T1577" i="37"/>
  <c r="T1578" i="37"/>
  <c r="T1579" i="37"/>
  <c r="T1580" i="37"/>
  <c r="T1581" i="37"/>
  <c r="T1582" i="37"/>
  <c r="T1583" i="37"/>
  <c r="T1584" i="37"/>
  <c r="T1585" i="37"/>
  <c r="T1586" i="37"/>
  <c r="T1587" i="37"/>
  <c r="T1588" i="37"/>
  <c r="T1589" i="37"/>
  <c r="T1590" i="37"/>
  <c r="T1591" i="37"/>
  <c r="T1592" i="37"/>
  <c r="T1593" i="37"/>
  <c r="T1594" i="37"/>
  <c r="T1595" i="37"/>
  <c r="T1596" i="37"/>
  <c r="T1597" i="37"/>
  <c r="T1598" i="37"/>
  <c r="T1599" i="37"/>
  <c r="T1600" i="37"/>
  <c r="T1601" i="37"/>
  <c r="T1602" i="37"/>
  <c r="T1603" i="37"/>
  <c r="T1604" i="37"/>
  <c r="T1605" i="37"/>
  <c r="T1606" i="37"/>
  <c r="T1607" i="37"/>
  <c r="T1608" i="37"/>
  <c r="T1609" i="37"/>
  <c r="T1610" i="37"/>
  <c r="T1611" i="37"/>
  <c r="T1612" i="37"/>
  <c r="T1613" i="37"/>
  <c r="T1614" i="37"/>
  <c r="T1615" i="37"/>
  <c r="T1616" i="37"/>
  <c r="T1617" i="37"/>
  <c r="T1618" i="37"/>
  <c r="T1619" i="37"/>
  <c r="T1620" i="37"/>
  <c r="T1621" i="37"/>
  <c r="T1622" i="37"/>
  <c r="T1623" i="37"/>
  <c r="T1624" i="37"/>
  <c r="T1625" i="37"/>
  <c r="T1626" i="37"/>
  <c r="T1627" i="37"/>
  <c r="T1628" i="37"/>
  <c r="T1629" i="37"/>
  <c r="T1630" i="37"/>
  <c r="T1631" i="37"/>
  <c r="T1632" i="37"/>
  <c r="T1633" i="37"/>
  <c r="T1634" i="37"/>
  <c r="T1635" i="37"/>
  <c r="T1636" i="37"/>
  <c r="T1637" i="37"/>
  <c r="T1638" i="37"/>
  <c r="T1639" i="37"/>
  <c r="T1640" i="37"/>
  <c r="T1641" i="37"/>
  <c r="T1642" i="37"/>
  <c r="T1643" i="37"/>
  <c r="T1644" i="37"/>
  <c r="T1645" i="37"/>
  <c r="T1646" i="37"/>
  <c r="T1647" i="37"/>
  <c r="T1648" i="37"/>
  <c r="T1649" i="37"/>
  <c r="T1650" i="37"/>
  <c r="T1651" i="37"/>
  <c r="T1652" i="37"/>
  <c r="T1653" i="37"/>
  <c r="T1654" i="37"/>
  <c r="T1655" i="37"/>
  <c r="T1656" i="37"/>
  <c r="T1657" i="37"/>
  <c r="T1658" i="37"/>
  <c r="T1659" i="37"/>
  <c r="T1660" i="37"/>
  <c r="T1661" i="37"/>
  <c r="T1662" i="37"/>
  <c r="T1663" i="37"/>
  <c r="T1664" i="37"/>
  <c r="T1665" i="37"/>
  <c r="T1666" i="37"/>
  <c r="T1667" i="37"/>
  <c r="T1668" i="37"/>
  <c r="T1669" i="37"/>
  <c r="T1670" i="37"/>
  <c r="T1671" i="37"/>
  <c r="T1672" i="37"/>
  <c r="T1673" i="37"/>
  <c r="T1674" i="37"/>
  <c r="T1675" i="37"/>
  <c r="T1676" i="37"/>
  <c r="T1677" i="37"/>
  <c r="T1678" i="37"/>
  <c r="T1679" i="37"/>
  <c r="T1680" i="37"/>
  <c r="T1681" i="37"/>
  <c r="T1682" i="37"/>
  <c r="T1683" i="37"/>
  <c r="T1684" i="37"/>
  <c r="T1685" i="37"/>
  <c r="T1686" i="37"/>
  <c r="T1687" i="37"/>
  <c r="T1688" i="37"/>
  <c r="T1689" i="37"/>
  <c r="T1690" i="37"/>
  <c r="T1691" i="37"/>
  <c r="T1692" i="37"/>
  <c r="T1693" i="37"/>
  <c r="T1694" i="37"/>
  <c r="T1695" i="37"/>
  <c r="T1696" i="37"/>
  <c r="T1697" i="37"/>
  <c r="T1698" i="37"/>
  <c r="T1699" i="37"/>
  <c r="T1700" i="37"/>
  <c r="T1701" i="37"/>
  <c r="T1702" i="37"/>
  <c r="T1703" i="37"/>
  <c r="T1704" i="37"/>
  <c r="T1705" i="37"/>
  <c r="T1706" i="37"/>
  <c r="T1707" i="37"/>
  <c r="T1708" i="37"/>
  <c r="T1709" i="37"/>
  <c r="T1710" i="37"/>
  <c r="T1711" i="37"/>
  <c r="T1712" i="37"/>
  <c r="T1713" i="37"/>
  <c r="T1714" i="37"/>
  <c r="T1715" i="37"/>
  <c r="T1716" i="37"/>
  <c r="T1717" i="37"/>
  <c r="T1718" i="37"/>
  <c r="T1719" i="37"/>
  <c r="T1720" i="37"/>
  <c r="T1721" i="37"/>
  <c r="T1722" i="37"/>
  <c r="T1723" i="37"/>
  <c r="T1724" i="37"/>
  <c r="T1725" i="37"/>
  <c r="T1726" i="37"/>
  <c r="T1727" i="37"/>
  <c r="T1728" i="37"/>
  <c r="T1729" i="37"/>
  <c r="T1730" i="37"/>
  <c r="T1731" i="37"/>
  <c r="T1732" i="37"/>
  <c r="T1733" i="37"/>
  <c r="T1734" i="37"/>
  <c r="T1735" i="37"/>
  <c r="T1736" i="37"/>
  <c r="T1737" i="37"/>
  <c r="T1738" i="37"/>
  <c r="T1739" i="37"/>
  <c r="T1740" i="37"/>
  <c r="T1741" i="37"/>
  <c r="T1742" i="37"/>
  <c r="T1743" i="37"/>
  <c r="T1744" i="37"/>
  <c r="T1745" i="37"/>
  <c r="T1746" i="37"/>
  <c r="T1747" i="37"/>
  <c r="T1748" i="37"/>
  <c r="T1749" i="37"/>
  <c r="T1750" i="37"/>
  <c r="T1751" i="37"/>
  <c r="T1752" i="37"/>
  <c r="T1753" i="37"/>
  <c r="T1754" i="37"/>
  <c r="T1755" i="37"/>
  <c r="T1756" i="37"/>
  <c r="T1757" i="37"/>
  <c r="T1758" i="37"/>
  <c r="T1759" i="37"/>
  <c r="T1760" i="37"/>
  <c r="T1761" i="37"/>
  <c r="T1762" i="37"/>
  <c r="T1763" i="37"/>
  <c r="T1764" i="37"/>
  <c r="T1765" i="37"/>
  <c r="T1766" i="37"/>
  <c r="T1767" i="37"/>
  <c r="T1768" i="37"/>
  <c r="T1769" i="37"/>
  <c r="T1770" i="37"/>
  <c r="T1771" i="37"/>
  <c r="T1772" i="37"/>
  <c r="T1773" i="37"/>
  <c r="T1774" i="37"/>
  <c r="T1775" i="37"/>
  <c r="T1776" i="37"/>
  <c r="T1777" i="37"/>
  <c r="T1778" i="37"/>
  <c r="T1779" i="37"/>
  <c r="T1780" i="37"/>
  <c r="T1781" i="37"/>
  <c r="T1782" i="37"/>
  <c r="T1783" i="37"/>
  <c r="T1784" i="37"/>
  <c r="T1785" i="37"/>
  <c r="T1786" i="37"/>
  <c r="T1787" i="37"/>
  <c r="T1788" i="37"/>
  <c r="T1789" i="37"/>
  <c r="T1790" i="37"/>
  <c r="T1791" i="37"/>
  <c r="T1792" i="37"/>
  <c r="T1793" i="37"/>
  <c r="T1794" i="37"/>
  <c r="T1795" i="37"/>
  <c r="T1796" i="37"/>
  <c r="T1797" i="37"/>
  <c r="T1798" i="37"/>
  <c r="T1799" i="37"/>
  <c r="T1800" i="37"/>
  <c r="T1801" i="37"/>
  <c r="T1802" i="37"/>
  <c r="T1803" i="37"/>
  <c r="T1804" i="37"/>
  <c r="T1805" i="37"/>
  <c r="T1806" i="37"/>
  <c r="T1807" i="37"/>
  <c r="T1808" i="37"/>
  <c r="T1809" i="37"/>
  <c r="T1810" i="37"/>
  <c r="T1811" i="37"/>
  <c r="T1812" i="37"/>
  <c r="T1813" i="37"/>
  <c r="T1814" i="37"/>
  <c r="T1815" i="37"/>
  <c r="T1816" i="37"/>
  <c r="T1817" i="37"/>
  <c r="T1818" i="37"/>
  <c r="T1819" i="37"/>
  <c r="T1820" i="37"/>
  <c r="T1821" i="37"/>
  <c r="T1822" i="37"/>
  <c r="T1823" i="37"/>
  <c r="T1824" i="37"/>
  <c r="T1825" i="37"/>
  <c r="T1826" i="37"/>
  <c r="T1827" i="37"/>
  <c r="T1828" i="37"/>
  <c r="T1829" i="37"/>
  <c r="T1830" i="37"/>
  <c r="T1831" i="37"/>
  <c r="T1832" i="37"/>
  <c r="T1833" i="37"/>
  <c r="T1834" i="37"/>
  <c r="T1835" i="37"/>
  <c r="T1836" i="37"/>
  <c r="T1837" i="37"/>
  <c r="T1838" i="37"/>
  <c r="T1839" i="37"/>
  <c r="T1840" i="37"/>
  <c r="T1841" i="37"/>
  <c r="T1842" i="37"/>
  <c r="T1843" i="37"/>
  <c r="T1844" i="37"/>
  <c r="T1845" i="37"/>
  <c r="T1846" i="37"/>
  <c r="T1847" i="37"/>
  <c r="T1848" i="37"/>
  <c r="T1849" i="37"/>
  <c r="T1850" i="37"/>
  <c r="T1851" i="37"/>
  <c r="T1852" i="37"/>
  <c r="T1853" i="37"/>
  <c r="T1854" i="37"/>
  <c r="T1855" i="37"/>
  <c r="T1856" i="37"/>
  <c r="T1857" i="37"/>
  <c r="T1858" i="37"/>
  <c r="T1859" i="37"/>
  <c r="T1860" i="37"/>
  <c r="T1861" i="37"/>
  <c r="T1862" i="37"/>
  <c r="T1863" i="37"/>
  <c r="T1864" i="37"/>
  <c r="T1865" i="37"/>
  <c r="T1866" i="37"/>
  <c r="T1867" i="37"/>
  <c r="T1868" i="37"/>
  <c r="T1869" i="37"/>
  <c r="T1870" i="37"/>
  <c r="T1871" i="37"/>
  <c r="T1872" i="37"/>
  <c r="T1873" i="37"/>
  <c r="T1874" i="37"/>
  <c r="T1875" i="37"/>
  <c r="T1876" i="37"/>
  <c r="T1877" i="37"/>
  <c r="T1878" i="37"/>
  <c r="T1879" i="37"/>
  <c r="T1880" i="37"/>
  <c r="T1881" i="37"/>
  <c r="T1882" i="37"/>
  <c r="T1883" i="37"/>
  <c r="T1884" i="37"/>
  <c r="T1885" i="37"/>
  <c r="T1886" i="37"/>
  <c r="T1887" i="37"/>
  <c r="T1888" i="37"/>
  <c r="T1889" i="37"/>
  <c r="T1890" i="37"/>
  <c r="T1891" i="37"/>
  <c r="T1892" i="37"/>
  <c r="T1893" i="37"/>
  <c r="T1894" i="37"/>
  <c r="T1895" i="37"/>
  <c r="T1896" i="37"/>
  <c r="T1897" i="37"/>
  <c r="T1898" i="37"/>
  <c r="T1899" i="37"/>
  <c r="T1900" i="37"/>
  <c r="T1901" i="37"/>
  <c r="T1902" i="37"/>
  <c r="T1903" i="37"/>
  <c r="T1904" i="37"/>
  <c r="T1905" i="37"/>
  <c r="T1906" i="37"/>
  <c r="T1907" i="37"/>
  <c r="T1908" i="37"/>
  <c r="T1909" i="37"/>
  <c r="T1910" i="37"/>
  <c r="T1911" i="37"/>
  <c r="T1912" i="37"/>
  <c r="T1913" i="37"/>
  <c r="T1914" i="37"/>
  <c r="T1915" i="37"/>
  <c r="T1916" i="37"/>
  <c r="T1917" i="37"/>
  <c r="T1918" i="37"/>
  <c r="T1919" i="37"/>
  <c r="T1920" i="37"/>
  <c r="T1921" i="37"/>
  <c r="T1922" i="37"/>
  <c r="T1923" i="37"/>
  <c r="T1924" i="37"/>
  <c r="T1925" i="37"/>
  <c r="T1926" i="37"/>
  <c r="T1927" i="37"/>
  <c r="T1928" i="37"/>
  <c r="T1929" i="37"/>
  <c r="T1930" i="37"/>
  <c r="T1931" i="37"/>
  <c r="T1932" i="37"/>
  <c r="T1933" i="37"/>
  <c r="T1934" i="37"/>
  <c r="T1935" i="37"/>
  <c r="T1936" i="37"/>
  <c r="T1937" i="37"/>
  <c r="T1938" i="37"/>
  <c r="T1939" i="37"/>
  <c r="T1940" i="37"/>
  <c r="T1941" i="37"/>
  <c r="T1942" i="37"/>
  <c r="T1943" i="37"/>
  <c r="T1944" i="37"/>
  <c r="T1945" i="37"/>
  <c r="T1946" i="37"/>
  <c r="T1947" i="37"/>
  <c r="T1948" i="37"/>
  <c r="T1949" i="37"/>
  <c r="T1950" i="37"/>
  <c r="T1951" i="37"/>
  <c r="T1952" i="37"/>
  <c r="T1953" i="37"/>
  <c r="T1954" i="37"/>
  <c r="T1955" i="37"/>
  <c r="T1956" i="37"/>
  <c r="T1957" i="37"/>
  <c r="T1958" i="37"/>
  <c r="T1959" i="37"/>
  <c r="T1960" i="37"/>
  <c r="T1961" i="37"/>
  <c r="T1962" i="37"/>
  <c r="T1963" i="37"/>
  <c r="T1964" i="37"/>
  <c r="T1965" i="37"/>
  <c r="T1966" i="37"/>
  <c r="T1967" i="37"/>
  <c r="T1968" i="37"/>
  <c r="T1969" i="37"/>
  <c r="T1970" i="37"/>
  <c r="T1971" i="37"/>
  <c r="T1972" i="37"/>
  <c r="T1973" i="37"/>
  <c r="T1974" i="37"/>
  <c r="T1975" i="37"/>
  <c r="T1976" i="37"/>
  <c r="T1977" i="37"/>
  <c r="T1978" i="37"/>
  <c r="T1979" i="37"/>
  <c r="T1980" i="37"/>
  <c r="T1981" i="37"/>
  <c r="T1982" i="37"/>
  <c r="T1983" i="37"/>
  <c r="T1984" i="37"/>
  <c r="T1985" i="37"/>
  <c r="T1986" i="37"/>
  <c r="T1987" i="37"/>
  <c r="T1988" i="37"/>
  <c r="T1989" i="37"/>
  <c r="T1990" i="37"/>
  <c r="T1991" i="37"/>
  <c r="T1992" i="37"/>
  <c r="T1993" i="37"/>
  <c r="T1994" i="37"/>
  <c r="T1995" i="37"/>
  <c r="T1996" i="37"/>
  <c r="T1997" i="37"/>
  <c r="T1998" i="37"/>
  <c r="T1999" i="37"/>
  <c r="T2000" i="37"/>
  <c r="T2001" i="37"/>
  <c r="S2" i="37"/>
  <c r="S3" i="37"/>
  <c r="S4" i="37"/>
  <c r="S5" i="37"/>
  <c r="S6" i="37"/>
  <c r="S7" i="37"/>
  <c r="S8" i="37"/>
  <c r="S9" i="37"/>
  <c r="S10" i="37"/>
  <c r="S11" i="37"/>
  <c r="S12" i="37"/>
  <c r="S13" i="37"/>
  <c r="S14" i="37"/>
  <c r="S15" i="37"/>
  <c r="S16" i="37"/>
  <c r="S17" i="37"/>
  <c r="S18" i="37"/>
  <c r="S19" i="37"/>
  <c r="S20" i="37"/>
  <c r="S21" i="37"/>
  <c r="S22" i="37"/>
  <c r="S23" i="37"/>
  <c r="S24" i="37"/>
  <c r="S25" i="37"/>
  <c r="S26" i="37"/>
  <c r="S27" i="37"/>
  <c r="S28" i="37"/>
  <c r="S29" i="37"/>
  <c r="S30" i="37"/>
  <c r="S31" i="37"/>
  <c r="S32" i="37"/>
  <c r="S33" i="37"/>
  <c r="S34" i="37"/>
  <c r="S35" i="37"/>
  <c r="S36" i="37"/>
  <c r="S37" i="37"/>
  <c r="S38" i="37"/>
  <c r="S39" i="37"/>
  <c r="S40" i="37"/>
  <c r="S41" i="37"/>
  <c r="S42" i="37"/>
  <c r="S43"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S85" i="37"/>
  <c r="S86" i="37"/>
  <c r="S87" i="37"/>
  <c r="S88" i="37"/>
  <c r="S89" i="37"/>
  <c r="S90" i="37"/>
  <c r="S91" i="37"/>
  <c r="S92" i="37"/>
  <c r="S93" i="37"/>
  <c r="S94" i="37"/>
  <c r="S95" i="37"/>
  <c r="S96" i="37"/>
  <c r="S97" i="37"/>
  <c r="S98" i="37"/>
  <c r="S99" i="37"/>
  <c r="S100" i="37"/>
  <c r="S101" i="37"/>
  <c r="S102" i="37"/>
  <c r="S103" i="37"/>
  <c r="S104" i="37"/>
  <c r="S105" i="37"/>
  <c r="S106" i="37"/>
  <c r="S107" i="37"/>
  <c r="S108" i="37"/>
  <c r="S109" i="37"/>
  <c r="S110" i="37"/>
  <c r="S111" i="37"/>
  <c r="S112" i="37"/>
  <c r="S113" i="37"/>
  <c r="S114" i="37"/>
  <c r="S115" i="37"/>
  <c r="S116" i="37"/>
  <c r="S117" i="37"/>
  <c r="S118" i="37"/>
  <c r="S119" i="37"/>
  <c r="S120" i="37"/>
  <c r="S121" i="37"/>
  <c r="S122" i="37"/>
  <c r="S123" i="37"/>
  <c r="S124" i="37"/>
  <c r="S125" i="37"/>
  <c r="S126" i="37"/>
  <c r="S127" i="37"/>
  <c r="S128" i="37"/>
  <c r="S129" i="37"/>
  <c r="S130" i="37"/>
  <c r="S131" i="37"/>
  <c r="S132" i="37"/>
  <c r="S133" i="37"/>
  <c r="S134" i="37"/>
  <c r="S135" i="37"/>
  <c r="S136" i="37"/>
  <c r="S137" i="37"/>
  <c r="S138" i="37"/>
  <c r="S139" i="37"/>
  <c r="S140" i="37"/>
  <c r="S141" i="37"/>
  <c r="S142" i="37"/>
  <c r="S143" i="37"/>
  <c r="S144" i="37"/>
  <c r="S145" i="37"/>
  <c r="S146" i="37"/>
  <c r="S147" i="37"/>
  <c r="S148" i="37"/>
  <c r="S149" i="37"/>
  <c r="S150" i="37"/>
  <c r="S151" i="37"/>
  <c r="S152" i="37"/>
  <c r="S153" i="37"/>
  <c r="S154" i="37"/>
  <c r="S155" i="37"/>
  <c r="S156" i="37"/>
  <c r="S157" i="37"/>
  <c r="S158" i="37"/>
  <c r="S159" i="37"/>
  <c r="S160" i="37"/>
  <c r="S161" i="37"/>
  <c r="S162" i="37"/>
  <c r="S163" i="37"/>
  <c r="S164" i="37"/>
  <c r="S165" i="37"/>
  <c r="S166" i="37"/>
  <c r="S167" i="37"/>
  <c r="S168" i="37"/>
  <c r="S169" i="37"/>
  <c r="S170" i="37"/>
  <c r="S171" i="37"/>
  <c r="S172" i="37"/>
  <c r="S173" i="37"/>
  <c r="S174" i="37"/>
  <c r="S175" i="37"/>
  <c r="S176" i="37"/>
  <c r="S177" i="37"/>
  <c r="S178" i="37"/>
  <c r="S179" i="37"/>
  <c r="S180" i="37"/>
  <c r="S181" i="37"/>
  <c r="S182" i="37"/>
  <c r="S183" i="37"/>
  <c r="S184" i="37"/>
  <c r="S185" i="37"/>
  <c r="S186" i="37"/>
  <c r="S187" i="37"/>
  <c r="S188" i="37"/>
  <c r="S189" i="37"/>
  <c r="S190" i="37"/>
  <c r="S191" i="37"/>
  <c r="S192" i="37"/>
  <c r="S193" i="37"/>
  <c r="S194" i="37"/>
  <c r="S195" i="37"/>
  <c r="S196" i="37"/>
  <c r="S197" i="37"/>
  <c r="S198" i="37"/>
  <c r="S199" i="37"/>
  <c r="S200" i="37"/>
  <c r="S201" i="37"/>
  <c r="S202" i="37"/>
  <c r="S203" i="37"/>
  <c r="S204" i="37"/>
  <c r="S205" i="37"/>
  <c r="S206" i="37"/>
  <c r="S207" i="37"/>
  <c r="S208" i="37"/>
  <c r="S209" i="37"/>
  <c r="S210" i="37"/>
  <c r="S211" i="37"/>
  <c r="S212" i="37"/>
  <c r="S213" i="37"/>
  <c r="S214" i="37"/>
  <c r="S215" i="37"/>
  <c r="S216" i="37"/>
  <c r="S217" i="37"/>
  <c r="S218" i="37"/>
  <c r="S219" i="37"/>
  <c r="S220" i="37"/>
  <c r="S221" i="37"/>
  <c r="S222" i="37"/>
  <c r="S223" i="37"/>
  <c r="S224" i="37"/>
  <c r="S225" i="37"/>
  <c r="S226" i="37"/>
  <c r="S227" i="37"/>
  <c r="S228" i="37"/>
  <c r="S229" i="37"/>
  <c r="S230" i="37"/>
  <c r="S231" i="37"/>
  <c r="S232" i="37"/>
  <c r="S233" i="37"/>
  <c r="S234" i="37"/>
  <c r="S235" i="37"/>
  <c r="S236" i="37"/>
  <c r="S237" i="37"/>
  <c r="S238" i="37"/>
  <c r="S239" i="37"/>
  <c r="S240" i="37"/>
  <c r="S241" i="37"/>
  <c r="S242" i="37"/>
  <c r="S243" i="37"/>
  <c r="S244" i="37"/>
  <c r="S245" i="37"/>
  <c r="S246" i="37"/>
  <c r="S247" i="37"/>
  <c r="S248" i="37"/>
  <c r="S249" i="37"/>
  <c r="S250" i="37"/>
  <c r="S251" i="37"/>
  <c r="S252" i="37"/>
  <c r="S253" i="37"/>
  <c r="S254" i="37"/>
  <c r="S255" i="37"/>
  <c r="S256" i="37"/>
  <c r="S257" i="37"/>
  <c r="S258" i="37"/>
  <c r="S259" i="37"/>
  <c r="S260" i="37"/>
  <c r="S261" i="37"/>
  <c r="S262" i="37"/>
  <c r="S263" i="37"/>
  <c r="S264" i="37"/>
  <c r="S265" i="37"/>
  <c r="S266" i="37"/>
  <c r="S267" i="37"/>
  <c r="S268" i="37"/>
  <c r="S269" i="37"/>
  <c r="S270" i="37"/>
  <c r="S271" i="37"/>
  <c r="S272" i="37"/>
  <c r="S273" i="37"/>
  <c r="S274" i="37"/>
  <c r="S275" i="37"/>
  <c r="S276" i="37"/>
  <c r="S277" i="37"/>
  <c r="S278" i="37"/>
  <c r="S279" i="37"/>
  <c r="S280" i="37"/>
  <c r="S281" i="37"/>
  <c r="S282" i="37"/>
  <c r="S283" i="37"/>
  <c r="S284" i="37"/>
  <c r="S285" i="37"/>
  <c r="S286" i="37"/>
  <c r="S287" i="37"/>
  <c r="S288" i="37"/>
  <c r="S289" i="37"/>
  <c r="S290" i="37"/>
  <c r="S291" i="37"/>
  <c r="S292" i="37"/>
  <c r="S293" i="37"/>
  <c r="S294" i="37"/>
  <c r="S295" i="37"/>
  <c r="S296" i="37"/>
  <c r="S297" i="37"/>
  <c r="S298" i="37"/>
  <c r="S299" i="37"/>
  <c r="S300" i="37"/>
  <c r="S301" i="37"/>
  <c r="S302" i="37"/>
  <c r="S303" i="37"/>
  <c r="S304" i="37"/>
  <c r="S305" i="37"/>
  <c r="S306" i="37"/>
  <c r="S307" i="37"/>
  <c r="S308" i="37"/>
  <c r="S309" i="37"/>
  <c r="S310" i="37"/>
  <c r="S311" i="37"/>
  <c r="S312" i="37"/>
  <c r="S313" i="37"/>
  <c r="S314" i="37"/>
  <c r="S315" i="37"/>
  <c r="S316" i="37"/>
  <c r="S317" i="37"/>
  <c r="S318" i="37"/>
  <c r="S319" i="37"/>
  <c r="S320" i="37"/>
  <c r="S321" i="37"/>
  <c r="S322" i="37"/>
  <c r="S323" i="37"/>
  <c r="S324" i="37"/>
  <c r="S325" i="37"/>
  <c r="S326" i="37"/>
  <c r="S327" i="37"/>
  <c r="S328" i="37"/>
  <c r="S329" i="37"/>
  <c r="S330" i="37"/>
  <c r="S331" i="37"/>
  <c r="S332" i="37"/>
  <c r="S333" i="37"/>
  <c r="S334" i="37"/>
  <c r="S335" i="37"/>
  <c r="S336" i="37"/>
  <c r="S337" i="37"/>
  <c r="S338" i="37"/>
  <c r="S339" i="37"/>
  <c r="S340" i="37"/>
  <c r="S341" i="37"/>
  <c r="S342" i="37"/>
  <c r="S343" i="37"/>
  <c r="S344" i="37"/>
  <c r="S345" i="37"/>
  <c r="S346" i="37"/>
  <c r="S347" i="37"/>
  <c r="S348" i="37"/>
  <c r="S349" i="37"/>
  <c r="S350" i="37"/>
  <c r="S351" i="37"/>
  <c r="S352" i="37"/>
  <c r="S353" i="37"/>
  <c r="S354" i="37"/>
  <c r="S355" i="37"/>
  <c r="S356" i="37"/>
  <c r="S357" i="37"/>
  <c r="S358" i="37"/>
  <c r="S359" i="37"/>
  <c r="S360" i="37"/>
  <c r="S361" i="37"/>
  <c r="S362" i="37"/>
  <c r="S363" i="37"/>
  <c r="S364" i="37"/>
  <c r="S365" i="37"/>
  <c r="S366" i="37"/>
  <c r="S367" i="37"/>
  <c r="S368" i="37"/>
  <c r="S369" i="37"/>
  <c r="S370" i="37"/>
  <c r="S371" i="37"/>
  <c r="S372" i="37"/>
  <c r="S373" i="37"/>
  <c r="S374" i="37"/>
  <c r="S375" i="37"/>
  <c r="S376" i="37"/>
  <c r="S377" i="37"/>
  <c r="S378" i="37"/>
  <c r="S379" i="37"/>
  <c r="S380" i="37"/>
  <c r="S381" i="37"/>
  <c r="S382" i="37"/>
  <c r="S383" i="37"/>
  <c r="S384" i="37"/>
  <c r="S385" i="37"/>
  <c r="S386" i="37"/>
  <c r="S387" i="37"/>
  <c r="S388" i="37"/>
  <c r="S389" i="37"/>
  <c r="S390" i="37"/>
  <c r="S391" i="37"/>
  <c r="S392" i="37"/>
  <c r="S393" i="37"/>
  <c r="S394" i="37"/>
  <c r="S395" i="37"/>
  <c r="S396" i="37"/>
  <c r="S397" i="37"/>
  <c r="S398" i="37"/>
  <c r="S399" i="37"/>
  <c r="S400" i="37"/>
  <c r="S401" i="37"/>
  <c r="S402" i="37"/>
  <c r="S403" i="37"/>
  <c r="S404" i="37"/>
  <c r="S405" i="37"/>
  <c r="S406" i="37"/>
  <c r="S407" i="37"/>
  <c r="S408" i="37"/>
  <c r="S409" i="37"/>
  <c r="S410" i="37"/>
  <c r="S411" i="37"/>
  <c r="S412" i="37"/>
  <c r="S413" i="37"/>
  <c r="S414" i="37"/>
  <c r="S415" i="37"/>
  <c r="S416" i="37"/>
  <c r="S417" i="37"/>
  <c r="S418" i="37"/>
  <c r="S419" i="37"/>
  <c r="S420" i="37"/>
  <c r="S421" i="37"/>
  <c r="S422" i="37"/>
  <c r="S423" i="37"/>
  <c r="S424" i="37"/>
  <c r="S425" i="37"/>
  <c r="S426" i="37"/>
  <c r="S427" i="37"/>
  <c r="S428" i="37"/>
  <c r="S429" i="37"/>
  <c r="S430" i="37"/>
  <c r="S431" i="37"/>
  <c r="S432" i="37"/>
  <c r="S433" i="37"/>
  <c r="S434" i="37"/>
  <c r="S435" i="37"/>
  <c r="S436" i="37"/>
  <c r="S437" i="37"/>
  <c r="S438" i="37"/>
  <c r="S439" i="37"/>
  <c r="S440" i="37"/>
  <c r="S441" i="37"/>
  <c r="S442" i="37"/>
  <c r="S443" i="37"/>
  <c r="S444" i="37"/>
  <c r="S445" i="37"/>
  <c r="S446" i="37"/>
  <c r="S447" i="37"/>
  <c r="S448" i="37"/>
  <c r="S449" i="37"/>
  <c r="S450" i="37"/>
  <c r="S451" i="37"/>
  <c r="S452" i="37"/>
  <c r="S453" i="37"/>
  <c r="S454" i="37"/>
  <c r="S455" i="37"/>
  <c r="S456" i="37"/>
  <c r="S457" i="37"/>
  <c r="S458" i="37"/>
  <c r="S459" i="37"/>
  <c r="S460" i="37"/>
  <c r="S461" i="37"/>
  <c r="S462" i="37"/>
  <c r="S463" i="37"/>
  <c r="S464" i="37"/>
  <c r="S465" i="37"/>
  <c r="S466" i="37"/>
  <c r="S467" i="37"/>
  <c r="S468" i="37"/>
  <c r="S469" i="37"/>
  <c r="S470" i="37"/>
  <c r="S471" i="37"/>
  <c r="S472" i="37"/>
  <c r="S473" i="37"/>
  <c r="S474" i="37"/>
  <c r="S475" i="37"/>
  <c r="S476" i="37"/>
  <c r="S477" i="37"/>
  <c r="S478" i="37"/>
  <c r="S479" i="37"/>
  <c r="S480" i="37"/>
  <c r="S481" i="37"/>
  <c r="S482" i="37"/>
  <c r="S483" i="37"/>
  <c r="S484" i="37"/>
  <c r="S485" i="37"/>
  <c r="S486" i="37"/>
  <c r="S487" i="37"/>
  <c r="S488" i="37"/>
  <c r="S489" i="37"/>
  <c r="S490" i="37"/>
  <c r="S491" i="37"/>
  <c r="S492" i="37"/>
  <c r="S493" i="37"/>
  <c r="S494" i="37"/>
  <c r="S495" i="37"/>
  <c r="S496" i="37"/>
  <c r="S497" i="37"/>
  <c r="S498" i="37"/>
  <c r="S499" i="37"/>
  <c r="S500" i="37"/>
  <c r="S501" i="37"/>
  <c r="S502" i="37"/>
  <c r="S503" i="37"/>
  <c r="S504" i="37"/>
  <c r="S505" i="37"/>
  <c r="S506" i="37"/>
  <c r="S507" i="37"/>
  <c r="S508" i="37"/>
  <c r="S509" i="37"/>
  <c r="S510" i="37"/>
  <c r="S511" i="37"/>
  <c r="S512" i="37"/>
  <c r="S513" i="37"/>
  <c r="S514" i="37"/>
  <c r="S515" i="37"/>
  <c r="S516" i="37"/>
  <c r="S517" i="37"/>
  <c r="S518" i="37"/>
  <c r="S519" i="37"/>
  <c r="S520" i="37"/>
  <c r="S521" i="37"/>
  <c r="S522" i="37"/>
  <c r="S523" i="37"/>
  <c r="S524" i="37"/>
  <c r="S525" i="37"/>
  <c r="S526" i="37"/>
  <c r="S527" i="37"/>
  <c r="S528" i="37"/>
  <c r="S529" i="37"/>
  <c r="S530" i="37"/>
  <c r="S531" i="37"/>
  <c r="S532" i="37"/>
  <c r="S533" i="37"/>
  <c r="S534" i="37"/>
  <c r="S535" i="37"/>
  <c r="S536" i="37"/>
  <c r="S537" i="37"/>
  <c r="S538" i="37"/>
  <c r="S539" i="37"/>
  <c r="S540" i="37"/>
  <c r="S541" i="37"/>
  <c r="S542" i="37"/>
  <c r="S543" i="37"/>
  <c r="S544" i="37"/>
  <c r="S545" i="37"/>
  <c r="S546" i="37"/>
  <c r="S547" i="37"/>
  <c r="S548" i="37"/>
  <c r="S549" i="37"/>
  <c r="S550" i="37"/>
  <c r="S551" i="37"/>
  <c r="S552" i="37"/>
  <c r="S553" i="37"/>
  <c r="S554" i="37"/>
  <c r="S555" i="37"/>
  <c r="S556" i="37"/>
  <c r="S557" i="37"/>
  <c r="S558" i="37"/>
  <c r="S559" i="37"/>
  <c r="S560" i="37"/>
  <c r="S561" i="37"/>
  <c r="S562" i="37"/>
  <c r="S563" i="37"/>
  <c r="S564" i="37"/>
  <c r="S565" i="37"/>
  <c r="S566" i="37"/>
  <c r="S567" i="37"/>
  <c r="S568" i="37"/>
  <c r="S569" i="37"/>
  <c r="S570" i="37"/>
  <c r="S571" i="37"/>
  <c r="S572" i="37"/>
  <c r="S573" i="37"/>
  <c r="S574" i="37"/>
  <c r="S575" i="37"/>
  <c r="S576" i="37"/>
  <c r="S577" i="37"/>
  <c r="S578" i="37"/>
  <c r="S579" i="37"/>
  <c r="S580" i="37"/>
  <c r="S581" i="37"/>
  <c r="S582" i="37"/>
  <c r="S583" i="37"/>
  <c r="S584" i="37"/>
  <c r="S585" i="37"/>
  <c r="S586" i="37"/>
  <c r="S587" i="37"/>
  <c r="S588" i="37"/>
  <c r="S589" i="37"/>
  <c r="S590" i="37"/>
  <c r="S591" i="37"/>
  <c r="S592" i="37"/>
  <c r="S593" i="37"/>
  <c r="S594" i="37"/>
  <c r="S595" i="37"/>
  <c r="S596" i="37"/>
  <c r="S597" i="37"/>
  <c r="S598" i="37"/>
  <c r="S599" i="37"/>
  <c r="S600" i="37"/>
  <c r="S601" i="37"/>
  <c r="S602" i="37"/>
  <c r="S603" i="37"/>
  <c r="S604" i="37"/>
  <c r="S605" i="37"/>
  <c r="S606" i="37"/>
  <c r="S607" i="37"/>
  <c r="S608" i="37"/>
  <c r="S609" i="37"/>
  <c r="S610" i="37"/>
  <c r="S611" i="37"/>
  <c r="S612" i="37"/>
  <c r="S613" i="37"/>
  <c r="S614" i="37"/>
  <c r="S615" i="37"/>
  <c r="S616" i="37"/>
  <c r="S617" i="37"/>
  <c r="S618" i="37"/>
  <c r="S619" i="37"/>
  <c r="S620" i="37"/>
  <c r="S621" i="37"/>
  <c r="S622" i="37"/>
  <c r="S623" i="37"/>
  <c r="S624" i="37"/>
  <c r="S625" i="37"/>
  <c r="S626" i="37"/>
  <c r="S627" i="37"/>
  <c r="S628" i="37"/>
  <c r="S629" i="37"/>
  <c r="S630" i="37"/>
  <c r="S631" i="37"/>
  <c r="S632" i="37"/>
  <c r="S633" i="37"/>
  <c r="S634" i="37"/>
  <c r="S635" i="37"/>
  <c r="S636" i="37"/>
  <c r="S637" i="37"/>
  <c r="S638" i="37"/>
  <c r="S639" i="37"/>
  <c r="S640" i="37"/>
  <c r="S641" i="37"/>
  <c r="S642" i="37"/>
  <c r="S643" i="37"/>
  <c r="S644" i="37"/>
  <c r="S645" i="37"/>
  <c r="S646" i="37"/>
  <c r="S647" i="37"/>
  <c r="S648" i="37"/>
  <c r="S649" i="37"/>
  <c r="S650" i="37"/>
  <c r="S651" i="37"/>
  <c r="S652" i="37"/>
  <c r="S653" i="37"/>
  <c r="S654" i="37"/>
  <c r="S655" i="37"/>
  <c r="S656" i="37"/>
  <c r="S657" i="37"/>
  <c r="S658" i="37"/>
  <c r="S659" i="37"/>
  <c r="S660" i="37"/>
  <c r="S661" i="37"/>
  <c r="S662" i="37"/>
  <c r="S663" i="37"/>
  <c r="S664" i="37"/>
  <c r="S665" i="37"/>
  <c r="S666" i="37"/>
  <c r="S667" i="37"/>
  <c r="S668" i="37"/>
  <c r="S669" i="37"/>
  <c r="S670" i="37"/>
  <c r="S671" i="37"/>
  <c r="S672" i="37"/>
  <c r="S673" i="37"/>
  <c r="S674" i="37"/>
  <c r="S675" i="37"/>
  <c r="S676" i="37"/>
  <c r="S677" i="37"/>
  <c r="S678" i="37"/>
  <c r="S679" i="37"/>
  <c r="S680" i="37"/>
  <c r="S681" i="37"/>
  <c r="S682" i="37"/>
  <c r="S683" i="37"/>
  <c r="S684" i="37"/>
  <c r="S685" i="37"/>
  <c r="S686" i="37"/>
  <c r="S687" i="37"/>
  <c r="S688" i="37"/>
  <c r="S689" i="37"/>
  <c r="S690" i="37"/>
  <c r="S691" i="37"/>
  <c r="S692" i="37"/>
  <c r="S693" i="37"/>
  <c r="S694" i="37"/>
  <c r="S695" i="37"/>
  <c r="S696" i="37"/>
  <c r="S697" i="37"/>
  <c r="S698" i="37"/>
  <c r="S699" i="37"/>
  <c r="S700" i="37"/>
  <c r="S701" i="37"/>
  <c r="S702" i="37"/>
  <c r="S703" i="37"/>
  <c r="S704" i="37"/>
  <c r="S705" i="37"/>
  <c r="S706" i="37"/>
  <c r="S707" i="37"/>
  <c r="S708" i="37"/>
  <c r="S709" i="37"/>
  <c r="S710" i="37"/>
  <c r="S711" i="37"/>
  <c r="S712" i="37"/>
  <c r="S713" i="37"/>
  <c r="S714" i="37"/>
  <c r="S715" i="37"/>
  <c r="S716" i="37"/>
  <c r="S717" i="37"/>
  <c r="S718" i="37"/>
  <c r="S719" i="37"/>
  <c r="S720" i="37"/>
  <c r="S721" i="37"/>
  <c r="S722" i="37"/>
  <c r="S723" i="37"/>
  <c r="S724" i="37"/>
  <c r="S725" i="37"/>
  <c r="S726" i="37"/>
  <c r="S727" i="37"/>
  <c r="S728" i="37"/>
  <c r="S729" i="37"/>
  <c r="S730" i="37"/>
  <c r="S731" i="37"/>
  <c r="S732" i="37"/>
  <c r="S733" i="37"/>
  <c r="S734" i="37"/>
  <c r="S735" i="37"/>
  <c r="S736" i="37"/>
  <c r="S737" i="37"/>
  <c r="S738" i="37"/>
  <c r="S739" i="37"/>
  <c r="S740" i="37"/>
  <c r="S741" i="37"/>
  <c r="S742" i="37"/>
  <c r="S743" i="37"/>
  <c r="S744" i="37"/>
  <c r="S745" i="37"/>
  <c r="S746" i="37"/>
  <c r="S747" i="37"/>
  <c r="S748" i="37"/>
  <c r="S749" i="37"/>
  <c r="S750" i="37"/>
  <c r="S751" i="37"/>
  <c r="S752" i="37"/>
  <c r="S753" i="37"/>
  <c r="S754" i="37"/>
  <c r="S755" i="37"/>
  <c r="S756" i="37"/>
  <c r="S757" i="37"/>
  <c r="S758" i="37"/>
  <c r="S759" i="37"/>
  <c r="S760" i="37"/>
  <c r="S761" i="37"/>
  <c r="S762" i="37"/>
  <c r="S763" i="37"/>
  <c r="S764" i="37"/>
  <c r="S765" i="37"/>
  <c r="S766" i="37"/>
  <c r="S767" i="37"/>
  <c r="S768" i="37"/>
  <c r="S769" i="37"/>
  <c r="S770" i="37"/>
  <c r="S771" i="37"/>
  <c r="S772" i="37"/>
  <c r="S773" i="37"/>
  <c r="S774" i="37"/>
  <c r="S775" i="37"/>
  <c r="S776" i="37"/>
  <c r="S777" i="37"/>
  <c r="S778" i="37"/>
  <c r="S779" i="37"/>
  <c r="S780" i="37"/>
  <c r="S781" i="37"/>
  <c r="S782" i="37"/>
  <c r="S783" i="37"/>
  <c r="S784" i="37"/>
  <c r="S785" i="37"/>
  <c r="S786" i="37"/>
  <c r="S787" i="37"/>
  <c r="S788" i="37"/>
  <c r="S789" i="37"/>
  <c r="S790" i="37"/>
  <c r="S791" i="37"/>
  <c r="S792" i="37"/>
  <c r="S793" i="37"/>
  <c r="S794" i="37"/>
  <c r="S795" i="37"/>
  <c r="S796" i="37"/>
  <c r="S797" i="37"/>
  <c r="S798" i="37"/>
  <c r="S799" i="37"/>
  <c r="S800" i="37"/>
  <c r="S801" i="37"/>
  <c r="S802" i="37"/>
  <c r="S803" i="37"/>
  <c r="S804" i="37"/>
  <c r="S805" i="37"/>
  <c r="S806" i="37"/>
  <c r="S807" i="37"/>
  <c r="S808" i="37"/>
  <c r="S809" i="37"/>
  <c r="S810" i="37"/>
  <c r="S811" i="37"/>
  <c r="S812" i="37"/>
  <c r="S813" i="37"/>
  <c r="S814" i="37"/>
  <c r="S815" i="37"/>
  <c r="S816" i="37"/>
  <c r="S817" i="37"/>
  <c r="S818" i="37"/>
  <c r="S819" i="37"/>
  <c r="S820" i="37"/>
  <c r="S821" i="37"/>
  <c r="S822" i="37"/>
  <c r="S823" i="37"/>
  <c r="S824" i="37"/>
  <c r="S825" i="37"/>
  <c r="S826" i="37"/>
  <c r="S827" i="37"/>
  <c r="S828" i="37"/>
  <c r="S829" i="37"/>
  <c r="S830" i="37"/>
  <c r="S831" i="37"/>
  <c r="S832" i="37"/>
  <c r="S833" i="37"/>
  <c r="S834" i="37"/>
  <c r="S835" i="37"/>
  <c r="S836" i="37"/>
  <c r="S837" i="37"/>
  <c r="S838" i="37"/>
  <c r="S839" i="37"/>
  <c r="S840" i="37"/>
  <c r="S841" i="37"/>
  <c r="S842" i="37"/>
  <c r="S843" i="37"/>
  <c r="S844" i="37"/>
  <c r="S845" i="37"/>
  <c r="S846" i="37"/>
  <c r="S847" i="37"/>
  <c r="S848" i="37"/>
  <c r="S849" i="37"/>
  <c r="S850" i="37"/>
  <c r="S851" i="37"/>
  <c r="S852" i="37"/>
  <c r="S853" i="37"/>
  <c r="S854" i="37"/>
  <c r="S855" i="37"/>
  <c r="S856" i="37"/>
  <c r="S857" i="37"/>
  <c r="S858" i="37"/>
  <c r="S859" i="37"/>
  <c r="S860" i="37"/>
  <c r="S861" i="37"/>
  <c r="S862" i="37"/>
  <c r="S863" i="37"/>
  <c r="S864" i="37"/>
  <c r="S865" i="37"/>
  <c r="S866" i="37"/>
  <c r="S867" i="37"/>
  <c r="S868" i="37"/>
  <c r="S869" i="37"/>
  <c r="S870" i="37"/>
  <c r="S871" i="37"/>
  <c r="S872" i="37"/>
  <c r="S873" i="37"/>
  <c r="S874" i="37"/>
  <c r="S875" i="37"/>
  <c r="S876" i="37"/>
  <c r="S877" i="37"/>
  <c r="S878" i="37"/>
  <c r="S879" i="37"/>
  <c r="S880" i="37"/>
  <c r="S881" i="37"/>
  <c r="S882" i="37"/>
  <c r="S883" i="37"/>
  <c r="S884" i="37"/>
  <c r="S885" i="37"/>
  <c r="S886" i="37"/>
  <c r="S887" i="37"/>
  <c r="S888" i="37"/>
  <c r="S889" i="37"/>
  <c r="S890" i="37"/>
  <c r="S891" i="37"/>
  <c r="S892" i="37"/>
  <c r="S893" i="37"/>
  <c r="S894" i="37"/>
  <c r="S895" i="37"/>
  <c r="S896" i="37"/>
  <c r="S897" i="37"/>
  <c r="S898" i="37"/>
  <c r="S899" i="37"/>
  <c r="S900" i="37"/>
  <c r="S901" i="37"/>
  <c r="S902" i="37"/>
  <c r="S903" i="37"/>
  <c r="S904" i="37"/>
  <c r="S905" i="37"/>
  <c r="S906" i="37"/>
  <c r="S907" i="37"/>
  <c r="S908" i="37"/>
  <c r="S909" i="37"/>
  <c r="S910" i="37"/>
  <c r="S911" i="37"/>
  <c r="S912" i="37"/>
  <c r="S913" i="37"/>
  <c r="S914" i="37"/>
  <c r="S915" i="37"/>
  <c r="S916" i="37"/>
  <c r="S917" i="37"/>
  <c r="S918" i="37"/>
  <c r="S919" i="37"/>
  <c r="S920" i="37"/>
  <c r="S921" i="37"/>
  <c r="S922" i="37"/>
  <c r="S923" i="37"/>
  <c r="S924" i="37"/>
  <c r="S925" i="37"/>
  <c r="S926" i="37"/>
  <c r="S927" i="37"/>
  <c r="S928" i="37"/>
  <c r="S929" i="37"/>
  <c r="S930" i="37"/>
  <c r="S931" i="37"/>
  <c r="S932" i="37"/>
  <c r="S933" i="37"/>
  <c r="S934" i="37"/>
  <c r="S935" i="37"/>
  <c r="S936" i="37"/>
  <c r="S937" i="37"/>
  <c r="S938" i="37"/>
  <c r="S939" i="37"/>
  <c r="S940" i="37"/>
  <c r="S941" i="37"/>
  <c r="S942" i="37"/>
  <c r="S943" i="37"/>
  <c r="S944" i="37"/>
  <c r="S945" i="37"/>
  <c r="S946" i="37"/>
  <c r="S947" i="37"/>
  <c r="S948" i="37"/>
  <c r="S949" i="37"/>
  <c r="S950" i="37"/>
  <c r="S951" i="37"/>
  <c r="S952" i="37"/>
  <c r="S953" i="37"/>
  <c r="S954" i="37"/>
  <c r="S955" i="37"/>
  <c r="S956" i="37"/>
  <c r="S957" i="37"/>
  <c r="S958" i="37"/>
  <c r="S959" i="37"/>
  <c r="S960" i="37"/>
  <c r="S961" i="37"/>
  <c r="S962" i="37"/>
  <c r="S963" i="37"/>
  <c r="S964" i="37"/>
  <c r="S965" i="37"/>
  <c r="S966" i="37"/>
  <c r="S967" i="37"/>
  <c r="S968" i="37"/>
  <c r="S969" i="37"/>
  <c r="S970" i="37"/>
  <c r="S971" i="37"/>
  <c r="S972" i="37"/>
  <c r="S973" i="37"/>
  <c r="S974" i="37"/>
  <c r="S975" i="37"/>
  <c r="S976" i="37"/>
  <c r="S977" i="37"/>
  <c r="S978" i="37"/>
  <c r="S979" i="37"/>
  <c r="S980" i="37"/>
  <c r="S981" i="37"/>
  <c r="S982" i="37"/>
  <c r="S983" i="37"/>
  <c r="S984" i="37"/>
  <c r="S985" i="37"/>
  <c r="S986" i="37"/>
  <c r="S987" i="37"/>
  <c r="S988" i="37"/>
  <c r="S989" i="37"/>
  <c r="S990" i="37"/>
  <c r="S991" i="37"/>
  <c r="S992" i="37"/>
  <c r="S993" i="37"/>
  <c r="S994" i="37"/>
  <c r="S995" i="37"/>
  <c r="S996" i="37"/>
  <c r="S997" i="37"/>
  <c r="S998" i="37"/>
  <c r="S999" i="37"/>
  <c r="S1000" i="37"/>
  <c r="S1001" i="37"/>
  <c r="S1002" i="37"/>
  <c r="S1003" i="37"/>
  <c r="S1004" i="37"/>
  <c r="S1005" i="37"/>
  <c r="S1006" i="37"/>
  <c r="S1007" i="37"/>
  <c r="S1008" i="37"/>
  <c r="S1009" i="37"/>
  <c r="S1010" i="37"/>
  <c r="S1011" i="37"/>
  <c r="S1012" i="37"/>
  <c r="S1013" i="37"/>
  <c r="S1014" i="37"/>
  <c r="S1015" i="37"/>
  <c r="S1016" i="37"/>
  <c r="S1017" i="37"/>
  <c r="S1018" i="37"/>
  <c r="S1019" i="37"/>
  <c r="S1020" i="37"/>
  <c r="S1021" i="37"/>
  <c r="S1022" i="37"/>
  <c r="S1023" i="37"/>
  <c r="S1024" i="37"/>
  <c r="S1025" i="37"/>
  <c r="S1026" i="37"/>
  <c r="S1027" i="37"/>
  <c r="S1028" i="37"/>
  <c r="S1029" i="37"/>
  <c r="S1030" i="37"/>
  <c r="S1031" i="37"/>
  <c r="S1032" i="37"/>
  <c r="S1033" i="37"/>
  <c r="S1034" i="37"/>
  <c r="S1035" i="37"/>
  <c r="S1036" i="37"/>
  <c r="S1037" i="37"/>
  <c r="S1038" i="37"/>
  <c r="S1039" i="37"/>
  <c r="S1040" i="37"/>
  <c r="S1041" i="37"/>
  <c r="S1042" i="37"/>
  <c r="S1043" i="37"/>
  <c r="S1044" i="37"/>
  <c r="S1045" i="37"/>
  <c r="S1046" i="37"/>
  <c r="S1047" i="37"/>
  <c r="S1048" i="37"/>
  <c r="S1049" i="37"/>
  <c r="S1050" i="37"/>
  <c r="S1051" i="37"/>
  <c r="S1052" i="37"/>
  <c r="S1053" i="37"/>
  <c r="S1054" i="37"/>
  <c r="S1055" i="37"/>
  <c r="S1056" i="37"/>
  <c r="S1057" i="37"/>
  <c r="S1058" i="37"/>
  <c r="S1059" i="37"/>
  <c r="S1060" i="37"/>
  <c r="S1061" i="37"/>
  <c r="S1062" i="37"/>
  <c r="S1063" i="37"/>
  <c r="S1064" i="37"/>
  <c r="S1065" i="37"/>
  <c r="S1066" i="37"/>
  <c r="S1067" i="37"/>
  <c r="S1068" i="37"/>
  <c r="S1069" i="37"/>
  <c r="S1070" i="37"/>
  <c r="S1071" i="37"/>
  <c r="S1072" i="37"/>
  <c r="S1073" i="37"/>
  <c r="S1074" i="37"/>
  <c r="S1075" i="37"/>
  <c r="S1076" i="37"/>
  <c r="S1077" i="37"/>
  <c r="S1078" i="37"/>
  <c r="S1079" i="37"/>
  <c r="S1080" i="37"/>
  <c r="S1081" i="37"/>
  <c r="S1082" i="37"/>
  <c r="S1083" i="37"/>
  <c r="S1084" i="37"/>
  <c r="S1085" i="37"/>
  <c r="S1086" i="37"/>
  <c r="S1087" i="37"/>
  <c r="S1088" i="37"/>
  <c r="S1089" i="37"/>
  <c r="S1090" i="37"/>
  <c r="S1091" i="37"/>
  <c r="S1092" i="37"/>
  <c r="S1093" i="37"/>
  <c r="S1094" i="37"/>
  <c r="S1095" i="37"/>
  <c r="S1096" i="37"/>
  <c r="S1097" i="37"/>
  <c r="S1098" i="37"/>
  <c r="S1099" i="37"/>
  <c r="S1100" i="37"/>
  <c r="S1101" i="37"/>
  <c r="S1102" i="37"/>
  <c r="S1103" i="37"/>
  <c r="S1104" i="37"/>
  <c r="S1105" i="37"/>
  <c r="S1106" i="37"/>
  <c r="S1107" i="37"/>
  <c r="S1108" i="37"/>
  <c r="S1109" i="37"/>
  <c r="S1110" i="37"/>
  <c r="S1111" i="37"/>
  <c r="S1112" i="37"/>
  <c r="S1113" i="37"/>
  <c r="S1114" i="37"/>
  <c r="S1115" i="37"/>
  <c r="S1116" i="37"/>
  <c r="S1117" i="37"/>
  <c r="S1118" i="37"/>
  <c r="S1119" i="37"/>
  <c r="S1120" i="37"/>
  <c r="S1121" i="37"/>
  <c r="S1122" i="37"/>
  <c r="S1123" i="37"/>
  <c r="S1124" i="37"/>
  <c r="S1125" i="37"/>
  <c r="S1126" i="37"/>
  <c r="S1127" i="37"/>
  <c r="S1128" i="37"/>
  <c r="S1129" i="37"/>
  <c r="S1130" i="37"/>
  <c r="S1131" i="37"/>
  <c r="S1132" i="37"/>
  <c r="S1133" i="37"/>
  <c r="S1134" i="37"/>
  <c r="S1135" i="37"/>
  <c r="S1136" i="37"/>
  <c r="S1137" i="37"/>
  <c r="S1138" i="37"/>
  <c r="S1139" i="37"/>
  <c r="S1140" i="37"/>
  <c r="S1141" i="37"/>
  <c r="S1142" i="37"/>
  <c r="S1143" i="37"/>
  <c r="S1144" i="37"/>
  <c r="S1145" i="37"/>
  <c r="S1146" i="37"/>
  <c r="S1147" i="37"/>
  <c r="S1148" i="37"/>
  <c r="S1149" i="37"/>
  <c r="S1150" i="37"/>
  <c r="S1151" i="37"/>
  <c r="S1152" i="37"/>
  <c r="S1153" i="37"/>
  <c r="S1154" i="37"/>
  <c r="S1155" i="37"/>
  <c r="S1156" i="37"/>
  <c r="S1157" i="37"/>
  <c r="S1158" i="37"/>
  <c r="S1159" i="37"/>
  <c r="S1160" i="37"/>
  <c r="S1161" i="37"/>
  <c r="S1162" i="37"/>
  <c r="S1163" i="37"/>
  <c r="S1164" i="37"/>
  <c r="S1165" i="37"/>
  <c r="S1166" i="37"/>
  <c r="S1167" i="37"/>
  <c r="S1168" i="37"/>
  <c r="S1169" i="37"/>
  <c r="S1170" i="37"/>
  <c r="S1171" i="37"/>
  <c r="S1172" i="37"/>
  <c r="S1173" i="37"/>
  <c r="S1174" i="37"/>
  <c r="S1175" i="37"/>
  <c r="S1176" i="37"/>
  <c r="S1177" i="37"/>
  <c r="S1178" i="37"/>
  <c r="S1179" i="37"/>
  <c r="S1180" i="37"/>
  <c r="S1181" i="37"/>
  <c r="S1182" i="37"/>
  <c r="S1183" i="37"/>
  <c r="S1184" i="37"/>
  <c r="S1185" i="37"/>
  <c r="S1186" i="37"/>
  <c r="S1187" i="37"/>
  <c r="S1188" i="37"/>
  <c r="S1189" i="37"/>
  <c r="S1190" i="37"/>
  <c r="S1191" i="37"/>
  <c r="S1192" i="37"/>
  <c r="S1193" i="37"/>
  <c r="S1194" i="37"/>
  <c r="S1195" i="37"/>
  <c r="S1196" i="37"/>
  <c r="S1197" i="37"/>
  <c r="S1198" i="37"/>
  <c r="S1199" i="37"/>
  <c r="S1200" i="37"/>
  <c r="S1201" i="37"/>
  <c r="S1202" i="37"/>
  <c r="S1203" i="37"/>
  <c r="S1204" i="37"/>
  <c r="S1205" i="37"/>
  <c r="S1206" i="37"/>
  <c r="S1207" i="37"/>
  <c r="S1208" i="37"/>
  <c r="S1209" i="37"/>
  <c r="S1210" i="37"/>
  <c r="S1211" i="37"/>
  <c r="S1212" i="37"/>
  <c r="S1213" i="37"/>
  <c r="S1214" i="37"/>
  <c r="S1215" i="37"/>
  <c r="S1216" i="37"/>
  <c r="S1217" i="37"/>
  <c r="S1218" i="37"/>
  <c r="S1219" i="37"/>
  <c r="S1220" i="37"/>
  <c r="S1221" i="37"/>
  <c r="S1222" i="37"/>
  <c r="S1223" i="37"/>
  <c r="S1224" i="37"/>
  <c r="S1225" i="37"/>
  <c r="S1226" i="37"/>
  <c r="S1227" i="37"/>
  <c r="S1228" i="37"/>
  <c r="S1229" i="37"/>
  <c r="S1230" i="37"/>
  <c r="S1231" i="37"/>
  <c r="S1232" i="37"/>
  <c r="S1233" i="37"/>
  <c r="S1234" i="37"/>
  <c r="S1235" i="37"/>
  <c r="S1236" i="37"/>
  <c r="S1237" i="37"/>
  <c r="S1238" i="37"/>
  <c r="S1239" i="37"/>
  <c r="S1240" i="37"/>
  <c r="S1241" i="37"/>
  <c r="S1242" i="37"/>
  <c r="S1243" i="37"/>
  <c r="S1244" i="37"/>
  <c r="S1245" i="37"/>
  <c r="S1246" i="37"/>
  <c r="S1247" i="37"/>
  <c r="S1248" i="37"/>
  <c r="S1249" i="37"/>
  <c r="S1250" i="37"/>
  <c r="S1251" i="37"/>
  <c r="S1252" i="37"/>
  <c r="S1253" i="37"/>
  <c r="S1254" i="37"/>
  <c r="S1255" i="37"/>
  <c r="S1256" i="37"/>
  <c r="S1257" i="37"/>
  <c r="S1258" i="37"/>
  <c r="S1259" i="37"/>
  <c r="S1260" i="37"/>
  <c r="S1261" i="37"/>
  <c r="S1262" i="37"/>
  <c r="S1263" i="37"/>
  <c r="S1264" i="37"/>
  <c r="S1265" i="37"/>
  <c r="S1266" i="37"/>
  <c r="S1267" i="37"/>
  <c r="S1268" i="37"/>
  <c r="S1269" i="37"/>
  <c r="S1270" i="37"/>
  <c r="S1271" i="37"/>
  <c r="S1272" i="37"/>
  <c r="S1273" i="37"/>
  <c r="S1274" i="37"/>
  <c r="S1275" i="37"/>
  <c r="S1276" i="37"/>
  <c r="S1277" i="37"/>
  <c r="S1278" i="37"/>
  <c r="S1279" i="37"/>
  <c r="S1280" i="37"/>
  <c r="S1281" i="37"/>
  <c r="S1282" i="37"/>
  <c r="S1283" i="37"/>
  <c r="S1284" i="37"/>
  <c r="S1285" i="37"/>
  <c r="S1286" i="37"/>
  <c r="S1287" i="37"/>
  <c r="S1288" i="37"/>
  <c r="S1289" i="37"/>
  <c r="S1290" i="37"/>
  <c r="S1291" i="37"/>
  <c r="S1292" i="37"/>
  <c r="S1293" i="37"/>
  <c r="S1294" i="37"/>
  <c r="S1295" i="37"/>
  <c r="S1296" i="37"/>
  <c r="S1297" i="37"/>
  <c r="S1298" i="37"/>
  <c r="S1299" i="37"/>
  <c r="S1300" i="37"/>
  <c r="S1301" i="37"/>
  <c r="S1302" i="37"/>
  <c r="S1303" i="37"/>
  <c r="S1304" i="37"/>
  <c r="S1305" i="37"/>
  <c r="S1306" i="37"/>
  <c r="S1307" i="37"/>
  <c r="S1308" i="37"/>
  <c r="S1309" i="37"/>
  <c r="S1310" i="37"/>
  <c r="S1311" i="37"/>
  <c r="S1312" i="37"/>
  <c r="S1313" i="37"/>
  <c r="S1314" i="37"/>
  <c r="S1315" i="37"/>
  <c r="S1316" i="37"/>
  <c r="S1317" i="37"/>
  <c r="S1318" i="37"/>
  <c r="S1319" i="37"/>
  <c r="S1320" i="37"/>
  <c r="S1321" i="37"/>
  <c r="S1322" i="37"/>
  <c r="S1323" i="37"/>
  <c r="S1324" i="37"/>
  <c r="S1325" i="37"/>
  <c r="S1326" i="37"/>
  <c r="S1327" i="37"/>
  <c r="S1328" i="37"/>
  <c r="S1329" i="37"/>
  <c r="S1330" i="37"/>
  <c r="S1331" i="37"/>
  <c r="S1332" i="37"/>
  <c r="S1333" i="37"/>
  <c r="S1334" i="37"/>
  <c r="S1335" i="37"/>
  <c r="S1336" i="37"/>
  <c r="S1337" i="37"/>
  <c r="S1338" i="37"/>
  <c r="S1339" i="37"/>
  <c r="S1340" i="37"/>
  <c r="S1341" i="37"/>
  <c r="S1342" i="37"/>
  <c r="S1343" i="37"/>
  <c r="S1344" i="37"/>
  <c r="S1345" i="37"/>
  <c r="S1346" i="37"/>
  <c r="S1347" i="37"/>
  <c r="S1348" i="37"/>
  <c r="S1349" i="37"/>
  <c r="S1350" i="37"/>
  <c r="S1351" i="37"/>
  <c r="S1352" i="37"/>
  <c r="S1353" i="37"/>
  <c r="S1354" i="37"/>
  <c r="S1355" i="37"/>
  <c r="S1356" i="37"/>
  <c r="S1357" i="37"/>
  <c r="S1358" i="37"/>
  <c r="S1359" i="37"/>
  <c r="S1360" i="37"/>
  <c r="S1361" i="37"/>
  <c r="S1362" i="37"/>
  <c r="S1363" i="37"/>
  <c r="S1364" i="37"/>
  <c r="S1365" i="37"/>
  <c r="S1366" i="37"/>
  <c r="S1367" i="37"/>
  <c r="S1368" i="37"/>
  <c r="S1369" i="37"/>
  <c r="S1370" i="37"/>
  <c r="S1371" i="37"/>
  <c r="S1372" i="37"/>
  <c r="S1373" i="37"/>
  <c r="S1374" i="37"/>
  <c r="S1375" i="37"/>
  <c r="S1376" i="37"/>
  <c r="S1377" i="37"/>
  <c r="S1378" i="37"/>
  <c r="S1379" i="37"/>
  <c r="S1380" i="37"/>
  <c r="S1381" i="37"/>
  <c r="S1382" i="37"/>
  <c r="S1383" i="37"/>
  <c r="S1384" i="37"/>
  <c r="S1385" i="37"/>
  <c r="S1386" i="37"/>
  <c r="S1387" i="37"/>
  <c r="S1388" i="37"/>
  <c r="S1389" i="37"/>
  <c r="S1390" i="37"/>
  <c r="S1391" i="37"/>
  <c r="S1392" i="37"/>
  <c r="S1393" i="37"/>
  <c r="S1394" i="37"/>
  <c r="S1395" i="37"/>
  <c r="S1396" i="37"/>
  <c r="S1397" i="37"/>
  <c r="S1398" i="37"/>
  <c r="S1399" i="37"/>
  <c r="S1400" i="37"/>
  <c r="S1401" i="37"/>
  <c r="S1402" i="37"/>
  <c r="S1403" i="37"/>
  <c r="S1404" i="37"/>
  <c r="S1405" i="37"/>
  <c r="S1406" i="37"/>
  <c r="S1407" i="37"/>
  <c r="S1408" i="37"/>
  <c r="S1409" i="37"/>
  <c r="S1410" i="37"/>
  <c r="S1411" i="37"/>
  <c r="S1412" i="37"/>
  <c r="S1413" i="37"/>
  <c r="S1414" i="37"/>
  <c r="S1415" i="37"/>
  <c r="S1416" i="37"/>
  <c r="S1417" i="37"/>
  <c r="S1418" i="37"/>
  <c r="S1419" i="37"/>
  <c r="S1420" i="37"/>
  <c r="S1421" i="37"/>
  <c r="S1422" i="37"/>
  <c r="S1423" i="37"/>
  <c r="S1424" i="37"/>
  <c r="S1425" i="37"/>
  <c r="S1426" i="37"/>
  <c r="S1427" i="37"/>
  <c r="S1428" i="37"/>
  <c r="S1429" i="37"/>
  <c r="S1430" i="37"/>
  <c r="S1431" i="37"/>
  <c r="S1432" i="37"/>
  <c r="S1433" i="37"/>
  <c r="S1434" i="37"/>
  <c r="S1435" i="37"/>
  <c r="S1436" i="37"/>
  <c r="S1437" i="37"/>
  <c r="S1438" i="37"/>
  <c r="S1439" i="37"/>
  <c r="S1440" i="37"/>
  <c r="S1441" i="37"/>
  <c r="S1442" i="37"/>
  <c r="S1443" i="37"/>
  <c r="S1444" i="37"/>
  <c r="S1445" i="37"/>
  <c r="S1446" i="37"/>
  <c r="S1447" i="37"/>
  <c r="S1448" i="37"/>
  <c r="S1449" i="37"/>
  <c r="S1450" i="37"/>
  <c r="S1451" i="37"/>
  <c r="S1452" i="37"/>
  <c r="S1453" i="37"/>
  <c r="S1454" i="37"/>
  <c r="S1455" i="37"/>
  <c r="S1456" i="37"/>
  <c r="S1457" i="37"/>
  <c r="S1458" i="37"/>
  <c r="S1459" i="37"/>
  <c r="S1460" i="37"/>
  <c r="S1461" i="37"/>
  <c r="S1462" i="37"/>
  <c r="S1463" i="37"/>
  <c r="S1464" i="37"/>
  <c r="S1465" i="37"/>
  <c r="S1466" i="37"/>
  <c r="S1467" i="37"/>
  <c r="S1468" i="37"/>
  <c r="S1469" i="37"/>
  <c r="S1470" i="37"/>
  <c r="S1471" i="37"/>
  <c r="S1472" i="37"/>
  <c r="S1473" i="37"/>
  <c r="S1474" i="37"/>
  <c r="S1475" i="37"/>
  <c r="S1476" i="37"/>
  <c r="S1477" i="37"/>
  <c r="S1478" i="37"/>
  <c r="S1479" i="37"/>
  <c r="S1480" i="37"/>
  <c r="S1481" i="37"/>
  <c r="S1482" i="37"/>
  <c r="S1483" i="37"/>
  <c r="S1484" i="37"/>
  <c r="S1485" i="37"/>
  <c r="S1486" i="37"/>
  <c r="S1487" i="37"/>
  <c r="S1488" i="37"/>
  <c r="S1489" i="37"/>
  <c r="S1490" i="37"/>
  <c r="S1491" i="37"/>
  <c r="S1492" i="37"/>
  <c r="S1493" i="37"/>
  <c r="S1494" i="37"/>
  <c r="S1495" i="37"/>
  <c r="S1496" i="37"/>
  <c r="S1497" i="37"/>
  <c r="S1498" i="37"/>
  <c r="S1499" i="37"/>
  <c r="S1500" i="37"/>
  <c r="S1501" i="37"/>
  <c r="S1502" i="37"/>
  <c r="S1503" i="37"/>
  <c r="S1504" i="37"/>
  <c r="S1505" i="37"/>
  <c r="S1506" i="37"/>
  <c r="S1507" i="37"/>
  <c r="S1508" i="37"/>
  <c r="S1509" i="37"/>
  <c r="S1510" i="37"/>
  <c r="S1511" i="37"/>
  <c r="S1512" i="37"/>
  <c r="S1513" i="37"/>
  <c r="S1514" i="37"/>
  <c r="S1515" i="37"/>
  <c r="S1516" i="37"/>
  <c r="S1517" i="37"/>
  <c r="S1518" i="37"/>
  <c r="S1519" i="37"/>
  <c r="S1520" i="37"/>
  <c r="S1521" i="37"/>
  <c r="S1522" i="37"/>
  <c r="S1523" i="37"/>
  <c r="S1524" i="37"/>
  <c r="S1525" i="37"/>
  <c r="S1526" i="37"/>
  <c r="S1527" i="37"/>
  <c r="S1528" i="37"/>
  <c r="S1529" i="37"/>
  <c r="S1530" i="37"/>
  <c r="S1531" i="37"/>
  <c r="S1532" i="37"/>
  <c r="S1533" i="37"/>
  <c r="S1534" i="37"/>
  <c r="S1535" i="37"/>
  <c r="S1536" i="37"/>
  <c r="S1537" i="37"/>
  <c r="S1538" i="37"/>
  <c r="S1539" i="37"/>
  <c r="S1540" i="37"/>
  <c r="S1541" i="37"/>
  <c r="S1542" i="37"/>
  <c r="S1543" i="37"/>
  <c r="S1544" i="37"/>
  <c r="S1545" i="37"/>
  <c r="S1546" i="37"/>
  <c r="S1547" i="37"/>
  <c r="S1548" i="37"/>
  <c r="S1549" i="37"/>
  <c r="S1550" i="37"/>
  <c r="S1551" i="37"/>
  <c r="S1552" i="37"/>
  <c r="S1553" i="37"/>
  <c r="S1554" i="37"/>
  <c r="S1555" i="37"/>
  <c r="S1556" i="37"/>
  <c r="S1557" i="37"/>
  <c r="S1558" i="37"/>
  <c r="S1559" i="37"/>
  <c r="S1560" i="37"/>
  <c r="S1561" i="37"/>
  <c r="S1562" i="37"/>
  <c r="S1563" i="37"/>
  <c r="S1564" i="37"/>
  <c r="S1565" i="37"/>
  <c r="S1566" i="37"/>
  <c r="S1567" i="37"/>
  <c r="S1568" i="37"/>
  <c r="S1569" i="37"/>
  <c r="S1570" i="37"/>
  <c r="S1571" i="37"/>
  <c r="S1572" i="37"/>
  <c r="S1573" i="37"/>
  <c r="S1574" i="37"/>
  <c r="S1575" i="37"/>
  <c r="S1576" i="37"/>
  <c r="S1577" i="37"/>
  <c r="S1578" i="37"/>
  <c r="S1579" i="37"/>
  <c r="S1580" i="37"/>
  <c r="S1581" i="37"/>
  <c r="S1582" i="37"/>
  <c r="S1583" i="37"/>
  <c r="S1584" i="37"/>
  <c r="S1585" i="37"/>
  <c r="S1586" i="37"/>
  <c r="S1587" i="37"/>
  <c r="S1588" i="37"/>
  <c r="S1589" i="37"/>
  <c r="S1590" i="37"/>
  <c r="S1591" i="37"/>
  <c r="S1592" i="37"/>
  <c r="S1593" i="37"/>
  <c r="S1594" i="37"/>
  <c r="S1595" i="37"/>
  <c r="S1596" i="37"/>
  <c r="S1597" i="37"/>
  <c r="S1598" i="37"/>
  <c r="S1599" i="37"/>
  <c r="S1600" i="37"/>
  <c r="S1601" i="37"/>
  <c r="S1602" i="37"/>
  <c r="S1603" i="37"/>
  <c r="S1604" i="37"/>
  <c r="S1605" i="37"/>
  <c r="S1606" i="37"/>
  <c r="S1607" i="37"/>
  <c r="S1608" i="37"/>
  <c r="S1609" i="37"/>
  <c r="S1610" i="37"/>
  <c r="S1611" i="37"/>
  <c r="S1612" i="37"/>
  <c r="S1613" i="37"/>
  <c r="S1614" i="37"/>
  <c r="S1615" i="37"/>
  <c r="S1616" i="37"/>
  <c r="S1617" i="37"/>
  <c r="S1618" i="37"/>
  <c r="S1619" i="37"/>
  <c r="S1620" i="37"/>
  <c r="S1621" i="37"/>
  <c r="S1622" i="37"/>
  <c r="S1623" i="37"/>
  <c r="S1624" i="37"/>
  <c r="S1625" i="37"/>
  <c r="S1626" i="37"/>
  <c r="S1627" i="37"/>
  <c r="S1628" i="37"/>
  <c r="S1629" i="37"/>
  <c r="S1630" i="37"/>
  <c r="S1631" i="37"/>
  <c r="S1632" i="37"/>
  <c r="S1633" i="37"/>
  <c r="S1634" i="37"/>
  <c r="S1635" i="37"/>
  <c r="S1636" i="37"/>
  <c r="S1637" i="37"/>
  <c r="S1638" i="37"/>
  <c r="S1639" i="37"/>
  <c r="S1640" i="37"/>
  <c r="S1641" i="37"/>
  <c r="S1642" i="37"/>
  <c r="S1643" i="37"/>
  <c r="S1644" i="37"/>
  <c r="S1645" i="37"/>
  <c r="S1646" i="37"/>
  <c r="S1647" i="37"/>
  <c r="S1648" i="37"/>
  <c r="S1649" i="37"/>
  <c r="S1650" i="37"/>
  <c r="S1651" i="37"/>
  <c r="S1652" i="37"/>
  <c r="S1653" i="37"/>
  <c r="S1654" i="37"/>
  <c r="S1655" i="37"/>
  <c r="S1656" i="37"/>
  <c r="S1657" i="37"/>
  <c r="S1658" i="37"/>
  <c r="S1659" i="37"/>
  <c r="S1660" i="37"/>
  <c r="S1661" i="37"/>
  <c r="S1662" i="37"/>
  <c r="S1663" i="37"/>
  <c r="S1664" i="37"/>
  <c r="S1665" i="37"/>
  <c r="S1666" i="37"/>
  <c r="S1667" i="37"/>
  <c r="S1668" i="37"/>
  <c r="S1669" i="37"/>
  <c r="S1670" i="37"/>
  <c r="S1671" i="37"/>
  <c r="S1672" i="37"/>
  <c r="S1673" i="37"/>
  <c r="S1674" i="37"/>
  <c r="S1675" i="37"/>
  <c r="S1676" i="37"/>
  <c r="S1677" i="37"/>
  <c r="S1678" i="37"/>
  <c r="S1679" i="37"/>
  <c r="S1680" i="37"/>
  <c r="S1681" i="37"/>
  <c r="S1682" i="37"/>
  <c r="S1683" i="37"/>
  <c r="S1684" i="37"/>
  <c r="S1685" i="37"/>
  <c r="S1686" i="37"/>
  <c r="S1687" i="37"/>
  <c r="S1688" i="37"/>
  <c r="S1689" i="37"/>
  <c r="S1690" i="37"/>
  <c r="S1691" i="37"/>
  <c r="S1692" i="37"/>
  <c r="S1693" i="37"/>
  <c r="S1694" i="37"/>
  <c r="S1695" i="37"/>
  <c r="S1696" i="37"/>
  <c r="S1697" i="37"/>
  <c r="S1698" i="37"/>
  <c r="S1699" i="37"/>
  <c r="S1700" i="37"/>
  <c r="S1701" i="37"/>
  <c r="S1702" i="37"/>
  <c r="S1703" i="37"/>
  <c r="S1704" i="37"/>
  <c r="S1705" i="37"/>
  <c r="S1706" i="37"/>
  <c r="S1707" i="37"/>
  <c r="S1708" i="37"/>
  <c r="S1709" i="37"/>
  <c r="S1710" i="37"/>
  <c r="S1711" i="37"/>
  <c r="S1712" i="37"/>
  <c r="S1713" i="37"/>
  <c r="S1714" i="37"/>
  <c r="S1715" i="37"/>
  <c r="S1716" i="37"/>
  <c r="S1717" i="37"/>
  <c r="S1718" i="37"/>
  <c r="S1719" i="37"/>
  <c r="S1720" i="37"/>
  <c r="S1721" i="37"/>
  <c r="S1722" i="37"/>
  <c r="S1723" i="37"/>
  <c r="S1724" i="37"/>
  <c r="S1725" i="37"/>
  <c r="S1726" i="37"/>
  <c r="S1727" i="37"/>
  <c r="S1728" i="37"/>
  <c r="S1729" i="37"/>
  <c r="S1730" i="37"/>
  <c r="S1731" i="37"/>
  <c r="S1732" i="37"/>
  <c r="S1733" i="37"/>
  <c r="S1734" i="37"/>
  <c r="S1735" i="37"/>
  <c r="S1736" i="37"/>
  <c r="S1737" i="37"/>
  <c r="S1738" i="37"/>
  <c r="S1739" i="37"/>
  <c r="S1740" i="37"/>
  <c r="S1741" i="37"/>
  <c r="S1742" i="37"/>
  <c r="S1743" i="37"/>
  <c r="S1744" i="37"/>
  <c r="S1745" i="37"/>
  <c r="S1746" i="37"/>
  <c r="S1747" i="37"/>
  <c r="S1748" i="37"/>
  <c r="S1749" i="37"/>
  <c r="S1750" i="37"/>
  <c r="S1751" i="37"/>
  <c r="S1752" i="37"/>
  <c r="S1753" i="37"/>
  <c r="S1754" i="37"/>
  <c r="S1755" i="37"/>
  <c r="S1756" i="37"/>
  <c r="S1757" i="37"/>
  <c r="S1758" i="37"/>
  <c r="S1759" i="37"/>
  <c r="S1760" i="37"/>
  <c r="S1761" i="37"/>
  <c r="S1762" i="37"/>
  <c r="S1763" i="37"/>
  <c r="S1764" i="37"/>
  <c r="S1765" i="37"/>
  <c r="S1766" i="37"/>
  <c r="S1767" i="37"/>
  <c r="S1768" i="37"/>
  <c r="S1769" i="37"/>
  <c r="S1770" i="37"/>
  <c r="S1771" i="37"/>
  <c r="S1772" i="37"/>
  <c r="S1773" i="37"/>
  <c r="S1774" i="37"/>
  <c r="S1775" i="37"/>
  <c r="S1776" i="37"/>
  <c r="S1777" i="37"/>
  <c r="S1778" i="37"/>
  <c r="S1779" i="37"/>
  <c r="S1780" i="37"/>
  <c r="S1781" i="37"/>
  <c r="S1782" i="37"/>
  <c r="S1783" i="37"/>
  <c r="S1784" i="37"/>
  <c r="S1785" i="37"/>
  <c r="S1786" i="37"/>
  <c r="S1787" i="37"/>
  <c r="S1788" i="37"/>
  <c r="S1789" i="37"/>
  <c r="S1790" i="37"/>
  <c r="S1791" i="37"/>
  <c r="S1792" i="37"/>
  <c r="S1793" i="37"/>
  <c r="S1794" i="37"/>
  <c r="S1795" i="37"/>
  <c r="S1796" i="37"/>
  <c r="S1797" i="37"/>
  <c r="S1798" i="37"/>
  <c r="S1799" i="37"/>
  <c r="S1800" i="37"/>
  <c r="S1801" i="37"/>
  <c r="S1802" i="37"/>
  <c r="S1803" i="37"/>
  <c r="S1804" i="37"/>
  <c r="S1805" i="37"/>
  <c r="S1806" i="37"/>
  <c r="S1807" i="37"/>
  <c r="S1808" i="37"/>
  <c r="S1809" i="37"/>
  <c r="S1810" i="37"/>
  <c r="S1811" i="37"/>
  <c r="S1812" i="37"/>
  <c r="S1813" i="37"/>
  <c r="S1814" i="37"/>
  <c r="S1815" i="37"/>
  <c r="S1816" i="37"/>
  <c r="S1817" i="37"/>
  <c r="S1818" i="37"/>
  <c r="S1819" i="37"/>
  <c r="S1820" i="37"/>
  <c r="S1821" i="37"/>
  <c r="S1822" i="37"/>
  <c r="S1823" i="37"/>
  <c r="S1824" i="37"/>
  <c r="S1825" i="37"/>
  <c r="S1826" i="37"/>
  <c r="S1827" i="37"/>
  <c r="S1828" i="37"/>
  <c r="S1829" i="37"/>
  <c r="S1830" i="37"/>
  <c r="S1831" i="37"/>
  <c r="S1832" i="37"/>
  <c r="S1833" i="37"/>
  <c r="S1834" i="37"/>
  <c r="S1835" i="37"/>
  <c r="S1836" i="37"/>
  <c r="S1837" i="37"/>
  <c r="S1838" i="37"/>
  <c r="S1839" i="37"/>
  <c r="S1840" i="37"/>
  <c r="S1841" i="37"/>
  <c r="S1842" i="37"/>
  <c r="S1843" i="37"/>
  <c r="S1844" i="37"/>
  <c r="S1845" i="37"/>
  <c r="S1846" i="37"/>
  <c r="S1847" i="37"/>
  <c r="S1848" i="37"/>
  <c r="S1849" i="37"/>
  <c r="S1850" i="37"/>
  <c r="S1851" i="37"/>
  <c r="S1852" i="37"/>
  <c r="S1853" i="37"/>
  <c r="S1854" i="37"/>
  <c r="S1855" i="37"/>
  <c r="S1856" i="37"/>
  <c r="S1857" i="37"/>
  <c r="S1858" i="37"/>
  <c r="S1859" i="37"/>
  <c r="S1860" i="37"/>
  <c r="S1861" i="37"/>
  <c r="S1862" i="37"/>
  <c r="S1863" i="37"/>
  <c r="S1864" i="37"/>
  <c r="S1865" i="37"/>
  <c r="S1866" i="37"/>
  <c r="S1867" i="37"/>
  <c r="S1868" i="37"/>
  <c r="S1869" i="37"/>
  <c r="S1870" i="37"/>
  <c r="S1871" i="37"/>
  <c r="S1872" i="37"/>
  <c r="S1873" i="37"/>
  <c r="S1874" i="37"/>
  <c r="S1875" i="37"/>
  <c r="S1876" i="37"/>
  <c r="S1877" i="37"/>
  <c r="S1878" i="37"/>
  <c r="S1879" i="37"/>
  <c r="S1880" i="37"/>
  <c r="S1881" i="37"/>
  <c r="S1882" i="37"/>
  <c r="S1883" i="37"/>
  <c r="S1884" i="37"/>
  <c r="S1885" i="37"/>
  <c r="S1886" i="37"/>
  <c r="S1887" i="37"/>
  <c r="S1888" i="37"/>
  <c r="S1889" i="37"/>
  <c r="S1890" i="37"/>
  <c r="S1891" i="37"/>
  <c r="S1892" i="37"/>
  <c r="S1893" i="37"/>
  <c r="S1894" i="37"/>
  <c r="S1895" i="37"/>
  <c r="S1896" i="37"/>
  <c r="S1897" i="37"/>
  <c r="S1898" i="37"/>
  <c r="S1899" i="37"/>
  <c r="S1900" i="37"/>
  <c r="S1901" i="37"/>
  <c r="S1902" i="37"/>
  <c r="S1903" i="37"/>
  <c r="S1904" i="37"/>
  <c r="S1905" i="37"/>
  <c r="S1906" i="37"/>
  <c r="S1907" i="37"/>
  <c r="S1908" i="37"/>
  <c r="S1909" i="37"/>
  <c r="S1910" i="37"/>
  <c r="S1911" i="37"/>
  <c r="S1912" i="37"/>
  <c r="S1913" i="37"/>
  <c r="S1914" i="37"/>
  <c r="S1915" i="37"/>
  <c r="S1916" i="37"/>
  <c r="S1917" i="37"/>
  <c r="S1918" i="37"/>
  <c r="S1919" i="37"/>
  <c r="S1920" i="37"/>
  <c r="S1921" i="37"/>
  <c r="S1922" i="37"/>
  <c r="S1923" i="37"/>
  <c r="S1924" i="37"/>
  <c r="S1925" i="37"/>
  <c r="S1926" i="37"/>
  <c r="S1927" i="37"/>
  <c r="S1928" i="37"/>
  <c r="S1929" i="37"/>
  <c r="S1930" i="37"/>
  <c r="S1931" i="37"/>
  <c r="S1932" i="37"/>
  <c r="S1933" i="37"/>
  <c r="S1934" i="37"/>
  <c r="S1935" i="37"/>
  <c r="S1936" i="37"/>
  <c r="S1937" i="37"/>
  <c r="S1938" i="37"/>
  <c r="S1939" i="37"/>
  <c r="S1940" i="37"/>
  <c r="S1941" i="37"/>
  <c r="S1942" i="37"/>
  <c r="S1943" i="37"/>
  <c r="S1944" i="37"/>
  <c r="S1945" i="37"/>
  <c r="S1946" i="37"/>
  <c r="S1947" i="37"/>
  <c r="S1948" i="37"/>
  <c r="S1949" i="37"/>
  <c r="S1950" i="37"/>
  <c r="S1951" i="37"/>
  <c r="S1952" i="37"/>
  <c r="S1953" i="37"/>
  <c r="S1954" i="37"/>
  <c r="S1955" i="37"/>
  <c r="S1956" i="37"/>
  <c r="S1957" i="37"/>
  <c r="S1958" i="37"/>
  <c r="S1959" i="37"/>
  <c r="S1960" i="37"/>
  <c r="S1961" i="37"/>
  <c r="S1962" i="37"/>
  <c r="S1963" i="37"/>
  <c r="S1964" i="37"/>
  <c r="S1965" i="37"/>
  <c r="S1966" i="37"/>
  <c r="S1967" i="37"/>
  <c r="S1968" i="37"/>
  <c r="S1969" i="37"/>
  <c r="S1970" i="37"/>
  <c r="S1971" i="37"/>
  <c r="S1972" i="37"/>
  <c r="S1973" i="37"/>
  <c r="S1974" i="37"/>
  <c r="S1975" i="37"/>
  <c r="S1976" i="37"/>
  <c r="S1977" i="37"/>
  <c r="S1978" i="37"/>
  <c r="S1979" i="37"/>
  <c r="S1980" i="37"/>
  <c r="S1981" i="37"/>
  <c r="S1982" i="37"/>
  <c r="S1983" i="37"/>
  <c r="S1984" i="37"/>
  <c r="S1985" i="37"/>
  <c r="S1986" i="37"/>
  <c r="S1987" i="37"/>
  <c r="S1988" i="37"/>
  <c r="S1989" i="37"/>
  <c r="S1990" i="37"/>
  <c r="S1991" i="37"/>
  <c r="S1992" i="37"/>
  <c r="S1993" i="37"/>
  <c r="S1994" i="37"/>
  <c r="S1995" i="37"/>
  <c r="S1996" i="37"/>
  <c r="S1997" i="37"/>
  <c r="S1998" i="37"/>
  <c r="S1999" i="37"/>
  <c r="S2000" i="37"/>
  <c r="S2001" i="37"/>
  <c r="R2" i="37"/>
  <c r="R3" i="37"/>
  <c r="R4" i="37"/>
  <c r="R5" i="37"/>
  <c r="R6" i="37"/>
  <c r="R7" i="37"/>
  <c r="R8" i="37"/>
  <c r="R9" i="37"/>
  <c r="R10" i="37"/>
  <c r="R11" i="37"/>
  <c r="R12" i="37"/>
  <c r="R13" i="37"/>
  <c r="R14" i="37"/>
  <c r="R15" i="37"/>
  <c r="R16" i="37"/>
  <c r="R17" i="37"/>
  <c r="R18" i="37"/>
  <c r="R19" i="37"/>
  <c r="R20" i="37"/>
  <c r="R21" i="37"/>
  <c r="R22" i="37"/>
  <c r="R23" i="37"/>
  <c r="R24" i="37"/>
  <c r="R25" i="37"/>
  <c r="R26" i="37"/>
  <c r="R27" i="37"/>
  <c r="R28" i="37"/>
  <c r="R29" i="37"/>
  <c r="R30" i="37"/>
  <c r="R31" i="37"/>
  <c r="R32" i="37"/>
  <c r="R33" i="37"/>
  <c r="R34" i="37"/>
  <c r="R35" i="37"/>
  <c r="R36" i="37"/>
  <c r="R37" i="37"/>
  <c r="R38" i="37"/>
  <c r="R39" i="37"/>
  <c r="R40" i="37"/>
  <c r="R41" i="37"/>
  <c r="R42" i="37"/>
  <c r="R43" i="37"/>
  <c r="R44" i="37"/>
  <c r="R45" i="37"/>
  <c r="R46" i="37"/>
  <c r="R47" i="37"/>
  <c r="R48" i="37"/>
  <c r="R49" i="37"/>
  <c r="R50" i="37"/>
  <c r="R51" i="37"/>
  <c r="R52" i="37"/>
  <c r="R53" i="37"/>
  <c r="R54" i="37"/>
  <c r="R55" i="37"/>
  <c r="R56" i="37"/>
  <c r="R57" i="37"/>
  <c r="R58" i="37"/>
  <c r="R59" i="37"/>
  <c r="R60" i="37"/>
  <c r="R61" i="37"/>
  <c r="R62" i="37"/>
  <c r="R63" i="37"/>
  <c r="R64" i="37"/>
  <c r="R65" i="37"/>
  <c r="R66" i="37"/>
  <c r="R67" i="37"/>
  <c r="R68" i="37"/>
  <c r="R69" i="37"/>
  <c r="R70" i="37"/>
  <c r="R71" i="37"/>
  <c r="R72" i="37"/>
  <c r="R73" i="37"/>
  <c r="R74" i="37"/>
  <c r="R75" i="37"/>
  <c r="R76" i="37"/>
  <c r="R77" i="37"/>
  <c r="R78" i="37"/>
  <c r="R79" i="37"/>
  <c r="R80" i="37"/>
  <c r="R81" i="37"/>
  <c r="R82" i="37"/>
  <c r="R83" i="37"/>
  <c r="R84" i="37"/>
  <c r="R85" i="37"/>
  <c r="R86" i="37"/>
  <c r="R87" i="37"/>
  <c r="R88" i="37"/>
  <c r="R89" i="37"/>
  <c r="R90" i="37"/>
  <c r="R91" i="37"/>
  <c r="R92" i="37"/>
  <c r="R93" i="37"/>
  <c r="R94" i="37"/>
  <c r="R95" i="37"/>
  <c r="R96" i="37"/>
  <c r="R97" i="37"/>
  <c r="R98" i="37"/>
  <c r="R99" i="37"/>
  <c r="R100" i="37"/>
  <c r="R101" i="37"/>
  <c r="R102" i="37"/>
  <c r="R103" i="37"/>
  <c r="R104" i="37"/>
  <c r="R105" i="37"/>
  <c r="R106" i="37"/>
  <c r="R107" i="37"/>
  <c r="R108" i="37"/>
  <c r="R109" i="37"/>
  <c r="R110" i="37"/>
  <c r="R111" i="37"/>
  <c r="R112" i="37"/>
  <c r="R113" i="37"/>
  <c r="R114" i="37"/>
  <c r="R115" i="37"/>
  <c r="R116" i="37"/>
  <c r="R117" i="37"/>
  <c r="R118" i="37"/>
  <c r="R119" i="37"/>
  <c r="R120" i="37"/>
  <c r="R121" i="37"/>
  <c r="R122" i="37"/>
  <c r="R123" i="37"/>
  <c r="R124" i="37"/>
  <c r="R125" i="37"/>
  <c r="R126" i="37"/>
  <c r="R127" i="37"/>
  <c r="R128" i="37"/>
  <c r="R129" i="37"/>
  <c r="R130" i="37"/>
  <c r="R131" i="37"/>
  <c r="R132" i="37"/>
  <c r="R133" i="37"/>
  <c r="R134" i="37"/>
  <c r="R135" i="37"/>
  <c r="R136" i="37"/>
  <c r="R137" i="37"/>
  <c r="R138" i="37"/>
  <c r="R139" i="37"/>
  <c r="R140" i="37"/>
  <c r="R141" i="37"/>
  <c r="R142" i="37"/>
  <c r="R143" i="37"/>
  <c r="R144" i="37"/>
  <c r="R145" i="37"/>
  <c r="R146" i="37"/>
  <c r="R147" i="37"/>
  <c r="R148" i="37"/>
  <c r="R149" i="37"/>
  <c r="R150" i="37"/>
  <c r="R151" i="37"/>
  <c r="R152" i="37"/>
  <c r="R153" i="37"/>
  <c r="R154" i="37"/>
  <c r="R155" i="37"/>
  <c r="R156" i="37"/>
  <c r="R157" i="37"/>
  <c r="R158" i="37"/>
  <c r="R159" i="37"/>
  <c r="R160" i="37"/>
  <c r="R161" i="37"/>
  <c r="R162" i="37"/>
  <c r="R163" i="37"/>
  <c r="R164" i="37"/>
  <c r="R165" i="37"/>
  <c r="R166" i="37"/>
  <c r="R167" i="37"/>
  <c r="R168" i="37"/>
  <c r="R169" i="37"/>
  <c r="R170" i="37"/>
  <c r="R171" i="37"/>
  <c r="R172" i="37"/>
  <c r="R173" i="37"/>
  <c r="R174" i="37"/>
  <c r="R175" i="37"/>
  <c r="R176" i="37"/>
  <c r="R177" i="37"/>
  <c r="R178" i="37"/>
  <c r="R179" i="37"/>
  <c r="R180" i="37"/>
  <c r="R181" i="37"/>
  <c r="R182" i="37"/>
  <c r="R183" i="37"/>
  <c r="R184" i="37"/>
  <c r="R185" i="37"/>
  <c r="R186" i="37"/>
  <c r="R187" i="37"/>
  <c r="R188" i="37"/>
  <c r="R189" i="37"/>
  <c r="R190" i="37"/>
  <c r="R191" i="37"/>
  <c r="R192" i="37"/>
  <c r="R193" i="37"/>
  <c r="R194" i="37"/>
  <c r="R195" i="37"/>
  <c r="R196" i="37"/>
  <c r="R197" i="37"/>
  <c r="R198" i="37"/>
  <c r="R199" i="37"/>
  <c r="R200" i="37"/>
  <c r="R201" i="37"/>
  <c r="R202" i="37"/>
  <c r="R203" i="37"/>
  <c r="R204" i="37"/>
  <c r="R205" i="37"/>
  <c r="R206" i="37"/>
  <c r="R207" i="37"/>
  <c r="R208" i="37"/>
  <c r="R209" i="37"/>
  <c r="R210" i="37"/>
  <c r="R211" i="37"/>
  <c r="R212" i="37"/>
  <c r="R213" i="37"/>
  <c r="R214" i="37"/>
  <c r="R215" i="37"/>
  <c r="R216" i="37"/>
  <c r="R217" i="37"/>
  <c r="R218" i="37"/>
  <c r="R219" i="37"/>
  <c r="R220" i="37"/>
  <c r="R221" i="37"/>
  <c r="R222" i="37"/>
  <c r="R223" i="37"/>
  <c r="R224" i="37"/>
  <c r="R225" i="37"/>
  <c r="R226" i="37"/>
  <c r="R227" i="37"/>
  <c r="R228" i="37"/>
  <c r="R229" i="37"/>
  <c r="R230" i="37"/>
  <c r="R231" i="37"/>
  <c r="R232" i="37"/>
  <c r="R233" i="37"/>
  <c r="R234" i="37"/>
  <c r="R235" i="37"/>
  <c r="R236" i="37"/>
  <c r="R237" i="37"/>
  <c r="R238" i="37"/>
  <c r="R239" i="37"/>
  <c r="R240" i="37"/>
  <c r="R241" i="37"/>
  <c r="R242" i="37"/>
  <c r="R243" i="37"/>
  <c r="R244" i="37"/>
  <c r="R245" i="37"/>
  <c r="R246" i="37"/>
  <c r="R247" i="37"/>
  <c r="R248" i="37"/>
  <c r="R249" i="37"/>
  <c r="R250" i="37"/>
  <c r="R251" i="37"/>
  <c r="R252" i="37"/>
  <c r="R253" i="37"/>
  <c r="R254" i="37"/>
  <c r="R255" i="37"/>
  <c r="R256" i="37"/>
  <c r="R257" i="37"/>
  <c r="R258" i="37"/>
  <c r="R259" i="37"/>
  <c r="R260" i="37"/>
  <c r="R261" i="37"/>
  <c r="R262" i="37"/>
  <c r="R263" i="37"/>
  <c r="R264" i="37"/>
  <c r="R265" i="37"/>
  <c r="R266" i="37"/>
  <c r="R267" i="37"/>
  <c r="R268" i="37"/>
  <c r="R269" i="37"/>
  <c r="R270" i="37"/>
  <c r="R271" i="37"/>
  <c r="R272" i="37"/>
  <c r="R273" i="37"/>
  <c r="R274" i="37"/>
  <c r="R275" i="37"/>
  <c r="R276" i="37"/>
  <c r="R277" i="37"/>
  <c r="R278" i="37"/>
  <c r="R279" i="37"/>
  <c r="R280" i="37"/>
  <c r="R281" i="37"/>
  <c r="R282" i="37"/>
  <c r="R283" i="37"/>
  <c r="R284" i="37"/>
  <c r="R285" i="37"/>
  <c r="R286" i="37"/>
  <c r="R287" i="37"/>
  <c r="R288" i="37"/>
  <c r="R289" i="37"/>
  <c r="R290" i="37"/>
  <c r="R291" i="37"/>
  <c r="R292" i="37"/>
  <c r="R293" i="37"/>
  <c r="R294" i="37"/>
  <c r="R295" i="37"/>
  <c r="R296" i="37"/>
  <c r="R297" i="37"/>
  <c r="R298" i="37"/>
  <c r="R299" i="37"/>
  <c r="R300" i="37"/>
  <c r="R301" i="37"/>
  <c r="R302" i="37"/>
  <c r="R303" i="37"/>
  <c r="R304" i="37"/>
  <c r="R305" i="37"/>
  <c r="R306" i="37"/>
  <c r="R307" i="37"/>
  <c r="R308" i="37"/>
  <c r="R309" i="37"/>
  <c r="R310" i="37"/>
  <c r="R311" i="37"/>
  <c r="R312" i="37"/>
  <c r="R313" i="37"/>
  <c r="R314" i="37"/>
  <c r="R315" i="37"/>
  <c r="R316" i="37"/>
  <c r="R317" i="37"/>
  <c r="R318" i="37"/>
  <c r="R319" i="37"/>
  <c r="R320" i="37"/>
  <c r="R321" i="37"/>
  <c r="R322" i="37"/>
  <c r="R323" i="37"/>
  <c r="R324" i="37"/>
  <c r="R325" i="37"/>
  <c r="R326" i="37"/>
  <c r="R327" i="37"/>
  <c r="R328" i="37"/>
  <c r="R329" i="37"/>
  <c r="R330" i="37"/>
  <c r="R331" i="37"/>
  <c r="R332" i="37"/>
  <c r="R333" i="37"/>
  <c r="R334" i="37"/>
  <c r="R335" i="37"/>
  <c r="R336" i="37"/>
  <c r="R337" i="37"/>
  <c r="R338" i="37"/>
  <c r="R339" i="37"/>
  <c r="R340" i="37"/>
  <c r="R341" i="37"/>
  <c r="R342" i="37"/>
  <c r="R343" i="37"/>
  <c r="R344" i="37"/>
  <c r="R345" i="37"/>
  <c r="R346" i="37"/>
  <c r="R347" i="37"/>
  <c r="R348" i="37"/>
  <c r="R349" i="37"/>
  <c r="R350" i="37"/>
  <c r="R351" i="37"/>
  <c r="R352" i="37"/>
  <c r="R353" i="37"/>
  <c r="R354" i="37"/>
  <c r="R355" i="37"/>
  <c r="R356" i="37"/>
  <c r="R357" i="37"/>
  <c r="R358" i="37"/>
  <c r="R359" i="37"/>
  <c r="R360" i="37"/>
  <c r="R361" i="37"/>
  <c r="R362" i="37"/>
  <c r="R363" i="37"/>
  <c r="R364" i="37"/>
  <c r="R365" i="37"/>
  <c r="R366" i="37"/>
  <c r="R367" i="37"/>
  <c r="R368" i="37"/>
  <c r="R369" i="37"/>
  <c r="R370" i="37"/>
  <c r="R371" i="37"/>
  <c r="R372" i="37"/>
  <c r="R373" i="37"/>
  <c r="R374" i="37"/>
  <c r="R375" i="37"/>
  <c r="R376" i="37"/>
  <c r="R377" i="37"/>
  <c r="R378" i="37"/>
  <c r="R379" i="37"/>
  <c r="R380" i="37"/>
  <c r="R381" i="37"/>
  <c r="R382" i="37"/>
  <c r="R383" i="37"/>
  <c r="R384" i="37"/>
  <c r="R385" i="37"/>
  <c r="R386" i="37"/>
  <c r="R387" i="37"/>
  <c r="R388" i="37"/>
  <c r="R389" i="37"/>
  <c r="R390" i="37"/>
  <c r="R391" i="37"/>
  <c r="R392" i="37"/>
  <c r="R393" i="37"/>
  <c r="R394" i="37"/>
  <c r="R395" i="37"/>
  <c r="R396" i="37"/>
  <c r="R397" i="37"/>
  <c r="R398" i="37"/>
  <c r="R399" i="37"/>
  <c r="R400" i="37"/>
  <c r="R401" i="37"/>
  <c r="R402" i="37"/>
  <c r="R403" i="37"/>
  <c r="R404" i="37"/>
  <c r="R405" i="37"/>
  <c r="R406" i="37"/>
  <c r="R407" i="37"/>
  <c r="R408" i="37"/>
  <c r="R409" i="37"/>
  <c r="R410" i="37"/>
  <c r="R411" i="37"/>
  <c r="R412" i="37"/>
  <c r="R413" i="37"/>
  <c r="R414" i="37"/>
  <c r="R415" i="37"/>
  <c r="R416" i="37"/>
  <c r="R417" i="37"/>
  <c r="R418" i="37"/>
  <c r="R419" i="37"/>
  <c r="R420" i="37"/>
  <c r="R421" i="37"/>
  <c r="R422" i="37"/>
  <c r="R423" i="37"/>
  <c r="R424" i="37"/>
  <c r="R425" i="37"/>
  <c r="R426" i="37"/>
  <c r="R427" i="37"/>
  <c r="R428" i="37"/>
  <c r="R429" i="37"/>
  <c r="R430" i="37"/>
  <c r="R431" i="37"/>
  <c r="R432" i="37"/>
  <c r="R433" i="37"/>
  <c r="R434" i="37"/>
  <c r="R435" i="37"/>
  <c r="R436" i="37"/>
  <c r="R437" i="37"/>
  <c r="R438" i="37"/>
  <c r="R439" i="37"/>
  <c r="R440" i="37"/>
  <c r="R441" i="37"/>
  <c r="R442" i="37"/>
  <c r="R443" i="37"/>
  <c r="R444" i="37"/>
  <c r="R445" i="37"/>
  <c r="R446" i="37"/>
  <c r="R447" i="37"/>
  <c r="R448" i="37"/>
  <c r="R449" i="37"/>
  <c r="R450" i="37"/>
  <c r="R451" i="37"/>
  <c r="R452" i="37"/>
  <c r="R453" i="37"/>
  <c r="R454" i="37"/>
  <c r="R455" i="37"/>
  <c r="R456" i="37"/>
  <c r="R457" i="37"/>
  <c r="R458" i="37"/>
  <c r="R459" i="37"/>
  <c r="R460" i="37"/>
  <c r="R461" i="37"/>
  <c r="R462" i="37"/>
  <c r="R463" i="37"/>
  <c r="R464" i="37"/>
  <c r="R465" i="37"/>
  <c r="R466" i="37"/>
  <c r="R467" i="37"/>
  <c r="R468" i="37"/>
  <c r="R469" i="37"/>
  <c r="R470" i="37"/>
  <c r="R471" i="37"/>
  <c r="R472" i="37"/>
  <c r="R473" i="37"/>
  <c r="R474" i="37"/>
  <c r="R475" i="37"/>
  <c r="R476" i="37"/>
  <c r="R477" i="37"/>
  <c r="R478" i="37"/>
  <c r="R479" i="37"/>
  <c r="R480" i="37"/>
  <c r="R481" i="37"/>
  <c r="R482" i="37"/>
  <c r="R483" i="37"/>
  <c r="R484" i="37"/>
  <c r="R485" i="37"/>
  <c r="R486" i="37"/>
  <c r="R487" i="37"/>
  <c r="R488" i="37"/>
  <c r="R489" i="37"/>
  <c r="R490" i="37"/>
  <c r="R491" i="37"/>
  <c r="R492" i="37"/>
  <c r="R493" i="37"/>
  <c r="R494" i="37"/>
  <c r="R495" i="37"/>
  <c r="R496" i="37"/>
  <c r="R497" i="37"/>
  <c r="R498" i="37"/>
  <c r="R499" i="37"/>
  <c r="R500" i="37"/>
  <c r="R501" i="37"/>
  <c r="R502" i="37"/>
  <c r="R503" i="37"/>
  <c r="R504" i="37"/>
  <c r="R505" i="37"/>
  <c r="R506" i="37"/>
  <c r="R507" i="37"/>
  <c r="R508" i="37"/>
  <c r="R509" i="37"/>
  <c r="R510" i="37"/>
  <c r="R511" i="37"/>
  <c r="R512" i="37"/>
  <c r="R513" i="37"/>
  <c r="R514" i="37"/>
  <c r="R515" i="37"/>
  <c r="R516" i="37"/>
  <c r="R517" i="37"/>
  <c r="R518" i="37"/>
  <c r="R519" i="37"/>
  <c r="R520" i="37"/>
  <c r="R521" i="37"/>
  <c r="R522" i="37"/>
  <c r="R523" i="37"/>
  <c r="R524" i="37"/>
  <c r="R525" i="37"/>
  <c r="R526" i="37"/>
  <c r="R527" i="37"/>
  <c r="R528" i="37"/>
  <c r="R529" i="37"/>
  <c r="R530" i="37"/>
  <c r="R531" i="37"/>
  <c r="R532" i="37"/>
  <c r="R533" i="37"/>
  <c r="R534" i="37"/>
  <c r="R535" i="37"/>
  <c r="R536" i="37"/>
  <c r="R537" i="37"/>
  <c r="R538" i="37"/>
  <c r="R539" i="37"/>
  <c r="R540" i="37"/>
  <c r="R541" i="37"/>
  <c r="R542" i="37"/>
  <c r="R543" i="37"/>
  <c r="R544" i="37"/>
  <c r="R545" i="37"/>
  <c r="R546" i="37"/>
  <c r="R547" i="37"/>
  <c r="R548" i="37"/>
  <c r="R549" i="37"/>
  <c r="R550" i="37"/>
  <c r="R551" i="37"/>
  <c r="R552" i="37"/>
  <c r="R553" i="37"/>
  <c r="R554" i="37"/>
  <c r="R555" i="37"/>
  <c r="R556" i="37"/>
  <c r="R557" i="37"/>
  <c r="R558" i="37"/>
  <c r="R559" i="37"/>
  <c r="R560" i="37"/>
  <c r="R561" i="37"/>
  <c r="R562" i="37"/>
  <c r="R563" i="37"/>
  <c r="R564" i="37"/>
  <c r="R565" i="37"/>
  <c r="R566" i="37"/>
  <c r="R567" i="37"/>
  <c r="R568" i="37"/>
  <c r="R569" i="37"/>
  <c r="R570" i="37"/>
  <c r="R571" i="37"/>
  <c r="R572" i="37"/>
  <c r="R573" i="37"/>
  <c r="R574" i="37"/>
  <c r="R575" i="37"/>
  <c r="R576" i="37"/>
  <c r="R577" i="37"/>
  <c r="R578" i="37"/>
  <c r="R579" i="37"/>
  <c r="R580" i="37"/>
  <c r="R581" i="37"/>
  <c r="R582" i="37"/>
  <c r="R583" i="37"/>
  <c r="R584" i="37"/>
  <c r="R585" i="37"/>
  <c r="R586" i="37"/>
  <c r="R587" i="37"/>
  <c r="R588" i="37"/>
  <c r="R589" i="37"/>
  <c r="R590" i="37"/>
  <c r="R591" i="37"/>
  <c r="R592" i="37"/>
  <c r="R593" i="37"/>
  <c r="R594" i="37"/>
  <c r="R595" i="37"/>
  <c r="R596" i="37"/>
  <c r="R597" i="37"/>
  <c r="R598" i="37"/>
  <c r="R599" i="37"/>
  <c r="R600" i="37"/>
  <c r="R601" i="37"/>
  <c r="R602" i="37"/>
  <c r="R603" i="37"/>
  <c r="R604" i="37"/>
  <c r="R605" i="37"/>
  <c r="R606" i="37"/>
  <c r="R607" i="37"/>
  <c r="R608" i="37"/>
  <c r="R609" i="37"/>
  <c r="R610" i="37"/>
  <c r="R611" i="37"/>
  <c r="R612" i="37"/>
  <c r="R613" i="37"/>
  <c r="R614" i="37"/>
  <c r="R615" i="37"/>
  <c r="R616" i="37"/>
  <c r="R617" i="37"/>
  <c r="R618" i="37"/>
  <c r="R619" i="37"/>
  <c r="R620" i="37"/>
  <c r="R621" i="37"/>
  <c r="R622" i="37"/>
  <c r="R623" i="37"/>
  <c r="R624" i="37"/>
  <c r="R625" i="37"/>
  <c r="R626" i="37"/>
  <c r="R627" i="37"/>
  <c r="R628" i="37"/>
  <c r="R629" i="37"/>
  <c r="R630" i="37"/>
  <c r="R631" i="37"/>
  <c r="R632" i="37"/>
  <c r="R633" i="37"/>
  <c r="R634" i="37"/>
  <c r="R635" i="37"/>
  <c r="R636" i="37"/>
  <c r="R637" i="37"/>
  <c r="R638" i="37"/>
  <c r="R639" i="37"/>
  <c r="R640" i="37"/>
  <c r="R641" i="37"/>
  <c r="R642" i="37"/>
  <c r="R643" i="37"/>
  <c r="R644" i="37"/>
  <c r="R645" i="37"/>
  <c r="R646" i="37"/>
  <c r="R647" i="37"/>
  <c r="R648" i="37"/>
  <c r="R649" i="37"/>
  <c r="R650" i="37"/>
  <c r="R651" i="37"/>
  <c r="R652" i="37"/>
  <c r="R653" i="37"/>
  <c r="R654" i="37"/>
  <c r="R655" i="37"/>
  <c r="R656" i="37"/>
  <c r="R657" i="37"/>
  <c r="R658" i="37"/>
  <c r="R659" i="37"/>
  <c r="R660" i="37"/>
  <c r="R661" i="37"/>
  <c r="R662" i="37"/>
  <c r="R663" i="37"/>
  <c r="R664" i="37"/>
  <c r="R665" i="37"/>
  <c r="R666" i="37"/>
  <c r="R667" i="37"/>
  <c r="R668" i="37"/>
  <c r="R669" i="37"/>
  <c r="R670" i="37"/>
  <c r="R671" i="37"/>
  <c r="R672" i="37"/>
  <c r="R673" i="37"/>
  <c r="R674" i="37"/>
  <c r="R675" i="37"/>
  <c r="R676" i="37"/>
  <c r="R677" i="37"/>
  <c r="R678" i="37"/>
  <c r="R679" i="37"/>
  <c r="R680" i="37"/>
  <c r="R681" i="37"/>
  <c r="R682" i="37"/>
  <c r="R683" i="37"/>
  <c r="R684" i="37"/>
  <c r="R685" i="37"/>
  <c r="R686" i="37"/>
  <c r="R687" i="37"/>
  <c r="R688" i="37"/>
  <c r="R689" i="37"/>
  <c r="R690" i="37"/>
  <c r="R691" i="37"/>
  <c r="R692" i="37"/>
  <c r="R693" i="37"/>
  <c r="R694" i="37"/>
  <c r="R695" i="37"/>
  <c r="R696" i="37"/>
  <c r="R697" i="37"/>
  <c r="R698" i="37"/>
  <c r="R699" i="37"/>
  <c r="R700" i="37"/>
  <c r="R701" i="37"/>
  <c r="R702" i="37"/>
  <c r="R703" i="37"/>
  <c r="R704" i="37"/>
  <c r="R705" i="37"/>
  <c r="R706" i="37"/>
  <c r="R707" i="37"/>
  <c r="R708" i="37"/>
  <c r="R709" i="37"/>
  <c r="R710" i="37"/>
  <c r="R711" i="37"/>
  <c r="R712" i="37"/>
  <c r="R713" i="37"/>
  <c r="R714" i="37"/>
  <c r="R715" i="37"/>
  <c r="R716" i="37"/>
  <c r="R717" i="37"/>
  <c r="R718" i="37"/>
  <c r="R719" i="37"/>
  <c r="R720" i="37"/>
  <c r="R721" i="37"/>
  <c r="R722" i="37"/>
  <c r="R723" i="37"/>
  <c r="R724" i="37"/>
  <c r="R725" i="37"/>
  <c r="R726" i="37"/>
  <c r="R727" i="37"/>
  <c r="R728" i="37"/>
  <c r="R729" i="37"/>
  <c r="R730" i="37"/>
  <c r="R731" i="37"/>
  <c r="R732" i="37"/>
  <c r="R733" i="37"/>
  <c r="R734" i="37"/>
  <c r="R735" i="37"/>
  <c r="R736" i="37"/>
  <c r="R737" i="37"/>
  <c r="R738" i="37"/>
  <c r="R739" i="37"/>
  <c r="R740" i="37"/>
  <c r="R741" i="37"/>
  <c r="R742" i="37"/>
  <c r="R743" i="37"/>
  <c r="R744" i="37"/>
  <c r="R745" i="37"/>
  <c r="R746" i="37"/>
  <c r="R747" i="37"/>
  <c r="R748" i="37"/>
  <c r="R749" i="37"/>
  <c r="R750" i="37"/>
  <c r="R751" i="37"/>
  <c r="R752" i="37"/>
  <c r="R753" i="37"/>
  <c r="R754" i="37"/>
  <c r="R755" i="37"/>
  <c r="R756" i="37"/>
  <c r="R757" i="37"/>
  <c r="R758" i="37"/>
  <c r="R759" i="37"/>
  <c r="R760" i="37"/>
  <c r="R761" i="37"/>
  <c r="R762" i="37"/>
  <c r="R763" i="37"/>
  <c r="R764" i="37"/>
  <c r="R765" i="37"/>
  <c r="R766" i="37"/>
  <c r="R767" i="37"/>
  <c r="R768" i="37"/>
  <c r="R769" i="37"/>
  <c r="R770" i="37"/>
  <c r="R771" i="37"/>
  <c r="R772" i="37"/>
  <c r="R773" i="37"/>
  <c r="R774" i="37"/>
  <c r="R775" i="37"/>
  <c r="R776" i="37"/>
  <c r="R777" i="37"/>
  <c r="R778" i="37"/>
  <c r="R779" i="37"/>
  <c r="R780" i="37"/>
  <c r="R781" i="37"/>
  <c r="R782" i="37"/>
  <c r="R783" i="37"/>
  <c r="R784" i="37"/>
  <c r="R785" i="37"/>
  <c r="R786" i="37"/>
  <c r="R787" i="37"/>
  <c r="R788" i="37"/>
  <c r="R789" i="37"/>
  <c r="R790" i="37"/>
  <c r="R791" i="37"/>
  <c r="R792" i="37"/>
  <c r="R793" i="37"/>
  <c r="R794" i="37"/>
  <c r="R795" i="37"/>
  <c r="R796" i="37"/>
  <c r="R797" i="37"/>
  <c r="R798" i="37"/>
  <c r="R799" i="37"/>
  <c r="R800" i="37"/>
  <c r="R801" i="37"/>
  <c r="R802" i="37"/>
  <c r="R803" i="37"/>
  <c r="R804" i="37"/>
  <c r="R805" i="37"/>
  <c r="R806" i="37"/>
  <c r="R807" i="37"/>
  <c r="R808" i="37"/>
  <c r="R809" i="37"/>
  <c r="R810" i="37"/>
  <c r="R811" i="37"/>
  <c r="R812" i="37"/>
  <c r="R813" i="37"/>
  <c r="R814" i="37"/>
  <c r="R815" i="37"/>
  <c r="R816" i="37"/>
  <c r="R817" i="37"/>
  <c r="R818" i="37"/>
  <c r="R819" i="37"/>
  <c r="R820" i="37"/>
  <c r="R821" i="37"/>
  <c r="R822" i="37"/>
  <c r="R823" i="37"/>
  <c r="R824" i="37"/>
  <c r="R825" i="37"/>
  <c r="R826" i="37"/>
  <c r="R827" i="37"/>
  <c r="R828" i="37"/>
  <c r="R829" i="37"/>
  <c r="R830" i="37"/>
  <c r="R831" i="37"/>
  <c r="R832" i="37"/>
  <c r="R833" i="37"/>
  <c r="R834" i="37"/>
  <c r="R835" i="37"/>
  <c r="R836" i="37"/>
  <c r="R837" i="37"/>
  <c r="R838" i="37"/>
  <c r="R839" i="37"/>
  <c r="R840" i="37"/>
  <c r="R841" i="37"/>
  <c r="R842" i="37"/>
  <c r="R843" i="37"/>
  <c r="R844" i="37"/>
  <c r="R845" i="37"/>
  <c r="R846" i="37"/>
  <c r="R847" i="37"/>
  <c r="R848" i="37"/>
  <c r="R849" i="37"/>
  <c r="R850" i="37"/>
  <c r="R851" i="37"/>
  <c r="R852" i="37"/>
  <c r="R853" i="37"/>
  <c r="R854" i="37"/>
  <c r="R855" i="37"/>
  <c r="R856" i="37"/>
  <c r="R857" i="37"/>
  <c r="R858" i="37"/>
  <c r="R859" i="37"/>
  <c r="R860" i="37"/>
  <c r="R861" i="37"/>
  <c r="R862" i="37"/>
  <c r="R863" i="37"/>
  <c r="R864" i="37"/>
  <c r="R865" i="37"/>
  <c r="R866" i="37"/>
  <c r="R867" i="37"/>
  <c r="R868" i="37"/>
  <c r="R869" i="37"/>
  <c r="R870" i="37"/>
  <c r="R871" i="37"/>
  <c r="R872" i="37"/>
  <c r="R873" i="37"/>
  <c r="R874" i="37"/>
  <c r="R875" i="37"/>
  <c r="R876" i="37"/>
  <c r="R877" i="37"/>
  <c r="R878" i="37"/>
  <c r="R879" i="37"/>
  <c r="R880" i="37"/>
  <c r="R881" i="37"/>
  <c r="R882" i="37"/>
  <c r="R883" i="37"/>
  <c r="R884" i="37"/>
  <c r="R885" i="37"/>
  <c r="R886" i="37"/>
  <c r="R887" i="37"/>
  <c r="R888" i="37"/>
  <c r="R889" i="37"/>
  <c r="R890" i="37"/>
  <c r="R891" i="37"/>
  <c r="R892" i="37"/>
  <c r="R893" i="37"/>
  <c r="R894" i="37"/>
  <c r="R895" i="37"/>
  <c r="R896" i="37"/>
  <c r="R897" i="37"/>
  <c r="R898" i="37"/>
  <c r="R899" i="37"/>
  <c r="R900" i="37"/>
  <c r="R901" i="37"/>
  <c r="R902" i="37"/>
  <c r="R903" i="37"/>
  <c r="R904" i="37"/>
  <c r="R905" i="37"/>
  <c r="R906" i="37"/>
  <c r="R907" i="37"/>
  <c r="R908" i="37"/>
  <c r="R909" i="37"/>
  <c r="R910" i="37"/>
  <c r="R911" i="37"/>
  <c r="R912" i="37"/>
  <c r="R913" i="37"/>
  <c r="R914" i="37"/>
  <c r="R915" i="37"/>
  <c r="R916" i="37"/>
  <c r="R917" i="37"/>
  <c r="R918" i="37"/>
  <c r="R919" i="37"/>
  <c r="R920" i="37"/>
  <c r="R921" i="37"/>
  <c r="R922" i="37"/>
  <c r="R923" i="37"/>
  <c r="R924" i="37"/>
  <c r="R925" i="37"/>
  <c r="R926" i="37"/>
  <c r="R927" i="37"/>
  <c r="R928" i="37"/>
  <c r="R929" i="37"/>
  <c r="R930" i="37"/>
  <c r="R931" i="37"/>
  <c r="R932" i="37"/>
  <c r="R933" i="37"/>
  <c r="R934" i="37"/>
  <c r="R935" i="37"/>
  <c r="R936" i="37"/>
  <c r="R937" i="37"/>
  <c r="R938" i="37"/>
  <c r="R939" i="37"/>
  <c r="R940" i="37"/>
  <c r="R941" i="37"/>
  <c r="R942" i="37"/>
  <c r="R943" i="37"/>
  <c r="R944" i="37"/>
  <c r="R945" i="37"/>
  <c r="R946" i="37"/>
  <c r="R947" i="37"/>
  <c r="R948" i="37"/>
  <c r="R949" i="37"/>
  <c r="R950" i="37"/>
  <c r="R951" i="37"/>
  <c r="R952" i="37"/>
  <c r="R953" i="37"/>
  <c r="R954" i="37"/>
  <c r="R955" i="37"/>
  <c r="R956" i="37"/>
  <c r="R957" i="37"/>
  <c r="R958" i="37"/>
  <c r="R959" i="37"/>
  <c r="R960" i="37"/>
  <c r="R961" i="37"/>
  <c r="R962" i="37"/>
  <c r="R963" i="37"/>
  <c r="R964" i="37"/>
  <c r="R965" i="37"/>
  <c r="R966" i="37"/>
  <c r="R967" i="37"/>
  <c r="R968" i="37"/>
  <c r="R969" i="37"/>
  <c r="R970" i="37"/>
  <c r="R971" i="37"/>
  <c r="R972" i="37"/>
  <c r="R973" i="37"/>
  <c r="R974" i="37"/>
  <c r="R975" i="37"/>
  <c r="R976" i="37"/>
  <c r="R977" i="37"/>
  <c r="R978" i="37"/>
  <c r="R979" i="37"/>
  <c r="R980" i="37"/>
  <c r="R981" i="37"/>
  <c r="R982" i="37"/>
  <c r="R983" i="37"/>
  <c r="R984" i="37"/>
  <c r="R985" i="37"/>
  <c r="R986" i="37"/>
  <c r="R987" i="37"/>
  <c r="R988" i="37"/>
  <c r="R989" i="37"/>
  <c r="R990" i="37"/>
  <c r="R991" i="37"/>
  <c r="R992" i="37"/>
  <c r="R993" i="37"/>
  <c r="R994" i="37"/>
  <c r="R995" i="37"/>
  <c r="R996" i="37"/>
  <c r="R997" i="37"/>
  <c r="R998" i="37"/>
  <c r="R999" i="37"/>
  <c r="R1000" i="37"/>
  <c r="R1001" i="37"/>
  <c r="R1002" i="37"/>
  <c r="R1003" i="37"/>
  <c r="R1004" i="37"/>
  <c r="R1005" i="37"/>
  <c r="R1006" i="37"/>
  <c r="R1007" i="37"/>
  <c r="R1008" i="37"/>
  <c r="R1009" i="37"/>
  <c r="R1010" i="37"/>
  <c r="R1011" i="37"/>
  <c r="R1012" i="37"/>
  <c r="R1013" i="37"/>
  <c r="R1014" i="37"/>
  <c r="R1015" i="37"/>
  <c r="R1016" i="37"/>
  <c r="R1017" i="37"/>
  <c r="R1018" i="37"/>
  <c r="R1019" i="37"/>
  <c r="R1020" i="37"/>
  <c r="R1021" i="37"/>
  <c r="R1022" i="37"/>
  <c r="R1023" i="37"/>
  <c r="R1024" i="37"/>
  <c r="R1025" i="37"/>
  <c r="R1026" i="37"/>
  <c r="R1027" i="37"/>
  <c r="R1028" i="37"/>
  <c r="R1029" i="37"/>
  <c r="R1030" i="37"/>
  <c r="R1031" i="37"/>
  <c r="R1032" i="37"/>
  <c r="R1033" i="37"/>
  <c r="R1034" i="37"/>
  <c r="R1035" i="37"/>
  <c r="R1036" i="37"/>
  <c r="R1037" i="37"/>
  <c r="R1038" i="37"/>
  <c r="R1039" i="37"/>
  <c r="R1040" i="37"/>
  <c r="R1041" i="37"/>
  <c r="R1042" i="37"/>
  <c r="R1043" i="37"/>
  <c r="R1044" i="37"/>
  <c r="R1045" i="37"/>
  <c r="R1046" i="37"/>
  <c r="R1047" i="37"/>
  <c r="R1048" i="37"/>
  <c r="R1049" i="37"/>
  <c r="R1050" i="37"/>
  <c r="R1051" i="37"/>
  <c r="R1052" i="37"/>
  <c r="R1053" i="37"/>
  <c r="R1054" i="37"/>
  <c r="R1055" i="37"/>
  <c r="R1056" i="37"/>
  <c r="R1057" i="37"/>
  <c r="R1058" i="37"/>
  <c r="R1059" i="37"/>
  <c r="R1060" i="37"/>
  <c r="R1061" i="37"/>
  <c r="R1062" i="37"/>
  <c r="R1063" i="37"/>
  <c r="R1064" i="37"/>
  <c r="R1065" i="37"/>
  <c r="R1066" i="37"/>
  <c r="R1067" i="37"/>
  <c r="R1068" i="37"/>
  <c r="R1069" i="37"/>
  <c r="R1070" i="37"/>
  <c r="R1071" i="37"/>
  <c r="R1072" i="37"/>
  <c r="R1073" i="37"/>
  <c r="R1074" i="37"/>
  <c r="R1075" i="37"/>
  <c r="R1076" i="37"/>
  <c r="R1077" i="37"/>
  <c r="R1078" i="37"/>
  <c r="R1079" i="37"/>
  <c r="R1080" i="37"/>
  <c r="R1081" i="37"/>
  <c r="R1082" i="37"/>
  <c r="R1083" i="37"/>
  <c r="R1084" i="37"/>
  <c r="R1085" i="37"/>
  <c r="R1086" i="37"/>
  <c r="R1087" i="37"/>
  <c r="R1088" i="37"/>
  <c r="R1089" i="37"/>
  <c r="R1090" i="37"/>
  <c r="R1091" i="37"/>
  <c r="R1092" i="37"/>
  <c r="R1093" i="37"/>
  <c r="R1094" i="37"/>
  <c r="R1095" i="37"/>
  <c r="R1096" i="37"/>
  <c r="R1097" i="37"/>
  <c r="R1098" i="37"/>
  <c r="R1099" i="37"/>
  <c r="R1100" i="37"/>
  <c r="R1101" i="37"/>
  <c r="R1102" i="37"/>
  <c r="R1103" i="37"/>
  <c r="R1104" i="37"/>
  <c r="R1105" i="37"/>
  <c r="R1106" i="37"/>
  <c r="R1107" i="37"/>
  <c r="R1108" i="37"/>
  <c r="R1109" i="37"/>
  <c r="R1110" i="37"/>
  <c r="R1111" i="37"/>
  <c r="R1112" i="37"/>
  <c r="R1113" i="37"/>
  <c r="R1114" i="37"/>
  <c r="R1115" i="37"/>
  <c r="R1116" i="37"/>
  <c r="R1117" i="37"/>
  <c r="R1118" i="37"/>
  <c r="R1119" i="37"/>
  <c r="R1120" i="37"/>
  <c r="R1121" i="37"/>
  <c r="R1122" i="37"/>
  <c r="R1123" i="37"/>
  <c r="R1124" i="37"/>
  <c r="R1125" i="37"/>
  <c r="R1126" i="37"/>
  <c r="R1127" i="37"/>
  <c r="R1128" i="37"/>
  <c r="R1129" i="37"/>
  <c r="R1130" i="37"/>
  <c r="R1131" i="37"/>
  <c r="R1132" i="37"/>
  <c r="R1133" i="37"/>
  <c r="R1134" i="37"/>
  <c r="R1135" i="37"/>
  <c r="R1136" i="37"/>
  <c r="R1137" i="37"/>
  <c r="R1138" i="37"/>
  <c r="R1139" i="37"/>
  <c r="R1140" i="37"/>
  <c r="R1141" i="37"/>
  <c r="R1142" i="37"/>
  <c r="R1143" i="37"/>
  <c r="R1144" i="37"/>
  <c r="R1145" i="37"/>
  <c r="R1146" i="37"/>
  <c r="R1147" i="37"/>
  <c r="R1148" i="37"/>
  <c r="R1149" i="37"/>
  <c r="R1150" i="37"/>
  <c r="R1151" i="37"/>
  <c r="R1152" i="37"/>
  <c r="R1153" i="37"/>
  <c r="R1154" i="37"/>
  <c r="R1155" i="37"/>
  <c r="R1156" i="37"/>
  <c r="R1157" i="37"/>
  <c r="R1158" i="37"/>
  <c r="R1159" i="37"/>
  <c r="R1160" i="37"/>
  <c r="R1161" i="37"/>
  <c r="R1162" i="37"/>
  <c r="R1163" i="37"/>
  <c r="R1164" i="37"/>
  <c r="R1165" i="37"/>
  <c r="R1166" i="37"/>
  <c r="R1167" i="37"/>
  <c r="R1168" i="37"/>
  <c r="R1169" i="37"/>
  <c r="R1170" i="37"/>
  <c r="R1171" i="37"/>
  <c r="R1172" i="37"/>
  <c r="R1173" i="37"/>
  <c r="R1174" i="37"/>
  <c r="R1175" i="37"/>
  <c r="R1176" i="37"/>
  <c r="R1177" i="37"/>
  <c r="R1178" i="37"/>
  <c r="R1179" i="37"/>
  <c r="R1180" i="37"/>
  <c r="R1181" i="37"/>
  <c r="R1182" i="37"/>
  <c r="R1183" i="37"/>
  <c r="R1184" i="37"/>
  <c r="R1185" i="37"/>
  <c r="R1186" i="37"/>
  <c r="R1187" i="37"/>
  <c r="R1188" i="37"/>
  <c r="R1189" i="37"/>
  <c r="R1190" i="37"/>
  <c r="R1191" i="37"/>
  <c r="R1192" i="37"/>
  <c r="R1193" i="37"/>
  <c r="R1194" i="37"/>
  <c r="R1195" i="37"/>
  <c r="R1196" i="37"/>
  <c r="R1197" i="37"/>
  <c r="R1198" i="37"/>
  <c r="R1199" i="37"/>
  <c r="R1200" i="37"/>
  <c r="R1201" i="37"/>
  <c r="R1202" i="37"/>
  <c r="R1203" i="37"/>
  <c r="R1204" i="37"/>
  <c r="R1205" i="37"/>
  <c r="R1206" i="37"/>
  <c r="R1207" i="37"/>
  <c r="R1208" i="37"/>
  <c r="R1209" i="37"/>
  <c r="R1210" i="37"/>
  <c r="R1211" i="37"/>
  <c r="R1212" i="37"/>
  <c r="R1213" i="37"/>
  <c r="R1214" i="37"/>
  <c r="R1215" i="37"/>
  <c r="R1216" i="37"/>
  <c r="R1217" i="37"/>
  <c r="R1218" i="37"/>
  <c r="R1219" i="37"/>
  <c r="R1220" i="37"/>
  <c r="R1221" i="37"/>
  <c r="R1222" i="37"/>
  <c r="R1223" i="37"/>
  <c r="R1224" i="37"/>
  <c r="R1225" i="37"/>
  <c r="R1226" i="37"/>
  <c r="R1227" i="37"/>
  <c r="R1228" i="37"/>
  <c r="R1229" i="37"/>
  <c r="R1230" i="37"/>
  <c r="R1231" i="37"/>
  <c r="R1232" i="37"/>
  <c r="R1233" i="37"/>
  <c r="R1234" i="37"/>
  <c r="R1235" i="37"/>
  <c r="R1236" i="37"/>
  <c r="R1237" i="37"/>
  <c r="R1238" i="37"/>
  <c r="R1239" i="37"/>
  <c r="R1240" i="37"/>
  <c r="R1241" i="37"/>
  <c r="R1242" i="37"/>
  <c r="R1243" i="37"/>
  <c r="R1244" i="37"/>
  <c r="R1245" i="37"/>
  <c r="R1246" i="37"/>
  <c r="R1247" i="37"/>
  <c r="R1248" i="37"/>
  <c r="R1249" i="37"/>
  <c r="R1250" i="37"/>
  <c r="R1251" i="37"/>
  <c r="R1252" i="37"/>
  <c r="R1253" i="37"/>
  <c r="R1254" i="37"/>
  <c r="R1255" i="37"/>
  <c r="R1256" i="37"/>
  <c r="R1257" i="37"/>
  <c r="R1258" i="37"/>
  <c r="R1259" i="37"/>
  <c r="R1260" i="37"/>
  <c r="R1261" i="37"/>
  <c r="R1262" i="37"/>
  <c r="R1263" i="37"/>
  <c r="R1264" i="37"/>
  <c r="R1265" i="37"/>
  <c r="R1266" i="37"/>
  <c r="R1267" i="37"/>
  <c r="R1268" i="37"/>
  <c r="R1269" i="37"/>
  <c r="R1270" i="37"/>
  <c r="R1271" i="37"/>
  <c r="R1272" i="37"/>
  <c r="R1273" i="37"/>
  <c r="R1274" i="37"/>
  <c r="R1275" i="37"/>
  <c r="R1276" i="37"/>
  <c r="R1277" i="37"/>
  <c r="R1278" i="37"/>
  <c r="R1279" i="37"/>
  <c r="R1280" i="37"/>
  <c r="R1281" i="37"/>
  <c r="R1282" i="37"/>
  <c r="R1283" i="37"/>
  <c r="R1284" i="37"/>
  <c r="R1285" i="37"/>
  <c r="R1286" i="37"/>
  <c r="R1287" i="37"/>
  <c r="R1288" i="37"/>
  <c r="R1289" i="37"/>
  <c r="R1290" i="37"/>
  <c r="R1291" i="37"/>
  <c r="R1292" i="37"/>
  <c r="R1293" i="37"/>
  <c r="R1294" i="37"/>
  <c r="R1295" i="37"/>
  <c r="R1296" i="37"/>
  <c r="R1297" i="37"/>
  <c r="R1298" i="37"/>
  <c r="R1299" i="37"/>
  <c r="R1300" i="37"/>
  <c r="R1301" i="37"/>
  <c r="R1302" i="37"/>
  <c r="R1303" i="37"/>
  <c r="R1304" i="37"/>
  <c r="R1305" i="37"/>
  <c r="R1306" i="37"/>
  <c r="R1307" i="37"/>
  <c r="R1308" i="37"/>
  <c r="R1309" i="37"/>
  <c r="R1310" i="37"/>
  <c r="R1311" i="37"/>
  <c r="R1312" i="37"/>
  <c r="R1313" i="37"/>
  <c r="R1314" i="37"/>
  <c r="R1315" i="37"/>
  <c r="R1316" i="37"/>
  <c r="R1317" i="37"/>
  <c r="R1318" i="37"/>
  <c r="R1319" i="37"/>
  <c r="R1320" i="37"/>
  <c r="R1321" i="37"/>
  <c r="R1322" i="37"/>
  <c r="R1323" i="37"/>
  <c r="R1324" i="37"/>
  <c r="R1325" i="37"/>
  <c r="R1326" i="37"/>
  <c r="R1327" i="37"/>
  <c r="R1328" i="37"/>
  <c r="R1329" i="37"/>
  <c r="R1330" i="37"/>
  <c r="R1331" i="37"/>
  <c r="R1332" i="37"/>
  <c r="R1333" i="37"/>
  <c r="R1334" i="37"/>
  <c r="R1335" i="37"/>
  <c r="R1336" i="37"/>
  <c r="R1337" i="37"/>
  <c r="R1338" i="37"/>
  <c r="R1339" i="37"/>
  <c r="R1340" i="37"/>
  <c r="R1341" i="37"/>
  <c r="R1342" i="37"/>
  <c r="R1343" i="37"/>
  <c r="R1344" i="37"/>
  <c r="R1345" i="37"/>
  <c r="R1346" i="37"/>
  <c r="R1347" i="37"/>
  <c r="R1348" i="37"/>
  <c r="R1349" i="37"/>
  <c r="R1350" i="37"/>
  <c r="R1351" i="37"/>
  <c r="R1352" i="37"/>
  <c r="R1353" i="37"/>
  <c r="R1354" i="37"/>
  <c r="R1355" i="37"/>
  <c r="R1356" i="37"/>
  <c r="R1357" i="37"/>
  <c r="R1358" i="37"/>
  <c r="R1359" i="37"/>
  <c r="R1360" i="37"/>
  <c r="R1361" i="37"/>
  <c r="R1362" i="37"/>
  <c r="R1363" i="37"/>
  <c r="R1364" i="37"/>
  <c r="R1365" i="37"/>
  <c r="R1366" i="37"/>
  <c r="R1367" i="37"/>
  <c r="R1368" i="37"/>
  <c r="R1369" i="37"/>
  <c r="R1370" i="37"/>
  <c r="R1371" i="37"/>
  <c r="R1372" i="37"/>
  <c r="R1373" i="37"/>
  <c r="R1374" i="37"/>
  <c r="R1375" i="37"/>
  <c r="R1376" i="37"/>
  <c r="R1377" i="37"/>
  <c r="R1378" i="37"/>
  <c r="R1379" i="37"/>
  <c r="R1380" i="37"/>
  <c r="R1381" i="37"/>
  <c r="R1382" i="37"/>
  <c r="R1383" i="37"/>
  <c r="R1384" i="37"/>
  <c r="R1385" i="37"/>
  <c r="R1386" i="37"/>
  <c r="R1387" i="37"/>
  <c r="R1388" i="37"/>
  <c r="R1389" i="37"/>
  <c r="R1390" i="37"/>
  <c r="R1391" i="37"/>
  <c r="R1392" i="37"/>
  <c r="R1393" i="37"/>
  <c r="R1394" i="37"/>
  <c r="R1395" i="37"/>
  <c r="R1396" i="37"/>
  <c r="R1397" i="37"/>
  <c r="R1398" i="37"/>
  <c r="R1399" i="37"/>
  <c r="R1400" i="37"/>
  <c r="R1401" i="37"/>
  <c r="R1402" i="37"/>
  <c r="R1403" i="37"/>
  <c r="R1404" i="37"/>
  <c r="R1405" i="37"/>
  <c r="R1406" i="37"/>
  <c r="R1407" i="37"/>
  <c r="R1408" i="37"/>
  <c r="R1409" i="37"/>
  <c r="R1410" i="37"/>
  <c r="R1411" i="37"/>
  <c r="R1412" i="37"/>
  <c r="R1413" i="37"/>
  <c r="R1414" i="37"/>
  <c r="R1415" i="37"/>
  <c r="R1416" i="37"/>
  <c r="R1417" i="37"/>
  <c r="R1418" i="37"/>
  <c r="R1419" i="37"/>
  <c r="R1420" i="37"/>
  <c r="R1421" i="37"/>
  <c r="R1422" i="37"/>
  <c r="R1423" i="37"/>
  <c r="R1424" i="37"/>
  <c r="R1425" i="37"/>
  <c r="R1426" i="37"/>
  <c r="R1427" i="37"/>
  <c r="R1428" i="37"/>
  <c r="R1429" i="37"/>
  <c r="R1430" i="37"/>
  <c r="R1431" i="37"/>
  <c r="R1432" i="37"/>
  <c r="R1433" i="37"/>
  <c r="R1434" i="37"/>
  <c r="R1435" i="37"/>
  <c r="R1436" i="37"/>
  <c r="R1437" i="37"/>
  <c r="R1438" i="37"/>
  <c r="R1439" i="37"/>
  <c r="R1440" i="37"/>
  <c r="R1441" i="37"/>
  <c r="R1442" i="37"/>
  <c r="R1443" i="37"/>
  <c r="R1444" i="37"/>
  <c r="R1445" i="37"/>
  <c r="R1446" i="37"/>
  <c r="R1447" i="37"/>
  <c r="R1448" i="37"/>
  <c r="R1449" i="37"/>
  <c r="R1450" i="37"/>
  <c r="R1451" i="37"/>
  <c r="R1452" i="37"/>
  <c r="R1453" i="37"/>
  <c r="R1454" i="37"/>
  <c r="R1455" i="37"/>
  <c r="R1456" i="37"/>
  <c r="R1457" i="37"/>
  <c r="R1458" i="37"/>
  <c r="R1459" i="37"/>
  <c r="R1460" i="37"/>
  <c r="R1461" i="37"/>
  <c r="R1462" i="37"/>
  <c r="R1463" i="37"/>
  <c r="R1464" i="37"/>
  <c r="R1465" i="37"/>
  <c r="R1466" i="37"/>
  <c r="R1467" i="37"/>
  <c r="R1468" i="37"/>
  <c r="R1469" i="37"/>
  <c r="R1470" i="37"/>
  <c r="R1471" i="37"/>
  <c r="R1472" i="37"/>
  <c r="R1473" i="37"/>
  <c r="R1474" i="37"/>
  <c r="R1475" i="37"/>
  <c r="R1476" i="37"/>
  <c r="R1477" i="37"/>
  <c r="R1478" i="37"/>
  <c r="R1479" i="37"/>
  <c r="R1480" i="37"/>
  <c r="R1481" i="37"/>
  <c r="R1482" i="37"/>
  <c r="R1483" i="37"/>
  <c r="R1484" i="37"/>
  <c r="R1485" i="37"/>
  <c r="R1486" i="37"/>
  <c r="R1487" i="37"/>
  <c r="R1488" i="37"/>
  <c r="R1489" i="37"/>
  <c r="R1490" i="37"/>
  <c r="R1491" i="37"/>
  <c r="R1492" i="37"/>
  <c r="R1493" i="37"/>
  <c r="R1494" i="37"/>
  <c r="R1495" i="37"/>
  <c r="R1496" i="37"/>
  <c r="R1497" i="37"/>
  <c r="R1498" i="37"/>
  <c r="R1499" i="37"/>
  <c r="R1500" i="37"/>
  <c r="R1501" i="37"/>
  <c r="R1502" i="37"/>
  <c r="R1503" i="37"/>
  <c r="R1504" i="37"/>
  <c r="R1505" i="37"/>
  <c r="R1506" i="37"/>
  <c r="R1507" i="37"/>
  <c r="R1508" i="37"/>
  <c r="R1509" i="37"/>
  <c r="R1510" i="37"/>
  <c r="R1511" i="37"/>
  <c r="R1512" i="37"/>
  <c r="R1513" i="37"/>
  <c r="R1514" i="37"/>
  <c r="R1515" i="37"/>
  <c r="R1516" i="37"/>
  <c r="R1517" i="37"/>
  <c r="R1518" i="37"/>
  <c r="R1519" i="37"/>
  <c r="R1520" i="37"/>
  <c r="R1521" i="37"/>
  <c r="R1522" i="37"/>
  <c r="R1523" i="37"/>
  <c r="R1524" i="37"/>
  <c r="R1525" i="37"/>
  <c r="R1526" i="37"/>
  <c r="R1527" i="37"/>
  <c r="R1528" i="37"/>
  <c r="R1529" i="37"/>
  <c r="R1530" i="37"/>
  <c r="R1531" i="37"/>
  <c r="R1532" i="37"/>
  <c r="R1533" i="37"/>
  <c r="R1534" i="37"/>
  <c r="R1535" i="37"/>
  <c r="R1536" i="37"/>
  <c r="R1537" i="37"/>
  <c r="R1538" i="37"/>
  <c r="R1539" i="37"/>
  <c r="R1540" i="37"/>
  <c r="R1541" i="37"/>
  <c r="R1542" i="37"/>
  <c r="R1543" i="37"/>
  <c r="R1544" i="37"/>
  <c r="R1545" i="37"/>
  <c r="R1546" i="37"/>
  <c r="R1547" i="37"/>
  <c r="R1548" i="37"/>
  <c r="R1549" i="37"/>
  <c r="R1550" i="37"/>
  <c r="R1551" i="37"/>
  <c r="R1552" i="37"/>
  <c r="R1553" i="37"/>
  <c r="R1554" i="37"/>
  <c r="R1555" i="37"/>
  <c r="R1556" i="37"/>
  <c r="R1557" i="37"/>
  <c r="R1558" i="37"/>
  <c r="R1559" i="37"/>
  <c r="R1560" i="37"/>
  <c r="R1561" i="37"/>
  <c r="R1562" i="37"/>
  <c r="R1563" i="37"/>
  <c r="R1564" i="37"/>
  <c r="R1565" i="37"/>
  <c r="R1566" i="37"/>
  <c r="R1567" i="37"/>
  <c r="R1568" i="37"/>
  <c r="R1569" i="37"/>
  <c r="R1570" i="37"/>
  <c r="R1571" i="37"/>
  <c r="R1572" i="37"/>
  <c r="R1573" i="37"/>
  <c r="R1574" i="37"/>
  <c r="R1575" i="37"/>
  <c r="R1576" i="37"/>
  <c r="R1577" i="37"/>
  <c r="R1578" i="37"/>
  <c r="R1579" i="37"/>
  <c r="R1580" i="37"/>
  <c r="R1581" i="37"/>
  <c r="R1582" i="37"/>
  <c r="R1583" i="37"/>
  <c r="R1584" i="37"/>
  <c r="R1585" i="37"/>
  <c r="R1586" i="37"/>
  <c r="R1587" i="37"/>
  <c r="R1588" i="37"/>
  <c r="R1589" i="37"/>
  <c r="R1590" i="37"/>
  <c r="R1591" i="37"/>
  <c r="R1592" i="37"/>
  <c r="R1593" i="37"/>
  <c r="R1594" i="37"/>
  <c r="R1595" i="37"/>
  <c r="R1596" i="37"/>
  <c r="R1597" i="37"/>
  <c r="R1598" i="37"/>
  <c r="R1599" i="37"/>
  <c r="R1600" i="37"/>
  <c r="R1601" i="37"/>
  <c r="R1602" i="37"/>
  <c r="R1603" i="37"/>
  <c r="R1604" i="37"/>
  <c r="R1605" i="37"/>
  <c r="R1606" i="37"/>
  <c r="R1607" i="37"/>
  <c r="R1608" i="37"/>
  <c r="R1609" i="37"/>
  <c r="R1610" i="37"/>
  <c r="R1611" i="37"/>
  <c r="R1612" i="37"/>
  <c r="R1613" i="37"/>
  <c r="R1614" i="37"/>
  <c r="R1615" i="37"/>
  <c r="R1616" i="37"/>
  <c r="R1617" i="37"/>
  <c r="R1618" i="37"/>
  <c r="R1619" i="37"/>
  <c r="R1620" i="37"/>
  <c r="R1621" i="37"/>
  <c r="R1622" i="37"/>
  <c r="R1623" i="37"/>
  <c r="R1624" i="37"/>
  <c r="R1625" i="37"/>
  <c r="R1626" i="37"/>
  <c r="R1627" i="37"/>
  <c r="R1628" i="37"/>
  <c r="R1629" i="37"/>
  <c r="R1630" i="37"/>
  <c r="R1631" i="37"/>
  <c r="R1632" i="37"/>
  <c r="R1633" i="37"/>
  <c r="R1634" i="37"/>
  <c r="R1635" i="37"/>
  <c r="R1636" i="37"/>
  <c r="R1637" i="37"/>
  <c r="R1638" i="37"/>
  <c r="R1639" i="37"/>
  <c r="R1640" i="37"/>
  <c r="R1641" i="37"/>
  <c r="R1642" i="37"/>
  <c r="R1643" i="37"/>
  <c r="R1644" i="37"/>
  <c r="R1645" i="37"/>
  <c r="R1646" i="37"/>
  <c r="R1647" i="37"/>
  <c r="R1648" i="37"/>
  <c r="R1649" i="37"/>
  <c r="R1650" i="37"/>
  <c r="R1651" i="37"/>
  <c r="R1652" i="37"/>
  <c r="R1653" i="37"/>
  <c r="R1654" i="37"/>
  <c r="R1655" i="37"/>
  <c r="R1656" i="37"/>
  <c r="R1657" i="37"/>
  <c r="R1658" i="37"/>
  <c r="R1659" i="37"/>
  <c r="R1660" i="37"/>
  <c r="R1661" i="37"/>
  <c r="R1662" i="37"/>
  <c r="R1663" i="37"/>
  <c r="R1664" i="37"/>
  <c r="R1665" i="37"/>
  <c r="R1666" i="37"/>
  <c r="R1667" i="37"/>
  <c r="R1668" i="37"/>
  <c r="R1669" i="37"/>
  <c r="R1670" i="37"/>
  <c r="R1671" i="37"/>
  <c r="R1672" i="37"/>
  <c r="R1673" i="37"/>
  <c r="R1674" i="37"/>
  <c r="R1675" i="37"/>
  <c r="R1676" i="37"/>
  <c r="R1677" i="37"/>
  <c r="R1678" i="37"/>
  <c r="R1679" i="37"/>
  <c r="R1680" i="37"/>
  <c r="R1681" i="37"/>
  <c r="R1682" i="37"/>
  <c r="R1683" i="37"/>
  <c r="R1684" i="37"/>
  <c r="R1685" i="37"/>
  <c r="R1686" i="37"/>
  <c r="R1687" i="37"/>
  <c r="R1688" i="37"/>
  <c r="R1689" i="37"/>
  <c r="R1690" i="37"/>
  <c r="R1691" i="37"/>
  <c r="R1692" i="37"/>
  <c r="R1693" i="37"/>
  <c r="R1694" i="37"/>
  <c r="R1695" i="37"/>
  <c r="R1696" i="37"/>
  <c r="R1697" i="37"/>
  <c r="R1698" i="37"/>
  <c r="R1699" i="37"/>
  <c r="R1700" i="37"/>
  <c r="R1701" i="37"/>
  <c r="R1702" i="37"/>
  <c r="R1703" i="37"/>
  <c r="R1704" i="37"/>
  <c r="R1705" i="37"/>
  <c r="R1706" i="37"/>
  <c r="R1707" i="37"/>
  <c r="R1708" i="37"/>
  <c r="R1709" i="37"/>
  <c r="R1710" i="37"/>
  <c r="R1711" i="37"/>
  <c r="R1712" i="37"/>
  <c r="R1713" i="37"/>
  <c r="R1714" i="37"/>
  <c r="R1715" i="37"/>
  <c r="R1716" i="37"/>
  <c r="R1717" i="37"/>
  <c r="R1718" i="37"/>
  <c r="R1719" i="37"/>
  <c r="R1720" i="37"/>
  <c r="R1721" i="37"/>
  <c r="R1722" i="37"/>
  <c r="R1723" i="37"/>
  <c r="R1724" i="37"/>
  <c r="R1725" i="37"/>
  <c r="R1726" i="37"/>
  <c r="R1727" i="37"/>
  <c r="R1728" i="37"/>
  <c r="R1729" i="37"/>
  <c r="R1730" i="37"/>
  <c r="R1731" i="37"/>
  <c r="R1732" i="37"/>
  <c r="R1733" i="37"/>
  <c r="R1734" i="37"/>
  <c r="R1735" i="37"/>
  <c r="R1736" i="37"/>
  <c r="R1737" i="37"/>
  <c r="R1738" i="37"/>
  <c r="R1739" i="37"/>
  <c r="R1740" i="37"/>
  <c r="R1741" i="37"/>
  <c r="R1742" i="37"/>
  <c r="R1743" i="37"/>
  <c r="R1744" i="37"/>
  <c r="R1745" i="37"/>
  <c r="R1746" i="37"/>
  <c r="R1747" i="37"/>
  <c r="R1748" i="37"/>
  <c r="R1749" i="37"/>
  <c r="R1750" i="37"/>
  <c r="R1751" i="37"/>
  <c r="R1752" i="37"/>
  <c r="R1753" i="37"/>
  <c r="R1754" i="37"/>
  <c r="R1755" i="37"/>
  <c r="R1756" i="37"/>
  <c r="R1757" i="37"/>
  <c r="R1758" i="37"/>
  <c r="R1759" i="37"/>
  <c r="R1760" i="37"/>
  <c r="R1761" i="37"/>
  <c r="R1762" i="37"/>
  <c r="R1763" i="37"/>
  <c r="R1764" i="37"/>
  <c r="R1765" i="37"/>
  <c r="R1766" i="37"/>
  <c r="R1767" i="37"/>
  <c r="R1768" i="37"/>
  <c r="R1769" i="37"/>
  <c r="R1770" i="37"/>
  <c r="R1771" i="37"/>
  <c r="R1772" i="37"/>
  <c r="R1773" i="37"/>
  <c r="R1774" i="37"/>
  <c r="R1775" i="37"/>
  <c r="R1776" i="37"/>
  <c r="R1777" i="37"/>
  <c r="R1778" i="37"/>
  <c r="R1779" i="37"/>
  <c r="R1780" i="37"/>
  <c r="R1781" i="37"/>
  <c r="R1782" i="37"/>
  <c r="R1783" i="37"/>
  <c r="R1784" i="37"/>
  <c r="R1785" i="37"/>
  <c r="R1786" i="37"/>
  <c r="R1787" i="37"/>
  <c r="R1788" i="37"/>
  <c r="R1789" i="37"/>
  <c r="R1790" i="37"/>
  <c r="R1791" i="37"/>
  <c r="R1792" i="37"/>
  <c r="R1793" i="37"/>
  <c r="R1794" i="37"/>
  <c r="R1795" i="37"/>
  <c r="R1796" i="37"/>
  <c r="R1797" i="37"/>
  <c r="R1798" i="37"/>
  <c r="R1799" i="37"/>
  <c r="R1800" i="37"/>
  <c r="R1801" i="37"/>
  <c r="R1802" i="37"/>
  <c r="R1803" i="37"/>
  <c r="R1804" i="37"/>
  <c r="R1805" i="37"/>
  <c r="R1806" i="37"/>
  <c r="R1807" i="37"/>
  <c r="R1808" i="37"/>
  <c r="R1809" i="37"/>
  <c r="R1810" i="37"/>
  <c r="R1811" i="37"/>
  <c r="R1812" i="37"/>
  <c r="R1813" i="37"/>
  <c r="R1814" i="37"/>
  <c r="R1815" i="37"/>
  <c r="R1816" i="37"/>
  <c r="R1817" i="37"/>
  <c r="R1818" i="37"/>
  <c r="R1819" i="37"/>
  <c r="R1820" i="37"/>
  <c r="R1821" i="37"/>
  <c r="R1822" i="37"/>
  <c r="R1823" i="37"/>
  <c r="R1824" i="37"/>
  <c r="R1825" i="37"/>
  <c r="R1826" i="37"/>
  <c r="R1827" i="37"/>
  <c r="R1828" i="37"/>
  <c r="R1829" i="37"/>
  <c r="R1830" i="37"/>
  <c r="R1831" i="37"/>
  <c r="R1832" i="37"/>
  <c r="R1833" i="37"/>
  <c r="R1834" i="37"/>
  <c r="R1835" i="37"/>
  <c r="R1836" i="37"/>
  <c r="R1837" i="37"/>
  <c r="R1838" i="37"/>
  <c r="R1839" i="37"/>
  <c r="R1840" i="37"/>
  <c r="R1841" i="37"/>
  <c r="R1842" i="37"/>
  <c r="R1843" i="37"/>
  <c r="R1844" i="37"/>
  <c r="R1845" i="37"/>
  <c r="R1846" i="37"/>
  <c r="R1847" i="37"/>
  <c r="R1848" i="37"/>
  <c r="R1849" i="37"/>
  <c r="R1850" i="37"/>
  <c r="R1851" i="37"/>
  <c r="R1852" i="37"/>
  <c r="R1853" i="37"/>
  <c r="R1854" i="37"/>
  <c r="R1855" i="37"/>
  <c r="R1856" i="37"/>
  <c r="R1857" i="37"/>
  <c r="R1858" i="37"/>
  <c r="R1859" i="37"/>
  <c r="R1860" i="37"/>
  <c r="R1861" i="37"/>
  <c r="R1862" i="37"/>
  <c r="R1863" i="37"/>
  <c r="R1864" i="37"/>
  <c r="R1865" i="37"/>
  <c r="R1866" i="37"/>
  <c r="R1867" i="37"/>
  <c r="R1868" i="37"/>
  <c r="R1869" i="37"/>
  <c r="R1870" i="37"/>
  <c r="R1871" i="37"/>
  <c r="R1872" i="37"/>
  <c r="R1873" i="37"/>
  <c r="R1874" i="37"/>
  <c r="R1875" i="37"/>
  <c r="R1876" i="37"/>
  <c r="R1877" i="37"/>
  <c r="R1878" i="37"/>
  <c r="R1879" i="37"/>
  <c r="R1880" i="37"/>
  <c r="R1881" i="37"/>
  <c r="R1882" i="37"/>
  <c r="R1883" i="37"/>
  <c r="R1884" i="37"/>
  <c r="R1885" i="37"/>
  <c r="R1886" i="37"/>
  <c r="R1887" i="37"/>
  <c r="R1888" i="37"/>
  <c r="R1889" i="37"/>
  <c r="R1890" i="37"/>
  <c r="R1891" i="37"/>
  <c r="R1892" i="37"/>
  <c r="R1893" i="37"/>
  <c r="R1894" i="37"/>
  <c r="R1895" i="37"/>
  <c r="R1896" i="37"/>
  <c r="R1897" i="37"/>
  <c r="R1898" i="37"/>
  <c r="R1899" i="37"/>
  <c r="R1900" i="37"/>
  <c r="R1901" i="37"/>
  <c r="R1902" i="37"/>
  <c r="R1903" i="37"/>
  <c r="R1904" i="37"/>
  <c r="R1905" i="37"/>
  <c r="R1906" i="37"/>
  <c r="R1907" i="37"/>
  <c r="R1908" i="37"/>
  <c r="R1909" i="37"/>
  <c r="R1910" i="37"/>
  <c r="R1911" i="37"/>
  <c r="R1912" i="37"/>
  <c r="R1913" i="37"/>
  <c r="R1914" i="37"/>
  <c r="R1915" i="37"/>
  <c r="R1916" i="37"/>
  <c r="R1917" i="37"/>
  <c r="R1918" i="37"/>
  <c r="R1919" i="37"/>
  <c r="R1920" i="37"/>
  <c r="R1921" i="37"/>
  <c r="R1922" i="37"/>
  <c r="R1923" i="37"/>
  <c r="R1924" i="37"/>
  <c r="R1925" i="37"/>
  <c r="R1926" i="37"/>
  <c r="R1927" i="37"/>
  <c r="R1928" i="37"/>
  <c r="R1929" i="37"/>
  <c r="R1930" i="37"/>
  <c r="R1931" i="37"/>
  <c r="R1932" i="37"/>
  <c r="R1933" i="37"/>
  <c r="R1934" i="37"/>
  <c r="R1935" i="37"/>
  <c r="R1936" i="37"/>
  <c r="R1937" i="37"/>
  <c r="R1938" i="37"/>
  <c r="R1939" i="37"/>
  <c r="R1940" i="37"/>
  <c r="R1941" i="37"/>
  <c r="R1942" i="37"/>
  <c r="R1943" i="37"/>
  <c r="R1944" i="37"/>
  <c r="R1945" i="37"/>
  <c r="R1946" i="37"/>
  <c r="R1947" i="37"/>
  <c r="R1948" i="37"/>
  <c r="R1949" i="37"/>
  <c r="R1950" i="37"/>
  <c r="R1951" i="37"/>
  <c r="R1952" i="37"/>
  <c r="R1953" i="37"/>
  <c r="R1954" i="37"/>
  <c r="R1955" i="37"/>
  <c r="R1956" i="37"/>
  <c r="R1957" i="37"/>
  <c r="R1958" i="37"/>
  <c r="R1959" i="37"/>
  <c r="R1960" i="37"/>
  <c r="R1961" i="37"/>
  <c r="R1962" i="37"/>
  <c r="R1963" i="37"/>
  <c r="R1964" i="37"/>
  <c r="R1965" i="37"/>
  <c r="R1966" i="37"/>
  <c r="R1967" i="37"/>
  <c r="R1968" i="37"/>
  <c r="R1969" i="37"/>
  <c r="R1970" i="37"/>
  <c r="R1971" i="37"/>
  <c r="R1972" i="37"/>
  <c r="R1973" i="37"/>
  <c r="R1974" i="37"/>
  <c r="R1975" i="37"/>
  <c r="R1976" i="37"/>
  <c r="R1977" i="37"/>
  <c r="R1978" i="37"/>
  <c r="R1979" i="37"/>
  <c r="R1980" i="37"/>
  <c r="R1981" i="37"/>
  <c r="R1982" i="37"/>
  <c r="R1983" i="37"/>
  <c r="R1984" i="37"/>
  <c r="R1985" i="37"/>
  <c r="R1986" i="37"/>
  <c r="R1987" i="37"/>
  <c r="R1988" i="37"/>
  <c r="R1989" i="37"/>
  <c r="R1990" i="37"/>
  <c r="R1991" i="37"/>
  <c r="R1992" i="37"/>
  <c r="R1993" i="37"/>
  <c r="R1994" i="37"/>
  <c r="R1995" i="37"/>
  <c r="R1996" i="37"/>
  <c r="R1997" i="37"/>
  <c r="R1998" i="37"/>
  <c r="R1999" i="37"/>
  <c r="R2000" i="37"/>
  <c r="R2001" i="37"/>
  <c r="Q2" i="37"/>
  <c r="Q3" i="37"/>
  <c r="Q4" i="37"/>
  <c r="Q5" i="37"/>
  <c r="Q6" i="37"/>
  <c r="Q7"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Q37" i="37"/>
  <c r="Q38" i="37"/>
  <c r="Q39" i="37"/>
  <c r="Q40" i="37"/>
  <c r="Q41" i="37"/>
  <c r="Q42" i="37"/>
  <c r="Q43" i="37"/>
  <c r="Q44" i="37"/>
  <c r="Q45" i="37"/>
  <c r="Q46" i="37"/>
  <c r="Q47" i="37"/>
  <c r="Q48" i="37"/>
  <c r="Q49" i="37"/>
  <c r="Q50" i="37"/>
  <c r="Q51" i="37"/>
  <c r="Q52" i="37"/>
  <c r="Q53" i="37"/>
  <c r="Q54" i="37"/>
  <c r="Q55" i="37"/>
  <c r="Q56" i="37"/>
  <c r="Q57" i="37"/>
  <c r="Q58" i="37"/>
  <c r="Q59" i="37"/>
  <c r="Q60" i="37"/>
  <c r="Q61" i="37"/>
  <c r="Q62" i="37"/>
  <c r="Q63" i="37"/>
  <c r="Q64" i="37"/>
  <c r="Q65" i="37"/>
  <c r="Q66" i="37"/>
  <c r="Q67" i="37"/>
  <c r="Q68" i="37"/>
  <c r="Q69" i="37"/>
  <c r="Q70" i="37"/>
  <c r="Q71" i="37"/>
  <c r="Q72" i="37"/>
  <c r="Q73" i="37"/>
  <c r="Q74" i="37"/>
  <c r="Q75" i="37"/>
  <c r="Q76" i="37"/>
  <c r="Q77" i="37"/>
  <c r="Q78" i="37"/>
  <c r="Q79" i="37"/>
  <c r="Q80" i="37"/>
  <c r="Q81" i="37"/>
  <c r="Q82" i="37"/>
  <c r="Q83" i="37"/>
  <c r="Q84" i="37"/>
  <c r="Q85" i="37"/>
  <c r="Q86" i="37"/>
  <c r="Q87" i="37"/>
  <c r="Q88" i="37"/>
  <c r="Q89" i="37"/>
  <c r="Q90" i="37"/>
  <c r="Q91" i="37"/>
  <c r="Q92" i="37"/>
  <c r="Q93" i="37"/>
  <c r="Q94" i="37"/>
  <c r="Q95" i="37"/>
  <c r="Q96" i="37"/>
  <c r="Q97" i="37"/>
  <c r="Q98" i="37"/>
  <c r="Q99" i="37"/>
  <c r="Q100" i="37"/>
  <c r="Q101" i="37"/>
  <c r="Q102" i="37"/>
  <c r="Q103" i="37"/>
  <c r="Q104" i="37"/>
  <c r="Q105" i="37"/>
  <c r="Q106" i="37"/>
  <c r="Q107" i="37"/>
  <c r="Q108" i="37"/>
  <c r="Q109" i="37"/>
  <c r="Q110" i="37"/>
  <c r="Q111" i="37"/>
  <c r="Q112" i="37"/>
  <c r="Q113" i="37"/>
  <c r="Q114" i="37"/>
  <c r="Q115" i="37"/>
  <c r="Q116" i="37"/>
  <c r="Q117" i="37"/>
  <c r="Q118" i="37"/>
  <c r="Q119" i="37"/>
  <c r="Q120" i="37"/>
  <c r="Q121" i="37"/>
  <c r="Q122" i="37"/>
  <c r="Q123" i="37"/>
  <c r="Q124" i="37"/>
  <c r="Q125" i="37"/>
  <c r="Q126" i="37"/>
  <c r="Q127" i="37"/>
  <c r="Q128" i="37"/>
  <c r="Q129" i="37"/>
  <c r="Q130" i="37"/>
  <c r="Q131" i="37"/>
  <c r="Q132" i="37"/>
  <c r="Q133" i="37"/>
  <c r="Q134" i="37"/>
  <c r="Q135" i="37"/>
  <c r="Q136" i="37"/>
  <c r="Q137" i="37"/>
  <c r="Q138" i="37"/>
  <c r="Q139" i="37"/>
  <c r="Q140" i="37"/>
  <c r="Q141" i="37"/>
  <c r="Q142" i="37"/>
  <c r="Q143" i="37"/>
  <c r="Q144" i="37"/>
  <c r="Q145" i="37"/>
  <c r="Q146" i="37"/>
  <c r="Q147" i="37"/>
  <c r="Q148" i="37"/>
  <c r="Q149" i="37"/>
  <c r="Q150" i="37"/>
  <c r="Q151" i="37"/>
  <c r="Q152" i="37"/>
  <c r="Q153" i="37"/>
  <c r="Q154" i="37"/>
  <c r="Q155" i="37"/>
  <c r="Q156" i="37"/>
  <c r="Q157" i="37"/>
  <c r="Q158" i="37"/>
  <c r="Q159" i="37"/>
  <c r="Q160" i="37"/>
  <c r="Q161" i="37"/>
  <c r="Q162" i="37"/>
  <c r="Q163" i="37"/>
  <c r="Q164" i="37"/>
  <c r="Q165" i="37"/>
  <c r="Q166" i="37"/>
  <c r="Q167" i="37"/>
  <c r="Q168" i="37"/>
  <c r="Q169" i="37"/>
  <c r="Q170" i="37"/>
  <c r="Q171" i="37"/>
  <c r="Q172" i="37"/>
  <c r="Q173" i="37"/>
  <c r="Q174" i="37"/>
  <c r="Q175" i="37"/>
  <c r="Q176" i="37"/>
  <c r="Q177" i="37"/>
  <c r="Q178" i="37"/>
  <c r="Q179" i="37"/>
  <c r="Q180" i="37"/>
  <c r="Q181" i="37"/>
  <c r="Q182" i="37"/>
  <c r="Q183" i="37"/>
  <c r="Q184" i="37"/>
  <c r="Q185" i="37"/>
  <c r="Q186" i="37"/>
  <c r="Q187" i="37"/>
  <c r="Q188" i="37"/>
  <c r="Q189" i="37"/>
  <c r="Q190" i="37"/>
  <c r="Q191" i="37"/>
  <c r="Q192" i="37"/>
  <c r="Q193" i="37"/>
  <c r="Q194" i="37"/>
  <c r="Q195" i="37"/>
  <c r="Q196" i="37"/>
  <c r="Q197" i="37"/>
  <c r="Q198" i="37"/>
  <c r="Q199" i="37"/>
  <c r="Q200" i="37"/>
  <c r="Q201" i="37"/>
  <c r="Q202" i="37"/>
  <c r="Q203" i="37"/>
  <c r="Q204" i="37"/>
  <c r="Q205" i="37"/>
  <c r="Q206" i="37"/>
  <c r="Q207" i="37"/>
  <c r="Q208" i="37"/>
  <c r="Q209" i="37"/>
  <c r="Q210" i="37"/>
  <c r="Q211" i="37"/>
  <c r="Q212" i="37"/>
  <c r="Q213" i="37"/>
  <c r="Q214" i="37"/>
  <c r="Q215" i="37"/>
  <c r="Q216" i="37"/>
  <c r="Q217" i="37"/>
  <c r="Q218" i="37"/>
  <c r="Q219" i="37"/>
  <c r="Q220" i="37"/>
  <c r="Q221" i="37"/>
  <c r="Q222" i="37"/>
  <c r="Q223" i="37"/>
  <c r="Q224" i="37"/>
  <c r="Q225" i="37"/>
  <c r="Q226" i="37"/>
  <c r="Q227" i="37"/>
  <c r="Q228" i="37"/>
  <c r="Q229" i="37"/>
  <c r="Q230" i="37"/>
  <c r="Q231" i="37"/>
  <c r="Q232" i="37"/>
  <c r="Q233" i="37"/>
  <c r="Q234" i="37"/>
  <c r="Q235" i="37"/>
  <c r="Q236" i="37"/>
  <c r="Q237" i="37"/>
  <c r="Q238" i="37"/>
  <c r="Q239" i="37"/>
  <c r="Q240" i="37"/>
  <c r="Q241" i="37"/>
  <c r="Q242" i="37"/>
  <c r="Q243" i="37"/>
  <c r="Q244" i="37"/>
  <c r="Q245" i="37"/>
  <c r="Q246" i="37"/>
  <c r="Q247" i="37"/>
  <c r="Q248" i="37"/>
  <c r="Q249" i="37"/>
  <c r="Q250" i="37"/>
  <c r="Q251" i="37"/>
  <c r="Q252" i="37"/>
  <c r="Q253" i="37"/>
  <c r="Q254" i="37"/>
  <c r="Q255" i="37"/>
  <c r="Q256" i="37"/>
  <c r="Q257" i="37"/>
  <c r="Q258" i="37"/>
  <c r="Q259" i="37"/>
  <c r="Q260" i="37"/>
  <c r="Q261" i="37"/>
  <c r="Q262" i="37"/>
  <c r="Q263" i="37"/>
  <c r="Q264" i="37"/>
  <c r="Q265" i="37"/>
  <c r="Q266" i="37"/>
  <c r="Q267" i="37"/>
  <c r="Q268" i="37"/>
  <c r="Q269" i="37"/>
  <c r="Q270" i="37"/>
  <c r="Q271" i="37"/>
  <c r="Q272" i="37"/>
  <c r="Q273" i="37"/>
  <c r="Q274" i="37"/>
  <c r="Q275" i="37"/>
  <c r="Q276" i="37"/>
  <c r="Q277" i="37"/>
  <c r="Q278" i="37"/>
  <c r="Q279" i="37"/>
  <c r="Q280" i="37"/>
  <c r="Q281" i="37"/>
  <c r="Q282" i="37"/>
  <c r="Q283" i="37"/>
  <c r="Q284" i="37"/>
  <c r="Q285" i="37"/>
  <c r="Q286" i="37"/>
  <c r="Q287" i="37"/>
  <c r="Q288" i="37"/>
  <c r="Q289" i="37"/>
  <c r="Q290" i="37"/>
  <c r="Q291" i="37"/>
  <c r="Q292" i="37"/>
  <c r="Q293" i="37"/>
  <c r="Q294" i="37"/>
  <c r="Q295" i="37"/>
  <c r="Q296" i="37"/>
  <c r="Q297" i="37"/>
  <c r="Q298" i="37"/>
  <c r="Q299" i="37"/>
  <c r="Q300" i="37"/>
  <c r="Q301" i="37"/>
  <c r="Q302" i="37"/>
  <c r="Q303" i="37"/>
  <c r="Q304" i="37"/>
  <c r="Q305" i="37"/>
  <c r="Q306" i="37"/>
  <c r="Q307" i="37"/>
  <c r="Q308" i="37"/>
  <c r="Q309" i="37"/>
  <c r="Q310" i="37"/>
  <c r="Q311" i="37"/>
  <c r="Q312" i="37"/>
  <c r="Q313" i="37"/>
  <c r="Q314" i="37"/>
  <c r="Q315" i="37"/>
  <c r="Q316" i="37"/>
  <c r="Q317" i="37"/>
  <c r="Q318" i="37"/>
  <c r="Q319" i="37"/>
  <c r="Q320" i="37"/>
  <c r="Q321" i="37"/>
  <c r="Q322" i="37"/>
  <c r="Q323" i="37"/>
  <c r="Q324" i="37"/>
  <c r="Q325" i="37"/>
  <c r="Q326" i="37"/>
  <c r="Q327" i="37"/>
  <c r="Q328" i="37"/>
  <c r="Q329" i="37"/>
  <c r="Q330" i="37"/>
  <c r="Q331" i="37"/>
  <c r="Q332" i="37"/>
  <c r="Q333" i="37"/>
  <c r="Q334" i="37"/>
  <c r="Q335" i="37"/>
  <c r="Q336" i="37"/>
  <c r="Q337" i="37"/>
  <c r="Q338" i="37"/>
  <c r="Q339" i="37"/>
  <c r="Q340" i="37"/>
  <c r="Q341" i="37"/>
  <c r="Q342" i="37"/>
  <c r="Q343" i="37"/>
  <c r="Q344" i="37"/>
  <c r="Q345" i="37"/>
  <c r="Q346" i="37"/>
  <c r="Q347" i="37"/>
  <c r="Q348" i="37"/>
  <c r="Q349" i="37"/>
  <c r="Q350" i="37"/>
  <c r="Q351" i="37"/>
  <c r="Q352" i="37"/>
  <c r="Q353" i="37"/>
  <c r="Q354" i="37"/>
  <c r="Q355" i="37"/>
  <c r="Q356" i="37"/>
  <c r="Q357" i="37"/>
  <c r="Q358" i="37"/>
  <c r="Q359" i="37"/>
  <c r="Q360" i="37"/>
  <c r="Q361" i="37"/>
  <c r="Q362" i="37"/>
  <c r="Q363" i="37"/>
  <c r="Q364" i="37"/>
  <c r="Q365" i="37"/>
  <c r="Q366" i="37"/>
  <c r="Q367" i="37"/>
  <c r="Q368" i="37"/>
  <c r="Q369" i="37"/>
  <c r="Q370" i="37"/>
  <c r="Q371" i="37"/>
  <c r="Q372" i="37"/>
  <c r="Q373" i="37"/>
  <c r="Q374" i="37"/>
  <c r="Q375" i="37"/>
  <c r="Q376" i="37"/>
  <c r="Q377" i="37"/>
  <c r="Q378" i="37"/>
  <c r="Q379" i="37"/>
  <c r="Q380" i="37"/>
  <c r="Q381" i="37"/>
  <c r="Q382" i="37"/>
  <c r="Q383" i="37"/>
  <c r="Q384" i="37"/>
  <c r="Q385" i="37"/>
  <c r="Q386" i="37"/>
  <c r="Q387" i="37"/>
  <c r="Q388" i="37"/>
  <c r="Q389" i="37"/>
  <c r="Q390" i="37"/>
  <c r="Q391" i="37"/>
  <c r="Q392" i="37"/>
  <c r="Q393" i="37"/>
  <c r="Q394" i="37"/>
  <c r="Q395" i="37"/>
  <c r="Q396" i="37"/>
  <c r="Q397" i="37"/>
  <c r="Q398" i="37"/>
  <c r="Q399" i="37"/>
  <c r="Q400" i="37"/>
  <c r="Q401" i="37"/>
  <c r="Q402" i="37"/>
  <c r="Q403" i="37"/>
  <c r="Q404" i="37"/>
  <c r="Q405" i="37"/>
  <c r="Q406" i="37"/>
  <c r="Q407" i="37"/>
  <c r="Q408" i="37"/>
  <c r="Q409" i="37"/>
  <c r="Q410" i="37"/>
  <c r="Q411" i="37"/>
  <c r="Q412" i="37"/>
  <c r="Q413" i="37"/>
  <c r="Q414" i="37"/>
  <c r="Q415" i="37"/>
  <c r="Q416" i="37"/>
  <c r="Q417" i="37"/>
  <c r="Q418" i="37"/>
  <c r="Q419" i="37"/>
  <c r="Q420" i="37"/>
  <c r="Q421" i="37"/>
  <c r="Q422" i="37"/>
  <c r="Q423" i="37"/>
  <c r="Q424" i="37"/>
  <c r="Q425" i="37"/>
  <c r="Q426" i="37"/>
  <c r="Q427" i="37"/>
  <c r="Q428" i="37"/>
  <c r="Q429" i="37"/>
  <c r="Q430" i="37"/>
  <c r="Q431" i="37"/>
  <c r="Q432" i="37"/>
  <c r="Q433" i="37"/>
  <c r="Q434" i="37"/>
  <c r="Q435" i="37"/>
  <c r="Q436" i="37"/>
  <c r="Q437" i="37"/>
  <c r="Q438" i="37"/>
  <c r="Q439" i="37"/>
  <c r="Q440" i="37"/>
  <c r="Q441" i="37"/>
  <c r="Q442" i="37"/>
  <c r="Q443" i="37"/>
  <c r="Q444" i="37"/>
  <c r="Q445" i="37"/>
  <c r="Q446" i="37"/>
  <c r="Q447" i="37"/>
  <c r="Q448" i="37"/>
  <c r="Q449" i="37"/>
  <c r="Q450" i="37"/>
  <c r="Q451" i="37"/>
  <c r="Q452" i="37"/>
  <c r="Q453" i="37"/>
  <c r="Q454" i="37"/>
  <c r="Q455" i="37"/>
  <c r="Q456" i="37"/>
  <c r="Q457" i="37"/>
  <c r="Q458" i="37"/>
  <c r="Q459" i="37"/>
  <c r="Q460" i="37"/>
  <c r="Q461" i="37"/>
  <c r="Q462" i="37"/>
  <c r="Q463" i="37"/>
  <c r="Q464" i="37"/>
  <c r="Q465" i="37"/>
  <c r="Q466" i="37"/>
  <c r="Q467" i="37"/>
  <c r="Q468" i="37"/>
  <c r="Q469" i="37"/>
  <c r="Q470" i="37"/>
  <c r="Q471" i="37"/>
  <c r="Q472" i="37"/>
  <c r="Q473" i="37"/>
  <c r="Q474" i="37"/>
  <c r="Q475" i="37"/>
  <c r="Q476" i="37"/>
  <c r="Q477" i="37"/>
  <c r="Q478" i="37"/>
  <c r="Q479" i="37"/>
  <c r="Q480" i="37"/>
  <c r="Q481" i="37"/>
  <c r="Q482" i="37"/>
  <c r="Q483" i="37"/>
  <c r="Q484" i="37"/>
  <c r="Q485" i="37"/>
  <c r="Q486" i="37"/>
  <c r="Q487" i="37"/>
  <c r="Q488" i="37"/>
  <c r="Q489" i="37"/>
  <c r="Q490" i="37"/>
  <c r="Q491" i="37"/>
  <c r="Q492" i="37"/>
  <c r="Q493" i="37"/>
  <c r="Q494" i="37"/>
  <c r="Q495" i="37"/>
  <c r="Q496" i="37"/>
  <c r="Q497" i="37"/>
  <c r="Q498" i="37"/>
  <c r="Q499" i="37"/>
  <c r="Q500" i="37"/>
  <c r="Q501" i="37"/>
  <c r="Q502" i="37"/>
  <c r="Q503" i="37"/>
  <c r="Q504" i="37"/>
  <c r="Q505" i="37"/>
  <c r="Q506" i="37"/>
  <c r="Q507" i="37"/>
  <c r="Q508" i="37"/>
  <c r="Q509" i="37"/>
  <c r="Q510" i="37"/>
  <c r="Q511" i="37"/>
  <c r="Q512" i="37"/>
  <c r="Q513" i="37"/>
  <c r="Q514" i="37"/>
  <c r="Q515" i="37"/>
  <c r="Q516" i="37"/>
  <c r="Q517" i="37"/>
  <c r="Q518" i="37"/>
  <c r="Q519" i="37"/>
  <c r="Q520" i="37"/>
  <c r="Q521" i="37"/>
  <c r="Q522" i="37"/>
  <c r="Q523" i="37"/>
  <c r="Q524" i="37"/>
  <c r="Q525" i="37"/>
  <c r="Q526" i="37"/>
  <c r="Q527" i="37"/>
  <c r="Q528" i="37"/>
  <c r="Q529" i="37"/>
  <c r="Q530" i="37"/>
  <c r="Q531" i="37"/>
  <c r="Q532" i="37"/>
  <c r="Q533" i="37"/>
  <c r="Q534" i="37"/>
  <c r="Q535" i="37"/>
  <c r="Q536" i="37"/>
  <c r="Q537" i="37"/>
  <c r="Q538" i="37"/>
  <c r="Q539" i="37"/>
  <c r="Q540" i="37"/>
  <c r="Q541" i="37"/>
  <c r="Q542" i="37"/>
  <c r="Q543" i="37"/>
  <c r="Q544" i="37"/>
  <c r="Q545" i="37"/>
  <c r="Q546" i="37"/>
  <c r="Q547" i="37"/>
  <c r="Q548" i="37"/>
  <c r="Q549" i="37"/>
  <c r="Q550" i="37"/>
  <c r="Q551" i="37"/>
  <c r="Q552" i="37"/>
  <c r="Q553" i="37"/>
  <c r="Q554" i="37"/>
  <c r="Q555" i="37"/>
  <c r="Q556" i="37"/>
  <c r="Q557" i="37"/>
  <c r="Q558" i="37"/>
  <c r="Q559" i="37"/>
  <c r="Q560" i="37"/>
  <c r="Q561" i="37"/>
  <c r="Q562" i="37"/>
  <c r="Q563" i="37"/>
  <c r="Q564" i="37"/>
  <c r="Q565" i="37"/>
  <c r="Q566" i="37"/>
  <c r="Q567" i="37"/>
  <c r="Q568" i="37"/>
  <c r="Q569" i="37"/>
  <c r="Q570" i="37"/>
  <c r="Q571" i="37"/>
  <c r="Q572" i="37"/>
  <c r="Q573" i="37"/>
  <c r="Q574" i="37"/>
  <c r="Q575" i="37"/>
  <c r="Q576" i="37"/>
  <c r="Q577" i="37"/>
  <c r="Q578" i="37"/>
  <c r="Q579" i="37"/>
  <c r="Q580" i="37"/>
  <c r="Q581" i="37"/>
  <c r="Q582" i="37"/>
  <c r="Q583" i="37"/>
  <c r="Q584" i="37"/>
  <c r="Q585" i="37"/>
  <c r="Q586" i="37"/>
  <c r="Q587" i="37"/>
  <c r="Q588" i="37"/>
  <c r="Q589" i="37"/>
  <c r="Q590" i="37"/>
  <c r="Q591" i="37"/>
  <c r="Q592" i="37"/>
  <c r="Q593" i="37"/>
  <c r="Q594" i="37"/>
  <c r="Q595" i="37"/>
  <c r="Q596" i="37"/>
  <c r="Q597" i="37"/>
  <c r="Q598" i="37"/>
  <c r="Q599" i="37"/>
  <c r="Q600" i="37"/>
  <c r="Q601" i="37"/>
  <c r="Q602" i="37"/>
  <c r="Q603" i="37"/>
  <c r="Q604" i="37"/>
  <c r="Q605" i="37"/>
  <c r="Q606" i="37"/>
  <c r="Q607" i="37"/>
  <c r="Q608" i="37"/>
  <c r="Q609" i="37"/>
  <c r="Q610" i="37"/>
  <c r="Q611" i="37"/>
  <c r="Q612" i="37"/>
  <c r="Q613" i="37"/>
  <c r="Q614" i="37"/>
  <c r="Q615" i="37"/>
  <c r="Q616" i="37"/>
  <c r="Q617" i="37"/>
  <c r="Q618" i="37"/>
  <c r="Q619" i="37"/>
  <c r="Q620" i="37"/>
  <c r="Q621" i="37"/>
  <c r="Q622" i="37"/>
  <c r="Q623" i="37"/>
  <c r="Q624" i="37"/>
  <c r="Q625" i="37"/>
  <c r="Q626" i="37"/>
  <c r="Q627" i="37"/>
  <c r="Q628" i="37"/>
  <c r="Q629" i="37"/>
  <c r="Q630" i="37"/>
  <c r="Q631" i="37"/>
  <c r="Q632" i="37"/>
  <c r="Q633" i="37"/>
  <c r="Q634" i="37"/>
  <c r="Q635" i="37"/>
  <c r="Q636" i="37"/>
  <c r="Q637" i="37"/>
  <c r="Q638" i="37"/>
  <c r="Q639" i="37"/>
  <c r="Q640" i="37"/>
  <c r="Q641" i="37"/>
  <c r="Q642" i="37"/>
  <c r="Q643" i="37"/>
  <c r="Q644" i="37"/>
  <c r="Q645" i="37"/>
  <c r="Q646" i="37"/>
  <c r="Q647" i="37"/>
  <c r="Q648" i="37"/>
  <c r="Q649" i="37"/>
  <c r="Q650" i="37"/>
  <c r="Q651" i="37"/>
  <c r="Q652" i="37"/>
  <c r="Q653" i="37"/>
  <c r="Q654" i="37"/>
  <c r="Q655" i="37"/>
  <c r="Q656" i="37"/>
  <c r="Q657" i="37"/>
  <c r="Q658" i="37"/>
  <c r="Q659" i="37"/>
  <c r="Q660" i="37"/>
  <c r="Q661" i="37"/>
  <c r="Q662" i="37"/>
  <c r="Q663" i="37"/>
  <c r="Q664" i="37"/>
  <c r="Q665" i="37"/>
  <c r="Q666" i="37"/>
  <c r="Q667" i="37"/>
  <c r="Q668" i="37"/>
  <c r="Q669" i="37"/>
  <c r="Q670" i="37"/>
  <c r="Q671" i="37"/>
  <c r="Q672" i="37"/>
  <c r="Q673" i="37"/>
  <c r="Q674" i="37"/>
  <c r="Q675" i="37"/>
  <c r="Q676" i="37"/>
  <c r="Q677" i="37"/>
  <c r="Q678" i="37"/>
  <c r="Q679" i="37"/>
  <c r="Q680" i="37"/>
  <c r="Q681" i="37"/>
  <c r="Q682" i="37"/>
  <c r="Q683" i="37"/>
  <c r="Q684" i="37"/>
  <c r="Q685" i="37"/>
  <c r="Q686" i="37"/>
  <c r="Q687" i="37"/>
  <c r="Q688" i="37"/>
  <c r="Q689" i="37"/>
  <c r="Q690" i="37"/>
  <c r="Q691" i="37"/>
  <c r="Q692" i="37"/>
  <c r="Q693" i="37"/>
  <c r="Q694" i="37"/>
  <c r="Q695" i="37"/>
  <c r="Q696" i="37"/>
  <c r="Q697" i="37"/>
  <c r="Q698" i="37"/>
  <c r="Q699" i="37"/>
  <c r="Q700" i="37"/>
  <c r="Q701" i="37"/>
  <c r="Q702" i="37"/>
  <c r="Q703" i="37"/>
  <c r="Q704" i="37"/>
  <c r="Q705" i="37"/>
  <c r="Q706" i="37"/>
  <c r="Q707" i="37"/>
  <c r="Q708" i="37"/>
  <c r="Q709" i="37"/>
  <c r="Q710" i="37"/>
  <c r="Q711" i="37"/>
  <c r="Q712" i="37"/>
  <c r="Q713" i="37"/>
  <c r="Q714" i="37"/>
  <c r="Q715" i="37"/>
  <c r="Q716" i="37"/>
  <c r="Q717" i="37"/>
  <c r="Q718" i="37"/>
  <c r="Q719" i="37"/>
  <c r="Q720" i="37"/>
  <c r="Q721" i="37"/>
  <c r="Q722" i="37"/>
  <c r="Q723" i="37"/>
  <c r="Q724" i="37"/>
  <c r="Q725" i="37"/>
  <c r="Q726" i="37"/>
  <c r="Q727" i="37"/>
  <c r="Q728" i="37"/>
  <c r="Q729" i="37"/>
  <c r="Q730" i="37"/>
  <c r="Q731" i="37"/>
  <c r="Q732" i="37"/>
  <c r="Q733" i="37"/>
  <c r="Q734" i="37"/>
  <c r="Q735" i="37"/>
  <c r="Q736" i="37"/>
  <c r="Q737" i="37"/>
  <c r="Q738" i="37"/>
  <c r="Q739" i="37"/>
  <c r="Q740" i="37"/>
  <c r="Q741" i="37"/>
  <c r="Q742" i="37"/>
  <c r="Q743" i="37"/>
  <c r="Q744" i="37"/>
  <c r="Q745" i="37"/>
  <c r="Q746" i="37"/>
  <c r="Q747" i="37"/>
  <c r="Q748" i="37"/>
  <c r="Q749" i="37"/>
  <c r="Q750" i="37"/>
  <c r="Q751" i="37"/>
  <c r="Q752" i="37"/>
  <c r="Q753" i="37"/>
  <c r="Q754" i="37"/>
  <c r="Q755" i="37"/>
  <c r="Q756" i="37"/>
  <c r="Q757" i="37"/>
  <c r="Q758" i="37"/>
  <c r="Q759" i="37"/>
  <c r="Q760" i="37"/>
  <c r="Q761" i="37"/>
  <c r="Q762" i="37"/>
  <c r="Q763" i="37"/>
  <c r="Q764" i="37"/>
  <c r="Q765" i="37"/>
  <c r="Q766" i="37"/>
  <c r="Q767" i="37"/>
  <c r="Q768" i="37"/>
  <c r="Q769" i="37"/>
  <c r="Q770" i="37"/>
  <c r="Q771" i="37"/>
  <c r="Q772" i="37"/>
  <c r="Q773" i="37"/>
  <c r="Q774" i="37"/>
  <c r="Q775" i="37"/>
  <c r="Q776" i="37"/>
  <c r="Q777" i="37"/>
  <c r="Q778" i="37"/>
  <c r="Q779" i="37"/>
  <c r="Q780" i="37"/>
  <c r="Q781" i="37"/>
  <c r="Q782" i="37"/>
  <c r="Q783" i="37"/>
  <c r="Q784" i="37"/>
  <c r="Q785" i="37"/>
  <c r="Q786" i="37"/>
  <c r="Q787" i="37"/>
  <c r="Q788" i="37"/>
  <c r="Q789" i="37"/>
  <c r="Q790" i="37"/>
  <c r="Q791" i="37"/>
  <c r="Q792" i="37"/>
  <c r="Q793" i="37"/>
  <c r="Q794" i="37"/>
  <c r="Q795" i="37"/>
  <c r="Q796" i="37"/>
  <c r="Q797" i="37"/>
  <c r="Q798" i="37"/>
  <c r="Q799" i="37"/>
  <c r="Q800" i="37"/>
  <c r="Q801" i="37"/>
  <c r="Q802" i="37"/>
  <c r="Q803" i="37"/>
  <c r="Q804" i="37"/>
  <c r="Q805" i="37"/>
  <c r="Q806" i="37"/>
  <c r="Q807" i="37"/>
  <c r="Q808" i="37"/>
  <c r="Q809" i="37"/>
  <c r="Q810" i="37"/>
  <c r="Q811" i="37"/>
  <c r="Q812" i="37"/>
  <c r="Q813" i="37"/>
  <c r="Q814" i="37"/>
  <c r="Q815" i="37"/>
  <c r="Q816" i="37"/>
  <c r="Q817" i="37"/>
  <c r="Q818" i="37"/>
  <c r="Q819" i="37"/>
  <c r="Q820" i="37"/>
  <c r="Q821" i="37"/>
  <c r="Q822" i="37"/>
  <c r="Q823" i="37"/>
  <c r="Q824" i="37"/>
  <c r="Q825" i="37"/>
  <c r="Q826" i="37"/>
  <c r="Q827" i="37"/>
  <c r="Q828" i="37"/>
  <c r="Q829" i="37"/>
  <c r="Q830" i="37"/>
  <c r="Q831" i="37"/>
  <c r="Q832" i="37"/>
  <c r="Q833" i="37"/>
  <c r="Q834" i="37"/>
  <c r="Q835" i="37"/>
  <c r="Q836" i="37"/>
  <c r="Q837" i="37"/>
  <c r="Q838" i="37"/>
  <c r="Q839" i="37"/>
  <c r="Q840" i="37"/>
  <c r="Q841" i="37"/>
  <c r="Q842" i="37"/>
  <c r="Q843" i="37"/>
  <c r="Q844" i="37"/>
  <c r="Q845" i="37"/>
  <c r="Q846" i="37"/>
  <c r="Q847" i="37"/>
  <c r="Q848" i="37"/>
  <c r="Q849" i="37"/>
  <c r="Q850" i="37"/>
  <c r="Q851" i="37"/>
  <c r="Q852" i="37"/>
  <c r="Q853" i="37"/>
  <c r="Q854" i="37"/>
  <c r="Q855" i="37"/>
  <c r="Q856" i="37"/>
  <c r="Q857" i="37"/>
  <c r="Q858" i="37"/>
  <c r="Q859" i="37"/>
  <c r="Q860" i="37"/>
  <c r="Q861" i="37"/>
  <c r="Q862" i="37"/>
  <c r="Q863" i="37"/>
  <c r="Q864" i="37"/>
  <c r="Q865" i="37"/>
  <c r="Q866" i="37"/>
  <c r="Q867" i="37"/>
  <c r="Q868" i="37"/>
  <c r="Q869" i="37"/>
  <c r="Q870" i="37"/>
  <c r="Q871" i="37"/>
  <c r="Q872" i="37"/>
  <c r="Q873" i="37"/>
  <c r="Q874" i="37"/>
  <c r="Q875" i="37"/>
  <c r="Q876" i="37"/>
  <c r="Q877" i="37"/>
  <c r="Q878" i="37"/>
  <c r="Q879" i="37"/>
  <c r="Q880" i="37"/>
  <c r="Q881" i="37"/>
  <c r="Q882" i="37"/>
  <c r="Q883" i="37"/>
  <c r="Q884" i="37"/>
  <c r="Q885" i="37"/>
  <c r="Q886" i="37"/>
  <c r="Q887" i="37"/>
  <c r="Q888" i="37"/>
  <c r="Q889" i="37"/>
  <c r="Q890" i="37"/>
  <c r="Q891" i="37"/>
  <c r="Q892" i="37"/>
  <c r="Q893" i="37"/>
  <c r="Q894" i="37"/>
  <c r="Q895" i="37"/>
  <c r="Q896" i="37"/>
  <c r="Q897" i="37"/>
  <c r="Q898" i="37"/>
  <c r="Q899" i="37"/>
  <c r="Q900" i="37"/>
  <c r="Q901" i="37"/>
  <c r="Q902" i="37"/>
  <c r="Q903" i="37"/>
  <c r="Q904" i="37"/>
  <c r="Q905" i="37"/>
  <c r="Q906" i="37"/>
  <c r="Q907" i="37"/>
  <c r="Q908" i="37"/>
  <c r="Q909" i="37"/>
  <c r="Q910" i="37"/>
  <c r="Q911" i="37"/>
  <c r="Q912" i="37"/>
  <c r="Q913" i="37"/>
  <c r="Q914" i="37"/>
  <c r="Q915" i="37"/>
  <c r="Q916" i="37"/>
  <c r="Q917" i="37"/>
  <c r="Q918" i="37"/>
  <c r="Q919" i="37"/>
  <c r="Q920" i="37"/>
  <c r="Q921" i="37"/>
  <c r="Q922" i="37"/>
  <c r="Q923" i="37"/>
  <c r="Q924" i="37"/>
  <c r="Q925" i="37"/>
  <c r="Q926" i="37"/>
  <c r="Q927" i="37"/>
  <c r="Q928" i="37"/>
  <c r="Q929" i="37"/>
  <c r="Q930" i="37"/>
  <c r="Q931" i="37"/>
  <c r="Q932" i="37"/>
  <c r="Q933" i="37"/>
  <c r="Q934" i="37"/>
  <c r="Q935" i="37"/>
  <c r="Q936" i="37"/>
  <c r="Q937" i="37"/>
  <c r="Q938" i="37"/>
  <c r="Q939" i="37"/>
  <c r="Q940" i="37"/>
  <c r="Q941" i="37"/>
  <c r="Q942" i="37"/>
  <c r="Q943" i="37"/>
  <c r="Q944" i="37"/>
  <c r="Q945" i="37"/>
  <c r="Q946" i="37"/>
  <c r="Q947" i="37"/>
  <c r="Q948" i="37"/>
  <c r="Q949" i="37"/>
  <c r="Q950" i="37"/>
  <c r="Q951" i="37"/>
  <c r="Q952" i="37"/>
  <c r="Q953" i="37"/>
  <c r="Q954" i="37"/>
  <c r="Q955" i="37"/>
  <c r="Q956" i="37"/>
  <c r="Q957" i="37"/>
  <c r="Q958" i="37"/>
  <c r="Q959" i="37"/>
  <c r="Q960" i="37"/>
  <c r="Q961" i="37"/>
  <c r="Q962" i="37"/>
  <c r="Q963" i="37"/>
  <c r="Q964" i="37"/>
  <c r="Q965" i="37"/>
  <c r="Q966" i="37"/>
  <c r="Q967" i="37"/>
  <c r="Q968" i="37"/>
  <c r="Q969" i="37"/>
  <c r="Q970" i="37"/>
  <c r="Q971" i="37"/>
  <c r="Q972" i="37"/>
  <c r="Q973" i="37"/>
  <c r="Q974" i="37"/>
  <c r="Q975" i="37"/>
  <c r="Q976" i="37"/>
  <c r="Q977" i="37"/>
  <c r="Q978" i="37"/>
  <c r="Q979" i="37"/>
  <c r="Q980" i="37"/>
  <c r="Q981" i="37"/>
  <c r="Q982" i="37"/>
  <c r="Q983" i="37"/>
  <c r="Q984" i="37"/>
  <c r="Q985" i="37"/>
  <c r="Q986" i="37"/>
  <c r="Q987" i="37"/>
  <c r="Q988" i="37"/>
  <c r="Q989" i="37"/>
  <c r="Q990" i="37"/>
  <c r="Q991" i="37"/>
  <c r="Q992" i="37"/>
  <c r="Q993" i="37"/>
  <c r="Q994" i="37"/>
  <c r="Q995" i="37"/>
  <c r="Q996" i="37"/>
  <c r="Q997" i="37"/>
  <c r="Q998" i="37"/>
  <c r="Q999" i="37"/>
  <c r="Q1000" i="37"/>
  <c r="Q1001" i="37"/>
  <c r="Q1002" i="37"/>
  <c r="Q1003" i="37"/>
  <c r="Q1004" i="37"/>
  <c r="Q1005" i="37"/>
  <c r="Q1006" i="37"/>
  <c r="Q1007" i="37"/>
  <c r="Q1008" i="37"/>
  <c r="Q1009" i="37"/>
  <c r="Q1010" i="37"/>
  <c r="Q1011" i="37"/>
  <c r="Q1012" i="37"/>
  <c r="Q1013" i="37"/>
  <c r="Q1014" i="37"/>
  <c r="Q1015" i="37"/>
  <c r="Q1016" i="37"/>
  <c r="Q1017" i="37"/>
  <c r="Q1018" i="37"/>
  <c r="Q1019" i="37"/>
  <c r="Q1020" i="37"/>
  <c r="Q1021" i="37"/>
  <c r="Q1022" i="37"/>
  <c r="Q1023" i="37"/>
  <c r="Q1024" i="37"/>
  <c r="Q1025" i="37"/>
  <c r="Q1026" i="37"/>
  <c r="Q1027" i="37"/>
  <c r="Q1028" i="37"/>
  <c r="Q1029" i="37"/>
  <c r="Q1030" i="37"/>
  <c r="Q1031" i="37"/>
  <c r="Q1032" i="37"/>
  <c r="Q1033" i="37"/>
  <c r="Q1034" i="37"/>
  <c r="Q1035" i="37"/>
  <c r="Q1036" i="37"/>
  <c r="Q1037" i="37"/>
  <c r="Q1038" i="37"/>
  <c r="Q1039" i="37"/>
  <c r="Q1040" i="37"/>
  <c r="Q1041" i="37"/>
  <c r="Q1042" i="37"/>
  <c r="Q1043" i="37"/>
  <c r="Q1044" i="37"/>
  <c r="Q1045" i="37"/>
  <c r="Q1046" i="37"/>
  <c r="Q1047" i="37"/>
  <c r="Q1048" i="37"/>
  <c r="Q1049" i="37"/>
  <c r="Q1050" i="37"/>
  <c r="Q1051" i="37"/>
  <c r="Q1052" i="37"/>
  <c r="Q1053" i="37"/>
  <c r="Q1054" i="37"/>
  <c r="Q1055" i="37"/>
  <c r="Q1056" i="37"/>
  <c r="Q1057" i="37"/>
  <c r="Q1058" i="37"/>
  <c r="Q1059" i="37"/>
  <c r="Q1060" i="37"/>
  <c r="Q1061" i="37"/>
  <c r="Q1062" i="37"/>
  <c r="Q1063" i="37"/>
  <c r="Q1064" i="37"/>
  <c r="Q1065" i="37"/>
  <c r="Q1066" i="37"/>
  <c r="Q1067" i="37"/>
  <c r="Q1068" i="37"/>
  <c r="Q1069" i="37"/>
  <c r="Q1070" i="37"/>
  <c r="Q1071" i="37"/>
  <c r="Q1072" i="37"/>
  <c r="Q1073" i="37"/>
  <c r="Q1074" i="37"/>
  <c r="Q1075" i="37"/>
  <c r="Q1076" i="37"/>
  <c r="Q1077" i="37"/>
  <c r="Q1078" i="37"/>
  <c r="Q1079" i="37"/>
  <c r="Q1080" i="37"/>
  <c r="Q1081" i="37"/>
  <c r="Q1082" i="37"/>
  <c r="Q1083" i="37"/>
  <c r="Q1084" i="37"/>
  <c r="Q1085" i="37"/>
  <c r="Q1086" i="37"/>
  <c r="Q1087" i="37"/>
  <c r="Q1088" i="37"/>
  <c r="Q1089" i="37"/>
  <c r="Q1090" i="37"/>
  <c r="Q1091" i="37"/>
  <c r="Q1092" i="37"/>
  <c r="Q1093" i="37"/>
  <c r="Q1094" i="37"/>
  <c r="Q1095" i="37"/>
  <c r="Q1096" i="37"/>
  <c r="Q1097" i="37"/>
  <c r="Q1098" i="37"/>
  <c r="Q1099" i="37"/>
  <c r="Q1100" i="37"/>
  <c r="Q1101" i="37"/>
  <c r="Q1102" i="37"/>
  <c r="Q1103" i="37"/>
  <c r="Q1104" i="37"/>
  <c r="Q1105" i="37"/>
  <c r="Q1106" i="37"/>
  <c r="Q1107" i="37"/>
  <c r="Q1108" i="37"/>
  <c r="Q1109" i="37"/>
  <c r="Q1110" i="37"/>
  <c r="Q1111" i="37"/>
  <c r="Q1112" i="37"/>
  <c r="Q1113" i="37"/>
  <c r="Q1114" i="37"/>
  <c r="Q1115" i="37"/>
  <c r="Q1116" i="37"/>
  <c r="Q1117" i="37"/>
  <c r="Q1118" i="37"/>
  <c r="Q1119" i="37"/>
  <c r="Q1120" i="37"/>
  <c r="Q1121" i="37"/>
  <c r="Q1122" i="37"/>
  <c r="Q1123" i="37"/>
  <c r="Q1124" i="37"/>
  <c r="Q1125" i="37"/>
  <c r="Q1126" i="37"/>
  <c r="Q1127" i="37"/>
  <c r="Q1128" i="37"/>
  <c r="Q1129" i="37"/>
  <c r="Q1130" i="37"/>
  <c r="Q1131" i="37"/>
  <c r="Q1132" i="37"/>
  <c r="Q1133" i="37"/>
  <c r="Q1134" i="37"/>
  <c r="Q1135" i="37"/>
  <c r="Q1136" i="37"/>
  <c r="Q1137" i="37"/>
  <c r="Q1138" i="37"/>
  <c r="Q1139" i="37"/>
  <c r="Q1140" i="37"/>
  <c r="Q1141" i="37"/>
  <c r="Q1142" i="37"/>
  <c r="Q1143" i="37"/>
  <c r="Q1144" i="37"/>
  <c r="Q1145" i="37"/>
  <c r="Q1146" i="37"/>
  <c r="Q1147" i="37"/>
  <c r="Q1148" i="37"/>
  <c r="Q1149" i="37"/>
  <c r="Q1150" i="37"/>
  <c r="Q1151" i="37"/>
  <c r="Q1152" i="37"/>
  <c r="Q1153" i="37"/>
  <c r="Q1154" i="37"/>
  <c r="Q1155" i="37"/>
  <c r="Q1156" i="37"/>
  <c r="Q1157" i="37"/>
  <c r="Q1158" i="37"/>
  <c r="Q1159" i="37"/>
  <c r="Q1160" i="37"/>
  <c r="Q1161" i="37"/>
  <c r="Q1162" i="37"/>
  <c r="Q1163" i="37"/>
  <c r="Q1164" i="37"/>
  <c r="Q1165" i="37"/>
  <c r="Q1166" i="37"/>
  <c r="Q1167" i="37"/>
  <c r="Q1168" i="37"/>
  <c r="Q1169" i="37"/>
  <c r="Q1170" i="37"/>
  <c r="Q1171" i="37"/>
  <c r="Q1172" i="37"/>
  <c r="Q1173" i="37"/>
  <c r="Q1174" i="37"/>
  <c r="Q1175" i="37"/>
  <c r="Q1176" i="37"/>
  <c r="Q1177" i="37"/>
  <c r="Q1178" i="37"/>
  <c r="Q1179" i="37"/>
  <c r="Q1180" i="37"/>
  <c r="Q1181" i="37"/>
  <c r="Q1182" i="37"/>
  <c r="Q1183" i="37"/>
  <c r="Q1184" i="37"/>
  <c r="Q1185" i="37"/>
  <c r="Q1186" i="37"/>
  <c r="Q1187" i="37"/>
  <c r="Q1188" i="37"/>
  <c r="Q1189" i="37"/>
  <c r="Q1190" i="37"/>
  <c r="Q1191" i="37"/>
  <c r="Q1192" i="37"/>
  <c r="Q1193" i="37"/>
  <c r="Q1194" i="37"/>
  <c r="Q1195" i="37"/>
  <c r="Q1196" i="37"/>
  <c r="Q1197" i="37"/>
  <c r="Q1198" i="37"/>
  <c r="Q1199" i="37"/>
  <c r="Q1200" i="37"/>
  <c r="Q1201" i="37"/>
  <c r="Q1202" i="37"/>
  <c r="Q1203" i="37"/>
  <c r="Q1204" i="37"/>
  <c r="Q1205" i="37"/>
  <c r="Q1206" i="37"/>
  <c r="Q1207" i="37"/>
  <c r="Q1208" i="37"/>
  <c r="Q1209" i="37"/>
  <c r="Q1210" i="37"/>
  <c r="Q1211" i="37"/>
  <c r="Q1212" i="37"/>
  <c r="Q1213" i="37"/>
  <c r="Q1214" i="37"/>
  <c r="Q1215" i="37"/>
  <c r="Q1216" i="37"/>
  <c r="Q1217" i="37"/>
  <c r="Q1218" i="37"/>
  <c r="Q1219" i="37"/>
  <c r="Q1220" i="37"/>
  <c r="Q1221" i="37"/>
  <c r="Q1222" i="37"/>
  <c r="Q1223" i="37"/>
  <c r="Q1224" i="37"/>
  <c r="Q1225" i="37"/>
  <c r="Q1226" i="37"/>
  <c r="Q1227" i="37"/>
  <c r="Q1228" i="37"/>
  <c r="Q1229" i="37"/>
  <c r="Q1230" i="37"/>
  <c r="Q1231" i="37"/>
  <c r="Q1232" i="37"/>
  <c r="Q1233" i="37"/>
  <c r="Q1234" i="37"/>
  <c r="Q1235" i="37"/>
  <c r="Q1236" i="37"/>
  <c r="Q1237" i="37"/>
  <c r="Q1238" i="37"/>
  <c r="Q1239" i="37"/>
  <c r="Q1240" i="37"/>
  <c r="Q1241" i="37"/>
  <c r="Q1242" i="37"/>
  <c r="Q1243" i="37"/>
  <c r="Q1244" i="37"/>
  <c r="Q1245" i="37"/>
  <c r="Q1246" i="37"/>
  <c r="Q1247" i="37"/>
  <c r="Q1248" i="37"/>
  <c r="Q1249" i="37"/>
  <c r="Q1250" i="37"/>
  <c r="Q1251" i="37"/>
  <c r="Q1252" i="37"/>
  <c r="Q1253" i="37"/>
  <c r="Q1254" i="37"/>
  <c r="Q1255" i="37"/>
  <c r="Q1256" i="37"/>
  <c r="Q1257" i="37"/>
  <c r="Q1258" i="37"/>
  <c r="Q1259" i="37"/>
  <c r="Q1260" i="37"/>
  <c r="Q1261" i="37"/>
  <c r="Q1262" i="37"/>
  <c r="Q1263" i="37"/>
  <c r="Q1264" i="37"/>
  <c r="Q1265" i="37"/>
  <c r="Q1266" i="37"/>
  <c r="Q1267" i="37"/>
  <c r="Q1268" i="37"/>
  <c r="Q1269" i="37"/>
  <c r="Q1270" i="37"/>
  <c r="Q1271" i="37"/>
  <c r="Q1272" i="37"/>
  <c r="Q1273" i="37"/>
  <c r="Q1274" i="37"/>
  <c r="Q1275" i="37"/>
  <c r="Q1276" i="37"/>
  <c r="Q1277" i="37"/>
  <c r="Q1278" i="37"/>
  <c r="Q1279" i="37"/>
  <c r="Q1280" i="37"/>
  <c r="Q1281" i="37"/>
  <c r="Q1282" i="37"/>
  <c r="Q1283" i="37"/>
  <c r="Q1284" i="37"/>
  <c r="Q1285" i="37"/>
  <c r="Q1286" i="37"/>
  <c r="Q1287" i="37"/>
  <c r="Q1288" i="37"/>
  <c r="Q1289" i="37"/>
  <c r="Q1290" i="37"/>
  <c r="Q1291" i="37"/>
  <c r="Q1292" i="37"/>
  <c r="Q1293" i="37"/>
  <c r="Q1294" i="37"/>
  <c r="Q1295" i="37"/>
  <c r="Q1296" i="37"/>
  <c r="Q1297" i="37"/>
  <c r="Q1298" i="37"/>
  <c r="Q1299" i="37"/>
  <c r="Q1300" i="37"/>
  <c r="Q1301" i="37"/>
  <c r="Q1302" i="37"/>
  <c r="Q1303" i="37"/>
  <c r="Q1304" i="37"/>
  <c r="Q1305" i="37"/>
  <c r="Q1306" i="37"/>
  <c r="Q1307" i="37"/>
  <c r="Q1308" i="37"/>
  <c r="Q1309" i="37"/>
  <c r="Q1310" i="37"/>
  <c r="Q1311" i="37"/>
  <c r="Q1312" i="37"/>
  <c r="Q1313" i="37"/>
  <c r="Q1314" i="37"/>
  <c r="Q1315" i="37"/>
  <c r="Q1316" i="37"/>
  <c r="Q1317" i="37"/>
  <c r="Q1318" i="37"/>
  <c r="Q1319" i="37"/>
  <c r="Q1320" i="37"/>
  <c r="Q1321" i="37"/>
  <c r="Q1322" i="37"/>
  <c r="Q1323" i="37"/>
  <c r="Q1324" i="37"/>
  <c r="Q1325" i="37"/>
  <c r="Q1326" i="37"/>
  <c r="Q1327" i="37"/>
  <c r="Q1328" i="37"/>
  <c r="Q1329" i="37"/>
  <c r="Q1330" i="37"/>
  <c r="Q1331" i="37"/>
  <c r="Q1332" i="37"/>
  <c r="Q1333" i="37"/>
  <c r="Q1334" i="37"/>
  <c r="Q1335" i="37"/>
  <c r="Q1336" i="37"/>
  <c r="Q1337" i="37"/>
  <c r="Q1338" i="37"/>
  <c r="Q1339" i="37"/>
  <c r="Q1340" i="37"/>
  <c r="Q1341" i="37"/>
  <c r="Q1342" i="37"/>
  <c r="Q1343" i="37"/>
  <c r="Q1344" i="37"/>
  <c r="Q1345" i="37"/>
  <c r="Q1346" i="37"/>
  <c r="Q1347" i="37"/>
  <c r="Q1348" i="37"/>
  <c r="Q1349" i="37"/>
  <c r="Q1350" i="37"/>
  <c r="Q1351" i="37"/>
  <c r="Q1352" i="37"/>
  <c r="Q1353" i="37"/>
  <c r="Q1354" i="37"/>
  <c r="Q1355" i="37"/>
  <c r="Q1356" i="37"/>
  <c r="Q1357" i="37"/>
  <c r="Q1358" i="37"/>
  <c r="Q1359" i="37"/>
  <c r="Q1360" i="37"/>
  <c r="Q1361" i="37"/>
  <c r="Q1362" i="37"/>
  <c r="Q1363" i="37"/>
  <c r="Q1364" i="37"/>
  <c r="Q1365" i="37"/>
  <c r="Q1366" i="37"/>
  <c r="Q1367" i="37"/>
  <c r="Q1368" i="37"/>
  <c r="Q1369" i="37"/>
  <c r="Q1370" i="37"/>
  <c r="Q1371" i="37"/>
  <c r="Q1372" i="37"/>
  <c r="Q1373" i="37"/>
  <c r="Q1374" i="37"/>
  <c r="Q1375" i="37"/>
  <c r="Q1376" i="37"/>
  <c r="Q1377" i="37"/>
  <c r="Q1378" i="37"/>
  <c r="Q1379" i="37"/>
  <c r="Q1380" i="37"/>
  <c r="Q1381" i="37"/>
  <c r="Q1382" i="37"/>
  <c r="Q1383" i="37"/>
  <c r="Q1384" i="37"/>
  <c r="Q1385" i="37"/>
  <c r="Q1386" i="37"/>
  <c r="Q1387" i="37"/>
  <c r="Q1388" i="37"/>
  <c r="Q1389" i="37"/>
  <c r="Q1390" i="37"/>
  <c r="Q1391" i="37"/>
  <c r="Q1392" i="37"/>
  <c r="Q1393" i="37"/>
  <c r="Q1394" i="37"/>
  <c r="Q1395" i="37"/>
  <c r="Q1396" i="37"/>
  <c r="Q1397" i="37"/>
  <c r="Q1398" i="37"/>
  <c r="Q1399" i="37"/>
  <c r="Q1400" i="37"/>
  <c r="Q1401" i="37"/>
  <c r="Q1402" i="37"/>
  <c r="Q1403" i="37"/>
  <c r="Q1404" i="37"/>
  <c r="Q1405" i="37"/>
  <c r="Q1406" i="37"/>
  <c r="Q1407" i="37"/>
  <c r="Q1408" i="37"/>
  <c r="Q1409" i="37"/>
  <c r="Q1410" i="37"/>
  <c r="Q1411" i="37"/>
  <c r="Q1412" i="37"/>
  <c r="Q1413" i="37"/>
  <c r="Q1414" i="37"/>
  <c r="Q1415" i="37"/>
  <c r="Q1416" i="37"/>
  <c r="Q1417" i="37"/>
  <c r="Q1418" i="37"/>
  <c r="Q1419" i="37"/>
  <c r="Q1420" i="37"/>
  <c r="Q1421" i="37"/>
  <c r="Q1422" i="37"/>
  <c r="Q1423" i="37"/>
  <c r="Q1424" i="37"/>
  <c r="Q1425" i="37"/>
  <c r="Q1426" i="37"/>
  <c r="Q1427" i="37"/>
  <c r="Q1428" i="37"/>
  <c r="Q1429" i="37"/>
  <c r="Q1430" i="37"/>
  <c r="Q1431" i="37"/>
  <c r="Q1432" i="37"/>
  <c r="Q1433" i="37"/>
  <c r="Q1434" i="37"/>
  <c r="Q1435" i="37"/>
  <c r="Q1436" i="37"/>
  <c r="Q1437" i="37"/>
  <c r="Q1438" i="37"/>
  <c r="Q1439" i="37"/>
  <c r="Q1440" i="37"/>
  <c r="Q1441" i="37"/>
  <c r="Q1442" i="37"/>
  <c r="Q1443" i="37"/>
  <c r="Q1444" i="37"/>
  <c r="Q1445" i="37"/>
  <c r="Q1446" i="37"/>
  <c r="Q1447" i="37"/>
  <c r="Q1448" i="37"/>
  <c r="Q1449" i="37"/>
  <c r="Q1450" i="37"/>
  <c r="Q1451" i="37"/>
  <c r="Q1452" i="37"/>
  <c r="Q1453" i="37"/>
  <c r="Q1454" i="37"/>
  <c r="Q1455" i="37"/>
  <c r="Q1456" i="37"/>
  <c r="Q1457" i="37"/>
  <c r="Q1458" i="37"/>
  <c r="Q1459" i="37"/>
  <c r="Q1460" i="37"/>
  <c r="Q1461" i="37"/>
  <c r="Q1462" i="37"/>
  <c r="Q1463" i="37"/>
  <c r="Q1464" i="37"/>
  <c r="Q1465" i="37"/>
  <c r="Q1466" i="37"/>
  <c r="Q1467" i="37"/>
  <c r="Q1468" i="37"/>
  <c r="Q1469" i="37"/>
  <c r="Q1470" i="37"/>
  <c r="Q1471" i="37"/>
  <c r="Q1472" i="37"/>
  <c r="Q1473" i="37"/>
  <c r="Q1474" i="37"/>
  <c r="Q1475" i="37"/>
  <c r="Q1476" i="37"/>
  <c r="Q1477" i="37"/>
  <c r="Q1478" i="37"/>
  <c r="Q1479" i="37"/>
  <c r="Q1480" i="37"/>
  <c r="Q1481" i="37"/>
  <c r="Q1482" i="37"/>
  <c r="Q1483" i="37"/>
  <c r="Q1484" i="37"/>
  <c r="Q1485" i="37"/>
  <c r="Q1486" i="37"/>
  <c r="Q1487" i="37"/>
  <c r="Q1488" i="37"/>
  <c r="Q1489" i="37"/>
  <c r="Q1490" i="37"/>
  <c r="Q1491" i="37"/>
  <c r="Q1492" i="37"/>
  <c r="Q1493" i="37"/>
  <c r="Q1494" i="37"/>
  <c r="Q1495" i="37"/>
  <c r="Q1496" i="37"/>
  <c r="Q1497" i="37"/>
  <c r="Q1498" i="37"/>
  <c r="Q1499" i="37"/>
  <c r="Q1500" i="37"/>
  <c r="Q1501" i="37"/>
  <c r="Q1502" i="37"/>
  <c r="Q1503" i="37"/>
  <c r="Q1504" i="37"/>
  <c r="Q1505" i="37"/>
  <c r="Q1506" i="37"/>
  <c r="Q1507" i="37"/>
  <c r="Q1508" i="37"/>
  <c r="Q1509" i="37"/>
  <c r="Q1510" i="37"/>
  <c r="Q1511" i="37"/>
  <c r="Q1512" i="37"/>
  <c r="Q1513" i="37"/>
  <c r="Q1514" i="37"/>
  <c r="Q1515" i="37"/>
  <c r="Q1516" i="37"/>
  <c r="Q1517" i="37"/>
  <c r="Q1518" i="37"/>
  <c r="Q1519" i="37"/>
  <c r="Q1520" i="37"/>
  <c r="Q1521" i="37"/>
  <c r="Q1522" i="37"/>
  <c r="Q1523" i="37"/>
  <c r="Q1524" i="37"/>
  <c r="Q1525" i="37"/>
  <c r="Q1526" i="37"/>
  <c r="Q1527" i="37"/>
  <c r="Q1528" i="37"/>
  <c r="Q1529" i="37"/>
  <c r="Q1530" i="37"/>
  <c r="Q1531" i="37"/>
  <c r="Q1532" i="37"/>
  <c r="Q1533" i="37"/>
  <c r="Q1534" i="37"/>
  <c r="Q1535" i="37"/>
  <c r="Q1536" i="37"/>
  <c r="Q1537" i="37"/>
  <c r="Q1538" i="37"/>
  <c r="Q1539" i="37"/>
  <c r="Q1540" i="37"/>
  <c r="Q1541" i="37"/>
  <c r="Q1542" i="37"/>
  <c r="Q1543" i="37"/>
  <c r="Q1544" i="37"/>
  <c r="Q1545" i="37"/>
  <c r="Q1546" i="37"/>
  <c r="Q1547" i="37"/>
  <c r="Q1548" i="37"/>
  <c r="Q1549" i="37"/>
  <c r="Q1550" i="37"/>
  <c r="Q1551" i="37"/>
  <c r="Q1552" i="37"/>
  <c r="Q1553" i="37"/>
  <c r="Q1554" i="37"/>
  <c r="Q1555" i="37"/>
  <c r="Q1556" i="37"/>
  <c r="Q1557" i="37"/>
  <c r="Q1558" i="37"/>
  <c r="Q1559" i="37"/>
  <c r="Q1560" i="37"/>
  <c r="Q1561" i="37"/>
  <c r="Q1562" i="37"/>
  <c r="Q1563" i="37"/>
  <c r="Q1564" i="37"/>
  <c r="Q1565" i="37"/>
  <c r="Q1566" i="37"/>
  <c r="Q1567" i="37"/>
  <c r="Q1568" i="37"/>
  <c r="Q1569" i="37"/>
  <c r="Q1570" i="37"/>
  <c r="Q1571" i="37"/>
  <c r="Q1572" i="37"/>
  <c r="Q1573" i="37"/>
  <c r="Q1574" i="37"/>
  <c r="Q1575" i="37"/>
  <c r="Q1576" i="37"/>
  <c r="Q1577" i="37"/>
  <c r="Q1578" i="37"/>
  <c r="Q1579" i="37"/>
  <c r="Q1580" i="37"/>
  <c r="Q1581" i="37"/>
  <c r="Q1582" i="37"/>
  <c r="Q1583" i="37"/>
  <c r="Q1584" i="37"/>
  <c r="Q1585" i="37"/>
  <c r="Q1586" i="37"/>
  <c r="Q1587" i="37"/>
  <c r="Q1588" i="37"/>
  <c r="Q1589" i="37"/>
  <c r="Q1590" i="37"/>
  <c r="Q1591" i="37"/>
  <c r="Q1592" i="37"/>
  <c r="Q1593" i="37"/>
  <c r="Q1594" i="37"/>
  <c r="Q1595" i="37"/>
  <c r="Q1596" i="37"/>
  <c r="Q1597" i="37"/>
  <c r="Q1598" i="37"/>
  <c r="Q1599" i="37"/>
  <c r="Q1600" i="37"/>
  <c r="Q1601" i="37"/>
  <c r="Q1602" i="37"/>
  <c r="Q1603" i="37"/>
  <c r="Q1604" i="37"/>
  <c r="Q1605" i="37"/>
  <c r="Q1606" i="37"/>
  <c r="Q1607" i="37"/>
  <c r="Q1608" i="37"/>
  <c r="Q1609" i="37"/>
  <c r="Q1610" i="37"/>
  <c r="Q1611" i="37"/>
  <c r="Q1612" i="37"/>
  <c r="Q1613" i="37"/>
  <c r="Q1614" i="37"/>
  <c r="Q1615" i="37"/>
  <c r="Q1616" i="37"/>
  <c r="Q1617" i="37"/>
  <c r="Q1618" i="37"/>
  <c r="Q1619" i="37"/>
  <c r="Q1620" i="37"/>
  <c r="Q1621" i="37"/>
  <c r="Q1622" i="37"/>
  <c r="Q1623" i="37"/>
  <c r="Q1624" i="37"/>
  <c r="Q1625" i="37"/>
  <c r="Q1626" i="37"/>
  <c r="Q1627" i="37"/>
  <c r="Q1628" i="37"/>
  <c r="Q1629" i="37"/>
  <c r="Q1630" i="37"/>
  <c r="Q1631" i="37"/>
  <c r="Q1632" i="37"/>
  <c r="Q1633" i="37"/>
  <c r="Q1634" i="37"/>
  <c r="Q1635" i="37"/>
  <c r="Q1636" i="37"/>
  <c r="Q1637" i="37"/>
  <c r="Q1638" i="37"/>
  <c r="Q1639" i="37"/>
  <c r="Q1640" i="37"/>
  <c r="Q1641" i="37"/>
  <c r="Q1642" i="37"/>
  <c r="Q1643" i="37"/>
  <c r="Q1644" i="37"/>
  <c r="Q1645" i="37"/>
  <c r="Q1646" i="37"/>
  <c r="Q1647" i="37"/>
  <c r="Q1648" i="37"/>
  <c r="Q1649" i="37"/>
  <c r="Q1650" i="37"/>
  <c r="Q1651" i="37"/>
  <c r="Q1652" i="37"/>
  <c r="Q1653" i="37"/>
  <c r="Q1654" i="37"/>
  <c r="Q1655" i="37"/>
  <c r="Q1656" i="37"/>
  <c r="Q1657" i="37"/>
  <c r="Q1658" i="37"/>
  <c r="Q1659" i="37"/>
  <c r="Q1660" i="37"/>
  <c r="Q1661" i="37"/>
  <c r="Q1662" i="37"/>
  <c r="Q1663" i="37"/>
  <c r="Q1664" i="37"/>
  <c r="Q1665" i="37"/>
  <c r="Q1666" i="37"/>
  <c r="Q1667" i="37"/>
  <c r="Q1668" i="37"/>
  <c r="Q1669" i="37"/>
  <c r="Q1670" i="37"/>
  <c r="Q1671" i="37"/>
  <c r="Q1672" i="37"/>
  <c r="Q1673" i="37"/>
  <c r="Q1674" i="37"/>
  <c r="Q1675" i="37"/>
  <c r="Q1676" i="37"/>
  <c r="Q1677" i="37"/>
  <c r="Q1678" i="37"/>
  <c r="Q1679" i="37"/>
  <c r="Q1680" i="37"/>
  <c r="Q1681" i="37"/>
  <c r="Q1682" i="37"/>
  <c r="Q1683" i="37"/>
  <c r="Q1684" i="37"/>
  <c r="Q1685" i="37"/>
  <c r="Q1686" i="37"/>
  <c r="Q1687" i="37"/>
  <c r="Q1688" i="37"/>
  <c r="Q1689" i="37"/>
  <c r="Q1690" i="37"/>
  <c r="Q1691" i="37"/>
  <c r="Q1692" i="37"/>
  <c r="Q1693" i="37"/>
  <c r="Q1694" i="37"/>
  <c r="Q1695" i="37"/>
  <c r="Q1696" i="37"/>
  <c r="Q1697" i="37"/>
  <c r="Q1698" i="37"/>
  <c r="Q1699" i="37"/>
  <c r="Q1700" i="37"/>
  <c r="Q1701" i="37"/>
  <c r="Q1702" i="37"/>
  <c r="Q1703" i="37"/>
  <c r="Q1704" i="37"/>
  <c r="Q1705" i="37"/>
  <c r="Q1706" i="37"/>
  <c r="Q1707" i="37"/>
  <c r="Q1708" i="37"/>
  <c r="Q1709" i="37"/>
  <c r="Q1710" i="37"/>
  <c r="Q1711" i="37"/>
  <c r="Q1712" i="37"/>
  <c r="Q1713" i="37"/>
  <c r="Q1714" i="37"/>
  <c r="Q1715" i="37"/>
  <c r="Q1716" i="37"/>
  <c r="Q1717" i="37"/>
  <c r="Q1718" i="37"/>
  <c r="Q1719" i="37"/>
  <c r="Q1720" i="37"/>
  <c r="Q1721" i="37"/>
  <c r="Q1722" i="37"/>
  <c r="Q1723" i="37"/>
  <c r="Q1724" i="37"/>
  <c r="Q1725" i="37"/>
  <c r="Q1726" i="37"/>
  <c r="Q1727" i="37"/>
  <c r="Q1728" i="37"/>
  <c r="Q1729" i="37"/>
  <c r="Q1730" i="37"/>
  <c r="Q1731" i="37"/>
  <c r="Q1732" i="37"/>
  <c r="Q1733" i="37"/>
  <c r="Q1734" i="37"/>
  <c r="Q1735" i="37"/>
  <c r="Q1736" i="37"/>
  <c r="Q1737" i="37"/>
  <c r="Q1738" i="37"/>
  <c r="Q1739" i="37"/>
  <c r="Q1740" i="37"/>
  <c r="Q1741" i="37"/>
  <c r="Q1742" i="37"/>
  <c r="Q1743" i="37"/>
  <c r="Q1744" i="37"/>
  <c r="Q1745" i="37"/>
  <c r="Q1746" i="37"/>
  <c r="Q1747" i="37"/>
  <c r="Q1748" i="37"/>
  <c r="Q1749" i="37"/>
  <c r="Q1750" i="37"/>
  <c r="Q1751" i="37"/>
  <c r="Q1752" i="37"/>
  <c r="Q1753" i="37"/>
  <c r="Q1754" i="37"/>
  <c r="Q1755" i="37"/>
  <c r="Q1756" i="37"/>
  <c r="Q1757" i="37"/>
  <c r="Q1758" i="37"/>
  <c r="Q1759" i="37"/>
  <c r="Q1760" i="37"/>
  <c r="Q1761" i="37"/>
  <c r="Q1762" i="37"/>
  <c r="Q1763" i="37"/>
  <c r="Q1764" i="37"/>
  <c r="Q1765" i="37"/>
  <c r="Q1766" i="37"/>
  <c r="Q1767" i="37"/>
  <c r="Q1768" i="37"/>
  <c r="Q1769" i="37"/>
  <c r="Q1770" i="37"/>
  <c r="Q1771" i="37"/>
  <c r="Q1772" i="37"/>
  <c r="Q1773" i="37"/>
  <c r="Q1774" i="37"/>
  <c r="Q1775" i="37"/>
  <c r="Q1776" i="37"/>
  <c r="Q1777" i="37"/>
  <c r="Q1778" i="37"/>
  <c r="Q1779" i="37"/>
  <c r="Q1780" i="37"/>
  <c r="Q1781" i="37"/>
  <c r="Q1782" i="37"/>
  <c r="Q1783" i="37"/>
  <c r="Q1784" i="37"/>
  <c r="Q1785" i="37"/>
  <c r="Q1786" i="37"/>
  <c r="Q1787" i="37"/>
  <c r="Q1788" i="37"/>
  <c r="Q1789" i="37"/>
  <c r="Q1790" i="37"/>
  <c r="Q1791" i="37"/>
  <c r="Q1792" i="37"/>
  <c r="Q1793" i="37"/>
  <c r="Q1794" i="37"/>
  <c r="Q1795" i="37"/>
  <c r="Q1796" i="37"/>
  <c r="Q1797" i="37"/>
  <c r="Q1798" i="37"/>
  <c r="Q1799" i="37"/>
  <c r="Q1800" i="37"/>
  <c r="Q1801" i="37"/>
  <c r="Q1802" i="37"/>
  <c r="Q1803" i="37"/>
  <c r="Q1804" i="37"/>
  <c r="Q1805" i="37"/>
  <c r="Q1806" i="37"/>
  <c r="Q1807" i="37"/>
  <c r="Q1808" i="37"/>
  <c r="Q1809" i="37"/>
  <c r="Q1810" i="37"/>
  <c r="Q1811" i="37"/>
  <c r="Q1812" i="37"/>
  <c r="Q1813" i="37"/>
  <c r="Q1814" i="37"/>
  <c r="Q1815" i="37"/>
  <c r="Q1816" i="37"/>
  <c r="Q1817" i="37"/>
  <c r="Q1818" i="37"/>
  <c r="Q1819" i="37"/>
  <c r="Q1820" i="37"/>
  <c r="Q1821" i="37"/>
  <c r="Q1822" i="37"/>
  <c r="Q1823" i="37"/>
  <c r="Q1824" i="37"/>
  <c r="Q1825" i="37"/>
  <c r="Q1826" i="37"/>
  <c r="Q1827" i="37"/>
  <c r="Q1828" i="37"/>
  <c r="Q1829" i="37"/>
  <c r="Q1830" i="37"/>
  <c r="Q1831" i="37"/>
  <c r="Q1832" i="37"/>
  <c r="Q1833" i="37"/>
  <c r="Q1834" i="37"/>
  <c r="Q1835" i="37"/>
  <c r="Q1836" i="37"/>
  <c r="Q1837" i="37"/>
  <c r="Q1838" i="37"/>
  <c r="Q1839" i="37"/>
  <c r="Q1840" i="37"/>
  <c r="Q1841" i="37"/>
  <c r="Q1842" i="37"/>
  <c r="Q1843" i="37"/>
  <c r="Q1844" i="37"/>
  <c r="Q1845" i="37"/>
  <c r="Q1846" i="37"/>
  <c r="Q1847" i="37"/>
  <c r="Q1848" i="37"/>
  <c r="Q1849" i="37"/>
  <c r="Q1850" i="37"/>
  <c r="Q1851" i="37"/>
  <c r="Q1852" i="37"/>
  <c r="Q1853" i="37"/>
  <c r="Q1854" i="37"/>
  <c r="Q1855" i="37"/>
  <c r="Q1856" i="37"/>
  <c r="Q1857" i="37"/>
  <c r="Q1858" i="37"/>
  <c r="Q1859" i="37"/>
  <c r="Q1860" i="37"/>
  <c r="Q1861" i="37"/>
  <c r="Q1862" i="37"/>
  <c r="Q1863" i="37"/>
  <c r="Q1864" i="37"/>
  <c r="Q1865" i="37"/>
  <c r="Q1866" i="37"/>
  <c r="Q1867" i="37"/>
  <c r="Q1868" i="37"/>
  <c r="Q1869" i="37"/>
  <c r="Q1870" i="37"/>
  <c r="Q1871" i="37"/>
  <c r="Q1872" i="37"/>
  <c r="Q1873" i="37"/>
  <c r="Q1874" i="37"/>
  <c r="Q1875" i="37"/>
  <c r="Q1876" i="37"/>
  <c r="Q1877" i="37"/>
  <c r="Q1878" i="37"/>
  <c r="Q1879" i="37"/>
  <c r="Q1880" i="37"/>
  <c r="Q1881" i="37"/>
  <c r="Q1882" i="37"/>
  <c r="Q1883" i="37"/>
  <c r="Q1884" i="37"/>
  <c r="Q1885" i="37"/>
  <c r="Q1886" i="37"/>
  <c r="Q1887" i="37"/>
  <c r="Q1888" i="37"/>
  <c r="Q1889" i="37"/>
  <c r="Q1890" i="37"/>
  <c r="Q1891" i="37"/>
  <c r="Q1892" i="37"/>
  <c r="Q1893" i="37"/>
  <c r="Q1894" i="37"/>
  <c r="Q1895" i="37"/>
  <c r="Q1896" i="37"/>
  <c r="Q1897" i="37"/>
  <c r="Q1898" i="37"/>
  <c r="Q1899" i="37"/>
  <c r="Q1900" i="37"/>
  <c r="Q1901" i="37"/>
  <c r="Q1902" i="37"/>
  <c r="Q1903" i="37"/>
  <c r="Q1904" i="37"/>
  <c r="Q1905" i="37"/>
  <c r="Q1906" i="37"/>
  <c r="Q1907" i="37"/>
  <c r="Q1908" i="37"/>
  <c r="Q1909" i="37"/>
  <c r="Q1910" i="37"/>
  <c r="Q1911" i="37"/>
  <c r="Q1912" i="37"/>
  <c r="Q1913" i="37"/>
  <c r="Q1914" i="37"/>
  <c r="Q1915" i="37"/>
  <c r="Q1916" i="37"/>
  <c r="Q1917" i="37"/>
  <c r="Q1918" i="37"/>
  <c r="Q1919" i="37"/>
  <c r="Q1920" i="37"/>
  <c r="Q1921" i="37"/>
  <c r="Q1922" i="37"/>
  <c r="Q1923" i="37"/>
  <c r="Q1924" i="37"/>
  <c r="Q1925" i="37"/>
  <c r="Q1926" i="37"/>
  <c r="Q1927" i="37"/>
  <c r="Q1928" i="37"/>
  <c r="Q1929" i="37"/>
  <c r="Q1930" i="37"/>
  <c r="Q1931" i="37"/>
  <c r="Q1932" i="37"/>
  <c r="Q1933" i="37"/>
  <c r="Q1934" i="37"/>
  <c r="Q1935" i="37"/>
  <c r="Q1936" i="37"/>
  <c r="Q1937" i="37"/>
  <c r="Q1938" i="37"/>
  <c r="Q1939" i="37"/>
  <c r="Q1940" i="37"/>
  <c r="Q1941" i="37"/>
  <c r="Q1942" i="37"/>
  <c r="Q1943" i="37"/>
  <c r="Q1944" i="37"/>
  <c r="Q1945" i="37"/>
  <c r="Q1946" i="37"/>
  <c r="Q1947" i="37"/>
  <c r="Q1948" i="37"/>
  <c r="Q1949" i="37"/>
  <c r="Q1950" i="37"/>
  <c r="Q1951" i="37"/>
  <c r="Q1952" i="37"/>
  <c r="Q1953" i="37"/>
  <c r="Q1954" i="37"/>
  <c r="Q1955" i="37"/>
  <c r="Q1956" i="37"/>
  <c r="Q1957" i="37"/>
  <c r="Q1958" i="37"/>
  <c r="Q1959" i="37"/>
  <c r="Q1960" i="37"/>
  <c r="Q1961" i="37"/>
  <c r="Q1962" i="37"/>
  <c r="Q1963" i="37"/>
  <c r="Q1964" i="37"/>
  <c r="Q1965" i="37"/>
  <c r="Q1966" i="37"/>
  <c r="Q1967" i="37"/>
  <c r="Q1968" i="37"/>
  <c r="Q1969" i="37"/>
  <c r="Q1970" i="37"/>
  <c r="Q1971" i="37"/>
  <c r="Q1972" i="37"/>
  <c r="Q1973" i="37"/>
  <c r="Q1974" i="37"/>
  <c r="Q1975" i="37"/>
  <c r="Q1976" i="37"/>
  <c r="Q1977" i="37"/>
  <c r="Q1978" i="37"/>
  <c r="Q1979" i="37"/>
  <c r="Q1980" i="37"/>
  <c r="Q1981" i="37"/>
  <c r="Q1982" i="37"/>
  <c r="Q1983" i="37"/>
  <c r="Q1984" i="37"/>
  <c r="Q1985" i="37"/>
  <c r="Q1986" i="37"/>
  <c r="Q1987" i="37"/>
  <c r="Q1988" i="37"/>
  <c r="Q1989" i="37"/>
  <c r="Q1990" i="37"/>
  <c r="Q1991" i="37"/>
  <c r="Q1992" i="37"/>
  <c r="Q1993" i="37"/>
  <c r="Q1994" i="37"/>
  <c r="Q1995" i="37"/>
  <c r="Q1996" i="37"/>
  <c r="Q1997" i="37"/>
  <c r="Q1998" i="37"/>
  <c r="Q1999" i="37"/>
  <c r="Q2000" i="37"/>
  <c r="Q2001" i="37"/>
  <c r="L3" i="37"/>
  <c r="L4" i="37"/>
  <c r="L5" i="37"/>
  <c r="L6" i="37"/>
  <c r="L7" i="37"/>
  <c r="L8" i="37"/>
  <c r="L9" i="37"/>
  <c r="L10"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55" i="37"/>
  <c r="L56" i="37"/>
  <c r="L57" i="37"/>
  <c r="L58" i="37"/>
  <c r="L59" i="37"/>
  <c r="L60" i="37"/>
  <c r="L61" i="37"/>
  <c r="L62" i="37"/>
  <c r="L63" i="37"/>
  <c r="L65" i="37"/>
  <c r="L66" i="37"/>
  <c r="L67" i="37"/>
  <c r="L68" i="37"/>
  <c r="L69" i="37"/>
  <c r="L70" i="37"/>
  <c r="L71" i="37"/>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99" i="37"/>
  <c r="L100" i="37"/>
  <c r="L101" i="37"/>
  <c r="L102" i="37"/>
  <c r="L103" i="37"/>
  <c r="L104" i="37"/>
  <c r="L105" i="37"/>
  <c r="L106" i="37"/>
  <c r="L107" i="37"/>
  <c r="L108" i="37"/>
  <c r="L109" i="37"/>
  <c r="L110" i="37"/>
  <c r="L111" i="37"/>
  <c r="L112" i="37"/>
  <c r="L113" i="37"/>
  <c r="L114" i="37"/>
  <c r="L115" i="37"/>
  <c r="L116" i="37"/>
  <c r="L117" i="37"/>
  <c r="L118" i="37"/>
  <c r="L119" i="37"/>
  <c r="L120" i="37"/>
  <c r="L121" i="37"/>
  <c r="L122" i="37"/>
  <c r="L123" i="37"/>
  <c r="L124" i="37"/>
  <c r="L125" i="37"/>
  <c r="L126" i="37"/>
  <c r="L127" i="37"/>
  <c r="L128" i="37"/>
  <c r="L129" i="37"/>
  <c r="L130" i="37"/>
  <c r="L131" i="37"/>
  <c r="L132" i="37"/>
  <c r="L133" i="37"/>
  <c r="L134" i="37"/>
  <c r="L135" i="37"/>
  <c r="L136" i="37"/>
  <c r="L137" i="37"/>
  <c r="L138" i="37"/>
  <c r="L139" i="37"/>
  <c r="L140" i="37"/>
  <c r="L141" i="37"/>
  <c r="L142" i="37"/>
  <c r="L143" i="37"/>
  <c r="L144" i="37"/>
  <c r="L145" i="37"/>
  <c r="L146" i="37"/>
  <c r="L147" i="37"/>
  <c r="L148" i="37"/>
  <c r="L149" i="37"/>
  <c r="L150" i="37"/>
  <c r="L151" i="37"/>
  <c r="L152" i="37"/>
  <c r="L153" i="37"/>
  <c r="L154" i="37"/>
  <c r="L155" i="37"/>
  <c r="L156" i="37"/>
  <c r="L157" i="37"/>
  <c r="L158" i="37"/>
  <c r="L159" i="37"/>
  <c r="L160" i="37"/>
  <c r="L161" i="37"/>
  <c r="L162" i="37"/>
  <c r="L163" i="37"/>
  <c r="L164" i="37"/>
  <c r="L165" i="37"/>
  <c r="L166" i="37"/>
  <c r="L167" i="37"/>
  <c r="L168" i="37"/>
  <c r="L169" i="37"/>
  <c r="L170" i="37"/>
  <c r="L171" i="37"/>
  <c r="L172" i="37"/>
  <c r="L173" i="37"/>
  <c r="L174" i="37"/>
  <c r="L175" i="37"/>
  <c r="L176" i="37"/>
  <c r="L177" i="37"/>
  <c r="L178" i="37"/>
  <c r="L180" i="37"/>
  <c r="L181" i="37"/>
  <c r="L182" i="37"/>
  <c r="L183" i="37"/>
  <c r="L184" i="37"/>
  <c r="L185" i="37"/>
  <c r="L186" i="37"/>
  <c r="L187" i="37"/>
  <c r="L188" i="37"/>
  <c r="L189" i="37"/>
  <c r="L190" i="37"/>
  <c r="L191" i="37"/>
  <c r="L192" i="37"/>
  <c r="L193" i="37"/>
  <c r="L194" i="37"/>
  <c r="L195" i="37"/>
  <c r="L196" i="37"/>
  <c r="L197" i="37"/>
  <c r="L199" i="37"/>
  <c r="L200" i="37"/>
  <c r="L201" i="37"/>
  <c r="L202" i="37"/>
  <c r="L203" i="37"/>
  <c r="L204" i="37"/>
  <c r="L205" i="37"/>
  <c r="L206" i="37"/>
  <c r="L207" i="37"/>
  <c r="L208" i="37"/>
  <c r="L209" i="37"/>
  <c r="L210" i="37"/>
  <c r="L211" i="37"/>
  <c r="L212" i="37"/>
  <c r="L213" i="37"/>
  <c r="L214" i="37"/>
  <c r="L215" i="37"/>
  <c r="L216" i="37"/>
  <c r="L217" i="37"/>
  <c r="L218" i="37"/>
  <c r="L219" i="37"/>
  <c r="L220" i="37"/>
  <c r="L221" i="37"/>
  <c r="L222" i="37"/>
  <c r="L223" i="37"/>
  <c r="L224" i="37"/>
  <c r="L225" i="37"/>
  <c r="L226" i="37"/>
  <c r="L227" i="37"/>
  <c r="L228" i="37"/>
  <c r="L230" i="37"/>
  <c r="L231" i="37"/>
  <c r="L232" i="37"/>
  <c r="L233" i="37"/>
  <c r="L234" i="37"/>
  <c r="L235" i="37"/>
  <c r="L236" i="37"/>
  <c r="L237" i="37"/>
  <c r="L238" i="37"/>
  <c r="L239" i="37"/>
  <c r="L240" i="37"/>
  <c r="L241" i="37"/>
  <c r="L242" i="37"/>
  <c r="L243" i="37"/>
  <c r="L244" i="37"/>
  <c r="L245" i="37"/>
  <c r="L246" i="37"/>
  <c r="L247" i="37"/>
  <c r="L248" i="37"/>
  <c r="L249" i="37"/>
  <c r="L250" i="37"/>
  <c r="L251" i="37"/>
  <c r="L252" i="37"/>
  <c r="L253" i="37"/>
  <c r="L254" i="37"/>
  <c r="L255" i="37"/>
  <c r="L256" i="37"/>
  <c r="L257" i="37"/>
  <c r="L258" i="37"/>
  <c r="L259" i="37"/>
  <c r="L260" i="37"/>
  <c r="L261" i="37"/>
  <c r="L262" i="37"/>
  <c r="L263" i="37"/>
  <c r="L264" i="37"/>
  <c r="L265" i="37"/>
  <c r="L266" i="37"/>
  <c r="L267" i="37"/>
  <c r="L268" i="37"/>
  <c r="L269" i="37"/>
  <c r="L270" i="37"/>
  <c r="L271" i="37"/>
  <c r="L272" i="37"/>
  <c r="L273" i="37"/>
  <c r="L274" i="37"/>
  <c r="L275" i="37"/>
  <c r="L276" i="37"/>
  <c r="L277" i="37"/>
  <c r="L278" i="37"/>
  <c r="L279" i="37"/>
  <c r="L280" i="37"/>
  <c r="L281" i="37"/>
  <c r="L282" i="37"/>
  <c r="L283" i="37"/>
  <c r="L284" i="37"/>
  <c r="L285" i="37"/>
  <c r="L286" i="37"/>
  <c r="L287" i="37"/>
  <c r="L288" i="37"/>
  <c r="L289" i="37"/>
  <c r="L290" i="37"/>
  <c r="L291" i="37"/>
  <c r="L292" i="37"/>
  <c r="L293" i="37"/>
  <c r="L294" i="37"/>
  <c r="L295" i="37"/>
  <c r="L296" i="37"/>
  <c r="L297" i="37"/>
  <c r="L298" i="37"/>
  <c r="L299" i="37"/>
  <c r="L300" i="37"/>
  <c r="L301" i="37"/>
  <c r="L302" i="37"/>
  <c r="L303" i="37"/>
  <c r="L304" i="37"/>
  <c r="L305" i="37"/>
  <c r="L306" i="37"/>
  <c r="L307" i="37"/>
  <c r="L308" i="37"/>
  <c r="L309" i="37"/>
  <c r="L310" i="37"/>
  <c r="L311" i="37"/>
  <c r="L312" i="37"/>
  <c r="L313" i="37"/>
  <c r="L314" i="37"/>
  <c r="L315" i="37"/>
  <c r="L316" i="37"/>
  <c r="L317" i="37"/>
  <c r="L318" i="37"/>
  <c r="L319" i="37"/>
  <c r="L320" i="37"/>
  <c r="L321" i="37"/>
  <c r="L322" i="37"/>
  <c r="L323" i="37"/>
  <c r="L324" i="37"/>
  <c r="L325" i="37"/>
  <c r="L326" i="37"/>
  <c r="L327" i="37"/>
  <c r="L328" i="37"/>
  <c r="L329" i="37"/>
  <c r="L330" i="37"/>
  <c r="L331" i="37"/>
  <c r="L332" i="37"/>
  <c r="L333" i="37"/>
  <c r="L334" i="37"/>
  <c r="L335" i="37"/>
  <c r="L336" i="37"/>
  <c r="L337" i="37"/>
  <c r="L338" i="37"/>
  <c r="L339" i="37"/>
  <c r="L340" i="37"/>
  <c r="L341" i="37"/>
  <c r="L342" i="37"/>
  <c r="L343" i="37"/>
  <c r="L344" i="37"/>
  <c r="L345" i="37"/>
  <c r="L346" i="37"/>
  <c r="L347" i="37"/>
  <c r="L348" i="37"/>
  <c r="L349" i="37"/>
  <c r="L350" i="37"/>
  <c r="L351" i="37"/>
  <c r="L352" i="37"/>
  <c r="L353" i="37"/>
  <c r="L354" i="37"/>
  <c r="L355" i="37"/>
  <c r="L356" i="37"/>
  <c r="L357" i="37"/>
  <c r="L358" i="37"/>
  <c r="L359" i="37"/>
  <c r="L360" i="37"/>
  <c r="L361" i="37"/>
  <c r="L362" i="37"/>
  <c r="L363" i="37"/>
  <c r="L364" i="37"/>
  <c r="L365" i="37"/>
  <c r="L366" i="37"/>
  <c r="L367" i="37"/>
  <c r="L368" i="37"/>
  <c r="L369" i="37"/>
  <c r="L370" i="37"/>
  <c r="L371" i="37"/>
  <c r="L372" i="37"/>
  <c r="L373" i="37"/>
  <c r="L374" i="37"/>
  <c r="L375" i="37"/>
  <c r="L376" i="37"/>
  <c r="L377" i="37"/>
  <c r="L378" i="37"/>
  <c r="L379" i="37"/>
  <c r="L380" i="37"/>
  <c r="L381" i="37"/>
  <c r="L382" i="37"/>
  <c r="L383" i="37"/>
  <c r="L384" i="37"/>
  <c r="L385" i="37"/>
  <c r="L386" i="37"/>
  <c r="L387" i="37"/>
  <c r="L388" i="37"/>
  <c r="L389" i="37"/>
  <c r="L390" i="37"/>
  <c r="L391" i="37"/>
  <c r="L392" i="37"/>
  <c r="L393" i="37"/>
  <c r="L394" i="37"/>
  <c r="L395" i="37"/>
  <c r="L396" i="37"/>
  <c r="L397" i="37"/>
  <c r="L398" i="37"/>
  <c r="L399" i="37"/>
  <c r="L400" i="37"/>
  <c r="L401" i="37"/>
  <c r="L402" i="37"/>
  <c r="L403" i="37"/>
  <c r="L404" i="37"/>
  <c r="L405" i="37"/>
  <c r="L406" i="37"/>
  <c r="L407" i="37"/>
  <c r="L408" i="37"/>
  <c r="L409" i="37"/>
  <c r="L410" i="37"/>
  <c r="L411" i="37"/>
  <c r="L412" i="37"/>
  <c r="L413" i="37"/>
  <c r="L414" i="37"/>
  <c r="L415" i="37"/>
  <c r="L416" i="37"/>
  <c r="L417" i="37"/>
  <c r="L418" i="37"/>
  <c r="L419" i="37"/>
  <c r="L420" i="37"/>
  <c r="L421" i="37"/>
  <c r="L422" i="37"/>
  <c r="L423" i="37"/>
  <c r="L424" i="37"/>
  <c r="L425" i="37"/>
  <c r="L426" i="37"/>
  <c r="L427" i="37"/>
  <c r="L428" i="37"/>
  <c r="L429" i="37"/>
  <c r="L430" i="37"/>
  <c r="L431" i="37"/>
  <c r="L432" i="37"/>
  <c r="L433" i="37"/>
  <c r="L434" i="37"/>
  <c r="L435" i="37"/>
  <c r="L436" i="37"/>
  <c r="L437" i="37"/>
  <c r="L438" i="37"/>
  <c r="L439" i="37"/>
  <c r="L440" i="37"/>
  <c r="L441" i="37"/>
  <c r="L442" i="37"/>
  <c r="L443" i="37"/>
  <c r="L444" i="37"/>
  <c r="L445" i="37"/>
  <c r="L446" i="37"/>
  <c r="L447" i="37"/>
  <c r="L448" i="37"/>
  <c r="L449" i="37"/>
  <c r="L450" i="37"/>
  <c r="L451" i="37"/>
  <c r="L452" i="37"/>
  <c r="L453" i="37"/>
  <c r="L454" i="37"/>
  <c r="L455" i="37"/>
  <c r="L456" i="37"/>
  <c r="L457" i="37"/>
  <c r="L458" i="37"/>
  <c r="L459" i="37"/>
  <c r="L460" i="37"/>
  <c r="L461" i="37"/>
  <c r="L462" i="37"/>
  <c r="L463" i="37"/>
  <c r="L464" i="37"/>
  <c r="L465" i="37"/>
  <c r="L466" i="37"/>
  <c r="L467" i="37"/>
  <c r="L468" i="37"/>
  <c r="L469" i="37"/>
  <c r="L470" i="37"/>
  <c r="L471" i="37"/>
  <c r="L472" i="37"/>
  <c r="L473" i="37"/>
  <c r="L474" i="37"/>
  <c r="L475" i="37"/>
  <c r="L476" i="37"/>
  <c r="L477" i="37"/>
  <c r="L478" i="37"/>
  <c r="L479" i="37"/>
  <c r="L480" i="37"/>
  <c r="L481" i="37"/>
  <c r="L482" i="37"/>
  <c r="L483" i="37"/>
  <c r="L484" i="37"/>
  <c r="L485" i="37"/>
  <c r="L486" i="37"/>
  <c r="L487" i="37"/>
  <c r="L488" i="37"/>
  <c r="L489" i="37"/>
  <c r="L490" i="37"/>
  <c r="L491" i="37"/>
  <c r="L492" i="37"/>
  <c r="L493" i="37"/>
  <c r="L494" i="37"/>
  <c r="L495" i="37"/>
  <c r="L496" i="37"/>
  <c r="L497" i="37"/>
  <c r="L498" i="37"/>
  <c r="L499" i="37"/>
  <c r="L500" i="37"/>
  <c r="L501" i="37"/>
  <c r="L502" i="37"/>
  <c r="L503" i="37"/>
  <c r="L504" i="37"/>
  <c r="L505" i="37"/>
  <c r="L506" i="37"/>
  <c r="L507" i="37"/>
  <c r="L508" i="37"/>
  <c r="L509" i="37"/>
  <c r="L510" i="37"/>
  <c r="L511" i="37"/>
  <c r="L512" i="37"/>
  <c r="L513" i="37"/>
  <c r="L514" i="37"/>
  <c r="L515" i="37"/>
  <c r="L516" i="37"/>
  <c r="L517" i="37"/>
  <c r="L518" i="37"/>
  <c r="L519" i="37"/>
  <c r="L520" i="37"/>
  <c r="L521" i="37"/>
  <c r="L522" i="37"/>
  <c r="L523" i="37"/>
  <c r="L524" i="37"/>
  <c r="L525" i="37"/>
  <c r="L526" i="37"/>
  <c r="L527" i="37"/>
  <c r="L528" i="37"/>
  <c r="L529" i="37"/>
  <c r="L530" i="37"/>
  <c r="L531" i="37"/>
  <c r="L532" i="37"/>
  <c r="L533" i="37"/>
  <c r="L534" i="37"/>
  <c r="L535" i="37"/>
  <c r="L536" i="37"/>
  <c r="L537" i="37"/>
  <c r="L538" i="37"/>
  <c r="L539" i="37"/>
  <c r="L540" i="37"/>
  <c r="L541" i="37"/>
  <c r="L542" i="37"/>
  <c r="L543" i="37"/>
  <c r="L544" i="37"/>
  <c r="L545" i="37"/>
  <c r="L546" i="37"/>
  <c r="L547" i="37"/>
  <c r="L548" i="37"/>
  <c r="L549" i="37"/>
  <c r="L550" i="37"/>
  <c r="L551" i="37"/>
  <c r="L552" i="37"/>
  <c r="L553" i="37"/>
  <c r="L554" i="37"/>
  <c r="L555" i="37"/>
  <c r="L556" i="37"/>
  <c r="L557" i="37"/>
  <c r="L558" i="37"/>
  <c r="L559" i="37"/>
  <c r="L560" i="37"/>
  <c r="L561" i="37"/>
  <c r="L562" i="37"/>
  <c r="L563" i="37"/>
  <c r="L564" i="37"/>
  <c r="L565" i="37"/>
  <c r="L566" i="37"/>
  <c r="L567" i="37"/>
  <c r="L568" i="37"/>
  <c r="L569" i="37"/>
  <c r="L570" i="37"/>
  <c r="L571" i="37"/>
  <c r="L572" i="37"/>
  <c r="L573" i="37"/>
  <c r="L574" i="37"/>
  <c r="L575" i="37"/>
  <c r="L576" i="37"/>
  <c r="L577" i="37"/>
  <c r="L578" i="37"/>
  <c r="L579" i="37"/>
  <c r="L580" i="37"/>
  <c r="L581" i="37"/>
  <c r="L582" i="37"/>
  <c r="L583" i="37"/>
  <c r="L584" i="37"/>
  <c r="L585" i="37"/>
  <c r="L586" i="37"/>
  <c r="L587" i="37"/>
  <c r="L588" i="37"/>
  <c r="L589" i="37"/>
  <c r="L590" i="37"/>
  <c r="L591" i="37"/>
  <c r="L592" i="37"/>
  <c r="L593" i="37"/>
  <c r="L594" i="37"/>
  <c r="L595" i="37"/>
  <c r="L596" i="37"/>
  <c r="L597" i="37"/>
  <c r="L598" i="37"/>
  <c r="L599" i="37"/>
  <c r="L600" i="37"/>
  <c r="L601" i="37"/>
  <c r="L602" i="37"/>
  <c r="L603" i="37"/>
  <c r="L604" i="37"/>
  <c r="L605" i="37"/>
  <c r="L606" i="37"/>
  <c r="L607" i="37"/>
  <c r="L608" i="37"/>
  <c r="L609" i="37"/>
  <c r="L610" i="37"/>
  <c r="L611" i="37"/>
  <c r="L612" i="37"/>
  <c r="L613" i="37"/>
  <c r="L614" i="37"/>
  <c r="L615" i="37"/>
  <c r="L617" i="37"/>
  <c r="L618" i="37"/>
  <c r="L619" i="37"/>
  <c r="L620" i="37"/>
  <c r="L621" i="37"/>
  <c r="L622" i="37"/>
  <c r="L623" i="37"/>
  <c r="L624" i="37"/>
  <c r="L625" i="37"/>
  <c r="L626" i="37"/>
  <c r="L627" i="37"/>
  <c r="L628" i="37"/>
  <c r="L629" i="37"/>
  <c r="L630" i="37"/>
  <c r="L631" i="37"/>
  <c r="L632" i="37"/>
  <c r="L633" i="37"/>
  <c r="L634" i="37"/>
  <c r="L635" i="37"/>
  <c r="L636" i="37"/>
  <c r="L637" i="37"/>
  <c r="L638" i="37"/>
  <c r="L639" i="37"/>
  <c r="L640" i="37"/>
  <c r="L641" i="37"/>
  <c r="L642" i="37"/>
  <c r="L643" i="37"/>
  <c r="L644" i="37"/>
  <c r="L645" i="37"/>
  <c r="L646" i="37"/>
  <c r="L647" i="37"/>
  <c r="L648" i="37"/>
  <c r="L649" i="37"/>
  <c r="L650" i="37"/>
  <c r="L651" i="37"/>
  <c r="L652" i="37"/>
  <c r="L653" i="37"/>
  <c r="L654" i="37"/>
  <c r="L655" i="37"/>
  <c r="L656" i="37"/>
  <c r="L657" i="37"/>
  <c r="L658" i="37"/>
  <c r="L659" i="37"/>
  <c r="L660" i="37"/>
  <c r="L661" i="37"/>
  <c r="L662" i="37"/>
  <c r="L663" i="37"/>
  <c r="L664" i="37"/>
  <c r="L665" i="37"/>
  <c r="L666" i="37"/>
  <c r="L667" i="37"/>
  <c r="L668" i="37"/>
  <c r="L669" i="37"/>
  <c r="L670" i="37"/>
  <c r="L671" i="37"/>
  <c r="L672" i="37"/>
  <c r="L673" i="37"/>
  <c r="L675" i="37"/>
  <c r="L676" i="37"/>
  <c r="L677" i="37"/>
  <c r="L678" i="37"/>
  <c r="L679" i="37"/>
  <c r="L680" i="37"/>
  <c r="L681" i="37"/>
  <c r="L682" i="37"/>
  <c r="L683" i="37"/>
  <c r="L684" i="37"/>
  <c r="L685" i="37"/>
  <c r="L686" i="37"/>
  <c r="L687" i="37"/>
  <c r="L688" i="37"/>
  <c r="L689" i="37"/>
  <c r="L691" i="37"/>
  <c r="L692" i="37"/>
  <c r="L693" i="37"/>
  <c r="L694" i="37"/>
  <c r="L695" i="37"/>
  <c r="L696" i="37"/>
  <c r="L697" i="37"/>
  <c r="L698" i="37"/>
  <c r="L699" i="37"/>
  <c r="L700" i="37"/>
  <c r="L701" i="37"/>
  <c r="L702" i="37"/>
  <c r="L703" i="37"/>
  <c r="L704" i="37"/>
  <c r="L705" i="37"/>
  <c r="L706" i="37"/>
  <c r="L707" i="37"/>
  <c r="L708" i="37"/>
  <c r="L709" i="37"/>
  <c r="L710" i="37"/>
  <c r="L711" i="37"/>
  <c r="L712" i="37"/>
  <c r="L713" i="37"/>
  <c r="L714" i="37"/>
  <c r="L715" i="37"/>
  <c r="L716" i="37"/>
  <c r="L717" i="37"/>
  <c r="L718" i="37"/>
  <c r="L719" i="37"/>
  <c r="L720" i="37"/>
  <c r="L721" i="37"/>
  <c r="L722" i="37"/>
  <c r="L723" i="37"/>
  <c r="L724" i="37"/>
  <c r="L725" i="37"/>
  <c r="L726" i="37"/>
  <c r="L727" i="37"/>
  <c r="L728" i="37"/>
  <c r="L729" i="37"/>
  <c r="L730" i="37"/>
  <c r="L731" i="37"/>
  <c r="L732" i="37"/>
  <c r="L733" i="37"/>
  <c r="L734" i="37"/>
  <c r="L735" i="37"/>
  <c r="L736" i="37"/>
  <c r="L737" i="37"/>
  <c r="L738" i="37"/>
  <c r="L739" i="37"/>
  <c r="L740" i="37"/>
  <c r="L741" i="37"/>
  <c r="L742" i="37"/>
  <c r="L743" i="37"/>
  <c r="L744" i="37"/>
  <c r="L745" i="37"/>
  <c r="L746" i="37"/>
  <c r="L747" i="37"/>
  <c r="L748" i="37"/>
  <c r="L749" i="37"/>
  <c r="L750" i="37"/>
  <c r="L751" i="37"/>
  <c r="L752" i="37"/>
  <c r="L753" i="37"/>
  <c r="L754" i="37"/>
  <c r="L755" i="37"/>
  <c r="L756" i="37"/>
  <c r="L757" i="37"/>
  <c r="L758" i="37"/>
  <c r="L759" i="37"/>
  <c r="L760" i="37"/>
  <c r="L761" i="37"/>
  <c r="L762" i="37"/>
  <c r="L763" i="37"/>
  <c r="L764" i="37"/>
  <c r="L765" i="37"/>
  <c r="L766" i="37"/>
  <c r="L767" i="37"/>
  <c r="L768" i="37"/>
  <c r="L769" i="37"/>
  <c r="L770" i="37"/>
  <c r="L771" i="37"/>
  <c r="L772" i="37"/>
  <c r="L773" i="37"/>
  <c r="L774" i="37"/>
  <c r="L775" i="37"/>
  <c r="L776" i="37"/>
  <c r="L777" i="37"/>
  <c r="L778" i="37"/>
  <c r="L779" i="37"/>
  <c r="L780" i="37"/>
  <c r="L781" i="37"/>
  <c r="L782" i="37"/>
  <c r="L783" i="37"/>
  <c r="L784" i="37"/>
  <c r="L785" i="37"/>
  <c r="L786" i="37"/>
  <c r="L787" i="37"/>
  <c r="L788" i="37"/>
  <c r="L789" i="37"/>
  <c r="L790" i="37"/>
  <c r="L791" i="37"/>
  <c r="L792" i="37"/>
  <c r="L793" i="37"/>
  <c r="L794" i="37"/>
  <c r="L795" i="37"/>
  <c r="L796" i="37"/>
  <c r="L797" i="37"/>
  <c r="L798" i="37"/>
  <c r="L799" i="37"/>
  <c r="L800" i="37"/>
  <c r="L801" i="37"/>
  <c r="L802" i="37"/>
  <c r="L803" i="37"/>
  <c r="L804" i="37"/>
  <c r="L805" i="37"/>
  <c r="L806" i="37"/>
  <c r="L807" i="37"/>
  <c r="L808" i="37"/>
  <c r="L809" i="37"/>
  <c r="L810" i="37"/>
  <c r="L811" i="37"/>
  <c r="L812" i="37"/>
  <c r="L813" i="37"/>
  <c r="L814" i="37"/>
  <c r="L815" i="37"/>
  <c r="L816" i="37"/>
  <c r="L817" i="37"/>
  <c r="L818" i="37"/>
  <c r="L819" i="37"/>
  <c r="L820" i="37"/>
  <c r="L821" i="37"/>
  <c r="L822" i="37"/>
  <c r="L823" i="37"/>
  <c r="L824" i="37"/>
  <c r="L825" i="37"/>
  <c r="L826" i="37"/>
  <c r="L827" i="37"/>
  <c r="L828" i="37"/>
  <c r="L829" i="37"/>
  <c r="L830" i="37"/>
  <c r="L831" i="37"/>
  <c r="L832" i="37"/>
  <c r="L833" i="37"/>
  <c r="L834" i="37"/>
  <c r="L835" i="37"/>
  <c r="L836" i="37"/>
  <c r="L837" i="37"/>
  <c r="L838" i="37"/>
  <c r="L839" i="37"/>
  <c r="L840" i="37"/>
  <c r="L841" i="37"/>
  <c r="L842" i="37"/>
  <c r="L843" i="37"/>
  <c r="L844" i="37"/>
  <c r="L845" i="37"/>
  <c r="L846" i="37"/>
  <c r="L847" i="37"/>
  <c r="L848" i="37"/>
  <c r="L849" i="37"/>
  <c r="L850" i="37"/>
  <c r="L851" i="37"/>
  <c r="L852" i="37"/>
  <c r="L853" i="37"/>
  <c r="L854" i="37"/>
  <c r="L855" i="37"/>
  <c r="L856" i="37"/>
  <c r="L857" i="37"/>
  <c r="L858" i="37"/>
  <c r="L859" i="37"/>
  <c r="L860" i="37"/>
  <c r="L861" i="37"/>
  <c r="L862" i="37"/>
  <c r="L863" i="37"/>
  <c r="L864" i="37"/>
  <c r="L865" i="37"/>
  <c r="L866" i="37"/>
  <c r="L867" i="37"/>
  <c r="L868" i="37"/>
  <c r="L869" i="37"/>
  <c r="L870" i="37"/>
  <c r="L871" i="37"/>
  <c r="L872" i="37"/>
  <c r="L873" i="37"/>
  <c r="L874" i="37"/>
  <c r="L875" i="37"/>
  <c r="L876" i="37"/>
  <c r="L877" i="37"/>
  <c r="L878" i="37"/>
  <c r="L879" i="37"/>
  <c r="L880" i="37"/>
  <c r="L881" i="37"/>
  <c r="L882" i="37"/>
  <c r="L883" i="37"/>
  <c r="L884" i="37"/>
  <c r="L885" i="37"/>
  <c r="L886" i="37"/>
  <c r="L887" i="37"/>
  <c r="L888" i="37"/>
  <c r="L889" i="37"/>
  <c r="L890" i="37"/>
  <c r="L891" i="37"/>
  <c r="L892" i="37"/>
  <c r="L893" i="37"/>
  <c r="L894" i="37"/>
  <c r="L895" i="37"/>
  <c r="L896" i="37"/>
  <c r="L897" i="37"/>
  <c r="L898" i="37"/>
  <c r="L899" i="37"/>
  <c r="L900" i="37"/>
  <c r="L901" i="37"/>
  <c r="L902" i="37"/>
  <c r="L903" i="37"/>
  <c r="L904" i="37"/>
  <c r="L905" i="37"/>
  <c r="L906" i="37"/>
  <c r="L907" i="37"/>
  <c r="L908" i="37"/>
  <c r="L909" i="37"/>
  <c r="L910" i="37"/>
  <c r="L912" i="37"/>
  <c r="L913" i="37"/>
  <c r="L914" i="37"/>
  <c r="L915" i="37"/>
  <c r="L916" i="37"/>
  <c r="L918" i="37"/>
  <c r="L919" i="37"/>
  <c r="L920" i="37"/>
  <c r="L921" i="37"/>
  <c r="L922" i="37"/>
  <c r="L923" i="37"/>
  <c r="L924" i="37"/>
  <c r="L925" i="37"/>
  <c r="L926" i="37"/>
  <c r="L927" i="37"/>
  <c r="L928" i="37"/>
  <c r="L929" i="37"/>
  <c r="L930" i="37"/>
  <c r="L931" i="37"/>
  <c r="L932" i="37"/>
  <c r="L933" i="37"/>
  <c r="L934" i="37"/>
  <c r="L935" i="37"/>
  <c r="L936" i="37"/>
  <c r="L937" i="37"/>
  <c r="L938" i="37"/>
  <c r="L939" i="37"/>
  <c r="L940" i="37"/>
  <c r="L941" i="37"/>
  <c r="L942" i="37"/>
  <c r="L943" i="37"/>
  <c r="L944" i="37"/>
  <c r="L945" i="37"/>
  <c r="L946" i="37"/>
  <c r="L947" i="37"/>
  <c r="L948" i="37"/>
  <c r="L949" i="37"/>
  <c r="L950" i="37"/>
  <c r="L951" i="37"/>
  <c r="L952" i="37"/>
  <c r="L953" i="37"/>
  <c r="L954" i="37"/>
  <c r="L955" i="37"/>
  <c r="L956" i="37"/>
  <c r="L957" i="37"/>
  <c r="L958" i="37"/>
  <c r="L959" i="37"/>
  <c r="L960" i="37"/>
  <c r="L961" i="37"/>
  <c r="L962" i="37"/>
  <c r="L963" i="37"/>
  <c r="L964" i="37"/>
  <c r="L965" i="37"/>
  <c r="L966" i="37"/>
  <c r="L967" i="37"/>
  <c r="L968" i="37"/>
  <c r="L969" i="37"/>
  <c r="L970" i="37"/>
  <c r="L971" i="37"/>
  <c r="L972" i="37"/>
  <c r="L973" i="37"/>
  <c r="L974" i="37"/>
  <c r="L975" i="37"/>
  <c r="L976" i="37"/>
  <c r="L977" i="37"/>
  <c r="L978" i="37"/>
  <c r="L979" i="37"/>
  <c r="L980" i="37"/>
  <c r="L981" i="37"/>
  <c r="L982" i="37"/>
  <c r="L983" i="37"/>
  <c r="L984" i="37"/>
  <c r="L985" i="37"/>
  <c r="L987" i="37"/>
  <c r="L988" i="37"/>
  <c r="L989" i="37"/>
  <c r="L990" i="37"/>
  <c r="L991" i="37"/>
  <c r="L992" i="37"/>
  <c r="L993" i="37"/>
  <c r="L994" i="37"/>
  <c r="L995" i="37"/>
  <c r="L996" i="37"/>
  <c r="L997" i="37"/>
  <c r="L998" i="37"/>
  <c r="L999" i="37"/>
  <c r="L1000" i="37"/>
  <c r="L1001" i="37"/>
  <c r="L1002" i="37"/>
  <c r="L1003" i="37"/>
  <c r="L1004" i="37"/>
  <c r="L1005" i="37"/>
  <c r="L1006" i="37"/>
  <c r="L1007" i="37"/>
  <c r="L1008" i="37"/>
  <c r="L1009" i="37"/>
  <c r="L1010" i="37"/>
  <c r="L1011" i="37"/>
  <c r="L1012" i="37"/>
  <c r="L1013" i="37"/>
  <c r="L1014" i="37"/>
  <c r="L1015" i="37"/>
  <c r="L1016" i="37"/>
  <c r="L1017" i="37"/>
  <c r="L1018" i="37"/>
  <c r="L1019" i="37"/>
  <c r="L1020" i="37"/>
  <c r="L1021" i="37"/>
  <c r="L1023" i="37"/>
  <c r="L1024" i="37"/>
  <c r="L1025" i="37"/>
  <c r="L1026" i="37"/>
  <c r="L1027" i="37"/>
  <c r="L1028" i="37"/>
  <c r="L1029" i="37"/>
  <c r="L1030" i="37"/>
  <c r="L1031" i="37"/>
  <c r="L1032" i="37"/>
  <c r="L1033" i="37"/>
  <c r="L1034" i="37"/>
  <c r="L1035" i="37"/>
  <c r="L1036" i="37"/>
  <c r="L1037" i="37"/>
  <c r="L1038" i="37"/>
  <c r="L1039" i="37"/>
  <c r="L1040" i="37"/>
  <c r="L1041" i="37"/>
  <c r="L1042" i="37"/>
  <c r="L1043" i="37"/>
  <c r="L1044" i="37"/>
  <c r="L1045" i="37"/>
  <c r="L1046" i="37"/>
  <c r="L1048" i="37"/>
  <c r="L1049" i="37"/>
  <c r="L1050" i="37"/>
  <c r="L1051" i="37"/>
  <c r="L1052" i="37"/>
  <c r="L1054" i="37"/>
  <c r="L1055" i="37"/>
  <c r="L1056" i="37"/>
  <c r="L1058" i="37"/>
  <c r="L1059" i="37"/>
  <c r="L1060" i="37"/>
  <c r="L1061" i="37"/>
  <c r="L1062" i="37"/>
  <c r="L1063" i="37"/>
  <c r="L1064" i="37"/>
  <c r="L1065" i="37"/>
  <c r="L1066" i="37"/>
  <c r="L1067" i="37"/>
  <c r="L1068" i="37"/>
  <c r="L1069" i="37"/>
  <c r="L1070" i="37"/>
  <c r="L1071" i="37"/>
  <c r="L1072" i="37"/>
  <c r="L1073" i="37"/>
  <c r="L1074" i="37"/>
  <c r="L1075" i="37"/>
  <c r="L1076" i="37"/>
  <c r="L1077" i="37"/>
  <c r="L1078" i="37"/>
  <c r="L1079" i="37"/>
  <c r="L1080" i="37"/>
  <c r="L1081" i="37"/>
  <c r="L1082" i="37"/>
  <c r="L1083" i="37"/>
  <c r="L1084" i="37"/>
  <c r="L1085" i="37"/>
  <c r="L1086" i="37"/>
  <c r="L1087" i="37"/>
  <c r="L1088" i="37"/>
  <c r="L1089" i="37"/>
  <c r="L1090" i="37"/>
  <c r="L1091" i="37"/>
  <c r="L1092" i="37"/>
  <c r="L1093" i="37"/>
  <c r="L1094" i="37"/>
  <c r="L1095" i="37"/>
  <c r="L1096" i="37"/>
  <c r="L1097" i="37"/>
  <c r="L1098" i="37"/>
  <c r="L1099" i="37"/>
  <c r="L1100" i="37"/>
  <c r="L1101" i="37"/>
  <c r="L1102" i="37"/>
  <c r="L1103" i="37"/>
  <c r="L1104" i="37"/>
  <c r="L1105" i="37"/>
  <c r="L1106" i="37"/>
  <c r="L1107" i="37"/>
  <c r="L1108" i="37"/>
  <c r="L1109" i="37"/>
  <c r="L1110" i="37"/>
  <c r="L1111" i="37"/>
  <c r="L1112" i="37"/>
  <c r="L1113" i="37"/>
  <c r="L1114" i="37"/>
  <c r="L1115" i="37"/>
  <c r="L1116" i="37"/>
  <c r="L1117" i="37"/>
  <c r="L1118" i="37"/>
  <c r="L1119" i="37"/>
  <c r="L1120" i="37"/>
  <c r="L1121" i="37"/>
  <c r="L1122" i="37"/>
  <c r="L1123" i="37"/>
  <c r="L1124" i="37"/>
  <c r="L1125" i="37"/>
  <c r="L1126" i="37"/>
  <c r="L1127" i="37"/>
  <c r="L1128" i="37"/>
  <c r="L1129" i="37"/>
  <c r="L1130" i="37"/>
  <c r="L1131" i="37"/>
  <c r="L1132" i="37"/>
  <c r="L1133" i="37"/>
  <c r="L1134" i="37"/>
  <c r="L1135" i="37"/>
  <c r="L1136" i="37"/>
  <c r="L1137" i="37"/>
  <c r="L1138" i="37"/>
  <c r="L1139" i="37"/>
  <c r="L1140" i="37"/>
  <c r="L1141" i="37"/>
  <c r="L1142" i="37"/>
  <c r="L1143" i="37"/>
  <c r="L1144" i="37"/>
  <c r="L1146" i="37"/>
  <c r="L1147" i="37"/>
  <c r="L1148" i="37"/>
  <c r="L1149" i="37"/>
  <c r="L1150" i="37"/>
  <c r="L1151" i="37"/>
  <c r="L1152" i="37"/>
  <c r="L1153" i="37"/>
  <c r="L1154" i="37"/>
  <c r="L1155" i="37"/>
  <c r="L1156" i="37"/>
  <c r="L1157" i="37"/>
  <c r="L1158" i="37"/>
  <c r="L1159" i="37"/>
  <c r="L1160" i="37"/>
  <c r="L1161" i="37"/>
  <c r="L1162" i="37"/>
  <c r="L1163" i="37"/>
  <c r="L1164" i="37"/>
  <c r="L1165" i="37"/>
  <c r="L1166" i="37"/>
  <c r="L1167" i="37"/>
  <c r="L1168" i="37"/>
  <c r="L1169" i="37"/>
  <c r="L1170" i="37"/>
  <c r="L1171" i="37"/>
  <c r="L1172" i="37"/>
  <c r="L1173" i="37"/>
  <c r="L1174" i="37"/>
  <c r="L1175" i="37"/>
  <c r="L1176" i="37"/>
  <c r="L1177" i="37"/>
  <c r="L1178" i="37"/>
  <c r="L1179" i="37"/>
  <c r="L1180" i="37"/>
  <c r="L1181" i="37"/>
  <c r="L1182" i="37"/>
  <c r="L1183" i="37"/>
  <c r="L1184" i="37"/>
  <c r="L1185" i="37"/>
  <c r="L1186" i="37"/>
  <c r="L1187" i="37"/>
  <c r="L1188" i="37"/>
  <c r="L1189" i="37"/>
  <c r="L1190" i="37"/>
  <c r="L1191" i="37"/>
  <c r="L1192" i="37"/>
  <c r="L1193" i="37"/>
  <c r="L1194" i="37"/>
  <c r="L1195" i="37"/>
  <c r="L1196" i="37"/>
  <c r="L1198" i="37"/>
  <c r="L1199" i="37"/>
  <c r="L1200" i="37"/>
  <c r="L1201" i="37"/>
  <c r="L1202" i="37"/>
  <c r="L1203" i="37"/>
  <c r="L1204" i="37"/>
  <c r="L1205" i="37"/>
  <c r="L1206" i="37"/>
  <c r="L1207" i="37"/>
  <c r="L1208" i="37"/>
  <c r="L1209" i="37"/>
  <c r="L1210" i="37"/>
  <c r="L1211" i="37"/>
  <c r="L1212" i="37"/>
  <c r="L1213" i="37"/>
  <c r="L1214" i="37"/>
  <c r="L1215" i="37"/>
  <c r="L1216" i="37"/>
  <c r="L1217" i="37"/>
  <c r="L1218" i="37"/>
  <c r="L1219" i="37"/>
  <c r="L1220" i="37"/>
  <c r="L1221" i="37"/>
  <c r="L1222" i="37"/>
  <c r="L1223" i="37"/>
  <c r="L1224" i="37"/>
  <c r="L1225" i="37"/>
  <c r="L1226" i="37"/>
  <c r="L1227" i="37"/>
  <c r="L1228" i="37"/>
  <c r="L1229" i="37"/>
  <c r="L1230" i="37"/>
  <c r="L1231" i="37"/>
  <c r="L1232" i="37"/>
  <c r="L1233" i="37"/>
  <c r="L1234" i="37"/>
  <c r="L1235" i="37"/>
  <c r="L1236" i="37"/>
  <c r="L1237" i="37"/>
  <c r="L1238" i="37"/>
  <c r="L1239" i="37"/>
  <c r="L1240" i="37"/>
  <c r="L1241" i="37"/>
  <c r="L1242" i="37"/>
  <c r="L1243" i="37"/>
  <c r="L1244" i="37"/>
  <c r="L1245" i="37"/>
  <c r="L1246" i="37"/>
  <c r="L1247" i="37"/>
  <c r="L1248" i="37"/>
  <c r="L1249" i="37"/>
  <c r="L1250" i="37"/>
  <c r="L1251" i="37"/>
  <c r="L1252" i="37"/>
  <c r="L1253" i="37"/>
  <c r="L1254" i="37"/>
  <c r="L1255" i="37"/>
  <c r="L1256" i="37"/>
  <c r="L1257" i="37"/>
  <c r="L1258" i="37"/>
  <c r="L1259" i="37"/>
  <c r="L1260" i="37"/>
  <c r="L1261" i="37"/>
  <c r="L1262" i="37"/>
  <c r="L1263" i="37"/>
  <c r="L1264" i="37"/>
  <c r="L1265" i="37"/>
  <c r="L1266" i="37"/>
  <c r="L1267" i="37"/>
  <c r="L1268" i="37"/>
  <c r="L1269" i="37"/>
  <c r="L1270" i="37"/>
  <c r="L1271" i="37"/>
  <c r="L1272" i="37"/>
  <c r="L1273" i="37"/>
  <c r="L1274" i="37"/>
  <c r="L1275" i="37"/>
  <c r="L1276" i="37"/>
  <c r="L1277" i="37"/>
  <c r="L1278" i="37"/>
  <c r="L1279" i="37"/>
  <c r="L1280" i="37"/>
  <c r="L1282" i="37"/>
  <c r="L1283" i="37"/>
  <c r="L1284" i="37"/>
  <c r="L1285" i="37"/>
  <c r="L1286" i="37"/>
  <c r="L1287" i="37"/>
  <c r="L1288" i="37"/>
  <c r="L1289" i="37"/>
  <c r="L1290" i="37"/>
  <c r="L1291" i="37"/>
  <c r="L1292" i="37"/>
  <c r="L1293" i="37"/>
  <c r="L1294" i="37"/>
  <c r="L1295" i="37"/>
  <c r="L1296" i="37"/>
  <c r="L1297" i="37"/>
  <c r="L1298" i="37"/>
  <c r="L1299" i="37"/>
  <c r="L1300" i="37"/>
  <c r="L1301" i="37"/>
  <c r="L1302" i="37"/>
  <c r="L1303" i="37"/>
  <c r="L1304" i="37"/>
  <c r="L1305" i="37"/>
  <c r="L1306" i="37"/>
  <c r="L1307" i="37"/>
  <c r="L1308" i="37"/>
  <c r="L1309" i="37"/>
  <c r="L1310" i="37"/>
  <c r="L1311" i="37"/>
  <c r="L1312" i="37"/>
  <c r="L1313" i="37"/>
  <c r="L1314" i="37"/>
  <c r="L1315" i="37"/>
  <c r="L1316" i="37"/>
  <c r="L1317" i="37"/>
  <c r="L1318" i="37"/>
  <c r="L1319" i="37"/>
  <c r="L1320" i="37"/>
  <c r="L1321" i="37"/>
  <c r="L1322" i="37"/>
  <c r="L1323" i="37"/>
  <c r="L1324" i="37"/>
  <c r="L1325" i="37"/>
  <c r="L1326" i="37"/>
  <c r="L1327" i="37"/>
  <c r="L1328" i="37"/>
  <c r="L1329" i="37"/>
  <c r="L1330" i="37"/>
  <c r="L1331" i="37"/>
  <c r="L1332" i="37"/>
  <c r="L1333" i="37"/>
  <c r="L1334" i="37"/>
  <c r="L1335" i="37"/>
  <c r="L1336" i="37"/>
  <c r="L1337" i="37"/>
  <c r="L1338" i="37"/>
  <c r="L1339" i="37"/>
  <c r="L1340" i="37"/>
  <c r="L1341" i="37"/>
  <c r="L1342" i="37"/>
  <c r="L1343" i="37"/>
  <c r="L1344" i="37"/>
  <c r="L1345" i="37"/>
  <c r="L1346" i="37"/>
  <c r="L1347" i="37"/>
  <c r="L1348" i="37"/>
  <c r="L1349" i="37"/>
  <c r="L1350" i="37"/>
  <c r="L1351" i="37"/>
  <c r="L1352" i="37"/>
  <c r="L1353" i="37"/>
  <c r="L1354" i="37"/>
  <c r="L1355" i="37"/>
  <c r="L1356" i="37"/>
  <c r="L1357" i="37"/>
  <c r="L1358" i="37"/>
  <c r="L1359" i="37"/>
  <c r="L1360" i="37"/>
  <c r="L1361" i="37"/>
  <c r="L1362" i="37"/>
  <c r="L1363" i="37"/>
  <c r="L1364" i="37"/>
  <c r="L1365" i="37"/>
  <c r="L1366" i="37"/>
  <c r="L1367" i="37"/>
  <c r="L1368" i="37"/>
  <c r="L1369" i="37"/>
  <c r="L1370" i="37"/>
  <c r="L1371" i="37"/>
  <c r="L1372" i="37"/>
  <c r="L1373" i="37"/>
  <c r="L1374" i="37"/>
  <c r="L1375" i="37"/>
  <c r="L1376" i="37"/>
  <c r="L1377" i="37"/>
  <c r="L1378" i="37"/>
  <c r="L1379" i="37"/>
  <c r="L1380" i="37"/>
  <c r="L1381" i="37"/>
  <c r="L1382" i="37"/>
  <c r="L1383" i="37"/>
  <c r="L1384" i="37"/>
  <c r="L1385" i="37"/>
  <c r="L1386" i="37"/>
  <c r="L1387" i="37"/>
  <c r="L1388" i="37"/>
  <c r="L1389" i="37"/>
  <c r="L1390" i="37"/>
  <c r="L1391" i="37"/>
  <c r="L1392" i="37"/>
  <c r="L1393" i="37"/>
  <c r="L1394" i="37"/>
  <c r="L1395" i="37"/>
  <c r="L1396" i="37"/>
  <c r="L1397" i="37"/>
  <c r="L1398" i="37"/>
  <c r="L1399" i="37"/>
  <c r="L1400" i="37"/>
  <c r="L1401" i="37"/>
  <c r="L1402" i="37"/>
  <c r="L1403" i="37"/>
  <c r="L1404" i="37"/>
  <c r="L1405" i="37"/>
  <c r="L1406" i="37"/>
  <c r="L1407" i="37"/>
  <c r="L1408" i="37"/>
  <c r="L1409" i="37"/>
  <c r="L1410" i="37"/>
  <c r="L1411" i="37"/>
  <c r="L1412" i="37"/>
  <c r="L1413" i="37"/>
  <c r="L1414" i="37"/>
  <c r="L1415" i="37"/>
  <c r="L1416" i="37"/>
  <c r="L1417" i="37"/>
  <c r="L1418" i="37"/>
  <c r="L1419" i="37"/>
  <c r="L1420" i="37"/>
  <c r="L1421" i="37"/>
  <c r="L1422" i="37"/>
  <c r="L1423" i="37"/>
  <c r="L1424" i="37"/>
  <c r="L1425" i="37"/>
  <c r="L1426" i="37"/>
  <c r="L1427" i="37"/>
  <c r="L1428" i="37"/>
  <c r="L1429" i="37"/>
  <c r="L1430" i="37"/>
  <c r="L1431" i="37"/>
  <c r="L1432" i="37"/>
  <c r="L1433" i="37"/>
  <c r="L1434" i="37"/>
  <c r="L1435" i="37"/>
  <c r="L1436" i="37"/>
  <c r="L1437" i="37"/>
  <c r="L1438" i="37"/>
  <c r="L1439" i="37"/>
  <c r="L1440" i="37"/>
  <c r="L1441" i="37"/>
  <c r="L1442" i="37"/>
  <c r="L1443" i="37"/>
  <c r="L1444" i="37"/>
  <c r="L1445" i="37"/>
  <c r="L1446" i="37"/>
  <c r="L1447" i="37"/>
  <c r="L1448" i="37"/>
  <c r="L1449" i="37"/>
  <c r="L1450" i="37"/>
  <c r="L1451" i="37"/>
  <c r="L1452" i="37"/>
  <c r="L1453" i="37"/>
  <c r="L1454" i="37"/>
  <c r="L1455" i="37"/>
  <c r="L1456" i="37"/>
  <c r="L1457" i="37"/>
  <c r="L1458" i="37"/>
  <c r="L1459" i="37"/>
  <c r="L1460" i="37"/>
  <c r="L1462" i="37"/>
  <c r="L1463" i="37"/>
  <c r="L1464" i="37"/>
  <c r="L1465" i="37"/>
  <c r="L1466" i="37"/>
  <c r="L1467" i="37"/>
  <c r="L1468" i="37"/>
  <c r="L1469" i="37"/>
  <c r="L1470" i="37"/>
  <c r="L1471" i="37"/>
  <c r="L1472" i="37"/>
  <c r="L1473" i="37"/>
  <c r="L1474" i="37"/>
  <c r="L1475" i="37"/>
  <c r="L1476" i="37"/>
  <c r="L1477" i="37"/>
  <c r="L1478" i="37"/>
  <c r="L1479" i="37"/>
  <c r="L1480" i="37"/>
  <c r="L1481" i="37"/>
  <c r="L1482" i="37"/>
  <c r="L1483" i="37"/>
  <c r="L1484" i="37"/>
  <c r="L1485" i="37"/>
  <c r="L1486" i="37"/>
  <c r="L1487" i="37"/>
  <c r="L1488" i="37"/>
  <c r="L1489" i="37"/>
  <c r="L1490" i="37"/>
  <c r="L1491" i="37"/>
  <c r="L1492" i="37"/>
  <c r="L1493" i="37"/>
  <c r="L1494" i="37"/>
  <c r="L1495" i="37"/>
  <c r="L1496" i="37"/>
  <c r="L1497" i="37"/>
  <c r="L1498" i="37"/>
  <c r="L1499" i="37"/>
  <c r="L1500" i="37"/>
  <c r="L1502" i="37"/>
  <c r="L1503" i="37"/>
  <c r="L1504" i="37"/>
  <c r="L1505" i="37"/>
  <c r="L1506" i="37"/>
  <c r="L1507" i="37"/>
  <c r="L1508" i="37"/>
  <c r="L1509" i="37"/>
  <c r="L1510" i="37"/>
  <c r="L1511" i="37"/>
  <c r="L1512" i="37"/>
  <c r="L1513" i="37"/>
  <c r="L1514" i="37"/>
  <c r="L1515" i="37"/>
  <c r="L1516" i="37"/>
  <c r="L1517" i="37"/>
  <c r="L1518" i="37"/>
  <c r="L1519" i="37"/>
  <c r="L1520" i="37"/>
  <c r="L1521" i="37"/>
  <c r="L1522" i="37"/>
  <c r="L1523" i="37"/>
  <c r="L1524" i="37"/>
  <c r="L1525" i="37"/>
  <c r="L1526" i="37"/>
  <c r="L1527" i="37"/>
  <c r="L1528" i="37"/>
  <c r="L1529" i="37"/>
  <c r="L1530" i="37"/>
  <c r="L1531" i="37"/>
  <c r="L1532" i="37"/>
  <c r="L1533" i="37"/>
  <c r="L1534" i="37"/>
  <c r="L1535" i="37"/>
  <c r="L1536" i="37"/>
  <c r="L1537" i="37"/>
  <c r="L1538" i="37"/>
  <c r="L1539" i="37"/>
  <c r="L1540" i="37"/>
  <c r="L1541" i="37"/>
  <c r="L1542" i="37"/>
  <c r="L1543" i="37"/>
  <c r="L1544" i="37"/>
  <c r="L1545" i="37"/>
  <c r="L1546" i="37"/>
  <c r="L1547" i="37"/>
  <c r="L1548" i="37"/>
  <c r="L1549" i="37"/>
  <c r="L1550" i="37"/>
  <c r="L1551" i="37"/>
  <c r="L1552" i="37"/>
  <c r="L1553" i="37"/>
  <c r="L1554" i="37"/>
  <c r="L1555" i="37"/>
  <c r="L1556" i="37"/>
  <c r="L1557" i="37"/>
  <c r="L1558" i="37"/>
  <c r="L1559" i="37"/>
  <c r="L1560" i="37"/>
  <c r="L1561" i="37"/>
  <c r="L1562" i="37"/>
  <c r="L1563" i="37"/>
  <c r="L1564" i="37"/>
  <c r="L1565" i="37"/>
  <c r="L1566" i="37"/>
  <c r="L1567" i="37"/>
  <c r="L1568" i="37"/>
  <c r="L1569" i="37"/>
  <c r="L1570" i="37"/>
  <c r="L1571" i="37"/>
  <c r="L1572" i="37"/>
  <c r="L1573" i="37"/>
  <c r="L1574" i="37"/>
  <c r="L1575" i="37"/>
  <c r="L1576" i="37"/>
  <c r="L1577" i="37"/>
  <c r="L1578" i="37"/>
  <c r="L1579" i="37"/>
  <c r="L1580" i="37"/>
  <c r="L1581" i="37"/>
  <c r="L1582" i="37"/>
  <c r="L1583" i="37"/>
  <c r="L1584" i="37"/>
  <c r="L1585" i="37"/>
  <c r="L1586" i="37"/>
  <c r="L1587" i="37"/>
  <c r="L1588" i="37"/>
  <c r="L1589" i="37"/>
  <c r="L1590" i="37"/>
  <c r="L1591" i="37"/>
  <c r="L1592" i="37"/>
  <c r="L1593" i="37"/>
  <c r="L1594" i="37"/>
  <c r="L1595" i="37"/>
  <c r="L1596" i="37"/>
  <c r="L1597" i="37"/>
  <c r="L1598" i="37"/>
  <c r="L1600" i="37"/>
  <c r="L1601" i="37"/>
  <c r="L1602" i="37"/>
  <c r="L1603" i="37"/>
  <c r="L1604" i="37"/>
  <c r="L1605" i="37"/>
  <c r="L1606" i="37"/>
  <c r="L1607" i="37"/>
  <c r="L1608" i="37"/>
  <c r="L1609" i="37"/>
  <c r="L1610" i="37"/>
  <c r="L1611" i="37"/>
  <c r="L1612" i="37"/>
  <c r="L1613" i="37"/>
  <c r="L1614" i="37"/>
  <c r="L1615" i="37"/>
  <c r="L1616" i="37"/>
  <c r="L1617" i="37"/>
  <c r="L1618" i="37"/>
  <c r="L1619" i="37"/>
  <c r="L1620" i="37"/>
  <c r="L1621" i="37"/>
  <c r="L1622" i="37"/>
  <c r="L1623" i="37"/>
  <c r="L1624" i="37"/>
  <c r="L1625" i="37"/>
  <c r="L1626" i="37"/>
  <c r="L1627" i="37"/>
  <c r="L1628" i="37"/>
  <c r="L1629" i="37"/>
  <c r="L1630" i="37"/>
  <c r="L1631" i="37"/>
  <c r="L1632" i="37"/>
  <c r="L1633" i="37"/>
  <c r="L1634" i="37"/>
  <c r="L1635" i="37"/>
  <c r="L1636" i="37"/>
  <c r="L1637" i="37"/>
  <c r="L1638" i="37"/>
  <c r="L1639" i="37"/>
  <c r="L1640" i="37"/>
  <c r="L1641" i="37"/>
  <c r="L1642" i="37"/>
  <c r="L1643" i="37"/>
  <c r="L1644" i="37"/>
  <c r="L1645" i="37"/>
  <c r="L1646" i="37"/>
  <c r="L1647" i="37"/>
  <c r="L1648" i="37"/>
  <c r="L1649" i="37"/>
  <c r="L1650" i="37"/>
  <c r="L1651" i="37"/>
  <c r="L1652" i="37"/>
  <c r="L1653" i="37"/>
  <c r="L1654" i="37"/>
  <c r="L1655" i="37"/>
  <c r="L1656" i="37"/>
  <c r="L1657" i="37"/>
  <c r="L1658" i="37"/>
  <c r="L1659" i="37"/>
  <c r="L1660" i="37"/>
  <c r="L1661" i="37"/>
  <c r="L1662" i="37"/>
  <c r="L1663" i="37"/>
  <c r="L1664" i="37"/>
  <c r="L1665" i="37"/>
  <c r="L1666" i="37"/>
  <c r="L1667" i="37"/>
  <c r="L1668" i="37"/>
  <c r="L1669" i="37"/>
  <c r="L1670" i="37"/>
  <c r="L1671" i="37"/>
  <c r="L1672" i="37"/>
  <c r="L1673" i="37"/>
  <c r="L1674" i="37"/>
  <c r="L1675" i="37"/>
  <c r="L1676" i="37"/>
  <c r="L1677" i="37"/>
  <c r="L1678" i="37"/>
  <c r="L1679" i="37"/>
  <c r="L1680" i="37"/>
  <c r="L1681" i="37"/>
  <c r="L1682" i="37"/>
  <c r="L1683" i="37"/>
  <c r="L1684" i="37"/>
  <c r="L1685" i="37"/>
  <c r="L1686" i="37"/>
  <c r="L1688" i="37"/>
  <c r="L1689" i="37"/>
  <c r="L1690" i="37"/>
  <c r="L1691" i="37"/>
  <c r="L1692" i="37"/>
  <c r="L1693" i="37"/>
  <c r="L1694" i="37"/>
  <c r="L1695" i="37"/>
  <c r="L1696" i="37"/>
  <c r="L1697" i="37"/>
  <c r="L1698" i="37"/>
  <c r="L1699" i="37"/>
  <c r="L1700" i="37"/>
  <c r="L1701" i="37"/>
  <c r="L1702" i="37"/>
  <c r="L1703" i="37"/>
  <c r="L1704" i="37"/>
  <c r="L1705" i="37"/>
  <c r="L1706" i="37"/>
  <c r="L1707" i="37"/>
  <c r="L1708" i="37"/>
  <c r="L1709" i="37"/>
  <c r="L1710" i="37"/>
  <c r="L1711" i="37"/>
  <c r="L1712" i="37"/>
  <c r="L1713" i="37"/>
  <c r="L1714" i="37"/>
  <c r="L1715" i="37"/>
  <c r="L1716" i="37"/>
  <c r="L1717" i="37"/>
  <c r="L1718" i="37"/>
  <c r="L1719" i="37"/>
  <c r="L1720" i="37"/>
  <c r="L1721" i="37"/>
  <c r="L1722" i="37"/>
  <c r="L1723" i="37"/>
  <c r="L1724" i="37"/>
  <c r="L1725" i="37"/>
  <c r="L1726" i="37"/>
  <c r="L1727" i="37"/>
  <c r="L1728" i="37"/>
  <c r="L1729" i="37"/>
  <c r="L1730" i="37"/>
  <c r="L1731" i="37"/>
  <c r="L1732" i="37"/>
  <c r="L1733" i="37"/>
  <c r="L1734" i="37"/>
  <c r="L1735" i="37"/>
  <c r="L1736" i="37"/>
  <c r="L1737" i="37"/>
  <c r="L1738" i="37"/>
  <c r="L1739" i="37"/>
  <c r="L1740" i="37"/>
  <c r="L1741" i="37"/>
  <c r="L1742" i="37"/>
  <c r="L1743" i="37"/>
  <c r="L1744" i="37"/>
  <c r="L1745" i="37"/>
  <c r="L1746" i="37"/>
  <c r="L1747" i="37"/>
  <c r="L1748" i="37"/>
  <c r="L1749" i="37"/>
  <c r="L1750" i="37"/>
  <c r="L1751" i="37"/>
  <c r="L1752" i="37"/>
  <c r="L1753" i="37"/>
  <c r="L1754" i="37"/>
  <c r="L1755" i="37"/>
  <c r="L1756" i="37"/>
  <c r="L1757" i="37"/>
  <c r="L1758" i="37"/>
  <c r="L1759" i="37"/>
  <c r="L1760" i="37"/>
  <c r="L1761" i="37"/>
  <c r="L1762" i="37"/>
  <c r="L1763" i="37"/>
  <c r="L1764" i="37"/>
  <c r="L1765" i="37"/>
  <c r="L1766" i="37"/>
  <c r="L1767" i="37"/>
  <c r="L1768" i="37"/>
  <c r="L1769" i="37"/>
  <c r="L1770" i="37"/>
  <c r="L1771" i="37"/>
  <c r="L1772" i="37"/>
  <c r="L1773" i="37"/>
  <c r="L1774" i="37"/>
  <c r="L1775" i="37"/>
  <c r="L1776" i="37"/>
  <c r="L1777" i="37"/>
  <c r="L1778" i="37"/>
  <c r="L1779" i="37"/>
  <c r="L1780" i="37"/>
  <c r="L1781" i="37"/>
  <c r="L1782" i="37"/>
  <c r="L1783" i="37"/>
  <c r="L1784" i="37"/>
  <c r="L1785" i="37"/>
  <c r="L1786" i="37"/>
  <c r="L1787" i="37"/>
  <c r="L1788" i="37"/>
  <c r="L1789" i="37"/>
  <c r="L1790" i="37"/>
  <c r="L1791" i="37"/>
  <c r="L1792" i="37"/>
  <c r="L1793" i="37"/>
  <c r="L1794" i="37"/>
  <c r="L1795" i="37"/>
  <c r="L1796" i="37"/>
  <c r="L1797" i="37"/>
  <c r="L1798" i="37"/>
  <c r="L1799" i="37"/>
  <c r="L1800" i="37"/>
  <c r="L1801" i="37"/>
  <c r="L1802" i="37"/>
  <c r="L1803" i="37"/>
  <c r="L1804" i="37"/>
  <c r="L1805" i="37"/>
  <c r="L1806" i="37"/>
  <c r="L1807" i="37"/>
  <c r="L1808" i="37"/>
  <c r="L1809" i="37"/>
  <c r="L1810" i="37"/>
  <c r="L1811" i="37"/>
  <c r="L1812" i="37"/>
  <c r="L1813" i="37"/>
  <c r="L1814" i="37"/>
  <c r="L1815" i="37"/>
  <c r="L1816" i="37"/>
  <c r="L1817" i="37"/>
  <c r="L1818" i="37"/>
  <c r="L1819" i="37"/>
  <c r="L1820" i="37"/>
  <c r="L1821" i="37"/>
  <c r="L1822" i="37"/>
  <c r="L1823" i="37"/>
  <c r="L1824" i="37"/>
  <c r="L1825" i="37"/>
  <c r="L1826" i="37"/>
  <c r="L1827" i="37"/>
  <c r="L1828" i="37"/>
  <c r="L1829" i="37"/>
  <c r="L1830" i="37"/>
  <c r="L1831" i="37"/>
  <c r="L1832" i="37"/>
  <c r="L1833" i="37"/>
  <c r="L1834" i="37"/>
  <c r="L1835" i="37"/>
  <c r="L1836" i="37"/>
  <c r="L1837" i="37"/>
  <c r="L1838" i="37"/>
  <c r="L1839" i="37"/>
  <c r="L1840" i="37"/>
  <c r="L1841" i="37"/>
  <c r="L1842" i="37"/>
  <c r="L1843" i="37"/>
  <c r="L1844" i="37"/>
  <c r="L1845" i="37"/>
  <c r="L1846" i="37"/>
  <c r="L1847" i="37"/>
  <c r="L1848" i="37"/>
  <c r="L1849" i="37"/>
  <c r="L1850" i="37"/>
  <c r="L1851" i="37"/>
  <c r="L1852" i="37"/>
  <c r="L1853" i="37"/>
  <c r="L1854" i="37"/>
  <c r="L1855" i="37"/>
  <c r="L1856" i="37"/>
  <c r="L1857" i="37"/>
  <c r="L1858" i="37"/>
  <c r="L1859" i="37"/>
  <c r="L1860" i="37"/>
  <c r="L1861" i="37"/>
  <c r="L1862" i="37"/>
  <c r="L1863" i="37"/>
  <c r="L1864" i="37"/>
  <c r="L1865" i="37"/>
  <c r="L1866" i="37"/>
  <c r="L1867" i="37"/>
  <c r="L1868" i="37"/>
  <c r="L1869" i="37"/>
  <c r="L1870" i="37"/>
  <c r="L1871" i="37"/>
  <c r="L1872" i="37"/>
  <c r="L1873" i="37"/>
  <c r="L1874" i="37"/>
  <c r="L1875" i="37"/>
  <c r="L1876" i="37"/>
  <c r="L1877" i="37"/>
  <c r="L1878" i="37"/>
  <c r="L1879" i="37"/>
  <c r="L1880" i="37"/>
  <c r="L1881" i="37"/>
  <c r="L1882" i="37"/>
  <c r="L1883" i="37"/>
  <c r="L1884" i="37"/>
  <c r="L1885" i="37"/>
  <c r="L1886" i="37"/>
  <c r="L1887" i="37"/>
  <c r="L1888" i="37"/>
  <c r="L1889" i="37"/>
  <c r="L1890" i="37"/>
  <c r="L1891" i="37"/>
  <c r="L1892" i="37"/>
  <c r="L1893" i="37"/>
  <c r="L1894" i="37"/>
  <c r="L1895" i="37"/>
  <c r="L1896" i="37"/>
  <c r="L1897" i="37"/>
  <c r="L1898" i="37"/>
  <c r="L1899" i="37"/>
  <c r="L1900" i="37"/>
  <c r="L1901" i="37"/>
  <c r="L1902" i="37"/>
  <c r="L1903" i="37"/>
  <c r="L1904" i="37"/>
  <c r="L1905" i="37"/>
  <c r="L1906" i="37"/>
  <c r="L1907" i="37"/>
  <c r="L1908" i="37"/>
  <c r="L1909" i="37"/>
  <c r="L1910" i="37"/>
  <c r="L1911" i="37"/>
  <c r="L1912" i="37"/>
  <c r="L1913" i="37"/>
  <c r="L1914" i="37"/>
  <c r="L1915" i="37"/>
  <c r="L1916" i="37"/>
  <c r="L1917" i="37"/>
  <c r="L1918" i="37"/>
  <c r="L1919" i="37"/>
  <c r="L1920" i="37"/>
  <c r="L1921" i="37"/>
  <c r="L1922" i="37"/>
  <c r="L1923" i="37"/>
  <c r="L1924" i="37"/>
  <c r="L1925" i="37"/>
  <c r="L1926" i="37"/>
  <c r="L1927" i="37"/>
  <c r="L1928" i="37"/>
  <c r="L1929" i="37"/>
  <c r="L1930" i="37"/>
  <c r="L1931" i="37"/>
  <c r="L1932" i="37"/>
  <c r="L1933" i="37"/>
  <c r="L1934" i="37"/>
  <c r="L1935" i="37"/>
  <c r="L1936" i="37"/>
  <c r="L1937" i="37"/>
  <c r="L1938" i="37"/>
  <c r="L1939" i="37"/>
  <c r="L1940" i="37"/>
  <c r="L1941" i="37"/>
  <c r="L1942" i="37"/>
  <c r="L1943" i="37"/>
  <c r="L1944" i="37"/>
  <c r="L1945" i="37"/>
  <c r="L1946" i="37"/>
  <c r="L1947" i="37"/>
  <c r="L1948" i="37"/>
  <c r="L1949" i="37"/>
  <c r="L1950" i="37"/>
  <c r="L1951" i="37"/>
  <c r="L1952" i="37"/>
  <c r="L1953" i="37"/>
  <c r="L1954" i="37"/>
  <c r="L1955" i="37"/>
  <c r="L1956" i="37"/>
  <c r="L1957" i="37"/>
  <c r="L1958" i="37"/>
  <c r="L1959" i="37"/>
  <c r="L1960" i="37"/>
  <c r="L1961" i="37"/>
  <c r="L1962" i="37"/>
  <c r="L1963" i="37"/>
  <c r="L1964" i="37"/>
  <c r="L1965" i="37"/>
  <c r="L1966" i="37"/>
  <c r="L1967" i="37"/>
  <c r="L1968" i="37"/>
  <c r="L1969" i="37"/>
  <c r="L1970" i="37"/>
  <c r="L1971" i="37"/>
  <c r="L1972" i="37"/>
  <c r="L1973" i="37"/>
  <c r="L1974" i="37"/>
  <c r="L1975" i="37"/>
  <c r="L1976" i="37"/>
  <c r="L1977" i="37"/>
  <c r="L1978" i="37"/>
  <c r="L1979" i="37"/>
  <c r="L1980" i="37"/>
  <c r="L1981" i="37"/>
  <c r="L1982" i="37"/>
  <c r="L1983" i="37"/>
  <c r="L1984" i="37"/>
  <c r="L1985" i="37"/>
  <c r="L1986" i="37"/>
  <c r="L1987" i="37"/>
  <c r="L1988" i="37"/>
  <c r="L1989" i="37"/>
  <c r="L1990" i="37"/>
  <c r="L1991" i="37"/>
  <c r="L1992" i="37"/>
  <c r="L1993" i="37"/>
  <c r="L1994" i="37"/>
  <c r="L1995" i="37"/>
  <c r="L1996" i="37"/>
  <c r="L1997" i="37"/>
  <c r="L1998" i="37"/>
  <c r="L1999" i="37"/>
  <c r="L2000" i="37"/>
  <c r="L2001" i="37"/>
  <c r="L2" i="37"/>
  <c r="K3" i="37"/>
  <c r="K4" i="37"/>
  <c r="K5" i="37"/>
  <c r="K6" i="37"/>
  <c r="K7" i="37"/>
  <c r="K8" i="37"/>
  <c r="K9" i="37"/>
  <c r="K10" i="37"/>
  <c r="K12" i="37"/>
  <c r="K13" i="37"/>
  <c r="K14" i="37"/>
  <c r="K15" i="37"/>
  <c r="K16" i="37"/>
  <c r="K17" i="37"/>
  <c r="K18" i="37"/>
  <c r="K19" i="37"/>
  <c r="K20" i="37"/>
  <c r="K21" i="37"/>
  <c r="K22" i="37"/>
  <c r="K23" i="37"/>
  <c r="K24" i="37"/>
  <c r="K25" i="37"/>
  <c r="K26" i="37"/>
  <c r="K27" i="37"/>
  <c r="K28" i="37"/>
  <c r="K29" i="37"/>
  <c r="K30" i="37"/>
  <c r="K31" i="37"/>
  <c r="K32" i="37"/>
  <c r="K33" i="37"/>
  <c r="K34" i="37"/>
  <c r="K35" i="37"/>
  <c r="K36" i="37"/>
  <c r="K37" i="37"/>
  <c r="K38" i="37"/>
  <c r="K39" i="37"/>
  <c r="K40" i="37"/>
  <c r="K41" i="37"/>
  <c r="K42" i="37"/>
  <c r="K43" i="37"/>
  <c r="K44" i="37"/>
  <c r="K45" i="37"/>
  <c r="K46" i="37"/>
  <c r="K47" i="37"/>
  <c r="K48" i="37"/>
  <c r="K49" i="37"/>
  <c r="K50" i="37"/>
  <c r="K51" i="37"/>
  <c r="K52" i="37"/>
  <c r="K53" i="37"/>
  <c r="K54" i="37"/>
  <c r="K55" i="37"/>
  <c r="K56" i="37"/>
  <c r="K57" i="37"/>
  <c r="K58" i="37"/>
  <c r="K59" i="37"/>
  <c r="K60" i="37"/>
  <c r="K61" i="37"/>
  <c r="K62" i="37"/>
  <c r="K63" i="37"/>
  <c r="K65" i="37"/>
  <c r="K66" i="37"/>
  <c r="K67" i="37"/>
  <c r="K68" i="37"/>
  <c r="K69" i="37"/>
  <c r="K70" i="37"/>
  <c r="K71" i="37"/>
  <c r="K72" i="37"/>
  <c r="K73" i="37"/>
  <c r="K74" i="37"/>
  <c r="K75" i="37"/>
  <c r="K76" i="37"/>
  <c r="K77" i="37"/>
  <c r="K78" i="37"/>
  <c r="K79" i="37"/>
  <c r="K80" i="37"/>
  <c r="K81" i="37"/>
  <c r="K82" i="37"/>
  <c r="K83" i="37"/>
  <c r="K84" i="37"/>
  <c r="K85" i="37"/>
  <c r="K86" i="37"/>
  <c r="K87" i="37"/>
  <c r="K88" i="37"/>
  <c r="K89" i="37"/>
  <c r="K90" i="37"/>
  <c r="K91" i="37"/>
  <c r="K92" i="37"/>
  <c r="K93" i="37"/>
  <c r="K94" i="37"/>
  <c r="K95" i="37"/>
  <c r="K96" i="37"/>
  <c r="K97" i="37"/>
  <c r="K98" i="37"/>
  <c r="K99" i="37"/>
  <c r="K100" i="37"/>
  <c r="K101" i="37"/>
  <c r="K102" i="37"/>
  <c r="K103" i="37"/>
  <c r="K104" i="37"/>
  <c r="K105" i="37"/>
  <c r="K106" i="37"/>
  <c r="K107" i="37"/>
  <c r="K108" i="37"/>
  <c r="K109" i="37"/>
  <c r="K110" i="37"/>
  <c r="K111" i="37"/>
  <c r="K112" i="37"/>
  <c r="K113" i="37"/>
  <c r="K114" i="37"/>
  <c r="K115" i="37"/>
  <c r="K116" i="37"/>
  <c r="K117" i="37"/>
  <c r="K118" i="37"/>
  <c r="K119" i="37"/>
  <c r="K120" i="37"/>
  <c r="K121" i="37"/>
  <c r="K122" i="37"/>
  <c r="K123" i="37"/>
  <c r="K124" i="37"/>
  <c r="K125" i="37"/>
  <c r="K126" i="37"/>
  <c r="K127" i="37"/>
  <c r="K128" i="37"/>
  <c r="K129" i="37"/>
  <c r="K130" i="37"/>
  <c r="K131" i="37"/>
  <c r="K132" i="37"/>
  <c r="K133" i="37"/>
  <c r="K134" i="37"/>
  <c r="K135" i="37"/>
  <c r="K136" i="37"/>
  <c r="K137" i="37"/>
  <c r="K138" i="37"/>
  <c r="K139" i="37"/>
  <c r="K140" i="37"/>
  <c r="K141" i="37"/>
  <c r="K142" i="37"/>
  <c r="K143" i="37"/>
  <c r="K144" i="37"/>
  <c r="K145" i="37"/>
  <c r="K146" i="37"/>
  <c r="K147" i="37"/>
  <c r="K148" i="37"/>
  <c r="K149" i="37"/>
  <c r="K150" i="37"/>
  <c r="K151" i="37"/>
  <c r="K152" i="37"/>
  <c r="K153" i="37"/>
  <c r="K154" i="37"/>
  <c r="K155" i="37"/>
  <c r="K156" i="37"/>
  <c r="K157" i="37"/>
  <c r="K158" i="37"/>
  <c r="K159" i="37"/>
  <c r="K160" i="37"/>
  <c r="K161" i="37"/>
  <c r="K162" i="37"/>
  <c r="K163" i="37"/>
  <c r="K164" i="37"/>
  <c r="K165" i="37"/>
  <c r="K166" i="37"/>
  <c r="K167" i="37"/>
  <c r="K168" i="37"/>
  <c r="K169" i="37"/>
  <c r="K170" i="37"/>
  <c r="K171" i="37"/>
  <c r="K172" i="37"/>
  <c r="K173" i="37"/>
  <c r="K174" i="37"/>
  <c r="K175" i="37"/>
  <c r="K176" i="37"/>
  <c r="K177" i="37"/>
  <c r="K178" i="37"/>
  <c r="K180" i="37"/>
  <c r="K181" i="37"/>
  <c r="K182" i="37"/>
  <c r="K183" i="37"/>
  <c r="K184" i="37"/>
  <c r="K185" i="37"/>
  <c r="K186" i="37"/>
  <c r="K187" i="37"/>
  <c r="K188" i="37"/>
  <c r="K189" i="37"/>
  <c r="K190" i="37"/>
  <c r="K191" i="37"/>
  <c r="K192" i="37"/>
  <c r="K193" i="37"/>
  <c r="K194" i="37"/>
  <c r="K195" i="37"/>
  <c r="K196" i="37"/>
  <c r="K197" i="37"/>
  <c r="K199" i="37"/>
  <c r="K200" i="37"/>
  <c r="K201" i="37"/>
  <c r="K202" i="37"/>
  <c r="K203" i="37"/>
  <c r="K204" i="37"/>
  <c r="K205" i="37"/>
  <c r="K206" i="37"/>
  <c r="K207" i="37"/>
  <c r="K208" i="37"/>
  <c r="K209" i="37"/>
  <c r="K210" i="37"/>
  <c r="K211" i="37"/>
  <c r="K212" i="37"/>
  <c r="K213" i="37"/>
  <c r="K214" i="37"/>
  <c r="K215" i="37"/>
  <c r="K216" i="37"/>
  <c r="K217" i="37"/>
  <c r="K218" i="37"/>
  <c r="K219" i="37"/>
  <c r="K220" i="37"/>
  <c r="K221" i="37"/>
  <c r="K222" i="37"/>
  <c r="K223" i="37"/>
  <c r="K224" i="37"/>
  <c r="K225" i="37"/>
  <c r="K226" i="37"/>
  <c r="K227" i="37"/>
  <c r="K228" i="37"/>
  <c r="K230" i="37"/>
  <c r="K231" i="37"/>
  <c r="K232" i="37"/>
  <c r="K233" i="37"/>
  <c r="K234" i="37"/>
  <c r="K235" i="37"/>
  <c r="K236" i="37"/>
  <c r="K237" i="37"/>
  <c r="K238" i="37"/>
  <c r="K239" i="37"/>
  <c r="K240" i="37"/>
  <c r="K241" i="37"/>
  <c r="K242" i="37"/>
  <c r="K243" i="37"/>
  <c r="K244" i="37"/>
  <c r="K245" i="37"/>
  <c r="K246" i="37"/>
  <c r="K247" i="37"/>
  <c r="K248" i="37"/>
  <c r="K249" i="37"/>
  <c r="K250" i="37"/>
  <c r="K251" i="37"/>
  <c r="K252" i="37"/>
  <c r="K253" i="37"/>
  <c r="K254" i="37"/>
  <c r="K255" i="37"/>
  <c r="K256" i="37"/>
  <c r="K257" i="37"/>
  <c r="K258" i="37"/>
  <c r="K259" i="37"/>
  <c r="K260" i="37"/>
  <c r="K261" i="37"/>
  <c r="K262" i="37"/>
  <c r="K263" i="37"/>
  <c r="K264" i="37"/>
  <c r="K265" i="37"/>
  <c r="K266" i="37"/>
  <c r="K267" i="37"/>
  <c r="K268" i="37"/>
  <c r="K269" i="37"/>
  <c r="K270" i="37"/>
  <c r="K271" i="37"/>
  <c r="K272" i="37"/>
  <c r="K273" i="37"/>
  <c r="K274" i="37"/>
  <c r="K275" i="37"/>
  <c r="K276" i="37"/>
  <c r="K277" i="37"/>
  <c r="K278" i="37"/>
  <c r="K279" i="37"/>
  <c r="K280" i="37"/>
  <c r="K281" i="37"/>
  <c r="K282" i="37"/>
  <c r="K283" i="37"/>
  <c r="K284" i="37"/>
  <c r="K285" i="37"/>
  <c r="K286" i="37"/>
  <c r="K287" i="37"/>
  <c r="K288" i="37"/>
  <c r="K289" i="37"/>
  <c r="K290" i="37"/>
  <c r="K291" i="37"/>
  <c r="K292" i="37"/>
  <c r="K293" i="37"/>
  <c r="K294" i="37"/>
  <c r="K295" i="37"/>
  <c r="K296" i="37"/>
  <c r="K297" i="37"/>
  <c r="K298" i="37"/>
  <c r="K299" i="37"/>
  <c r="K300" i="37"/>
  <c r="K301" i="37"/>
  <c r="K302" i="37"/>
  <c r="K303" i="37"/>
  <c r="K304" i="37"/>
  <c r="K305" i="37"/>
  <c r="K306" i="37"/>
  <c r="K307" i="37"/>
  <c r="K308" i="37"/>
  <c r="K309" i="37"/>
  <c r="K310" i="37"/>
  <c r="K311" i="37"/>
  <c r="K312" i="37"/>
  <c r="K313" i="37"/>
  <c r="K314" i="37"/>
  <c r="K315" i="37"/>
  <c r="K316" i="37"/>
  <c r="K317" i="37"/>
  <c r="K318" i="37"/>
  <c r="K319" i="37"/>
  <c r="K320" i="37"/>
  <c r="K321" i="37"/>
  <c r="K322" i="37"/>
  <c r="K323" i="37"/>
  <c r="K324" i="37"/>
  <c r="K325" i="37"/>
  <c r="K326" i="37"/>
  <c r="K327" i="37"/>
  <c r="K328" i="37"/>
  <c r="K329" i="37"/>
  <c r="K330" i="37"/>
  <c r="K331" i="37"/>
  <c r="K332" i="37"/>
  <c r="K333" i="37"/>
  <c r="K334" i="37"/>
  <c r="K335" i="37"/>
  <c r="K336" i="37"/>
  <c r="K337" i="37"/>
  <c r="K338" i="37"/>
  <c r="K339" i="37"/>
  <c r="K340" i="37"/>
  <c r="K341" i="37"/>
  <c r="K342" i="37"/>
  <c r="K343" i="37"/>
  <c r="K344" i="37"/>
  <c r="K345" i="37"/>
  <c r="K346" i="37"/>
  <c r="K347" i="37"/>
  <c r="K348" i="37"/>
  <c r="K349" i="37"/>
  <c r="K350" i="37"/>
  <c r="K351" i="37"/>
  <c r="K352" i="37"/>
  <c r="K353" i="37"/>
  <c r="K354" i="37"/>
  <c r="K355" i="37"/>
  <c r="K356" i="37"/>
  <c r="K357" i="37"/>
  <c r="K358" i="37"/>
  <c r="K359" i="37"/>
  <c r="K360" i="37"/>
  <c r="K361" i="37"/>
  <c r="K362" i="37"/>
  <c r="K363" i="37"/>
  <c r="K364" i="37"/>
  <c r="K365" i="37"/>
  <c r="K366" i="37"/>
  <c r="K367" i="37"/>
  <c r="K368" i="37"/>
  <c r="K369" i="37"/>
  <c r="K370" i="37"/>
  <c r="K371" i="37"/>
  <c r="K372" i="37"/>
  <c r="K373" i="37"/>
  <c r="K374" i="37"/>
  <c r="K375" i="37"/>
  <c r="K376" i="37"/>
  <c r="K377" i="37"/>
  <c r="K378" i="37"/>
  <c r="K379" i="37"/>
  <c r="K380" i="37"/>
  <c r="K381" i="37"/>
  <c r="K382" i="37"/>
  <c r="K383" i="37"/>
  <c r="K384" i="37"/>
  <c r="K385" i="37"/>
  <c r="K386" i="37"/>
  <c r="K387" i="37"/>
  <c r="K388" i="37"/>
  <c r="K389" i="37"/>
  <c r="K390" i="37"/>
  <c r="K391" i="37"/>
  <c r="K392" i="37"/>
  <c r="K393" i="37"/>
  <c r="K394" i="37"/>
  <c r="K395" i="37"/>
  <c r="K396" i="37"/>
  <c r="K397" i="37"/>
  <c r="K398" i="37"/>
  <c r="K399" i="37"/>
  <c r="K400" i="37"/>
  <c r="K401" i="37"/>
  <c r="K402" i="37"/>
  <c r="K403" i="37"/>
  <c r="K404" i="37"/>
  <c r="K405" i="37"/>
  <c r="K406" i="37"/>
  <c r="K407" i="37"/>
  <c r="K408" i="37"/>
  <c r="K409" i="37"/>
  <c r="K410" i="37"/>
  <c r="K411" i="37"/>
  <c r="K412" i="37"/>
  <c r="K413" i="37"/>
  <c r="K414" i="37"/>
  <c r="K415" i="37"/>
  <c r="K416" i="37"/>
  <c r="K417" i="37"/>
  <c r="K418" i="37"/>
  <c r="K419" i="37"/>
  <c r="K420" i="37"/>
  <c r="K421" i="37"/>
  <c r="K422" i="37"/>
  <c r="K423" i="37"/>
  <c r="K424" i="37"/>
  <c r="K425" i="37"/>
  <c r="K426" i="37"/>
  <c r="K427" i="37"/>
  <c r="K428" i="37"/>
  <c r="K429" i="37"/>
  <c r="K430" i="37"/>
  <c r="K431" i="37"/>
  <c r="K432" i="37"/>
  <c r="K433" i="37"/>
  <c r="K434" i="37"/>
  <c r="K435" i="37"/>
  <c r="K436" i="37"/>
  <c r="K437" i="37"/>
  <c r="K438" i="37"/>
  <c r="K439" i="37"/>
  <c r="K440" i="37"/>
  <c r="K441" i="37"/>
  <c r="K442" i="37"/>
  <c r="K443" i="37"/>
  <c r="K444" i="37"/>
  <c r="K445" i="37"/>
  <c r="K446" i="37"/>
  <c r="K447" i="37"/>
  <c r="K448" i="37"/>
  <c r="K449" i="37"/>
  <c r="K450" i="37"/>
  <c r="K451" i="37"/>
  <c r="K452" i="37"/>
  <c r="K453" i="37"/>
  <c r="K454" i="37"/>
  <c r="K455" i="37"/>
  <c r="K456" i="37"/>
  <c r="K457" i="37"/>
  <c r="K458" i="37"/>
  <c r="K459" i="37"/>
  <c r="K460" i="37"/>
  <c r="K461" i="37"/>
  <c r="K462" i="37"/>
  <c r="K463" i="37"/>
  <c r="K464" i="37"/>
  <c r="K465" i="37"/>
  <c r="K466" i="37"/>
  <c r="K467" i="37"/>
  <c r="K468" i="37"/>
  <c r="K469" i="37"/>
  <c r="K470" i="37"/>
  <c r="K471" i="37"/>
  <c r="K472" i="37"/>
  <c r="K473" i="37"/>
  <c r="K474" i="37"/>
  <c r="K475" i="37"/>
  <c r="K476" i="37"/>
  <c r="K477" i="37"/>
  <c r="K478" i="37"/>
  <c r="K479" i="37"/>
  <c r="K480" i="37"/>
  <c r="K481" i="37"/>
  <c r="K482" i="37"/>
  <c r="K483" i="37"/>
  <c r="K484" i="37"/>
  <c r="K485" i="37"/>
  <c r="K486" i="37"/>
  <c r="K487" i="37"/>
  <c r="K488" i="37"/>
  <c r="K489" i="37"/>
  <c r="K490" i="37"/>
  <c r="K491" i="37"/>
  <c r="K492" i="37"/>
  <c r="K493" i="37"/>
  <c r="K494" i="37"/>
  <c r="K495" i="37"/>
  <c r="K496" i="37"/>
  <c r="K497" i="37"/>
  <c r="K498" i="37"/>
  <c r="K499" i="37"/>
  <c r="K500" i="37"/>
  <c r="K501" i="37"/>
  <c r="K502" i="37"/>
  <c r="K503" i="37"/>
  <c r="K504" i="37"/>
  <c r="K505" i="37"/>
  <c r="K506" i="37"/>
  <c r="K507" i="37"/>
  <c r="K508" i="37"/>
  <c r="K509" i="37"/>
  <c r="K510" i="37"/>
  <c r="K511" i="37"/>
  <c r="K512" i="37"/>
  <c r="K513" i="37"/>
  <c r="K514" i="37"/>
  <c r="K515" i="37"/>
  <c r="K516" i="37"/>
  <c r="K517" i="37"/>
  <c r="K518" i="37"/>
  <c r="K519" i="37"/>
  <c r="K520" i="37"/>
  <c r="K521" i="37"/>
  <c r="K522" i="37"/>
  <c r="K523" i="37"/>
  <c r="K524" i="37"/>
  <c r="K525" i="37"/>
  <c r="K526" i="37"/>
  <c r="K527" i="37"/>
  <c r="K528" i="37"/>
  <c r="K529" i="37"/>
  <c r="K530" i="37"/>
  <c r="K531" i="37"/>
  <c r="K532" i="37"/>
  <c r="K533" i="37"/>
  <c r="K534" i="37"/>
  <c r="K535" i="37"/>
  <c r="K536" i="37"/>
  <c r="K537" i="37"/>
  <c r="K538" i="37"/>
  <c r="K539" i="37"/>
  <c r="K540" i="37"/>
  <c r="K541" i="37"/>
  <c r="K542" i="37"/>
  <c r="K543" i="37"/>
  <c r="K544" i="37"/>
  <c r="K545" i="37"/>
  <c r="K546" i="37"/>
  <c r="K547" i="37"/>
  <c r="K548" i="37"/>
  <c r="K549" i="37"/>
  <c r="K550" i="37"/>
  <c r="K551" i="37"/>
  <c r="K552" i="37"/>
  <c r="K553" i="37"/>
  <c r="K554" i="37"/>
  <c r="K555" i="37"/>
  <c r="K556" i="37"/>
  <c r="K557" i="37"/>
  <c r="K558" i="37"/>
  <c r="K559" i="37"/>
  <c r="K560" i="37"/>
  <c r="K561" i="37"/>
  <c r="K562" i="37"/>
  <c r="K563" i="37"/>
  <c r="K564" i="37"/>
  <c r="K565" i="37"/>
  <c r="K566" i="37"/>
  <c r="K567" i="37"/>
  <c r="K568" i="37"/>
  <c r="K569" i="37"/>
  <c r="K570" i="37"/>
  <c r="K571" i="37"/>
  <c r="K572" i="37"/>
  <c r="K573" i="37"/>
  <c r="K574" i="37"/>
  <c r="K575" i="37"/>
  <c r="K576" i="37"/>
  <c r="K577" i="37"/>
  <c r="K578" i="37"/>
  <c r="K579" i="37"/>
  <c r="K580" i="37"/>
  <c r="K581" i="37"/>
  <c r="K582" i="37"/>
  <c r="K583" i="37"/>
  <c r="K584" i="37"/>
  <c r="K585" i="37"/>
  <c r="K586" i="37"/>
  <c r="K587" i="37"/>
  <c r="K588" i="37"/>
  <c r="K589" i="37"/>
  <c r="K590" i="37"/>
  <c r="K591" i="37"/>
  <c r="K592" i="37"/>
  <c r="K593" i="37"/>
  <c r="K594" i="37"/>
  <c r="K595" i="37"/>
  <c r="K596" i="37"/>
  <c r="K597" i="37"/>
  <c r="K598" i="37"/>
  <c r="K599" i="37"/>
  <c r="K600" i="37"/>
  <c r="K601" i="37"/>
  <c r="K602" i="37"/>
  <c r="K603" i="37"/>
  <c r="K604" i="37"/>
  <c r="K605" i="37"/>
  <c r="K606" i="37"/>
  <c r="K607" i="37"/>
  <c r="K608" i="37"/>
  <c r="K609" i="37"/>
  <c r="K610" i="37"/>
  <c r="K611" i="37"/>
  <c r="K612" i="37"/>
  <c r="K613" i="37"/>
  <c r="K614" i="37"/>
  <c r="K615" i="37"/>
  <c r="K617" i="37"/>
  <c r="K618" i="37"/>
  <c r="K619" i="37"/>
  <c r="K620" i="37"/>
  <c r="K621" i="37"/>
  <c r="K622" i="37"/>
  <c r="K623" i="37"/>
  <c r="K624" i="37"/>
  <c r="K625" i="37"/>
  <c r="K626" i="37"/>
  <c r="K627" i="37"/>
  <c r="K628" i="37"/>
  <c r="K629" i="37"/>
  <c r="K630" i="37"/>
  <c r="K631" i="37"/>
  <c r="K632" i="37"/>
  <c r="K633" i="37"/>
  <c r="K634" i="37"/>
  <c r="K635" i="37"/>
  <c r="K636" i="37"/>
  <c r="K637" i="37"/>
  <c r="K638" i="37"/>
  <c r="K639" i="37"/>
  <c r="K640" i="37"/>
  <c r="K641" i="37"/>
  <c r="K642" i="37"/>
  <c r="K643" i="37"/>
  <c r="K644" i="37"/>
  <c r="K645" i="37"/>
  <c r="K646" i="37"/>
  <c r="K647" i="37"/>
  <c r="K648" i="37"/>
  <c r="K649" i="37"/>
  <c r="K650" i="37"/>
  <c r="K651" i="37"/>
  <c r="K652" i="37"/>
  <c r="K653" i="37"/>
  <c r="K654" i="37"/>
  <c r="K655" i="37"/>
  <c r="K656" i="37"/>
  <c r="K657" i="37"/>
  <c r="K658" i="37"/>
  <c r="K659" i="37"/>
  <c r="K660" i="37"/>
  <c r="K661" i="37"/>
  <c r="K662" i="37"/>
  <c r="K663" i="37"/>
  <c r="K664" i="37"/>
  <c r="K665" i="37"/>
  <c r="K666" i="37"/>
  <c r="K667" i="37"/>
  <c r="K668" i="37"/>
  <c r="K669" i="37"/>
  <c r="K670" i="37"/>
  <c r="K671" i="37"/>
  <c r="K672" i="37"/>
  <c r="K673" i="37"/>
  <c r="K675" i="37"/>
  <c r="K676" i="37"/>
  <c r="K677" i="37"/>
  <c r="K678" i="37"/>
  <c r="K679" i="37"/>
  <c r="K680" i="37"/>
  <c r="K681" i="37"/>
  <c r="K682" i="37"/>
  <c r="K683" i="37"/>
  <c r="K684" i="37"/>
  <c r="K685" i="37"/>
  <c r="K686" i="37"/>
  <c r="K687" i="37"/>
  <c r="K688" i="37"/>
  <c r="K689" i="37"/>
  <c r="K691" i="37"/>
  <c r="K692" i="37"/>
  <c r="K693" i="37"/>
  <c r="K694" i="37"/>
  <c r="K695" i="37"/>
  <c r="K696" i="37"/>
  <c r="K697" i="37"/>
  <c r="K698" i="37"/>
  <c r="K699" i="37"/>
  <c r="K700" i="37"/>
  <c r="K701" i="37"/>
  <c r="K702" i="37"/>
  <c r="K703" i="37"/>
  <c r="K704" i="37"/>
  <c r="K705" i="37"/>
  <c r="K706" i="37"/>
  <c r="K707" i="37"/>
  <c r="K708" i="37"/>
  <c r="K709" i="37"/>
  <c r="K710" i="37"/>
  <c r="K711" i="37"/>
  <c r="K712" i="37"/>
  <c r="K713" i="37"/>
  <c r="K714" i="37"/>
  <c r="K715" i="37"/>
  <c r="K716" i="37"/>
  <c r="K717" i="37"/>
  <c r="K718" i="37"/>
  <c r="K719" i="37"/>
  <c r="K720" i="37"/>
  <c r="K721" i="37"/>
  <c r="K722" i="37"/>
  <c r="K723" i="37"/>
  <c r="K724" i="37"/>
  <c r="K725" i="37"/>
  <c r="K726" i="37"/>
  <c r="K727" i="37"/>
  <c r="K728" i="37"/>
  <c r="K729" i="37"/>
  <c r="K730" i="37"/>
  <c r="K731" i="37"/>
  <c r="K732" i="37"/>
  <c r="K733" i="37"/>
  <c r="K734" i="37"/>
  <c r="K735" i="37"/>
  <c r="K736" i="37"/>
  <c r="K737" i="37"/>
  <c r="K738" i="37"/>
  <c r="K739" i="37"/>
  <c r="K740" i="37"/>
  <c r="K741" i="37"/>
  <c r="K742" i="37"/>
  <c r="K743" i="37"/>
  <c r="K744" i="37"/>
  <c r="K745" i="37"/>
  <c r="K746" i="37"/>
  <c r="K747" i="37"/>
  <c r="K748" i="37"/>
  <c r="K749" i="37"/>
  <c r="K750" i="37"/>
  <c r="K751" i="37"/>
  <c r="K752" i="37"/>
  <c r="K753" i="37"/>
  <c r="K754" i="37"/>
  <c r="K755" i="37"/>
  <c r="K756" i="37"/>
  <c r="K757" i="37"/>
  <c r="K758" i="37"/>
  <c r="K759" i="37"/>
  <c r="K760" i="37"/>
  <c r="K761" i="37"/>
  <c r="K762" i="37"/>
  <c r="K763" i="37"/>
  <c r="K764" i="37"/>
  <c r="K765" i="37"/>
  <c r="K766" i="37"/>
  <c r="K767" i="37"/>
  <c r="K768" i="37"/>
  <c r="K769" i="37"/>
  <c r="K770" i="37"/>
  <c r="K771" i="37"/>
  <c r="K772" i="37"/>
  <c r="K773" i="37"/>
  <c r="K774" i="37"/>
  <c r="K775" i="37"/>
  <c r="K776" i="37"/>
  <c r="K777" i="37"/>
  <c r="K778" i="37"/>
  <c r="K779" i="37"/>
  <c r="K780" i="37"/>
  <c r="K781" i="37"/>
  <c r="K782" i="37"/>
  <c r="K783" i="37"/>
  <c r="K784" i="37"/>
  <c r="K785" i="37"/>
  <c r="K786" i="37"/>
  <c r="K787" i="37"/>
  <c r="K788" i="37"/>
  <c r="K789" i="37"/>
  <c r="K790" i="37"/>
  <c r="K791" i="37"/>
  <c r="K792" i="37"/>
  <c r="K793" i="37"/>
  <c r="K794" i="37"/>
  <c r="K795" i="37"/>
  <c r="K796" i="37"/>
  <c r="K797" i="37"/>
  <c r="K798" i="37"/>
  <c r="K799" i="37"/>
  <c r="K800" i="37"/>
  <c r="K801" i="37"/>
  <c r="K802" i="37"/>
  <c r="K803" i="37"/>
  <c r="K804" i="37"/>
  <c r="K805" i="37"/>
  <c r="K806" i="37"/>
  <c r="K807" i="37"/>
  <c r="K808" i="37"/>
  <c r="K809" i="37"/>
  <c r="K810" i="37"/>
  <c r="K811" i="37"/>
  <c r="K812" i="37"/>
  <c r="K813" i="37"/>
  <c r="K814" i="37"/>
  <c r="K815" i="37"/>
  <c r="K816" i="37"/>
  <c r="K817" i="37"/>
  <c r="K818" i="37"/>
  <c r="K819" i="37"/>
  <c r="K820" i="37"/>
  <c r="K821" i="37"/>
  <c r="K822" i="37"/>
  <c r="K823" i="37"/>
  <c r="K824" i="37"/>
  <c r="K825" i="37"/>
  <c r="K826" i="37"/>
  <c r="K827" i="37"/>
  <c r="K828" i="37"/>
  <c r="K829" i="37"/>
  <c r="K830" i="37"/>
  <c r="K831" i="37"/>
  <c r="K832" i="37"/>
  <c r="K833" i="37"/>
  <c r="K834" i="37"/>
  <c r="K835" i="37"/>
  <c r="K836" i="37"/>
  <c r="K837" i="37"/>
  <c r="K838" i="37"/>
  <c r="K839" i="37"/>
  <c r="K840" i="37"/>
  <c r="K841" i="37"/>
  <c r="K842" i="37"/>
  <c r="K843" i="37"/>
  <c r="K844" i="37"/>
  <c r="K845" i="37"/>
  <c r="K846" i="37"/>
  <c r="K847" i="37"/>
  <c r="K848" i="37"/>
  <c r="K849" i="37"/>
  <c r="K850" i="37"/>
  <c r="K851" i="37"/>
  <c r="K852" i="37"/>
  <c r="K853" i="37"/>
  <c r="K854" i="37"/>
  <c r="K855" i="37"/>
  <c r="K856" i="37"/>
  <c r="K857" i="37"/>
  <c r="K858" i="37"/>
  <c r="K859" i="37"/>
  <c r="K860" i="37"/>
  <c r="K861" i="37"/>
  <c r="K862" i="37"/>
  <c r="K863" i="37"/>
  <c r="K864" i="37"/>
  <c r="K865" i="37"/>
  <c r="K866" i="37"/>
  <c r="K867" i="37"/>
  <c r="K868" i="37"/>
  <c r="K869" i="37"/>
  <c r="K870" i="37"/>
  <c r="K871" i="37"/>
  <c r="K872" i="37"/>
  <c r="K873" i="37"/>
  <c r="K874" i="37"/>
  <c r="K875" i="37"/>
  <c r="K876" i="37"/>
  <c r="K877" i="37"/>
  <c r="K878" i="37"/>
  <c r="K879" i="37"/>
  <c r="K880" i="37"/>
  <c r="K881" i="37"/>
  <c r="K882" i="37"/>
  <c r="K883" i="37"/>
  <c r="K884" i="37"/>
  <c r="K885" i="37"/>
  <c r="K886" i="37"/>
  <c r="K887" i="37"/>
  <c r="K888" i="37"/>
  <c r="K889" i="37"/>
  <c r="K890" i="37"/>
  <c r="K891" i="37"/>
  <c r="K892" i="37"/>
  <c r="K893" i="37"/>
  <c r="K894" i="37"/>
  <c r="K895" i="37"/>
  <c r="K896" i="37"/>
  <c r="K897" i="37"/>
  <c r="K898" i="37"/>
  <c r="K899" i="37"/>
  <c r="K900" i="37"/>
  <c r="K901" i="37"/>
  <c r="K902" i="37"/>
  <c r="K903" i="37"/>
  <c r="K904" i="37"/>
  <c r="K905" i="37"/>
  <c r="K906" i="37"/>
  <c r="K907" i="37"/>
  <c r="K908" i="37"/>
  <c r="K909" i="37"/>
  <c r="K910" i="37"/>
  <c r="K912" i="37"/>
  <c r="K913" i="37"/>
  <c r="K914" i="37"/>
  <c r="K915" i="37"/>
  <c r="K916" i="37"/>
  <c r="K918" i="37"/>
  <c r="K919" i="37"/>
  <c r="K920" i="37"/>
  <c r="K921" i="37"/>
  <c r="K922" i="37"/>
  <c r="K923" i="37"/>
  <c r="K924" i="37"/>
  <c r="K925" i="37"/>
  <c r="K926" i="37"/>
  <c r="K927" i="37"/>
  <c r="K928" i="37"/>
  <c r="K929" i="37"/>
  <c r="K930" i="37"/>
  <c r="K931" i="37"/>
  <c r="K932" i="37"/>
  <c r="K933" i="37"/>
  <c r="K934" i="37"/>
  <c r="K935" i="37"/>
  <c r="K936" i="37"/>
  <c r="K937" i="37"/>
  <c r="K938" i="37"/>
  <c r="K939" i="37"/>
  <c r="K940" i="37"/>
  <c r="K941" i="37"/>
  <c r="K942" i="37"/>
  <c r="K943" i="37"/>
  <c r="K944" i="37"/>
  <c r="K945" i="37"/>
  <c r="K946" i="37"/>
  <c r="K947" i="37"/>
  <c r="K948" i="37"/>
  <c r="K949" i="37"/>
  <c r="K950" i="37"/>
  <c r="K951" i="37"/>
  <c r="K952" i="37"/>
  <c r="K953" i="37"/>
  <c r="K954" i="37"/>
  <c r="K955" i="37"/>
  <c r="K956" i="37"/>
  <c r="K957" i="37"/>
  <c r="K958" i="37"/>
  <c r="K959" i="37"/>
  <c r="K960" i="37"/>
  <c r="K961" i="37"/>
  <c r="K962" i="37"/>
  <c r="K963" i="37"/>
  <c r="K964" i="37"/>
  <c r="K965" i="37"/>
  <c r="K966" i="37"/>
  <c r="K967" i="37"/>
  <c r="K968" i="37"/>
  <c r="K969" i="37"/>
  <c r="K970" i="37"/>
  <c r="K971" i="37"/>
  <c r="K972" i="37"/>
  <c r="K973" i="37"/>
  <c r="K974" i="37"/>
  <c r="K975" i="37"/>
  <c r="K976" i="37"/>
  <c r="K977" i="37"/>
  <c r="K978" i="37"/>
  <c r="K979" i="37"/>
  <c r="K980" i="37"/>
  <c r="K981" i="37"/>
  <c r="K982" i="37"/>
  <c r="K983" i="37"/>
  <c r="K984" i="37"/>
  <c r="K985" i="37"/>
  <c r="K987" i="37"/>
  <c r="K988" i="37"/>
  <c r="K989" i="37"/>
  <c r="K990" i="37"/>
  <c r="K991" i="37"/>
  <c r="K992" i="37"/>
  <c r="K993" i="37"/>
  <c r="K994" i="37"/>
  <c r="K995" i="37"/>
  <c r="K996" i="37"/>
  <c r="K997" i="37"/>
  <c r="K998" i="37"/>
  <c r="K999" i="37"/>
  <c r="K1000" i="37"/>
  <c r="K1001" i="37"/>
  <c r="K1002" i="37"/>
  <c r="K1003" i="37"/>
  <c r="K1004" i="37"/>
  <c r="K1005" i="37"/>
  <c r="K1006" i="37"/>
  <c r="K1007" i="37"/>
  <c r="K1008" i="37"/>
  <c r="K1009" i="37"/>
  <c r="K1010" i="37"/>
  <c r="K1011" i="37"/>
  <c r="K1012" i="37"/>
  <c r="K1013" i="37"/>
  <c r="K1014" i="37"/>
  <c r="K1015" i="37"/>
  <c r="K1016" i="37"/>
  <c r="K1017" i="37"/>
  <c r="K1018" i="37"/>
  <c r="K1019" i="37"/>
  <c r="K1020" i="37"/>
  <c r="K1021" i="37"/>
  <c r="K1023" i="37"/>
  <c r="K1024" i="37"/>
  <c r="K1025" i="37"/>
  <c r="K1026" i="37"/>
  <c r="K1027" i="37"/>
  <c r="K1028" i="37"/>
  <c r="K1029" i="37"/>
  <c r="K1030" i="37"/>
  <c r="K1031" i="37"/>
  <c r="K1032" i="37"/>
  <c r="K1033" i="37"/>
  <c r="K1034" i="37"/>
  <c r="K1035" i="37"/>
  <c r="K1036" i="37"/>
  <c r="K1037" i="37"/>
  <c r="K1038" i="37"/>
  <c r="K1039" i="37"/>
  <c r="K1040" i="37"/>
  <c r="K1041" i="37"/>
  <c r="K1042" i="37"/>
  <c r="K1043" i="37"/>
  <c r="K1044" i="37"/>
  <c r="K1045" i="37"/>
  <c r="K1046" i="37"/>
  <c r="K1048" i="37"/>
  <c r="K1049" i="37"/>
  <c r="K1050" i="37"/>
  <c r="K1051" i="37"/>
  <c r="K1052" i="37"/>
  <c r="K1054" i="37"/>
  <c r="K1055" i="37"/>
  <c r="K1056" i="37"/>
  <c r="K1058" i="37"/>
  <c r="K1059" i="37"/>
  <c r="K1060" i="37"/>
  <c r="K1061" i="37"/>
  <c r="K1062" i="37"/>
  <c r="K1063" i="37"/>
  <c r="K1064" i="37"/>
  <c r="K1065" i="37"/>
  <c r="K1066" i="37"/>
  <c r="K1067" i="37"/>
  <c r="K1068" i="37"/>
  <c r="K1069" i="37"/>
  <c r="K1070" i="37"/>
  <c r="K1071" i="37"/>
  <c r="K1072" i="37"/>
  <c r="K1073" i="37"/>
  <c r="K1074" i="37"/>
  <c r="K1075" i="37"/>
  <c r="K1076" i="37"/>
  <c r="K1077" i="37"/>
  <c r="K1078" i="37"/>
  <c r="K1079" i="37"/>
  <c r="K1080" i="37"/>
  <c r="K1081" i="37"/>
  <c r="K1082" i="37"/>
  <c r="K1083" i="37"/>
  <c r="K1084" i="37"/>
  <c r="K1085" i="37"/>
  <c r="K1086" i="37"/>
  <c r="K1087" i="37"/>
  <c r="K1088" i="37"/>
  <c r="K1089" i="37"/>
  <c r="K1090" i="37"/>
  <c r="K1091" i="37"/>
  <c r="K1092" i="37"/>
  <c r="K1093" i="37"/>
  <c r="K1094" i="37"/>
  <c r="K1095" i="37"/>
  <c r="K1096" i="37"/>
  <c r="K1097" i="37"/>
  <c r="K1098" i="37"/>
  <c r="K1099" i="37"/>
  <c r="K1100" i="37"/>
  <c r="K1101" i="37"/>
  <c r="K1102" i="37"/>
  <c r="K1103" i="37"/>
  <c r="K1104" i="37"/>
  <c r="K1105" i="37"/>
  <c r="K1106" i="37"/>
  <c r="K1107" i="37"/>
  <c r="K1108" i="37"/>
  <c r="K1109" i="37"/>
  <c r="K1110" i="37"/>
  <c r="K1111" i="37"/>
  <c r="K1112" i="37"/>
  <c r="K1113" i="37"/>
  <c r="K1114" i="37"/>
  <c r="K1115" i="37"/>
  <c r="K1116" i="37"/>
  <c r="K1117" i="37"/>
  <c r="K1118" i="37"/>
  <c r="K1119" i="37"/>
  <c r="K1120" i="37"/>
  <c r="K1121" i="37"/>
  <c r="K1122" i="37"/>
  <c r="K1123" i="37"/>
  <c r="K1124" i="37"/>
  <c r="K1125" i="37"/>
  <c r="K1126" i="37"/>
  <c r="K1127" i="37"/>
  <c r="K1128" i="37"/>
  <c r="K1129" i="37"/>
  <c r="K1130" i="37"/>
  <c r="K1131" i="37"/>
  <c r="K1132" i="37"/>
  <c r="K1133" i="37"/>
  <c r="K1134" i="37"/>
  <c r="K1135" i="37"/>
  <c r="K1136" i="37"/>
  <c r="K1137" i="37"/>
  <c r="K1138" i="37"/>
  <c r="K1139" i="37"/>
  <c r="K1140" i="37"/>
  <c r="K1141" i="37"/>
  <c r="K1142" i="37"/>
  <c r="K1143" i="37"/>
  <c r="K1144" i="37"/>
  <c r="K1146" i="37"/>
  <c r="K1147" i="37"/>
  <c r="K1148" i="37"/>
  <c r="K1149" i="37"/>
  <c r="K1150" i="37"/>
  <c r="K1151" i="37"/>
  <c r="K1152" i="37"/>
  <c r="K1153" i="37"/>
  <c r="K1154" i="37"/>
  <c r="K1155" i="37"/>
  <c r="K1156" i="37"/>
  <c r="K1157" i="37"/>
  <c r="K1158" i="37"/>
  <c r="K1159" i="37"/>
  <c r="K1160" i="37"/>
  <c r="K1161" i="37"/>
  <c r="K1162" i="37"/>
  <c r="K1163" i="37"/>
  <c r="K1164" i="37"/>
  <c r="K1165" i="37"/>
  <c r="K1166" i="37"/>
  <c r="K1167" i="37"/>
  <c r="K1168" i="37"/>
  <c r="K1169" i="37"/>
  <c r="K1170" i="37"/>
  <c r="K1171" i="37"/>
  <c r="K1172" i="37"/>
  <c r="K1173" i="37"/>
  <c r="K1174" i="37"/>
  <c r="K1175" i="37"/>
  <c r="K1176" i="37"/>
  <c r="K1177" i="37"/>
  <c r="K1178" i="37"/>
  <c r="K1179" i="37"/>
  <c r="K1180" i="37"/>
  <c r="K1181" i="37"/>
  <c r="K1182" i="37"/>
  <c r="K1183" i="37"/>
  <c r="K1184" i="37"/>
  <c r="K1185" i="37"/>
  <c r="K1186" i="37"/>
  <c r="K1187" i="37"/>
  <c r="K1188" i="37"/>
  <c r="K1189" i="37"/>
  <c r="K1190" i="37"/>
  <c r="K1191" i="37"/>
  <c r="K1192" i="37"/>
  <c r="K1193" i="37"/>
  <c r="K1194" i="37"/>
  <c r="K1195" i="37"/>
  <c r="K1196" i="37"/>
  <c r="K1198" i="37"/>
  <c r="K1199" i="37"/>
  <c r="K1200" i="37"/>
  <c r="K1201" i="37"/>
  <c r="K1202" i="37"/>
  <c r="K1203" i="37"/>
  <c r="K1204" i="37"/>
  <c r="K1205" i="37"/>
  <c r="K1206" i="37"/>
  <c r="K1207" i="37"/>
  <c r="K1208" i="37"/>
  <c r="K1209" i="37"/>
  <c r="K1210" i="37"/>
  <c r="K1211" i="37"/>
  <c r="K1212" i="37"/>
  <c r="K1213" i="37"/>
  <c r="K1214" i="37"/>
  <c r="K1215" i="37"/>
  <c r="K1216" i="37"/>
  <c r="K1217" i="37"/>
  <c r="K1218" i="37"/>
  <c r="K1219" i="37"/>
  <c r="K1220" i="37"/>
  <c r="K1221" i="37"/>
  <c r="K1222" i="37"/>
  <c r="K1223" i="37"/>
  <c r="K1224" i="37"/>
  <c r="K1225" i="37"/>
  <c r="K1226" i="37"/>
  <c r="K1227" i="37"/>
  <c r="K1228" i="37"/>
  <c r="K1229" i="37"/>
  <c r="K1230" i="37"/>
  <c r="K1231" i="37"/>
  <c r="K1232" i="37"/>
  <c r="K1233" i="37"/>
  <c r="K1234" i="37"/>
  <c r="K1235" i="37"/>
  <c r="K1236" i="37"/>
  <c r="K1237" i="37"/>
  <c r="K1238" i="37"/>
  <c r="K1239" i="37"/>
  <c r="K1240" i="37"/>
  <c r="K1241" i="37"/>
  <c r="K1242" i="37"/>
  <c r="K1243" i="37"/>
  <c r="K1244" i="37"/>
  <c r="K1245" i="37"/>
  <c r="K1246" i="37"/>
  <c r="K1247" i="37"/>
  <c r="K1248" i="37"/>
  <c r="K1249" i="37"/>
  <c r="K1250" i="37"/>
  <c r="K1251" i="37"/>
  <c r="K1252" i="37"/>
  <c r="K1253" i="37"/>
  <c r="K1254" i="37"/>
  <c r="K1255" i="37"/>
  <c r="K1256" i="37"/>
  <c r="K1257" i="37"/>
  <c r="K1258" i="37"/>
  <c r="K1259" i="37"/>
  <c r="K1260" i="37"/>
  <c r="K1261" i="37"/>
  <c r="K1262" i="37"/>
  <c r="K1263" i="37"/>
  <c r="K1264" i="37"/>
  <c r="K1265" i="37"/>
  <c r="K1266" i="37"/>
  <c r="K1267" i="37"/>
  <c r="K1268" i="37"/>
  <c r="K1269" i="37"/>
  <c r="K1270" i="37"/>
  <c r="K1271" i="37"/>
  <c r="K1272" i="37"/>
  <c r="K1273" i="37"/>
  <c r="K1274" i="37"/>
  <c r="K1275" i="37"/>
  <c r="K1276" i="37"/>
  <c r="K1277" i="37"/>
  <c r="K1278" i="37"/>
  <c r="K1279" i="37"/>
  <c r="K1280" i="37"/>
  <c r="K1282" i="37"/>
  <c r="K1283" i="37"/>
  <c r="K1284" i="37"/>
  <c r="K1285" i="37"/>
  <c r="K1286" i="37"/>
  <c r="K1287" i="37"/>
  <c r="K1288" i="37"/>
  <c r="K1289" i="37"/>
  <c r="K1290" i="37"/>
  <c r="K1291" i="37"/>
  <c r="K1292" i="37"/>
  <c r="K1293" i="37"/>
  <c r="K1294" i="37"/>
  <c r="K1295" i="37"/>
  <c r="K1296" i="37"/>
  <c r="K1297" i="37"/>
  <c r="K1298" i="37"/>
  <c r="K1299" i="37"/>
  <c r="K1300" i="37"/>
  <c r="K1301" i="37"/>
  <c r="K1302" i="37"/>
  <c r="K1303" i="37"/>
  <c r="K1304" i="37"/>
  <c r="K1305" i="37"/>
  <c r="K1306" i="37"/>
  <c r="K1307" i="37"/>
  <c r="K1308" i="37"/>
  <c r="K1309" i="37"/>
  <c r="K1310" i="37"/>
  <c r="K1311" i="37"/>
  <c r="K1312" i="37"/>
  <c r="K1313" i="37"/>
  <c r="K1314" i="37"/>
  <c r="K1315" i="37"/>
  <c r="K1316" i="37"/>
  <c r="K1317" i="37"/>
  <c r="K1318" i="37"/>
  <c r="K1319" i="37"/>
  <c r="K1320" i="37"/>
  <c r="K1321" i="37"/>
  <c r="K1322" i="37"/>
  <c r="K1323" i="37"/>
  <c r="K1324" i="37"/>
  <c r="K1325" i="37"/>
  <c r="K1326" i="37"/>
  <c r="K1327" i="37"/>
  <c r="K1328" i="37"/>
  <c r="K1329" i="37"/>
  <c r="K1330" i="37"/>
  <c r="K1331" i="37"/>
  <c r="K1332" i="37"/>
  <c r="K1333" i="37"/>
  <c r="K1334" i="37"/>
  <c r="K1335" i="37"/>
  <c r="K1336" i="37"/>
  <c r="K1337" i="37"/>
  <c r="K1338" i="37"/>
  <c r="K1339" i="37"/>
  <c r="K1340" i="37"/>
  <c r="K1341" i="37"/>
  <c r="K1342" i="37"/>
  <c r="K1343" i="37"/>
  <c r="K1344" i="37"/>
  <c r="K1345" i="37"/>
  <c r="K1346" i="37"/>
  <c r="K1347" i="37"/>
  <c r="K1348" i="37"/>
  <c r="K1349" i="37"/>
  <c r="K1350" i="37"/>
  <c r="K1351" i="37"/>
  <c r="K1352" i="37"/>
  <c r="K1353" i="37"/>
  <c r="K1354" i="37"/>
  <c r="K1355" i="37"/>
  <c r="K1356" i="37"/>
  <c r="K1357" i="37"/>
  <c r="K1358" i="37"/>
  <c r="K1359" i="37"/>
  <c r="K1360" i="37"/>
  <c r="K1361" i="37"/>
  <c r="K1362" i="37"/>
  <c r="K1363" i="37"/>
  <c r="K1364" i="37"/>
  <c r="K1365" i="37"/>
  <c r="K1366" i="37"/>
  <c r="K1367" i="37"/>
  <c r="K1368" i="37"/>
  <c r="K1369" i="37"/>
  <c r="K1370" i="37"/>
  <c r="K1371" i="37"/>
  <c r="K1372" i="37"/>
  <c r="K1373" i="37"/>
  <c r="K1374" i="37"/>
  <c r="K1375" i="37"/>
  <c r="K1376" i="37"/>
  <c r="K1377" i="37"/>
  <c r="K1378" i="37"/>
  <c r="K1379" i="37"/>
  <c r="K1380" i="37"/>
  <c r="K1381" i="37"/>
  <c r="K1382" i="37"/>
  <c r="K1383" i="37"/>
  <c r="K1384" i="37"/>
  <c r="K1385" i="37"/>
  <c r="K1386" i="37"/>
  <c r="K1387" i="37"/>
  <c r="K1388" i="37"/>
  <c r="K1389" i="37"/>
  <c r="K1390" i="37"/>
  <c r="K1391" i="37"/>
  <c r="K1392" i="37"/>
  <c r="K1393" i="37"/>
  <c r="K1394" i="37"/>
  <c r="K1395" i="37"/>
  <c r="K1396" i="37"/>
  <c r="K1397" i="37"/>
  <c r="K1398" i="37"/>
  <c r="K1399" i="37"/>
  <c r="K1400" i="37"/>
  <c r="K1401" i="37"/>
  <c r="K1402" i="37"/>
  <c r="K1403" i="37"/>
  <c r="K1404" i="37"/>
  <c r="K1405" i="37"/>
  <c r="K1406" i="37"/>
  <c r="K1407" i="37"/>
  <c r="K1408" i="37"/>
  <c r="K1409" i="37"/>
  <c r="K1410" i="37"/>
  <c r="K1411" i="37"/>
  <c r="K1412" i="37"/>
  <c r="K1413" i="37"/>
  <c r="K1414" i="37"/>
  <c r="K1415" i="37"/>
  <c r="K1416" i="37"/>
  <c r="K1417" i="37"/>
  <c r="K1418" i="37"/>
  <c r="K1419" i="37"/>
  <c r="K1420" i="37"/>
  <c r="K1421" i="37"/>
  <c r="K1422" i="37"/>
  <c r="K1423" i="37"/>
  <c r="K1424" i="37"/>
  <c r="K1425" i="37"/>
  <c r="K1426" i="37"/>
  <c r="K1427" i="37"/>
  <c r="K1428" i="37"/>
  <c r="K1429" i="37"/>
  <c r="K1430" i="37"/>
  <c r="K1431" i="37"/>
  <c r="K1432" i="37"/>
  <c r="K1433" i="37"/>
  <c r="K1434" i="37"/>
  <c r="K1435" i="37"/>
  <c r="K1436" i="37"/>
  <c r="K1437" i="37"/>
  <c r="K1438" i="37"/>
  <c r="K1439" i="37"/>
  <c r="K1440" i="37"/>
  <c r="K1441" i="37"/>
  <c r="K1442" i="37"/>
  <c r="K1443" i="37"/>
  <c r="K1444" i="37"/>
  <c r="K1445" i="37"/>
  <c r="K1446" i="37"/>
  <c r="K1447" i="37"/>
  <c r="K1448" i="37"/>
  <c r="K1449" i="37"/>
  <c r="K1450" i="37"/>
  <c r="K1451" i="37"/>
  <c r="K1452" i="37"/>
  <c r="K1453" i="37"/>
  <c r="K1454" i="37"/>
  <c r="K1455" i="37"/>
  <c r="K1456" i="37"/>
  <c r="K1457" i="37"/>
  <c r="K1458" i="37"/>
  <c r="K1459" i="37"/>
  <c r="K1460" i="37"/>
  <c r="K1462" i="37"/>
  <c r="K1463" i="37"/>
  <c r="K1464" i="37"/>
  <c r="K1465" i="37"/>
  <c r="K1466" i="37"/>
  <c r="K1467" i="37"/>
  <c r="K1468" i="37"/>
  <c r="K1469" i="37"/>
  <c r="K1470" i="37"/>
  <c r="K1471" i="37"/>
  <c r="K1472" i="37"/>
  <c r="K1473" i="37"/>
  <c r="K1474" i="37"/>
  <c r="K1475" i="37"/>
  <c r="K1476" i="37"/>
  <c r="K1477" i="37"/>
  <c r="K1478" i="37"/>
  <c r="K1479" i="37"/>
  <c r="K1480" i="37"/>
  <c r="K1481" i="37"/>
  <c r="K1482" i="37"/>
  <c r="K1483" i="37"/>
  <c r="K1484" i="37"/>
  <c r="K1485" i="37"/>
  <c r="K1486" i="37"/>
  <c r="K1487" i="37"/>
  <c r="K1488" i="37"/>
  <c r="K1489" i="37"/>
  <c r="K1490" i="37"/>
  <c r="K1491" i="37"/>
  <c r="K1492" i="37"/>
  <c r="K1493" i="37"/>
  <c r="K1494" i="37"/>
  <c r="K1495" i="37"/>
  <c r="K1496" i="37"/>
  <c r="K1497" i="37"/>
  <c r="K1498" i="37"/>
  <c r="K1499" i="37"/>
  <c r="K1500" i="37"/>
  <c r="K1502" i="37"/>
  <c r="K1503" i="37"/>
  <c r="K1504" i="37"/>
  <c r="K1505" i="37"/>
  <c r="K1506" i="37"/>
  <c r="K1507" i="37"/>
  <c r="K1508" i="37"/>
  <c r="K1509" i="37"/>
  <c r="K1510" i="37"/>
  <c r="K1511" i="37"/>
  <c r="K1512" i="37"/>
  <c r="K1513" i="37"/>
  <c r="K1514" i="37"/>
  <c r="K1515" i="37"/>
  <c r="K1516" i="37"/>
  <c r="K1517" i="37"/>
  <c r="K1518" i="37"/>
  <c r="K1519" i="37"/>
  <c r="K1520" i="37"/>
  <c r="K1521" i="37"/>
  <c r="K1522" i="37"/>
  <c r="K1523" i="37"/>
  <c r="K1524" i="37"/>
  <c r="K1525" i="37"/>
  <c r="K1526" i="37"/>
  <c r="K1527" i="37"/>
  <c r="K1528" i="37"/>
  <c r="K1529" i="37"/>
  <c r="K1530" i="37"/>
  <c r="K1531" i="37"/>
  <c r="K1532" i="37"/>
  <c r="K1533" i="37"/>
  <c r="K1534" i="37"/>
  <c r="K1535" i="37"/>
  <c r="K1536" i="37"/>
  <c r="K1537" i="37"/>
  <c r="K1538" i="37"/>
  <c r="K1539" i="37"/>
  <c r="K1540" i="37"/>
  <c r="K1541" i="37"/>
  <c r="K1542" i="37"/>
  <c r="K1543" i="37"/>
  <c r="K1544" i="37"/>
  <c r="K1545" i="37"/>
  <c r="K1546" i="37"/>
  <c r="K1547" i="37"/>
  <c r="K1548" i="37"/>
  <c r="K1549" i="37"/>
  <c r="K1550" i="37"/>
  <c r="K1551" i="37"/>
  <c r="K1552" i="37"/>
  <c r="K1553" i="37"/>
  <c r="K1554" i="37"/>
  <c r="K1555" i="37"/>
  <c r="K1556" i="37"/>
  <c r="K1557" i="37"/>
  <c r="K1558" i="37"/>
  <c r="K1559" i="37"/>
  <c r="K1560" i="37"/>
  <c r="K1561" i="37"/>
  <c r="K1562" i="37"/>
  <c r="K1563" i="37"/>
  <c r="K1564" i="37"/>
  <c r="K1565" i="37"/>
  <c r="K1566" i="37"/>
  <c r="K1567" i="37"/>
  <c r="K1568" i="37"/>
  <c r="K1569" i="37"/>
  <c r="K1570" i="37"/>
  <c r="K1571" i="37"/>
  <c r="K1572" i="37"/>
  <c r="K1573" i="37"/>
  <c r="K1574" i="37"/>
  <c r="K1575" i="37"/>
  <c r="K1576" i="37"/>
  <c r="K1577" i="37"/>
  <c r="K1578" i="37"/>
  <c r="K1579" i="37"/>
  <c r="K1580" i="37"/>
  <c r="K1581" i="37"/>
  <c r="K1582" i="37"/>
  <c r="K1583" i="37"/>
  <c r="K1584" i="37"/>
  <c r="K1585" i="37"/>
  <c r="K1586" i="37"/>
  <c r="K1587" i="37"/>
  <c r="K1588" i="37"/>
  <c r="K1589" i="37"/>
  <c r="K1590" i="37"/>
  <c r="K1591" i="37"/>
  <c r="K1592" i="37"/>
  <c r="K1593" i="37"/>
  <c r="K1594" i="37"/>
  <c r="K1595" i="37"/>
  <c r="K1596" i="37"/>
  <c r="K1597" i="37"/>
  <c r="K1598" i="37"/>
  <c r="K1600" i="37"/>
  <c r="K1601" i="37"/>
  <c r="K1602" i="37"/>
  <c r="K1603" i="37"/>
  <c r="K1604" i="37"/>
  <c r="K1605" i="37"/>
  <c r="K1606" i="37"/>
  <c r="K1607" i="37"/>
  <c r="K1608" i="37"/>
  <c r="K1609" i="37"/>
  <c r="K1610" i="37"/>
  <c r="K1611" i="37"/>
  <c r="K1612" i="37"/>
  <c r="K1613" i="37"/>
  <c r="K1614" i="37"/>
  <c r="K1615" i="37"/>
  <c r="K1616" i="37"/>
  <c r="K1617" i="37"/>
  <c r="K1618" i="37"/>
  <c r="K1619" i="37"/>
  <c r="K1620" i="37"/>
  <c r="K1621" i="37"/>
  <c r="K1622" i="37"/>
  <c r="K1623" i="37"/>
  <c r="K1624" i="37"/>
  <c r="K1625" i="37"/>
  <c r="K1626" i="37"/>
  <c r="K1627" i="37"/>
  <c r="K1628" i="37"/>
  <c r="K1629" i="37"/>
  <c r="K1630" i="37"/>
  <c r="K1631" i="37"/>
  <c r="K1632" i="37"/>
  <c r="K1633" i="37"/>
  <c r="K1634" i="37"/>
  <c r="K1635" i="37"/>
  <c r="K1636" i="37"/>
  <c r="K1637" i="37"/>
  <c r="K1638" i="37"/>
  <c r="K1639" i="37"/>
  <c r="K1640" i="37"/>
  <c r="K1641" i="37"/>
  <c r="K1642" i="37"/>
  <c r="K1643" i="37"/>
  <c r="K1644" i="37"/>
  <c r="K1645" i="37"/>
  <c r="K1646" i="37"/>
  <c r="K1647" i="37"/>
  <c r="K1648" i="37"/>
  <c r="K1649" i="37"/>
  <c r="K1650" i="37"/>
  <c r="K1651" i="37"/>
  <c r="K1652" i="37"/>
  <c r="K1653" i="37"/>
  <c r="K1654" i="37"/>
  <c r="K1655" i="37"/>
  <c r="K1656" i="37"/>
  <c r="K1657" i="37"/>
  <c r="K1658" i="37"/>
  <c r="K1659" i="37"/>
  <c r="K1660" i="37"/>
  <c r="K1661" i="37"/>
  <c r="K1662" i="37"/>
  <c r="K1663" i="37"/>
  <c r="K1664" i="37"/>
  <c r="K1665" i="37"/>
  <c r="K1666" i="37"/>
  <c r="K1667" i="37"/>
  <c r="K1668" i="37"/>
  <c r="K1669" i="37"/>
  <c r="K1670" i="37"/>
  <c r="K1671" i="37"/>
  <c r="K1672" i="37"/>
  <c r="K1673" i="37"/>
  <c r="K1674" i="37"/>
  <c r="K1675" i="37"/>
  <c r="K1676" i="37"/>
  <c r="K1677" i="37"/>
  <c r="K1678" i="37"/>
  <c r="K1679" i="37"/>
  <c r="K1680" i="37"/>
  <c r="K1681" i="37"/>
  <c r="K1682" i="37"/>
  <c r="K1683" i="37"/>
  <c r="K1684" i="37"/>
  <c r="K1685" i="37"/>
  <c r="K1686" i="37"/>
  <c r="K1688" i="37"/>
  <c r="K1689" i="37"/>
  <c r="K1690" i="37"/>
  <c r="K1691" i="37"/>
  <c r="K1692" i="37"/>
  <c r="K1693" i="37"/>
  <c r="K1694" i="37"/>
  <c r="K1695" i="37"/>
  <c r="K1696" i="37"/>
  <c r="K1697" i="37"/>
  <c r="K1698" i="37"/>
  <c r="K1699" i="37"/>
  <c r="K1700" i="37"/>
  <c r="K1701" i="37"/>
  <c r="K1702" i="37"/>
  <c r="K1703" i="37"/>
  <c r="K1704" i="37"/>
  <c r="K1705" i="37"/>
  <c r="K1706" i="37"/>
  <c r="K1707" i="37"/>
  <c r="K1708" i="37"/>
  <c r="K1709" i="37"/>
  <c r="K1710" i="37"/>
  <c r="K1711" i="37"/>
  <c r="K1712" i="37"/>
  <c r="K1713" i="37"/>
  <c r="K1714" i="37"/>
  <c r="K1715" i="37"/>
  <c r="K1716" i="37"/>
  <c r="K1717" i="37"/>
  <c r="K1718" i="37"/>
  <c r="K1719" i="37"/>
  <c r="K1720" i="37"/>
  <c r="K1721" i="37"/>
  <c r="K1722" i="37"/>
  <c r="K1723" i="37"/>
  <c r="K1724" i="37"/>
  <c r="K1725" i="37"/>
  <c r="K1726" i="37"/>
  <c r="K1727" i="37"/>
  <c r="K1728" i="37"/>
  <c r="K1729" i="37"/>
  <c r="K1730" i="37"/>
  <c r="K1731" i="37"/>
  <c r="K1732" i="37"/>
  <c r="K1733" i="37"/>
  <c r="K1734" i="37"/>
  <c r="K1735" i="37"/>
  <c r="K1736" i="37"/>
  <c r="K1737" i="37"/>
  <c r="K1738" i="37"/>
  <c r="K1739" i="37"/>
  <c r="K1740" i="37"/>
  <c r="K1741" i="37"/>
  <c r="K1742" i="37"/>
  <c r="K1743" i="37"/>
  <c r="K1744" i="37"/>
  <c r="K1745" i="37"/>
  <c r="K1746" i="37"/>
  <c r="K1747" i="37"/>
  <c r="K1748" i="37"/>
  <c r="K1749" i="37"/>
  <c r="K1750" i="37"/>
  <c r="K1751" i="37"/>
  <c r="K1752" i="37"/>
  <c r="K1753" i="37"/>
  <c r="K1754" i="37"/>
  <c r="K1755" i="37"/>
  <c r="K1756" i="37"/>
  <c r="K1757" i="37"/>
  <c r="K1758" i="37"/>
  <c r="K1759" i="37"/>
  <c r="K1760" i="37"/>
  <c r="K1761" i="37"/>
  <c r="K1762" i="37"/>
  <c r="K1763" i="37"/>
  <c r="K1764" i="37"/>
  <c r="K1765" i="37"/>
  <c r="K1766" i="37"/>
  <c r="K1767" i="37"/>
  <c r="K1768" i="37"/>
  <c r="K1769" i="37"/>
  <c r="K1770" i="37"/>
  <c r="K1771" i="37"/>
  <c r="K1772" i="37"/>
  <c r="K1773" i="37"/>
  <c r="K1774" i="37"/>
  <c r="K1775" i="37"/>
  <c r="K1776" i="37"/>
  <c r="K1777" i="37"/>
  <c r="K1778" i="37"/>
  <c r="K1779" i="37"/>
  <c r="K1780" i="37"/>
  <c r="K1781" i="37"/>
  <c r="K1782" i="37"/>
  <c r="K1783" i="37"/>
  <c r="K1784" i="37"/>
  <c r="K1785" i="37"/>
  <c r="K1786" i="37"/>
  <c r="K1787" i="37"/>
  <c r="K1788" i="37"/>
  <c r="K1789" i="37"/>
  <c r="K1790" i="37"/>
  <c r="K1791" i="37"/>
  <c r="K1792" i="37"/>
  <c r="K1793" i="37"/>
  <c r="K1794" i="37"/>
  <c r="K1795" i="37"/>
  <c r="K1796" i="37"/>
  <c r="K1797" i="37"/>
  <c r="K1798" i="37"/>
  <c r="K1799" i="37"/>
  <c r="K1800" i="37"/>
  <c r="K1801" i="37"/>
  <c r="K1802" i="37"/>
  <c r="K1803" i="37"/>
  <c r="K1804" i="37"/>
  <c r="K1805" i="37"/>
  <c r="K1806" i="37"/>
  <c r="K1807" i="37"/>
  <c r="K1808" i="37"/>
  <c r="K1809" i="37"/>
  <c r="K1810" i="37"/>
  <c r="K1811" i="37"/>
  <c r="K1812" i="37"/>
  <c r="K1813" i="37"/>
  <c r="K1814" i="37"/>
  <c r="K1815" i="37"/>
  <c r="K1816" i="37"/>
  <c r="K1817" i="37"/>
  <c r="K1818" i="37"/>
  <c r="K1819" i="37"/>
  <c r="K1820" i="37"/>
  <c r="K1821" i="37"/>
  <c r="K1822" i="37"/>
  <c r="K1823" i="37"/>
  <c r="K1824" i="37"/>
  <c r="K1825" i="37"/>
  <c r="K1826" i="37"/>
  <c r="K1827" i="37"/>
  <c r="K1828" i="37"/>
  <c r="K1829" i="37"/>
  <c r="K1830" i="37"/>
  <c r="K1831" i="37"/>
  <c r="K1832" i="37"/>
  <c r="K1833" i="37"/>
  <c r="K1834" i="37"/>
  <c r="K1835" i="37"/>
  <c r="K1836" i="37"/>
  <c r="K1837" i="37"/>
  <c r="K1838" i="37"/>
  <c r="K1839" i="37"/>
  <c r="K1840" i="37"/>
  <c r="K1841" i="37"/>
  <c r="K1842" i="37"/>
  <c r="K1843" i="37"/>
  <c r="K1844" i="37"/>
  <c r="K1845" i="37"/>
  <c r="K1846" i="37"/>
  <c r="K1847" i="37"/>
  <c r="K1848" i="37"/>
  <c r="K1849" i="37"/>
  <c r="K1850" i="37"/>
  <c r="K1851" i="37"/>
  <c r="K1852" i="37"/>
  <c r="K1853" i="37"/>
  <c r="K1854" i="37"/>
  <c r="K1855" i="37"/>
  <c r="K1856" i="37"/>
  <c r="K1857" i="37"/>
  <c r="K1858" i="37"/>
  <c r="K1859" i="37"/>
  <c r="K1860" i="37"/>
  <c r="K1861" i="37"/>
  <c r="K1862" i="37"/>
  <c r="K1863" i="37"/>
  <c r="K1864" i="37"/>
  <c r="K1865" i="37"/>
  <c r="K1866" i="37"/>
  <c r="K1867" i="37"/>
  <c r="K1868" i="37"/>
  <c r="K1869" i="37"/>
  <c r="K1870" i="37"/>
  <c r="K1871" i="37"/>
  <c r="K1872" i="37"/>
  <c r="K1873" i="37"/>
  <c r="K1874" i="37"/>
  <c r="K1875" i="37"/>
  <c r="K1876" i="37"/>
  <c r="K1877" i="37"/>
  <c r="K1878" i="37"/>
  <c r="K1879" i="37"/>
  <c r="K1880" i="37"/>
  <c r="K1881" i="37"/>
  <c r="K1882" i="37"/>
  <c r="K1883" i="37"/>
  <c r="K1884" i="37"/>
  <c r="K1885" i="37"/>
  <c r="K1886" i="37"/>
  <c r="K1887" i="37"/>
  <c r="K1888" i="37"/>
  <c r="K1889" i="37"/>
  <c r="K1890" i="37"/>
  <c r="K1891" i="37"/>
  <c r="K1892" i="37"/>
  <c r="K1893" i="37"/>
  <c r="K1894" i="37"/>
  <c r="K1895" i="37"/>
  <c r="K1896" i="37"/>
  <c r="K1897" i="37"/>
  <c r="K1898" i="37"/>
  <c r="K1899" i="37"/>
  <c r="K1900" i="37"/>
  <c r="K1901" i="37"/>
  <c r="K1902" i="37"/>
  <c r="K1903" i="37"/>
  <c r="K1904" i="37"/>
  <c r="K1905" i="37"/>
  <c r="K1906" i="37"/>
  <c r="K1907" i="37"/>
  <c r="K1908" i="37"/>
  <c r="K1909" i="37"/>
  <c r="K1910" i="37"/>
  <c r="K1911" i="37"/>
  <c r="K1912" i="37"/>
  <c r="K1913" i="37"/>
  <c r="K1914" i="37"/>
  <c r="K1915" i="37"/>
  <c r="K1916" i="37"/>
  <c r="K1917" i="37"/>
  <c r="K1918" i="37"/>
  <c r="K1919" i="37"/>
  <c r="K1920" i="37"/>
  <c r="K1921" i="37"/>
  <c r="K1922" i="37"/>
  <c r="K1923" i="37"/>
  <c r="K1924" i="37"/>
  <c r="K1925" i="37"/>
  <c r="K1926" i="37"/>
  <c r="K1927" i="37"/>
  <c r="K1928" i="37"/>
  <c r="K1929" i="37"/>
  <c r="K1930" i="37"/>
  <c r="K1931" i="37"/>
  <c r="K1932" i="37"/>
  <c r="K1933" i="37"/>
  <c r="K1934" i="37"/>
  <c r="K1935" i="37"/>
  <c r="K1936" i="37"/>
  <c r="K1937" i="37"/>
  <c r="K1938" i="37"/>
  <c r="K1939" i="37"/>
  <c r="K1940" i="37"/>
  <c r="K1941" i="37"/>
  <c r="K1942" i="37"/>
  <c r="K1943" i="37"/>
  <c r="K1944" i="37"/>
  <c r="K1945" i="37"/>
  <c r="K1946" i="37"/>
  <c r="K1947" i="37"/>
  <c r="K1948" i="37"/>
  <c r="K1949" i="37"/>
  <c r="K1950" i="37"/>
  <c r="K1951" i="37"/>
  <c r="K1952" i="37"/>
  <c r="K1953" i="37"/>
  <c r="K1954" i="37"/>
  <c r="K1955" i="37"/>
  <c r="K1956" i="37"/>
  <c r="K1957" i="37"/>
  <c r="K1958" i="37"/>
  <c r="K1959" i="37"/>
  <c r="K1960" i="37"/>
  <c r="K1961" i="37"/>
  <c r="K1962" i="37"/>
  <c r="K1963" i="37"/>
  <c r="K1964" i="37"/>
  <c r="K1965" i="37"/>
  <c r="K1966" i="37"/>
  <c r="K1967" i="37"/>
  <c r="K1968" i="37"/>
  <c r="K1969" i="37"/>
  <c r="K1970" i="37"/>
  <c r="K1971" i="37"/>
  <c r="K1972" i="37"/>
  <c r="K1973" i="37"/>
  <c r="K1974" i="37"/>
  <c r="K1975" i="37"/>
  <c r="K1976" i="37"/>
  <c r="K1977" i="37"/>
  <c r="K1978" i="37"/>
  <c r="K1979" i="37"/>
  <c r="K1980" i="37"/>
  <c r="K1981" i="37"/>
  <c r="K1982" i="37"/>
  <c r="K1983" i="37"/>
  <c r="K1984" i="37"/>
  <c r="K1985" i="37"/>
  <c r="K1986" i="37"/>
  <c r="K1987" i="37"/>
  <c r="K1988" i="37"/>
  <c r="K1989" i="37"/>
  <c r="K1990" i="37"/>
  <c r="K1991" i="37"/>
  <c r="K1992" i="37"/>
  <c r="K1993" i="37"/>
  <c r="K1994" i="37"/>
  <c r="K1995" i="37"/>
  <c r="K1996" i="37"/>
  <c r="K1997" i="37"/>
  <c r="K1998" i="37"/>
  <c r="K1999" i="37"/>
  <c r="K2000" i="37"/>
  <c r="K2001" i="37"/>
  <c r="K2" i="37"/>
  <c r="I2" i="5"/>
  <c r="I3" i="5"/>
  <c r="I4" i="5"/>
  <c r="I5" i="5"/>
  <c r="J5" i="5" s="1"/>
  <c r="I6" i="5"/>
  <c r="J6" i="5" s="1"/>
  <c r="I7" i="5"/>
  <c r="I8" i="5"/>
  <c r="I9" i="5"/>
  <c r="I10" i="5"/>
  <c r="I11" i="5"/>
  <c r="J11" i="5" s="1"/>
  <c r="I12" i="5"/>
  <c r="J12" i="5" s="1"/>
  <c r="I13" i="5"/>
  <c r="J13" i="5" s="1"/>
  <c r="I14" i="5"/>
  <c r="I15" i="5"/>
  <c r="I16" i="5"/>
  <c r="I17" i="5"/>
  <c r="I18" i="5"/>
  <c r="I19" i="5"/>
  <c r="J19" i="5" s="1"/>
  <c r="I20" i="5"/>
  <c r="J20" i="5" s="1"/>
  <c r="I21" i="5"/>
  <c r="J21" i="5" s="1"/>
  <c r="I22" i="5"/>
  <c r="J22" i="5" s="1"/>
  <c r="I23" i="5"/>
  <c r="J23" i="5" s="1"/>
  <c r="I24" i="5"/>
  <c r="J24" i="5" s="1"/>
  <c r="I25" i="5"/>
  <c r="J25" i="5" s="1"/>
  <c r="I26" i="5"/>
  <c r="I27" i="5"/>
  <c r="I28" i="5"/>
  <c r="I29" i="5"/>
  <c r="I30" i="5"/>
  <c r="J30" i="5" s="1"/>
  <c r="I31" i="5"/>
  <c r="J31" i="5" s="1"/>
  <c r="I32" i="5"/>
  <c r="J32" i="5" s="1"/>
  <c r="I33" i="5"/>
  <c r="J33" i="5" s="1"/>
  <c r="I34" i="5"/>
  <c r="J34" i="5" s="1"/>
  <c r="I35" i="5"/>
  <c r="J35" i="5" s="1"/>
  <c r="I36" i="5"/>
  <c r="J36" i="5" s="1"/>
  <c r="I37" i="5"/>
  <c r="J37" i="5" s="1"/>
  <c r="I38" i="5"/>
  <c r="I39" i="5"/>
  <c r="I40" i="5"/>
  <c r="I41" i="5"/>
  <c r="J41" i="5" s="1"/>
  <c r="I42" i="5"/>
  <c r="J42" i="5" s="1"/>
  <c r="I43" i="5"/>
  <c r="J43" i="5" s="1"/>
  <c r="I44" i="5"/>
  <c r="J44" i="5" s="1"/>
  <c r="I45" i="5"/>
  <c r="J45" i="5" s="1"/>
  <c r="I46" i="5"/>
  <c r="J46" i="5" s="1"/>
  <c r="I47" i="5"/>
  <c r="J47" i="5" s="1"/>
  <c r="I48" i="5"/>
  <c r="J48" i="5" s="1"/>
  <c r="I49" i="5"/>
  <c r="J49" i="5" s="1"/>
  <c r="I50" i="5"/>
  <c r="I51" i="5"/>
  <c r="I52" i="5"/>
  <c r="J52" i="5" s="1"/>
  <c r="I53" i="5"/>
  <c r="J53" i="5" s="1"/>
  <c r="I54" i="5"/>
  <c r="I55" i="5"/>
  <c r="J55" i="5" s="1"/>
  <c r="I56" i="5"/>
  <c r="J56" i="5" s="1"/>
  <c r="I57" i="5"/>
  <c r="J57" i="5" s="1"/>
  <c r="I58" i="5"/>
  <c r="J58" i="5" s="1"/>
  <c r="I59" i="5"/>
  <c r="J59" i="5" s="1"/>
  <c r="I60" i="5"/>
  <c r="J60" i="5" s="1"/>
  <c r="I61" i="5"/>
  <c r="J61" i="5" s="1"/>
  <c r="I62" i="5"/>
  <c r="I63" i="5"/>
  <c r="I64" i="5"/>
  <c r="I65" i="5"/>
  <c r="J65" i="5" s="1"/>
  <c r="I66" i="5"/>
  <c r="J66" i="5" s="1"/>
  <c r="I67" i="5"/>
  <c r="J67" i="5" s="1"/>
  <c r="I68" i="5"/>
  <c r="J68" i="5" s="1"/>
  <c r="I69" i="5"/>
  <c r="J69" i="5" s="1"/>
  <c r="I70" i="5"/>
  <c r="J70" i="5" s="1"/>
  <c r="I71" i="5"/>
  <c r="J71" i="5" s="1"/>
  <c r="I72" i="5"/>
  <c r="J72" i="5" s="1"/>
  <c r="I73" i="5"/>
  <c r="J73" i="5" s="1"/>
  <c r="I74" i="5"/>
  <c r="I75" i="5"/>
  <c r="I76" i="5"/>
  <c r="J76" i="5" s="1"/>
  <c r="I77" i="5"/>
  <c r="J77" i="5" s="1"/>
  <c r="I78" i="5"/>
  <c r="J78" i="5" s="1"/>
  <c r="I79" i="5"/>
  <c r="J79" i="5" s="1"/>
  <c r="I80" i="5"/>
  <c r="J80" i="5" s="1"/>
  <c r="I81" i="5"/>
  <c r="J81" i="5" s="1"/>
  <c r="I82" i="5"/>
  <c r="J82" i="5" s="1"/>
  <c r="I83" i="5"/>
  <c r="J83" i="5" s="1"/>
  <c r="I84" i="5"/>
  <c r="J84" i="5" s="1"/>
  <c r="I85" i="5"/>
  <c r="J85" i="5" s="1"/>
  <c r="I86" i="5"/>
  <c r="I87" i="5"/>
  <c r="I88" i="5"/>
  <c r="J88" i="5" s="1"/>
  <c r="I89" i="5"/>
  <c r="J89" i="5" s="1"/>
  <c r="I90" i="5"/>
  <c r="J90" i="5" s="1"/>
  <c r="I91" i="5"/>
  <c r="J91" i="5" s="1"/>
  <c r="I92" i="5"/>
  <c r="J92" i="5" s="1"/>
  <c r="I93" i="5"/>
  <c r="J93" i="5" s="1"/>
  <c r="I94" i="5"/>
  <c r="J94" i="5" s="1"/>
  <c r="I95" i="5"/>
  <c r="J95" i="5" s="1"/>
  <c r="I96" i="5"/>
  <c r="J96" i="5" s="1"/>
  <c r="I97" i="5"/>
  <c r="J97" i="5" s="1"/>
  <c r="I98" i="5"/>
  <c r="I99" i="5"/>
  <c r="I100" i="5"/>
  <c r="I101" i="5"/>
  <c r="I102" i="5"/>
  <c r="I103" i="5"/>
  <c r="J103" i="5" s="1"/>
  <c r="I104" i="5"/>
  <c r="J104" i="5" s="1"/>
  <c r="I105" i="5"/>
  <c r="J105" i="5" s="1"/>
  <c r="I106" i="5"/>
  <c r="J106" i="5" s="1"/>
  <c r="I107" i="5"/>
  <c r="J107" i="5" s="1"/>
  <c r="I108" i="5"/>
  <c r="J108" i="5" s="1"/>
  <c r="I109" i="5"/>
  <c r="J109" i="5" s="1"/>
  <c r="I110" i="5"/>
  <c r="I111" i="5"/>
  <c r="I112" i="5"/>
  <c r="J112" i="5" s="1"/>
  <c r="I113" i="5"/>
  <c r="I114" i="5"/>
  <c r="I115" i="5"/>
  <c r="J115" i="5" s="1"/>
  <c r="I116" i="5"/>
  <c r="J116" i="5" s="1"/>
  <c r="I117" i="5"/>
  <c r="J117" i="5" s="1"/>
  <c r="I118" i="5"/>
  <c r="J118" i="5" s="1"/>
  <c r="I119" i="5"/>
  <c r="J119" i="5" s="1"/>
  <c r="I120" i="5"/>
  <c r="J120" i="5" s="1"/>
  <c r="I121" i="5"/>
  <c r="J121" i="5" s="1"/>
  <c r="I122" i="5"/>
  <c r="I123" i="5"/>
  <c r="I124" i="5"/>
  <c r="I125" i="5"/>
  <c r="I126" i="5"/>
  <c r="I127" i="5"/>
  <c r="J127" i="5" s="1"/>
  <c r="I128" i="5"/>
  <c r="J128" i="5" s="1"/>
  <c r="I129" i="5"/>
  <c r="J129" i="5" s="1"/>
  <c r="I130" i="5"/>
  <c r="J130" i="5" s="1"/>
  <c r="I131" i="5"/>
  <c r="J131" i="5" s="1"/>
  <c r="I132" i="5"/>
  <c r="J132" i="5" s="1"/>
  <c r="I133" i="5"/>
  <c r="J133" i="5" s="1"/>
  <c r="I134" i="5"/>
  <c r="I135" i="5"/>
  <c r="I136" i="5"/>
  <c r="I137" i="5"/>
  <c r="J137" i="5" s="1"/>
  <c r="I138" i="5"/>
  <c r="I139" i="5"/>
  <c r="J139" i="5" s="1"/>
  <c r="I140" i="5"/>
  <c r="J140" i="5" s="1"/>
  <c r="I141" i="5"/>
  <c r="J141" i="5" s="1"/>
  <c r="I142" i="5"/>
  <c r="J142" i="5" s="1"/>
  <c r="I143" i="5"/>
  <c r="J143" i="5" s="1"/>
  <c r="I144" i="5"/>
  <c r="J144" i="5" s="1"/>
  <c r="I145" i="5"/>
  <c r="J145" i="5" s="1"/>
  <c r="I146" i="5"/>
  <c r="I147" i="5"/>
  <c r="I148" i="5"/>
  <c r="J148" i="5" s="1"/>
  <c r="I149" i="5"/>
  <c r="J149" i="5" s="1"/>
  <c r="I150" i="5"/>
  <c r="J150" i="5" s="1"/>
  <c r="I151" i="5"/>
  <c r="J151" i="5" s="1"/>
  <c r="I152" i="5"/>
  <c r="J152" i="5" s="1"/>
  <c r="I153" i="5"/>
  <c r="J153" i="5" s="1"/>
  <c r="I154" i="5"/>
  <c r="J154" i="5" s="1"/>
  <c r="I155" i="5"/>
  <c r="J155" i="5" s="1"/>
  <c r="I156" i="5"/>
  <c r="J156" i="5" s="1"/>
  <c r="I157" i="5"/>
  <c r="J157" i="5" s="1"/>
  <c r="I158" i="5"/>
  <c r="I159" i="5"/>
  <c r="I160" i="5"/>
  <c r="I161" i="5"/>
  <c r="I162" i="5"/>
  <c r="J162" i="5" s="1"/>
  <c r="I163" i="5"/>
  <c r="J163" i="5" s="1"/>
  <c r="I164" i="5"/>
  <c r="J164" i="5" s="1"/>
  <c r="I165" i="5"/>
  <c r="J165" i="5" s="1"/>
  <c r="I166" i="5"/>
  <c r="J166" i="5" s="1"/>
  <c r="I167" i="5"/>
  <c r="J167" i="5" s="1"/>
  <c r="I168" i="5"/>
  <c r="J168" i="5" s="1"/>
  <c r="I169" i="5"/>
  <c r="J169" i="5" s="1"/>
  <c r="I170" i="5"/>
  <c r="I171" i="5"/>
  <c r="I172" i="5"/>
  <c r="J172" i="5" s="1"/>
  <c r="I173" i="5"/>
  <c r="J173" i="5" s="1"/>
  <c r="I174" i="5"/>
  <c r="J174" i="5" s="1"/>
  <c r="I175" i="5"/>
  <c r="J175" i="5" s="1"/>
  <c r="I176" i="5"/>
  <c r="J176" i="5" s="1"/>
  <c r="I177" i="5"/>
  <c r="J177" i="5" s="1"/>
  <c r="I178" i="5"/>
  <c r="J178" i="5" s="1"/>
  <c r="I179" i="5"/>
  <c r="J179" i="5" s="1"/>
  <c r="I180" i="5"/>
  <c r="J180" i="5" s="1"/>
  <c r="I181" i="5"/>
  <c r="J181" i="5" s="1"/>
  <c r="I182" i="5"/>
  <c r="I183" i="5"/>
  <c r="I184" i="5"/>
  <c r="J184" i="5" s="1"/>
  <c r="I185" i="5"/>
  <c r="J185" i="5" s="1"/>
  <c r="I186" i="5"/>
  <c r="I187" i="5"/>
  <c r="J187" i="5" s="1"/>
  <c r="I188" i="5"/>
  <c r="J188" i="5" s="1"/>
  <c r="I189" i="5"/>
  <c r="J189" i="5" s="1"/>
  <c r="I190" i="5"/>
  <c r="J190" i="5" s="1"/>
  <c r="I191" i="5"/>
  <c r="J191" i="5" s="1"/>
  <c r="I192" i="5"/>
  <c r="J192" i="5" s="1"/>
  <c r="I193" i="5"/>
  <c r="J193" i="5" s="1"/>
  <c r="I194" i="5"/>
  <c r="I195" i="5"/>
  <c r="I196" i="5"/>
  <c r="I197" i="5"/>
  <c r="I198" i="5"/>
  <c r="J198" i="5" s="1"/>
  <c r="I199" i="5"/>
  <c r="J199" i="5" s="1"/>
  <c r="I200" i="5"/>
  <c r="J200" i="5" s="1"/>
  <c r="I201" i="5"/>
  <c r="J201" i="5" s="1"/>
  <c r="I202" i="5"/>
  <c r="J202" i="5" s="1"/>
  <c r="I203" i="5"/>
  <c r="J203" i="5" s="1"/>
  <c r="I204" i="5"/>
  <c r="J204" i="5" s="1"/>
  <c r="I205" i="5"/>
  <c r="J205" i="5" s="1"/>
  <c r="I206" i="5"/>
  <c r="I207" i="5"/>
  <c r="I208" i="5"/>
  <c r="I209" i="5"/>
  <c r="J209" i="5" s="1"/>
  <c r="I210" i="5"/>
  <c r="J210" i="5" s="1"/>
  <c r="I211" i="5"/>
  <c r="J211" i="5" s="1"/>
  <c r="I212" i="5"/>
  <c r="J212" i="5" s="1"/>
  <c r="I213" i="5"/>
  <c r="J213" i="5" s="1"/>
  <c r="I214" i="5"/>
  <c r="J214" i="5" s="1"/>
  <c r="I215" i="5"/>
  <c r="J215" i="5" s="1"/>
  <c r="I216" i="5"/>
  <c r="J216" i="5" s="1"/>
  <c r="I217" i="5"/>
  <c r="J217" i="5" s="1"/>
  <c r="I218" i="5"/>
  <c r="I219" i="5"/>
  <c r="I220" i="5"/>
  <c r="J220" i="5" s="1"/>
  <c r="I221" i="5"/>
  <c r="I222" i="5"/>
  <c r="I223" i="5"/>
  <c r="J223" i="5" s="1"/>
  <c r="I224" i="5"/>
  <c r="J224" i="5" s="1"/>
  <c r="I225" i="5"/>
  <c r="J225" i="5" s="1"/>
  <c r="I226" i="5"/>
  <c r="J226" i="5" s="1"/>
  <c r="I227" i="5"/>
  <c r="J227" i="5" s="1"/>
  <c r="I228" i="5"/>
  <c r="J228" i="5" s="1"/>
  <c r="I229" i="5"/>
  <c r="J229" i="5" s="1"/>
  <c r="I230" i="5"/>
  <c r="I231" i="5"/>
  <c r="I232" i="5"/>
  <c r="I233" i="5"/>
  <c r="J233" i="5" s="1"/>
  <c r="I234" i="5"/>
  <c r="J234" i="5" s="1"/>
  <c r="I235" i="5"/>
  <c r="J235" i="5" s="1"/>
  <c r="I236" i="5"/>
  <c r="J236" i="5" s="1"/>
  <c r="I237" i="5"/>
  <c r="J237" i="5" s="1"/>
  <c r="I238" i="5"/>
  <c r="J238" i="5" s="1"/>
  <c r="I239" i="5"/>
  <c r="J239" i="5" s="1"/>
  <c r="I240" i="5"/>
  <c r="J240" i="5" s="1"/>
  <c r="I241" i="5"/>
  <c r="J241" i="5" s="1"/>
  <c r="I242" i="5"/>
  <c r="I243" i="5"/>
  <c r="I244" i="5"/>
  <c r="J244" i="5" s="1"/>
  <c r="I245" i="5"/>
  <c r="I246" i="5"/>
  <c r="J246" i="5" s="1"/>
  <c r="I247" i="5"/>
  <c r="J247" i="5" s="1"/>
  <c r="I248" i="5"/>
  <c r="J248" i="5" s="1"/>
  <c r="I249" i="5"/>
  <c r="J249" i="5" s="1"/>
  <c r="I250" i="5"/>
  <c r="J250" i="5" s="1"/>
  <c r="I251" i="5"/>
  <c r="J251" i="5" s="1"/>
  <c r="I252" i="5"/>
  <c r="J252" i="5" s="1"/>
  <c r="I253" i="5"/>
  <c r="J253" i="5" s="1"/>
  <c r="I254" i="5"/>
  <c r="I255" i="5"/>
  <c r="I256" i="5"/>
  <c r="I257" i="5"/>
  <c r="I258" i="5"/>
  <c r="I259" i="5"/>
  <c r="J259" i="5" s="1"/>
  <c r="I260" i="5"/>
  <c r="J260" i="5" s="1"/>
  <c r="I261" i="5"/>
  <c r="J261" i="5" s="1"/>
  <c r="I262" i="5"/>
  <c r="J262" i="5" s="1"/>
  <c r="I263" i="5"/>
  <c r="J263" i="5" s="1"/>
  <c r="I264" i="5"/>
  <c r="J264" i="5" s="1"/>
  <c r="I265" i="5"/>
  <c r="J265" i="5" s="1"/>
  <c r="I266" i="5"/>
  <c r="I267" i="5"/>
  <c r="I268" i="5"/>
  <c r="I269" i="5"/>
  <c r="J269" i="5" s="1"/>
  <c r="I270" i="5"/>
  <c r="J270" i="5" s="1"/>
  <c r="I271" i="5"/>
  <c r="I272" i="5"/>
  <c r="J272" i="5" s="1"/>
  <c r="I273" i="5"/>
  <c r="J273" i="5" s="1"/>
  <c r="I274" i="5"/>
  <c r="J274" i="5" s="1"/>
  <c r="I275" i="5"/>
  <c r="J275" i="5" s="1"/>
  <c r="I276" i="5"/>
  <c r="J276" i="5" s="1"/>
  <c r="I277" i="5"/>
  <c r="J277" i="5" s="1"/>
  <c r="I278" i="5"/>
  <c r="I279" i="5"/>
  <c r="I280" i="5"/>
  <c r="J280" i="5" s="1"/>
  <c r="I281" i="5"/>
  <c r="J281" i="5" s="1"/>
  <c r="I282" i="5"/>
  <c r="J282" i="5" s="1"/>
  <c r="I283" i="5"/>
  <c r="J283" i="5" s="1"/>
  <c r="I284" i="5"/>
  <c r="J284" i="5" s="1"/>
  <c r="I285" i="5"/>
  <c r="J285" i="5" s="1"/>
  <c r="I286" i="5"/>
  <c r="J286" i="5" s="1"/>
  <c r="I287" i="5"/>
  <c r="J287" i="5" s="1"/>
  <c r="I288" i="5"/>
  <c r="J288" i="5" s="1"/>
  <c r="I289" i="5"/>
  <c r="J289" i="5" s="1"/>
  <c r="I290" i="5"/>
  <c r="I291" i="5"/>
  <c r="I292" i="5"/>
  <c r="I293" i="5"/>
  <c r="J293" i="5" s="1"/>
  <c r="I294" i="5"/>
  <c r="J294" i="5" s="1"/>
  <c r="I295" i="5"/>
  <c r="J295" i="5" s="1"/>
  <c r="I296" i="5"/>
  <c r="J296" i="5" s="1"/>
  <c r="I297" i="5"/>
  <c r="J297" i="5" s="1"/>
  <c r="I298" i="5"/>
  <c r="J298" i="5" s="1"/>
  <c r="I299" i="5"/>
  <c r="J299" i="5" s="1"/>
  <c r="I300" i="5"/>
  <c r="J300" i="5" s="1"/>
  <c r="I301" i="5"/>
  <c r="J301" i="5" s="1"/>
  <c r="I302" i="5"/>
  <c r="I303" i="5"/>
  <c r="I304" i="5"/>
  <c r="J304" i="5" s="1"/>
  <c r="I305" i="5"/>
  <c r="J305" i="5" s="1"/>
  <c r="I306" i="5"/>
  <c r="I307" i="5"/>
  <c r="J307" i="5" s="1"/>
  <c r="I308" i="5"/>
  <c r="J308" i="5" s="1"/>
  <c r="I309" i="5"/>
  <c r="J309" i="5" s="1"/>
  <c r="I310" i="5"/>
  <c r="J310" i="5" s="1"/>
  <c r="I311" i="5"/>
  <c r="J311" i="5" s="1"/>
  <c r="I312" i="5"/>
  <c r="J312" i="5" s="1"/>
  <c r="I313" i="5"/>
  <c r="J313" i="5" s="1"/>
  <c r="I314" i="5"/>
  <c r="I315" i="5"/>
  <c r="I316" i="5"/>
  <c r="J316" i="5" s="1"/>
  <c r="I317" i="5"/>
  <c r="I318" i="5"/>
  <c r="J318" i="5" s="1"/>
  <c r="I319" i="5"/>
  <c r="I320" i="5"/>
  <c r="J320" i="5" s="1"/>
  <c r="I321" i="5"/>
  <c r="J321" i="5" s="1"/>
  <c r="I322" i="5"/>
  <c r="J322" i="5" s="1"/>
  <c r="I323" i="5"/>
  <c r="J323" i="5" s="1"/>
  <c r="I324" i="5"/>
  <c r="J324" i="5" s="1"/>
  <c r="I325" i="5"/>
  <c r="J325" i="5" s="1"/>
  <c r="I326" i="5"/>
  <c r="I327" i="5"/>
  <c r="I328" i="5"/>
  <c r="J328" i="5" s="1"/>
  <c r="I329" i="5"/>
  <c r="I330" i="5"/>
  <c r="I331" i="5"/>
  <c r="J331" i="5" s="1"/>
  <c r="I332" i="5"/>
  <c r="J332" i="5" s="1"/>
  <c r="I333" i="5"/>
  <c r="J333" i="5" s="1"/>
  <c r="I334" i="5"/>
  <c r="J334" i="5" s="1"/>
  <c r="I335" i="5"/>
  <c r="J335" i="5" s="1"/>
  <c r="I336" i="5"/>
  <c r="J336" i="5" s="1"/>
  <c r="I337" i="5"/>
  <c r="J337" i="5" s="1"/>
  <c r="I338" i="5"/>
  <c r="I339" i="5"/>
  <c r="I340" i="5"/>
  <c r="I341" i="5"/>
  <c r="I342" i="5"/>
  <c r="I343" i="5"/>
  <c r="J343" i="5" s="1"/>
  <c r="I344" i="5"/>
  <c r="J344" i="5" s="1"/>
  <c r="I345" i="5"/>
  <c r="J345" i="5" s="1"/>
  <c r="I346" i="5"/>
  <c r="J346" i="5" s="1"/>
  <c r="I347" i="5"/>
  <c r="J347" i="5" s="1"/>
  <c r="I348" i="5"/>
  <c r="J348" i="5" s="1"/>
  <c r="I349" i="5"/>
  <c r="J349" i="5" s="1"/>
  <c r="I350" i="5"/>
  <c r="I351" i="5"/>
  <c r="I352" i="5"/>
  <c r="I353" i="5"/>
  <c r="J353" i="5" s="1"/>
  <c r="I354" i="5"/>
  <c r="J354" i="5" s="1"/>
  <c r="I355" i="5"/>
  <c r="J355" i="5" s="1"/>
  <c r="I356" i="5"/>
  <c r="J356" i="5" s="1"/>
  <c r="I357" i="5"/>
  <c r="J357" i="5" s="1"/>
  <c r="I358" i="5"/>
  <c r="J358" i="5" s="1"/>
  <c r="I359" i="5"/>
  <c r="J359" i="5" s="1"/>
  <c r="I360" i="5"/>
  <c r="J360" i="5" s="1"/>
  <c r="I361" i="5"/>
  <c r="J361" i="5" s="1"/>
  <c r="I362" i="5"/>
  <c r="I363" i="5"/>
  <c r="I364" i="5"/>
  <c r="I365" i="5"/>
  <c r="I366" i="5"/>
  <c r="I367" i="5"/>
  <c r="J367" i="5" s="1"/>
  <c r="I368" i="5"/>
  <c r="J368" i="5" s="1"/>
  <c r="I369" i="5"/>
  <c r="J369" i="5" s="1"/>
  <c r="I370" i="5"/>
  <c r="J370" i="5" s="1"/>
  <c r="I371" i="5"/>
  <c r="J371" i="5" s="1"/>
  <c r="I372" i="5"/>
  <c r="J372" i="5" s="1"/>
  <c r="I373" i="5"/>
  <c r="J373" i="5" s="1"/>
  <c r="I374" i="5"/>
  <c r="I375" i="5"/>
  <c r="I376" i="5"/>
  <c r="I377" i="5"/>
  <c r="J377" i="5" s="1"/>
  <c r="I378" i="5"/>
  <c r="J378" i="5" s="1"/>
  <c r="I379" i="5"/>
  <c r="J379" i="5" s="1"/>
  <c r="I380" i="5"/>
  <c r="J380" i="5" s="1"/>
  <c r="I381" i="5"/>
  <c r="J381" i="5" s="1"/>
  <c r="I382" i="5"/>
  <c r="J382" i="5" s="1"/>
  <c r="I383" i="5"/>
  <c r="J383" i="5" s="1"/>
  <c r="I384" i="5"/>
  <c r="J384" i="5" s="1"/>
  <c r="I385" i="5"/>
  <c r="J385" i="5" s="1"/>
  <c r="I386" i="5"/>
  <c r="I387" i="5"/>
  <c r="I388" i="5"/>
  <c r="I389" i="5"/>
  <c r="I390" i="5"/>
  <c r="J390" i="5" s="1"/>
  <c r="I391" i="5"/>
  <c r="J391" i="5" s="1"/>
  <c r="I392" i="5"/>
  <c r="J392" i="5" s="1"/>
  <c r="I393" i="5"/>
  <c r="J393" i="5" s="1"/>
  <c r="I394" i="5"/>
  <c r="J394" i="5" s="1"/>
  <c r="I395" i="5"/>
  <c r="J395" i="5" s="1"/>
  <c r="I396" i="5"/>
  <c r="J396" i="5" s="1"/>
  <c r="I397" i="5"/>
  <c r="J397" i="5" s="1"/>
  <c r="I398" i="5"/>
  <c r="J398" i="5" s="1"/>
  <c r="I399" i="5"/>
  <c r="I400" i="5"/>
  <c r="I401" i="5"/>
  <c r="J401" i="5" s="1"/>
  <c r="I402" i="5"/>
  <c r="I403" i="5"/>
  <c r="I404" i="5"/>
  <c r="J404" i="5" s="1"/>
  <c r="I405" i="5"/>
  <c r="J405" i="5" s="1"/>
  <c r="I406" i="5"/>
  <c r="J406" i="5" s="1"/>
  <c r="I407" i="5"/>
  <c r="J407" i="5" s="1"/>
  <c r="I408" i="5"/>
  <c r="J408" i="5" s="1"/>
  <c r="I409" i="5"/>
  <c r="J409" i="5" s="1"/>
  <c r="I410" i="5"/>
  <c r="I411" i="5"/>
  <c r="I412" i="5"/>
  <c r="J412" i="5" s="1"/>
  <c r="I413" i="5"/>
  <c r="J413" i="5" s="1"/>
  <c r="I414" i="5"/>
  <c r="I415" i="5"/>
  <c r="I416" i="5"/>
  <c r="J416" i="5" s="1"/>
  <c r="I417" i="5"/>
  <c r="J417" i="5" s="1"/>
  <c r="I418" i="5"/>
  <c r="J418" i="5" s="1"/>
  <c r="I419" i="5"/>
  <c r="J419" i="5" s="1"/>
  <c r="I420" i="5"/>
  <c r="J420" i="5" s="1"/>
  <c r="I421" i="5"/>
  <c r="J421" i="5" s="1"/>
  <c r="I422" i="5"/>
  <c r="J422" i="5" s="1"/>
  <c r="I423" i="5"/>
  <c r="I424" i="5"/>
  <c r="I425" i="5"/>
  <c r="I426" i="5"/>
  <c r="J426" i="5" s="1"/>
  <c r="I427" i="5"/>
  <c r="J427" i="5" s="1"/>
  <c r="I428" i="5"/>
  <c r="J428" i="5" s="1"/>
  <c r="I429" i="5"/>
  <c r="J429" i="5" s="1"/>
  <c r="I430" i="5"/>
  <c r="J430" i="5" s="1"/>
  <c r="I431" i="5"/>
  <c r="J431" i="5" s="1"/>
  <c r="I432" i="5"/>
  <c r="J432" i="5" s="1"/>
  <c r="I433" i="5"/>
  <c r="J433" i="5" s="1"/>
  <c r="I434" i="5"/>
  <c r="J434" i="5" s="1"/>
  <c r="I435" i="5"/>
  <c r="I436" i="5"/>
  <c r="I437" i="5"/>
  <c r="J437" i="5" s="1"/>
  <c r="I438" i="5"/>
  <c r="J438" i="5" s="1"/>
  <c r="I439" i="5"/>
  <c r="I440" i="5"/>
  <c r="J440" i="5" s="1"/>
  <c r="I441" i="5"/>
  <c r="J441" i="5" s="1"/>
  <c r="I442" i="5"/>
  <c r="J442" i="5" s="1"/>
  <c r="I443" i="5"/>
  <c r="J443" i="5" s="1"/>
  <c r="I444" i="5"/>
  <c r="J444" i="5" s="1"/>
  <c r="I445" i="5"/>
  <c r="J445" i="5" s="1"/>
  <c r="I446" i="5"/>
  <c r="I447" i="5"/>
  <c r="I448" i="5"/>
  <c r="J448" i="5" s="1"/>
  <c r="I449" i="5"/>
  <c r="I450" i="5"/>
  <c r="I451" i="5"/>
  <c r="J451" i="5" s="1"/>
  <c r="I452" i="5"/>
  <c r="J452" i="5" s="1"/>
  <c r="I453" i="5"/>
  <c r="J453" i="5" s="1"/>
  <c r="I454" i="5"/>
  <c r="J454" i="5" s="1"/>
  <c r="I455" i="5"/>
  <c r="J455" i="5" s="1"/>
  <c r="I456" i="5"/>
  <c r="J456" i="5" s="1"/>
  <c r="I457" i="5"/>
  <c r="J457" i="5" s="1"/>
  <c r="I458" i="5"/>
  <c r="I459" i="5"/>
  <c r="I460" i="5"/>
  <c r="I461" i="5"/>
  <c r="I462" i="5"/>
  <c r="J462" i="5" s="1"/>
  <c r="I463" i="5"/>
  <c r="J463" i="5" s="1"/>
  <c r="I464" i="5"/>
  <c r="J464" i="5" s="1"/>
  <c r="I465" i="5"/>
  <c r="J465" i="5" s="1"/>
  <c r="I466" i="5"/>
  <c r="J466" i="5" s="1"/>
  <c r="I467" i="5"/>
  <c r="J467" i="5" s="1"/>
  <c r="I468" i="5"/>
  <c r="J468" i="5" s="1"/>
  <c r="I469" i="5"/>
  <c r="J469" i="5" s="1"/>
  <c r="I470" i="5"/>
  <c r="J470" i="5" s="1"/>
  <c r="I471" i="5"/>
  <c r="I472" i="5"/>
  <c r="I473" i="5"/>
  <c r="I474" i="5"/>
  <c r="I475" i="5"/>
  <c r="I476" i="5"/>
  <c r="J476" i="5" s="1"/>
  <c r="I477" i="5"/>
  <c r="J477" i="5" s="1"/>
  <c r="I478" i="5"/>
  <c r="J478" i="5" s="1"/>
  <c r="I479" i="5"/>
  <c r="J479" i="5" s="1"/>
  <c r="I480" i="5"/>
  <c r="J480" i="5" s="1"/>
  <c r="I481" i="5"/>
  <c r="J481" i="5" s="1"/>
  <c r="I482" i="5"/>
  <c r="I483" i="5"/>
  <c r="I484" i="5"/>
  <c r="I485" i="5"/>
  <c r="I486" i="5"/>
  <c r="I487" i="5"/>
  <c r="J487" i="5" s="1"/>
  <c r="I488" i="5"/>
  <c r="J488" i="5" s="1"/>
  <c r="I489" i="5"/>
  <c r="J489" i="5" s="1"/>
  <c r="I490" i="5"/>
  <c r="J490" i="5" s="1"/>
  <c r="I491" i="5"/>
  <c r="J491" i="5" s="1"/>
  <c r="I492" i="5"/>
  <c r="J492" i="5" s="1"/>
  <c r="I493" i="5"/>
  <c r="J493" i="5" s="1"/>
  <c r="I494" i="5"/>
  <c r="J494" i="5" s="1"/>
  <c r="I495" i="5"/>
  <c r="I496" i="5"/>
  <c r="J496" i="5" s="1"/>
  <c r="I497" i="5"/>
  <c r="J497" i="5" s="1"/>
  <c r="I498" i="5"/>
  <c r="J498" i="5" s="1"/>
  <c r="I499" i="5"/>
  <c r="I500" i="5"/>
  <c r="I501" i="5"/>
  <c r="J501" i="5" s="1"/>
  <c r="J7" i="5"/>
  <c r="J8" i="5"/>
  <c r="J9" i="5"/>
  <c r="J10" i="5"/>
  <c r="J271" i="5"/>
  <c r="J319" i="5"/>
  <c r="J403" i="5"/>
  <c r="J415" i="5"/>
  <c r="J439" i="5"/>
  <c r="J475" i="5"/>
  <c r="J499" i="5"/>
  <c r="J500" i="5"/>
  <c r="J2" i="5"/>
  <c r="J3" i="5"/>
  <c r="J4" i="5"/>
  <c r="J14" i="5"/>
  <c r="J15" i="5"/>
  <c r="J16" i="5"/>
  <c r="J17" i="5"/>
  <c r="J18" i="5"/>
  <c r="J26" i="5"/>
  <c r="J27" i="5"/>
  <c r="J28" i="5"/>
  <c r="J29" i="5"/>
  <c r="J38" i="5"/>
  <c r="J39" i="5"/>
  <c r="J40" i="5"/>
  <c r="J50" i="5"/>
  <c r="J51" i="5"/>
  <c r="J54" i="5"/>
  <c r="J62" i="5"/>
  <c r="J63" i="5"/>
  <c r="J64" i="5"/>
  <c r="J74" i="5"/>
  <c r="J75" i="5"/>
  <c r="J86" i="5"/>
  <c r="J87" i="5"/>
  <c r="J98" i="5"/>
  <c r="J99" i="5"/>
  <c r="J100" i="5"/>
  <c r="J101" i="5"/>
  <c r="J102" i="5"/>
  <c r="J110" i="5"/>
  <c r="J111" i="5"/>
  <c r="J113" i="5"/>
  <c r="J114" i="5"/>
  <c r="J122" i="5"/>
  <c r="J123" i="5"/>
  <c r="J124" i="5"/>
  <c r="J125" i="5"/>
  <c r="J126" i="5"/>
  <c r="J134" i="5"/>
  <c r="J135" i="5"/>
  <c r="J136" i="5"/>
  <c r="J138" i="5"/>
  <c r="J146" i="5"/>
  <c r="J147" i="5"/>
  <c r="J158" i="5"/>
  <c r="J159" i="5"/>
  <c r="J160" i="5"/>
  <c r="J161" i="5"/>
  <c r="J170" i="5"/>
  <c r="J171" i="5"/>
  <c r="J182" i="5"/>
  <c r="J183" i="5"/>
  <c r="J186" i="5"/>
  <c r="J194" i="5"/>
  <c r="J195" i="5"/>
  <c r="J196" i="5"/>
  <c r="J197" i="5"/>
  <c r="J206" i="5"/>
  <c r="J207" i="5"/>
  <c r="J208" i="5"/>
  <c r="J218" i="5"/>
  <c r="J219" i="5"/>
  <c r="J221" i="5"/>
  <c r="J222" i="5"/>
  <c r="J230" i="5"/>
  <c r="J231" i="5"/>
  <c r="J232" i="5"/>
  <c r="J242" i="5"/>
  <c r="J243" i="5"/>
  <c r="J245" i="5"/>
  <c r="J254" i="5"/>
  <c r="J255" i="5"/>
  <c r="J256" i="5"/>
  <c r="J257" i="5"/>
  <c r="J258" i="5"/>
  <c r="J266" i="5"/>
  <c r="J267" i="5"/>
  <c r="J268" i="5"/>
  <c r="J278" i="5"/>
  <c r="J279" i="5"/>
  <c r="J290" i="5"/>
  <c r="J291" i="5"/>
  <c r="J292" i="5"/>
  <c r="J302" i="5"/>
  <c r="J303" i="5"/>
  <c r="J306" i="5"/>
  <c r="J314" i="5"/>
  <c r="J315" i="5"/>
  <c r="J317" i="5"/>
  <c r="J326" i="5"/>
  <c r="J327" i="5"/>
  <c r="J329" i="5"/>
  <c r="J330" i="5"/>
  <c r="J338" i="5"/>
  <c r="J339" i="5"/>
  <c r="J340" i="5"/>
  <c r="J341" i="5"/>
  <c r="J342" i="5"/>
  <c r="J350" i="5"/>
  <c r="J351" i="5"/>
  <c r="J352" i="5"/>
  <c r="J362" i="5"/>
  <c r="J363" i="5"/>
  <c r="J364" i="5"/>
  <c r="J365" i="5"/>
  <c r="J366" i="5"/>
  <c r="J374" i="5"/>
  <c r="J375" i="5"/>
  <c r="J376" i="5"/>
  <c r="J386" i="5"/>
  <c r="J387" i="5"/>
  <c r="J388" i="5"/>
  <c r="J389" i="5"/>
  <c r="J399" i="5"/>
  <c r="J400" i="5"/>
  <c r="J402" i="5"/>
  <c r="J410" i="5"/>
  <c r="J411" i="5"/>
  <c r="J414" i="5"/>
  <c r="J423" i="5"/>
  <c r="J424" i="5"/>
  <c r="J425" i="5"/>
  <c r="J435" i="5"/>
  <c r="J436" i="5"/>
  <c r="J446" i="5"/>
  <c r="J447" i="5"/>
  <c r="J449" i="5"/>
  <c r="J450" i="5"/>
  <c r="J458" i="5"/>
  <c r="J459" i="5"/>
  <c r="J460" i="5"/>
  <c r="J461" i="5"/>
  <c r="J471" i="5"/>
  <c r="J472" i="5"/>
  <c r="J473" i="5"/>
  <c r="J474" i="5"/>
  <c r="J482" i="5"/>
  <c r="J483" i="5"/>
  <c r="J484" i="5"/>
  <c r="J485" i="5"/>
  <c r="J486" i="5"/>
  <c r="J495" i="5"/>
  <c r="P2" i="37"/>
  <c r="P3" i="37"/>
  <c r="P4" i="37"/>
  <c r="P5" i="37"/>
  <c r="P6" i="37"/>
  <c r="P7" i="37"/>
  <c r="P8" i="37"/>
  <c r="P9" i="37"/>
  <c r="P10" i="37"/>
  <c r="P11" i="37"/>
  <c r="P12" i="37"/>
  <c r="P13" i="37"/>
  <c r="P14" i="37"/>
  <c r="P15" i="37"/>
  <c r="P16" i="37"/>
  <c r="P17" i="37"/>
  <c r="P18" i="37"/>
  <c r="P19" i="37"/>
  <c r="P20" i="37"/>
  <c r="P21" i="37"/>
  <c r="P22" i="37"/>
  <c r="P23" i="37"/>
  <c r="P24" i="37"/>
  <c r="P25" i="37"/>
  <c r="P26" i="37"/>
  <c r="P27" i="37"/>
  <c r="P28" i="37"/>
  <c r="P29" i="37"/>
  <c r="P30" i="37"/>
  <c r="P31" i="37"/>
  <c r="P32" i="37"/>
  <c r="P33" i="37"/>
  <c r="P34" i="37"/>
  <c r="P35" i="37"/>
  <c r="P36" i="37"/>
  <c r="P37" i="37"/>
  <c r="P38" i="37"/>
  <c r="P39" i="37"/>
  <c r="P40" i="37"/>
  <c r="P41" i="37"/>
  <c r="P42" i="37"/>
  <c r="P43" i="37"/>
  <c r="P44" i="37"/>
  <c r="P45" i="37"/>
  <c r="P46" i="37"/>
  <c r="P47" i="37"/>
  <c r="P48" i="37"/>
  <c r="P49" i="37"/>
  <c r="P50" i="37"/>
  <c r="P51" i="37"/>
  <c r="P52" i="37"/>
  <c r="P53" i="37"/>
  <c r="P54" i="37"/>
  <c r="P55"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P85" i="37"/>
  <c r="P86" i="37"/>
  <c r="P87" i="37"/>
  <c r="P88" i="37"/>
  <c r="P89" i="37"/>
  <c r="P90" i="37"/>
  <c r="P91" i="37"/>
  <c r="P92" i="37"/>
  <c r="P93" i="37"/>
  <c r="P94" i="37"/>
  <c r="P95" i="37"/>
  <c r="P96" i="37"/>
  <c r="P97" i="37"/>
  <c r="P98" i="37"/>
  <c r="P99" i="37"/>
  <c r="P100" i="37"/>
  <c r="P101" i="37"/>
  <c r="P102" i="37"/>
  <c r="P103" i="37"/>
  <c r="P104" i="37"/>
  <c r="P105" i="37"/>
  <c r="P106" i="37"/>
  <c r="P107" i="37"/>
  <c r="P108" i="37"/>
  <c r="P109" i="37"/>
  <c r="P110" i="37"/>
  <c r="P111" i="37"/>
  <c r="P112" i="37"/>
  <c r="P113" i="37"/>
  <c r="P114" i="37"/>
  <c r="P115" i="37"/>
  <c r="P116" i="37"/>
  <c r="P117" i="37"/>
  <c r="P118" i="37"/>
  <c r="P119" i="37"/>
  <c r="P120" i="37"/>
  <c r="P121" i="37"/>
  <c r="P122" i="37"/>
  <c r="P123" i="37"/>
  <c r="P124" i="37"/>
  <c r="P125" i="37"/>
  <c r="P126" i="37"/>
  <c r="P127" i="37"/>
  <c r="P128" i="37"/>
  <c r="P129" i="37"/>
  <c r="P130" i="37"/>
  <c r="P131" i="37"/>
  <c r="P132" i="37"/>
  <c r="P133" i="37"/>
  <c r="P134" i="37"/>
  <c r="P135" i="37"/>
  <c r="P136" i="37"/>
  <c r="P137" i="37"/>
  <c r="P138" i="37"/>
  <c r="P139" i="37"/>
  <c r="P140" i="37"/>
  <c r="P141" i="37"/>
  <c r="P142" i="37"/>
  <c r="P143" i="37"/>
  <c r="P144" i="37"/>
  <c r="P145" i="37"/>
  <c r="P146" i="37"/>
  <c r="P147" i="37"/>
  <c r="P148" i="37"/>
  <c r="P149" i="37"/>
  <c r="P150" i="37"/>
  <c r="P151" i="37"/>
  <c r="P152" i="37"/>
  <c r="P153" i="37"/>
  <c r="P154" i="37"/>
  <c r="P155" i="37"/>
  <c r="P156" i="37"/>
  <c r="P157" i="37"/>
  <c r="P158" i="37"/>
  <c r="P159" i="37"/>
  <c r="P160" i="37"/>
  <c r="P161" i="37"/>
  <c r="P162" i="37"/>
  <c r="P163" i="37"/>
  <c r="P164" i="37"/>
  <c r="P165" i="37"/>
  <c r="P166" i="37"/>
  <c r="P167" i="37"/>
  <c r="P168" i="37"/>
  <c r="P169" i="37"/>
  <c r="P170" i="37"/>
  <c r="P171" i="37"/>
  <c r="P172" i="37"/>
  <c r="P173" i="37"/>
  <c r="P174" i="37"/>
  <c r="P175" i="37"/>
  <c r="P176" i="37"/>
  <c r="P177" i="37"/>
  <c r="P178" i="37"/>
  <c r="P179" i="37"/>
  <c r="P180" i="37"/>
  <c r="P181" i="37"/>
  <c r="P182" i="37"/>
  <c r="P183" i="37"/>
  <c r="P184" i="37"/>
  <c r="P185" i="37"/>
  <c r="P186" i="37"/>
  <c r="P187" i="37"/>
  <c r="P188" i="37"/>
  <c r="P189" i="37"/>
  <c r="P190" i="37"/>
  <c r="P191" i="37"/>
  <c r="P192" i="37"/>
  <c r="P193" i="37"/>
  <c r="P194" i="37"/>
  <c r="P195" i="37"/>
  <c r="P196" i="37"/>
  <c r="P197" i="37"/>
  <c r="P198" i="37"/>
  <c r="P199" i="37"/>
  <c r="P200" i="37"/>
  <c r="P201" i="37"/>
  <c r="P202" i="37"/>
  <c r="P203" i="37"/>
  <c r="P204" i="37"/>
  <c r="P205" i="37"/>
  <c r="P206" i="37"/>
  <c r="P207" i="37"/>
  <c r="P208" i="37"/>
  <c r="P209" i="37"/>
  <c r="P210" i="37"/>
  <c r="P211" i="37"/>
  <c r="P212" i="37"/>
  <c r="P213" i="37"/>
  <c r="P214" i="37"/>
  <c r="P215" i="37"/>
  <c r="P216" i="37"/>
  <c r="P217" i="37"/>
  <c r="P218" i="37"/>
  <c r="P219" i="37"/>
  <c r="P220" i="37"/>
  <c r="P221" i="37"/>
  <c r="P222" i="37"/>
  <c r="P223" i="37"/>
  <c r="P224" i="37"/>
  <c r="P225" i="37"/>
  <c r="P226" i="37"/>
  <c r="P227" i="37"/>
  <c r="P228" i="37"/>
  <c r="P229" i="37"/>
  <c r="P230" i="37"/>
  <c r="P231" i="37"/>
  <c r="P232" i="37"/>
  <c r="P233" i="37"/>
  <c r="P234" i="37"/>
  <c r="P235" i="37"/>
  <c r="P236" i="37"/>
  <c r="P237" i="37"/>
  <c r="P238" i="37"/>
  <c r="P239" i="37"/>
  <c r="P240" i="37"/>
  <c r="P241" i="37"/>
  <c r="P242" i="37"/>
  <c r="P243" i="37"/>
  <c r="P244" i="37"/>
  <c r="P245" i="37"/>
  <c r="P246" i="37"/>
  <c r="P247" i="37"/>
  <c r="P248" i="37"/>
  <c r="P249" i="37"/>
  <c r="P250" i="37"/>
  <c r="P251" i="37"/>
  <c r="P252" i="37"/>
  <c r="P253" i="37"/>
  <c r="P254" i="37"/>
  <c r="P255" i="37"/>
  <c r="P256" i="37"/>
  <c r="P257" i="37"/>
  <c r="P258" i="37"/>
  <c r="P259" i="37"/>
  <c r="P260" i="37"/>
  <c r="P261" i="37"/>
  <c r="P262" i="37"/>
  <c r="P263" i="37"/>
  <c r="P264" i="37"/>
  <c r="P265" i="37"/>
  <c r="P266" i="37"/>
  <c r="P267" i="37"/>
  <c r="P268" i="37"/>
  <c r="P269" i="37"/>
  <c r="P270" i="37"/>
  <c r="P271" i="37"/>
  <c r="P272" i="37"/>
  <c r="P273" i="37"/>
  <c r="P274" i="37"/>
  <c r="P275" i="37"/>
  <c r="P276" i="37"/>
  <c r="P277" i="37"/>
  <c r="P278" i="37"/>
  <c r="P279" i="37"/>
  <c r="P280" i="37"/>
  <c r="P281" i="37"/>
  <c r="P282" i="37"/>
  <c r="P283" i="37"/>
  <c r="P284" i="37"/>
  <c r="P285" i="37"/>
  <c r="P286" i="37"/>
  <c r="P287" i="37"/>
  <c r="P288" i="37"/>
  <c r="P289" i="37"/>
  <c r="P290" i="37"/>
  <c r="P291" i="37"/>
  <c r="P292" i="37"/>
  <c r="P293" i="37"/>
  <c r="P294" i="37"/>
  <c r="P295" i="37"/>
  <c r="P296" i="37"/>
  <c r="P297" i="37"/>
  <c r="P298" i="37"/>
  <c r="P299" i="37"/>
  <c r="P300" i="37"/>
  <c r="P301" i="37"/>
  <c r="P302" i="37"/>
  <c r="P303" i="37"/>
  <c r="P304" i="37"/>
  <c r="P305" i="37"/>
  <c r="P306" i="37"/>
  <c r="P307" i="37"/>
  <c r="P308" i="37"/>
  <c r="P309" i="37"/>
  <c r="P310" i="37"/>
  <c r="P311" i="37"/>
  <c r="P312" i="37"/>
  <c r="P313" i="37"/>
  <c r="P314" i="37"/>
  <c r="P315" i="37"/>
  <c r="P316" i="37"/>
  <c r="P317" i="37"/>
  <c r="P318" i="37"/>
  <c r="P319" i="37"/>
  <c r="P320" i="37"/>
  <c r="P321" i="37"/>
  <c r="P322" i="37"/>
  <c r="P323" i="37"/>
  <c r="P324" i="37"/>
  <c r="P325" i="37"/>
  <c r="P326" i="37"/>
  <c r="P327" i="37"/>
  <c r="P328" i="37"/>
  <c r="P329" i="37"/>
  <c r="P330" i="37"/>
  <c r="P331" i="37"/>
  <c r="P332" i="37"/>
  <c r="P333" i="37"/>
  <c r="P334" i="37"/>
  <c r="P335" i="37"/>
  <c r="P336" i="37"/>
  <c r="P337" i="37"/>
  <c r="P338" i="37"/>
  <c r="P339" i="37"/>
  <c r="P340" i="37"/>
  <c r="P341" i="37"/>
  <c r="P342" i="37"/>
  <c r="P343" i="37"/>
  <c r="P344" i="37"/>
  <c r="P345" i="37"/>
  <c r="P346" i="37"/>
  <c r="P347" i="37"/>
  <c r="P348" i="37"/>
  <c r="P349" i="37"/>
  <c r="P350" i="37"/>
  <c r="P351" i="37"/>
  <c r="P352" i="37"/>
  <c r="P353" i="37"/>
  <c r="P354" i="37"/>
  <c r="P355" i="37"/>
  <c r="P356" i="37"/>
  <c r="P357" i="37"/>
  <c r="P358" i="37"/>
  <c r="P359" i="37"/>
  <c r="P360" i="37"/>
  <c r="P361" i="37"/>
  <c r="P362" i="37"/>
  <c r="P363" i="37"/>
  <c r="P364" i="37"/>
  <c r="P365" i="37"/>
  <c r="P366" i="37"/>
  <c r="P367" i="37"/>
  <c r="P368" i="37"/>
  <c r="P369" i="37"/>
  <c r="P370" i="37"/>
  <c r="P371" i="37"/>
  <c r="P372" i="37"/>
  <c r="P373" i="37"/>
  <c r="P374" i="37"/>
  <c r="P375" i="37"/>
  <c r="P376" i="37"/>
  <c r="P377" i="37"/>
  <c r="P378" i="37"/>
  <c r="P379" i="37"/>
  <c r="P380" i="37"/>
  <c r="P381" i="37"/>
  <c r="P382" i="37"/>
  <c r="P383" i="37"/>
  <c r="P384" i="37"/>
  <c r="P385" i="37"/>
  <c r="P386" i="37"/>
  <c r="P387" i="37"/>
  <c r="P388" i="37"/>
  <c r="P389" i="37"/>
  <c r="P390" i="37"/>
  <c r="P391" i="37"/>
  <c r="P392" i="37"/>
  <c r="P393" i="37"/>
  <c r="P394" i="37"/>
  <c r="P395" i="37"/>
  <c r="P396" i="37"/>
  <c r="P397" i="37"/>
  <c r="P398" i="37"/>
  <c r="P399" i="37"/>
  <c r="P400" i="37"/>
  <c r="P401" i="37"/>
  <c r="P402" i="37"/>
  <c r="P403" i="37"/>
  <c r="P404" i="37"/>
  <c r="P405" i="37"/>
  <c r="P406" i="37"/>
  <c r="P407" i="37"/>
  <c r="P408" i="37"/>
  <c r="P409" i="37"/>
  <c r="P410" i="37"/>
  <c r="P411" i="37"/>
  <c r="P412" i="37"/>
  <c r="P413" i="37"/>
  <c r="P414" i="37"/>
  <c r="P415" i="37"/>
  <c r="P416" i="37"/>
  <c r="P417" i="37"/>
  <c r="P418" i="37"/>
  <c r="P419" i="37"/>
  <c r="P420" i="37"/>
  <c r="P421" i="37"/>
  <c r="P422" i="37"/>
  <c r="P423" i="37"/>
  <c r="P424" i="37"/>
  <c r="P425" i="37"/>
  <c r="P426" i="37"/>
  <c r="P427" i="37"/>
  <c r="P428" i="37"/>
  <c r="P429" i="37"/>
  <c r="P430" i="37"/>
  <c r="P431" i="37"/>
  <c r="P432" i="37"/>
  <c r="P433" i="37"/>
  <c r="P434" i="37"/>
  <c r="P435" i="37"/>
  <c r="P436" i="37"/>
  <c r="P437" i="37"/>
  <c r="P438" i="37"/>
  <c r="P439" i="37"/>
  <c r="P440" i="37"/>
  <c r="P441" i="37"/>
  <c r="P442" i="37"/>
  <c r="P443" i="37"/>
  <c r="P444" i="37"/>
  <c r="P445" i="37"/>
  <c r="P446" i="37"/>
  <c r="P447" i="37"/>
  <c r="P448" i="37"/>
  <c r="P449" i="37"/>
  <c r="P450" i="37"/>
  <c r="P451" i="37"/>
  <c r="P452" i="37"/>
  <c r="P453" i="37"/>
  <c r="P454" i="37"/>
  <c r="P455" i="37"/>
  <c r="P456" i="37"/>
  <c r="P457" i="37"/>
  <c r="P458" i="37"/>
  <c r="P459" i="37"/>
  <c r="P460" i="37"/>
  <c r="P461" i="37"/>
  <c r="P462" i="37"/>
  <c r="P463" i="37"/>
  <c r="P464" i="37"/>
  <c r="P465" i="37"/>
  <c r="P466" i="37"/>
  <c r="P467" i="37"/>
  <c r="P468" i="37"/>
  <c r="P469" i="37"/>
  <c r="P470" i="37"/>
  <c r="P471" i="37"/>
  <c r="P472" i="37"/>
  <c r="P473" i="37"/>
  <c r="P474" i="37"/>
  <c r="P475" i="37"/>
  <c r="P476" i="37"/>
  <c r="P477" i="37"/>
  <c r="P478" i="37"/>
  <c r="P479" i="37"/>
  <c r="P480" i="37"/>
  <c r="P481" i="37"/>
  <c r="P482" i="37"/>
  <c r="P483" i="37"/>
  <c r="P484" i="37"/>
  <c r="P485" i="37"/>
  <c r="P486" i="37"/>
  <c r="P487" i="37"/>
  <c r="P488" i="37"/>
  <c r="P489" i="37"/>
  <c r="P490" i="37"/>
  <c r="P491" i="37"/>
  <c r="P492" i="37"/>
  <c r="P493" i="37"/>
  <c r="P494" i="37"/>
  <c r="P495" i="37"/>
  <c r="P496" i="37"/>
  <c r="P497" i="37"/>
  <c r="P498" i="37"/>
  <c r="P499" i="37"/>
  <c r="P500" i="37"/>
  <c r="P501" i="37"/>
  <c r="P502" i="37"/>
  <c r="P503" i="37"/>
  <c r="P504" i="37"/>
  <c r="P505" i="37"/>
  <c r="P506" i="37"/>
  <c r="P507" i="37"/>
  <c r="P508" i="37"/>
  <c r="P509" i="37"/>
  <c r="P510" i="37"/>
  <c r="P511" i="37"/>
  <c r="P512" i="37"/>
  <c r="P513" i="37"/>
  <c r="P514" i="37"/>
  <c r="P515" i="37"/>
  <c r="P516" i="37"/>
  <c r="P517" i="37"/>
  <c r="P518" i="37"/>
  <c r="P519" i="37"/>
  <c r="P520" i="37"/>
  <c r="P521" i="37"/>
  <c r="P522" i="37"/>
  <c r="P523" i="37"/>
  <c r="P524" i="37"/>
  <c r="P525" i="37"/>
  <c r="P526" i="37"/>
  <c r="P527" i="37"/>
  <c r="P528" i="37"/>
  <c r="P529" i="37"/>
  <c r="P530" i="37"/>
  <c r="P531" i="37"/>
  <c r="P532" i="37"/>
  <c r="P533" i="37"/>
  <c r="P534" i="37"/>
  <c r="P535" i="37"/>
  <c r="P536" i="37"/>
  <c r="P537" i="37"/>
  <c r="P538" i="37"/>
  <c r="P539" i="37"/>
  <c r="P540" i="37"/>
  <c r="P541" i="37"/>
  <c r="P542" i="37"/>
  <c r="P543" i="37"/>
  <c r="P544" i="37"/>
  <c r="P545" i="37"/>
  <c r="P546" i="37"/>
  <c r="P547" i="37"/>
  <c r="P548" i="37"/>
  <c r="P549" i="37"/>
  <c r="P550" i="37"/>
  <c r="P551" i="37"/>
  <c r="P552" i="37"/>
  <c r="P553" i="37"/>
  <c r="P554" i="37"/>
  <c r="P555" i="37"/>
  <c r="P556" i="37"/>
  <c r="P557" i="37"/>
  <c r="P558" i="37"/>
  <c r="P559" i="37"/>
  <c r="P560" i="37"/>
  <c r="P561" i="37"/>
  <c r="P562" i="37"/>
  <c r="P563" i="37"/>
  <c r="P564" i="37"/>
  <c r="P565" i="37"/>
  <c r="P566" i="37"/>
  <c r="P567" i="37"/>
  <c r="P568" i="37"/>
  <c r="P569" i="37"/>
  <c r="P570" i="37"/>
  <c r="P571" i="37"/>
  <c r="P572" i="37"/>
  <c r="P573" i="37"/>
  <c r="P574" i="37"/>
  <c r="P575" i="37"/>
  <c r="P576" i="37"/>
  <c r="P577" i="37"/>
  <c r="P578" i="37"/>
  <c r="P579" i="37"/>
  <c r="P580" i="37"/>
  <c r="P581" i="37"/>
  <c r="P582" i="37"/>
  <c r="P583" i="37"/>
  <c r="P584" i="37"/>
  <c r="P585" i="37"/>
  <c r="P586" i="37"/>
  <c r="P587" i="37"/>
  <c r="P588" i="37"/>
  <c r="P589" i="37"/>
  <c r="P590" i="37"/>
  <c r="P591" i="37"/>
  <c r="P592" i="37"/>
  <c r="P593" i="37"/>
  <c r="P594" i="37"/>
  <c r="P595" i="37"/>
  <c r="P596" i="37"/>
  <c r="P597" i="37"/>
  <c r="P598" i="37"/>
  <c r="P599" i="37"/>
  <c r="P600" i="37"/>
  <c r="P601" i="37"/>
  <c r="P602" i="37"/>
  <c r="P603" i="37"/>
  <c r="P604" i="37"/>
  <c r="P605" i="37"/>
  <c r="P606" i="37"/>
  <c r="P607" i="37"/>
  <c r="P608" i="37"/>
  <c r="P609" i="37"/>
  <c r="P610" i="37"/>
  <c r="P611" i="37"/>
  <c r="P612" i="37"/>
  <c r="P613" i="37"/>
  <c r="P614" i="37"/>
  <c r="P615" i="37"/>
  <c r="P616" i="37"/>
  <c r="P617" i="37"/>
  <c r="P618" i="37"/>
  <c r="P619" i="37"/>
  <c r="P620" i="37"/>
  <c r="P621" i="37"/>
  <c r="P622" i="37"/>
  <c r="P623" i="37"/>
  <c r="P624" i="37"/>
  <c r="P625" i="37"/>
  <c r="P626" i="37"/>
  <c r="P627" i="37"/>
  <c r="P628" i="37"/>
  <c r="P629" i="37"/>
  <c r="P630" i="37"/>
  <c r="P631" i="37"/>
  <c r="P632" i="37"/>
  <c r="P633" i="37"/>
  <c r="P634" i="37"/>
  <c r="P635" i="37"/>
  <c r="P636" i="37"/>
  <c r="P637" i="37"/>
  <c r="P638" i="37"/>
  <c r="P639" i="37"/>
  <c r="P640" i="37"/>
  <c r="P641" i="37"/>
  <c r="P642" i="37"/>
  <c r="P643" i="37"/>
  <c r="P644" i="37"/>
  <c r="P645" i="37"/>
  <c r="P646" i="37"/>
  <c r="P647" i="37"/>
  <c r="P648" i="37"/>
  <c r="P649" i="37"/>
  <c r="P650" i="37"/>
  <c r="P651" i="37"/>
  <c r="P652" i="37"/>
  <c r="P653" i="37"/>
  <c r="P654" i="37"/>
  <c r="P655" i="37"/>
  <c r="P656" i="37"/>
  <c r="P657" i="37"/>
  <c r="P658" i="37"/>
  <c r="P659" i="37"/>
  <c r="P660" i="37"/>
  <c r="P661" i="37"/>
  <c r="P662" i="37"/>
  <c r="P663" i="37"/>
  <c r="P664" i="37"/>
  <c r="P665" i="37"/>
  <c r="P666" i="37"/>
  <c r="P667" i="37"/>
  <c r="P668" i="37"/>
  <c r="P669" i="37"/>
  <c r="P670" i="37"/>
  <c r="P671" i="37"/>
  <c r="P672" i="37"/>
  <c r="P673" i="37"/>
  <c r="P674" i="37"/>
  <c r="P675" i="37"/>
  <c r="P676" i="37"/>
  <c r="P677" i="37"/>
  <c r="P678" i="37"/>
  <c r="P679" i="37"/>
  <c r="P680" i="37"/>
  <c r="P681" i="37"/>
  <c r="P682" i="37"/>
  <c r="P683" i="37"/>
  <c r="P684" i="37"/>
  <c r="P685" i="37"/>
  <c r="P686" i="37"/>
  <c r="P687" i="37"/>
  <c r="P688" i="37"/>
  <c r="P689" i="37"/>
  <c r="P690" i="37"/>
  <c r="P691" i="37"/>
  <c r="P692" i="37"/>
  <c r="P693" i="37"/>
  <c r="P694" i="37"/>
  <c r="P695" i="37"/>
  <c r="P696" i="37"/>
  <c r="P697" i="37"/>
  <c r="P698" i="37"/>
  <c r="P699" i="37"/>
  <c r="P700" i="37"/>
  <c r="P701" i="37"/>
  <c r="P702" i="37"/>
  <c r="P703" i="37"/>
  <c r="P704" i="37"/>
  <c r="P705" i="37"/>
  <c r="P706" i="37"/>
  <c r="P707" i="37"/>
  <c r="P708" i="37"/>
  <c r="P709" i="37"/>
  <c r="P710" i="37"/>
  <c r="P711" i="37"/>
  <c r="P712" i="37"/>
  <c r="P713" i="37"/>
  <c r="P714" i="37"/>
  <c r="P715" i="37"/>
  <c r="P716" i="37"/>
  <c r="P717" i="37"/>
  <c r="P718" i="37"/>
  <c r="P719" i="37"/>
  <c r="P720" i="37"/>
  <c r="P721" i="37"/>
  <c r="P722" i="37"/>
  <c r="P723" i="37"/>
  <c r="P724" i="37"/>
  <c r="P725" i="37"/>
  <c r="P726" i="37"/>
  <c r="P727" i="37"/>
  <c r="P728" i="37"/>
  <c r="P729" i="37"/>
  <c r="P730" i="37"/>
  <c r="P731" i="37"/>
  <c r="P732" i="37"/>
  <c r="P733" i="37"/>
  <c r="P734" i="37"/>
  <c r="P735" i="37"/>
  <c r="P736" i="37"/>
  <c r="P737" i="37"/>
  <c r="P738" i="37"/>
  <c r="P739" i="37"/>
  <c r="P740" i="37"/>
  <c r="P741" i="37"/>
  <c r="P742" i="37"/>
  <c r="P743" i="37"/>
  <c r="P744" i="37"/>
  <c r="P745" i="37"/>
  <c r="P746" i="37"/>
  <c r="P747" i="37"/>
  <c r="P748" i="37"/>
  <c r="P749" i="37"/>
  <c r="P750" i="37"/>
  <c r="P751" i="37"/>
  <c r="P752" i="37"/>
  <c r="P753" i="37"/>
  <c r="P754" i="37"/>
  <c r="P755" i="37"/>
  <c r="P756" i="37"/>
  <c r="P757" i="37"/>
  <c r="P758" i="37"/>
  <c r="P759" i="37"/>
  <c r="P760" i="37"/>
  <c r="P761" i="37"/>
  <c r="P762" i="37"/>
  <c r="P763" i="37"/>
  <c r="P764" i="37"/>
  <c r="P765" i="37"/>
  <c r="P766" i="37"/>
  <c r="P767" i="37"/>
  <c r="P768" i="37"/>
  <c r="P769" i="37"/>
  <c r="P770" i="37"/>
  <c r="P771" i="37"/>
  <c r="P772" i="37"/>
  <c r="P773" i="37"/>
  <c r="P774" i="37"/>
  <c r="P775" i="37"/>
  <c r="P776" i="37"/>
  <c r="P777" i="37"/>
  <c r="P778" i="37"/>
  <c r="P779" i="37"/>
  <c r="P780" i="37"/>
  <c r="P781" i="37"/>
  <c r="P782" i="37"/>
  <c r="P783" i="37"/>
  <c r="P784" i="37"/>
  <c r="P785" i="37"/>
  <c r="P786" i="37"/>
  <c r="P787" i="37"/>
  <c r="P788" i="37"/>
  <c r="P789" i="37"/>
  <c r="P790" i="37"/>
  <c r="P791" i="37"/>
  <c r="P792" i="37"/>
  <c r="P793" i="37"/>
  <c r="P794" i="37"/>
  <c r="P795" i="37"/>
  <c r="P796" i="37"/>
  <c r="P797" i="37"/>
  <c r="P798" i="37"/>
  <c r="P799" i="37"/>
  <c r="P800" i="37"/>
  <c r="P801" i="37"/>
  <c r="P802" i="37"/>
  <c r="P803" i="37"/>
  <c r="P804" i="37"/>
  <c r="P805" i="37"/>
  <c r="P806" i="37"/>
  <c r="P807" i="37"/>
  <c r="P808" i="37"/>
  <c r="P809" i="37"/>
  <c r="P810" i="37"/>
  <c r="P811" i="37"/>
  <c r="P812" i="37"/>
  <c r="P813" i="37"/>
  <c r="P814" i="37"/>
  <c r="P815" i="37"/>
  <c r="P816" i="37"/>
  <c r="P817" i="37"/>
  <c r="P818" i="37"/>
  <c r="P819" i="37"/>
  <c r="P820" i="37"/>
  <c r="P821" i="37"/>
  <c r="P822" i="37"/>
  <c r="P823" i="37"/>
  <c r="P824" i="37"/>
  <c r="P825" i="37"/>
  <c r="P826" i="37"/>
  <c r="P827" i="37"/>
  <c r="P828" i="37"/>
  <c r="P829" i="37"/>
  <c r="P830" i="37"/>
  <c r="P831" i="37"/>
  <c r="P832" i="37"/>
  <c r="P833" i="37"/>
  <c r="P834" i="37"/>
  <c r="P835" i="37"/>
  <c r="P836" i="37"/>
  <c r="P837" i="37"/>
  <c r="P838" i="37"/>
  <c r="P839" i="37"/>
  <c r="P840" i="37"/>
  <c r="P841" i="37"/>
  <c r="P842" i="37"/>
  <c r="P843" i="37"/>
  <c r="P844" i="37"/>
  <c r="P845" i="37"/>
  <c r="P846" i="37"/>
  <c r="P847" i="37"/>
  <c r="P848" i="37"/>
  <c r="P849" i="37"/>
  <c r="P850" i="37"/>
  <c r="P851" i="37"/>
  <c r="P852" i="37"/>
  <c r="P853" i="37"/>
  <c r="P854" i="37"/>
  <c r="P855" i="37"/>
  <c r="P856" i="37"/>
  <c r="P857" i="37"/>
  <c r="P858" i="37"/>
  <c r="P859" i="37"/>
  <c r="P860" i="37"/>
  <c r="P861" i="37"/>
  <c r="P862" i="37"/>
  <c r="P863" i="37"/>
  <c r="P864" i="37"/>
  <c r="P865" i="37"/>
  <c r="P866" i="37"/>
  <c r="P867" i="37"/>
  <c r="P868" i="37"/>
  <c r="P869" i="37"/>
  <c r="P870" i="37"/>
  <c r="P871" i="37"/>
  <c r="P872" i="37"/>
  <c r="P873" i="37"/>
  <c r="P874" i="37"/>
  <c r="P875" i="37"/>
  <c r="P876" i="37"/>
  <c r="P877" i="37"/>
  <c r="P878" i="37"/>
  <c r="P879" i="37"/>
  <c r="P880" i="37"/>
  <c r="P881" i="37"/>
  <c r="P882" i="37"/>
  <c r="P883" i="37"/>
  <c r="P884" i="37"/>
  <c r="P885" i="37"/>
  <c r="P886" i="37"/>
  <c r="P887" i="37"/>
  <c r="P888" i="37"/>
  <c r="P889" i="37"/>
  <c r="P890" i="37"/>
  <c r="P891" i="37"/>
  <c r="P892" i="37"/>
  <c r="P893" i="37"/>
  <c r="P894" i="37"/>
  <c r="P895" i="37"/>
  <c r="P896" i="37"/>
  <c r="P897" i="37"/>
  <c r="P898" i="37"/>
  <c r="P899" i="37"/>
  <c r="P900" i="37"/>
  <c r="P901" i="37"/>
  <c r="P902" i="37"/>
  <c r="P903" i="37"/>
  <c r="P904" i="37"/>
  <c r="P905" i="37"/>
  <c r="P906" i="37"/>
  <c r="P907" i="37"/>
  <c r="P908" i="37"/>
  <c r="P909" i="37"/>
  <c r="P910" i="37"/>
  <c r="P911" i="37"/>
  <c r="P912" i="37"/>
  <c r="P913" i="37"/>
  <c r="P914" i="37"/>
  <c r="P915" i="37"/>
  <c r="P916" i="37"/>
  <c r="P917" i="37"/>
  <c r="P918" i="37"/>
  <c r="P919" i="37"/>
  <c r="P920" i="37"/>
  <c r="P921" i="37"/>
  <c r="P922" i="37"/>
  <c r="P923" i="37"/>
  <c r="P924" i="37"/>
  <c r="P925" i="37"/>
  <c r="P926" i="37"/>
  <c r="P927" i="37"/>
  <c r="P928" i="37"/>
  <c r="P929" i="37"/>
  <c r="P930" i="37"/>
  <c r="P931" i="37"/>
  <c r="P932" i="37"/>
  <c r="P933" i="37"/>
  <c r="P934" i="37"/>
  <c r="P935" i="37"/>
  <c r="P936" i="37"/>
  <c r="P937" i="37"/>
  <c r="P938" i="37"/>
  <c r="P939" i="37"/>
  <c r="P940" i="37"/>
  <c r="P941" i="37"/>
  <c r="P942" i="37"/>
  <c r="P943" i="37"/>
  <c r="P944" i="37"/>
  <c r="P945" i="37"/>
  <c r="P946" i="37"/>
  <c r="P947" i="37"/>
  <c r="P948" i="37"/>
  <c r="P949" i="37"/>
  <c r="P950" i="37"/>
  <c r="P951" i="37"/>
  <c r="P952" i="37"/>
  <c r="P953" i="37"/>
  <c r="P954" i="37"/>
  <c r="P955" i="37"/>
  <c r="P956" i="37"/>
  <c r="P957" i="37"/>
  <c r="P958" i="37"/>
  <c r="P959" i="37"/>
  <c r="P960" i="37"/>
  <c r="P961" i="37"/>
  <c r="P962" i="37"/>
  <c r="P963" i="37"/>
  <c r="P964" i="37"/>
  <c r="P965" i="37"/>
  <c r="P966" i="37"/>
  <c r="P967" i="37"/>
  <c r="P968" i="37"/>
  <c r="P969" i="37"/>
  <c r="P970" i="37"/>
  <c r="P971" i="37"/>
  <c r="P972" i="37"/>
  <c r="P973" i="37"/>
  <c r="P974" i="37"/>
  <c r="P975" i="37"/>
  <c r="P976" i="37"/>
  <c r="P977" i="37"/>
  <c r="P978" i="37"/>
  <c r="P979" i="37"/>
  <c r="P980" i="37"/>
  <c r="P981" i="37"/>
  <c r="P982" i="37"/>
  <c r="P983" i="37"/>
  <c r="P984" i="37"/>
  <c r="P985" i="37"/>
  <c r="P986" i="37"/>
  <c r="P987" i="37"/>
  <c r="P988" i="37"/>
  <c r="P989" i="37"/>
  <c r="P990" i="37"/>
  <c r="P991" i="37"/>
  <c r="P992" i="37"/>
  <c r="P993" i="37"/>
  <c r="P994" i="37"/>
  <c r="P995" i="37"/>
  <c r="P996" i="37"/>
  <c r="P997" i="37"/>
  <c r="P998" i="37"/>
  <c r="P999" i="37"/>
  <c r="P1000" i="37"/>
  <c r="P1001" i="37"/>
  <c r="P1002" i="37"/>
  <c r="P1003" i="37"/>
  <c r="P1004" i="37"/>
  <c r="P1005" i="37"/>
  <c r="P1006" i="37"/>
  <c r="P1007" i="37"/>
  <c r="P1008" i="37"/>
  <c r="P1009" i="37"/>
  <c r="P1010" i="37"/>
  <c r="P1011" i="37"/>
  <c r="P1012" i="37"/>
  <c r="P1013" i="37"/>
  <c r="P1014" i="37"/>
  <c r="P1015" i="37"/>
  <c r="P1016" i="37"/>
  <c r="P1017" i="37"/>
  <c r="P1018" i="37"/>
  <c r="P1019" i="37"/>
  <c r="P1020" i="37"/>
  <c r="P1021" i="37"/>
  <c r="P1022" i="37"/>
  <c r="P1023" i="37"/>
  <c r="P1024" i="37"/>
  <c r="P1025" i="37"/>
  <c r="P1026" i="37"/>
  <c r="P1027" i="37"/>
  <c r="P1028" i="37"/>
  <c r="P1029" i="37"/>
  <c r="P1030" i="37"/>
  <c r="P1031" i="37"/>
  <c r="P1032" i="37"/>
  <c r="P1033" i="37"/>
  <c r="P1034" i="37"/>
  <c r="P1035" i="37"/>
  <c r="P1036" i="37"/>
  <c r="P1037" i="37"/>
  <c r="P1038" i="37"/>
  <c r="P1039" i="37"/>
  <c r="P1040" i="37"/>
  <c r="P1041" i="37"/>
  <c r="P1042" i="37"/>
  <c r="P1043" i="37"/>
  <c r="P1044" i="37"/>
  <c r="P1045" i="37"/>
  <c r="P1046" i="37"/>
  <c r="P1047" i="37"/>
  <c r="P1048" i="37"/>
  <c r="P1049" i="37"/>
  <c r="P1050" i="37"/>
  <c r="P1051" i="37"/>
  <c r="P1052" i="37"/>
  <c r="P1053" i="37"/>
  <c r="P1054" i="37"/>
  <c r="P1055" i="37"/>
  <c r="P1056" i="37"/>
  <c r="P1057" i="37"/>
  <c r="P1058" i="37"/>
  <c r="P1059" i="37"/>
  <c r="P1060" i="37"/>
  <c r="P1061" i="37"/>
  <c r="P1062" i="37"/>
  <c r="P1063" i="37"/>
  <c r="P1064" i="37"/>
  <c r="P1065" i="37"/>
  <c r="P1066" i="37"/>
  <c r="P1067" i="37"/>
  <c r="P1068" i="37"/>
  <c r="P1069" i="37"/>
  <c r="P1070" i="37"/>
  <c r="P1071" i="37"/>
  <c r="P1072" i="37"/>
  <c r="P1073" i="37"/>
  <c r="P1074" i="37"/>
  <c r="P1075" i="37"/>
  <c r="P1076" i="37"/>
  <c r="P1077" i="37"/>
  <c r="P1078" i="37"/>
  <c r="P1079" i="37"/>
  <c r="P1080" i="37"/>
  <c r="P1081" i="37"/>
  <c r="P1082" i="37"/>
  <c r="P1083" i="37"/>
  <c r="P1084" i="37"/>
  <c r="P1085" i="37"/>
  <c r="P1086" i="37"/>
  <c r="P1087" i="37"/>
  <c r="P1088" i="37"/>
  <c r="P1089" i="37"/>
  <c r="P1090" i="37"/>
  <c r="P1091" i="37"/>
  <c r="P1092" i="37"/>
  <c r="P1093" i="37"/>
  <c r="P1094" i="37"/>
  <c r="P1095" i="37"/>
  <c r="P1096" i="37"/>
  <c r="P1097" i="37"/>
  <c r="P1098" i="37"/>
  <c r="P1099" i="37"/>
  <c r="P1100" i="37"/>
  <c r="P1101" i="37"/>
  <c r="P1102" i="37"/>
  <c r="P1103" i="37"/>
  <c r="P1104" i="37"/>
  <c r="P1105" i="37"/>
  <c r="P1106" i="37"/>
  <c r="P1107" i="37"/>
  <c r="P1108" i="37"/>
  <c r="P1109" i="37"/>
  <c r="P1110" i="37"/>
  <c r="P1111" i="37"/>
  <c r="P1112" i="37"/>
  <c r="P1113" i="37"/>
  <c r="P1114" i="37"/>
  <c r="P1115" i="37"/>
  <c r="P1116" i="37"/>
  <c r="P1117" i="37"/>
  <c r="P1118" i="37"/>
  <c r="P1119" i="37"/>
  <c r="P1120" i="37"/>
  <c r="P1121" i="37"/>
  <c r="P1122" i="37"/>
  <c r="P1123" i="37"/>
  <c r="P1124" i="37"/>
  <c r="P1125" i="37"/>
  <c r="P1126" i="37"/>
  <c r="P1127" i="37"/>
  <c r="P1128" i="37"/>
  <c r="P1129" i="37"/>
  <c r="P1130" i="37"/>
  <c r="P1131" i="37"/>
  <c r="P1132" i="37"/>
  <c r="P1133" i="37"/>
  <c r="P1134" i="37"/>
  <c r="P1135" i="37"/>
  <c r="P1136" i="37"/>
  <c r="P1137" i="37"/>
  <c r="P1138" i="37"/>
  <c r="P1139" i="37"/>
  <c r="P1140" i="37"/>
  <c r="P1141" i="37"/>
  <c r="P1142" i="37"/>
  <c r="P1143" i="37"/>
  <c r="P1144" i="37"/>
  <c r="P1145" i="37"/>
  <c r="P1146" i="37"/>
  <c r="P1147" i="37"/>
  <c r="P1148" i="37"/>
  <c r="P1149" i="37"/>
  <c r="P1150" i="37"/>
  <c r="P1151" i="37"/>
  <c r="P1152" i="37"/>
  <c r="P1153" i="37"/>
  <c r="P1154" i="37"/>
  <c r="P1155" i="37"/>
  <c r="P1156" i="37"/>
  <c r="P1157" i="37"/>
  <c r="P1158" i="37"/>
  <c r="P1159" i="37"/>
  <c r="P1160" i="37"/>
  <c r="P1161" i="37"/>
  <c r="P1162" i="37"/>
  <c r="P1163" i="37"/>
  <c r="P1164" i="37"/>
  <c r="P1165" i="37"/>
  <c r="P1166" i="37"/>
  <c r="P1167" i="37"/>
  <c r="P1168" i="37"/>
  <c r="P1169" i="37"/>
  <c r="P1170" i="37"/>
  <c r="P1171" i="37"/>
  <c r="P1172" i="37"/>
  <c r="P1173" i="37"/>
  <c r="P1174" i="37"/>
  <c r="P1175" i="37"/>
  <c r="P1176" i="37"/>
  <c r="P1177" i="37"/>
  <c r="P1178" i="37"/>
  <c r="P1179" i="37"/>
  <c r="P1180" i="37"/>
  <c r="P1181" i="37"/>
  <c r="P1182" i="37"/>
  <c r="P1183" i="37"/>
  <c r="P1184" i="37"/>
  <c r="P1185" i="37"/>
  <c r="P1186" i="37"/>
  <c r="P1187" i="37"/>
  <c r="P1188" i="37"/>
  <c r="P1189" i="37"/>
  <c r="P1190" i="37"/>
  <c r="P1191" i="37"/>
  <c r="P1192" i="37"/>
  <c r="P1193" i="37"/>
  <c r="P1194" i="37"/>
  <c r="P1195" i="37"/>
  <c r="P1196" i="37"/>
  <c r="P1197" i="37"/>
  <c r="P1198" i="37"/>
  <c r="P1199" i="37"/>
  <c r="P1200" i="37"/>
  <c r="P1201" i="37"/>
  <c r="P1202" i="37"/>
  <c r="P1203" i="37"/>
  <c r="P1204" i="37"/>
  <c r="P1205" i="37"/>
  <c r="P1206" i="37"/>
  <c r="P1207" i="37"/>
  <c r="P1208" i="37"/>
  <c r="P1209" i="37"/>
  <c r="P1210" i="37"/>
  <c r="P1211" i="37"/>
  <c r="P1212" i="37"/>
  <c r="P1213" i="37"/>
  <c r="P1214" i="37"/>
  <c r="P1215" i="37"/>
  <c r="P1216" i="37"/>
  <c r="P1217" i="37"/>
  <c r="P1218" i="37"/>
  <c r="P1219" i="37"/>
  <c r="P1220" i="37"/>
  <c r="P1221" i="37"/>
  <c r="P1222" i="37"/>
  <c r="P1223" i="37"/>
  <c r="P1224" i="37"/>
  <c r="P1225" i="37"/>
  <c r="P1226" i="37"/>
  <c r="P1227" i="37"/>
  <c r="P1228" i="37"/>
  <c r="P1229" i="37"/>
  <c r="P1230" i="37"/>
  <c r="P1231" i="37"/>
  <c r="P1232" i="37"/>
  <c r="P1233" i="37"/>
  <c r="P1234" i="37"/>
  <c r="P1235" i="37"/>
  <c r="P1236" i="37"/>
  <c r="P1237" i="37"/>
  <c r="P1238" i="37"/>
  <c r="P1239" i="37"/>
  <c r="P1240" i="37"/>
  <c r="P1241" i="37"/>
  <c r="P1242" i="37"/>
  <c r="P1243" i="37"/>
  <c r="P1244" i="37"/>
  <c r="P1245" i="37"/>
  <c r="P1246" i="37"/>
  <c r="P1247" i="37"/>
  <c r="P1248" i="37"/>
  <c r="P1249" i="37"/>
  <c r="P1250" i="37"/>
  <c r="P1251" i="37"/>
  <c r="P1252" i="37"/>
  <c r="P1253" i="37"/>
  <c r="P1254" i="37"/>
  <c r="P1255" i="37"/>
  <c r="P1256" i="37"/>
  <c r="P1257" i="37"/>
  <c r="P1258" i="37"/>
  <c r="P1259" i="37"/>
  <c r="P1260" i="37"/>
  <c r="P1261" i="37"/>
  <c r="P1262" i="37"/>
  <c r="P1263" i="37"/>
  <c r="P1264" i="37"/>
  <c r="P1265" i="37"/>
  <c r="P1266" i="37"/>
  <c r="P1267" i="37"/>
  <c r="P1268" i="37"/>
  <c r="P1269" i="37"/>
  <c r="P1270" i="37"/>
  <c r="P1271" i="37"/>
  <c r="P1272" i="37"/>
  <c r="P1273" i="37"/>
  <c r="P1274" i="37"/>
  <c r="P1275" i="37"/>
  <c r="P1276" i="37"/>
  <c r="P1277" i="37"/>
  <c r="P1278" i="37"/>
  <c r="P1279" i="37"/>
  <c r="P1280" i="37"/>
  <c r="P1281" i="37"/>
  <c r="P1282" i="37"/>
  <c r="P1283" i="37"/>
  <c r="P1284" i="37"/>
  <c r="P1285" i="37"/>
  <c r="P1286" i="37"/>
  <c r="P1287" i="37"/>
  <c r="P1288" i="37"/>
  <c r="P1289" i="37"/>
  <c r="P1290" i="37"/>
  <c r="P1291" i="37"/>
  <c r="P1292" i="37"/>
  <c r="P1293" i="37"/>
  <c r="P1294" i="37"/>
  <c r="P1295" i="37"/>
  <c r="P1296" i="37"/>
  <c r="P1297" i="37"/>
  <c r="P1298" i="37"/>
  <c r="P1299" i="37"/>
  <c r="P1300" i="37"/>
  <c r="P1301" i="37"/>
  <c r="P1302" i="37"/>
  <c r="P1303" i="37"/>
  <c r="P1304" i="37"/>
  <c r="P1305" i="37"/>
  <c r="P1306" i="37"/>
  <c r="P1307" i="37"/>
  <c r="P1308" i="37"/>
  <c r="P1309" i="37"/>
  <c r="P1310" i="37"/>
  <c r="P1311" i="37"/>
  <c r="P1312" i="37"/>
  <c r="P1313" i="37"/>
  <c r="P1314" i="37"/>
  <c r="P1315" i="37"/>
  <c r="P1316" i="37"/>
  <c r="P1317" i="37"/>
  <c r="P1318" i="37"/>
  <c r="P1319" i="37"/>
  <c r="P1320" i="37"/>
  <c r="P1321" i="37"/>
  <c r="P1322" i="37"/>
  <c r="P1323" i="37"/>
  <c r="P1324" i="37"/>
  <c r="P1325" i="37"/>
  <c r="P1326" i="37"/>
  <c r="P1327" i="37"/>
  <c r="P1328" i="37"/>
  <c r="P1329" i="37"/>
  <c r="P1330" i="37"/>
  <c r="P1331" i="37"/>
  <c r="P1332" i="37"/>
  <c r="P1333" i="37"/>
  <c r="P1334" i="37"/>
  <c r="P1335" i="37"/>
  <c r="P1336" i="37"/>
  <c r="P1337" i="37"/>
  <c r="P1338" i="37"/>
  <c r="P1339" i="37"/>
  <c r="P1340" i="37"/>
  <c r="P1341" i="37"/>
  <c r="P1342" i="37"/>
  <c r="P1343" i="37"/>
  <c r="P1344" i="37"/>
  <c r="P1345" i="37"/>
  <c r="P1346" i="37"/>
  <c r="P1347" i="37"/>
  <c r="P1348" i="37"/>
  <c r="P1349" i="37"/>
  <c r="P1350" i="37"/>
  <c r="P1351" i="37"/>
  <c r="P1352" i="37"/>
  <c r="P1353" i="37"/>
  <c r="P1354" i="37"/>
  <c r="P1355" i="37"/>
  <c r="P1356" i="37"/>
  <c r="P1357" i="37"/>
  <c r="P1358" i="37"/>
  <c r="P1359" i="37"/>
  <c r="P1360" i="37"/>
  <c r="P1361" i="37"/>
  <c r="P1362" i="37"/>
  <c r="P1363" i="37"/>
  <c r="P1364" i="37"/>
  <c r="P1365" i="37"/>
  <c r="P1366" i="37"/>
  <c r="P1367" i="37"/>
  <c r="P1368" i="37"/>
  <c r="P1369" i="37"/>
  <c r="P1370" i="37"/>
  <c r="P1371" i="37"/>
  <c r="P1372" i="37"/>
  <c r="P1373" i="37"/>
  <c r="P1374" i="37"/>
  <c r="P1375" i="37"/>
  <c r="P1376" i="37"/>
  <c r="P1377" i="37"/>
  <c r="P1378" i="37"/>
  <c r="P1379" i="37"/>
  <c r="P1380" i="37"/>
  <c r="P1381" i="37"/>
  <c r="P1382" i="37"/>
  <c r="P1383" i="37"/>
  <c r="P1384" i="37"/>
  <c r="P1385" i="37"/>
  <c r="P1386" i="37"/>
  <c r="P1387" i="37"/>
  <c r="P1388" i="37"/>
  <c r="P1389" i="37"/>
  <c r="P1390" i="37"/>
  <c r="P1391" i="37"/>
  <c r="P1392" i="37"/>
  <c r="P1393" i="37"/>
  <c r="P1394" i="37"/>
  <c r="P1395" i="37"/>
  <c r="P1396" i="37"/>
  <c r="P1397" i="37"/>
  <c r="P1398" i="37"/>
  <c r="P1399" i="37"/>
  <c r="P1400" i="37"/>
  <c r="P1401" i="37"/>
  <c r="P1402" i="37"/>
  <c r="P1403" i="37"/>
  <c r="P1404" i="37"/>
  <c r="P1405" i="37"/>
  <c r="P1406" i="37"/>
  <c r="P1407" i="37"/>
  <c r="P1408" i="37"/>
  <c r="P1409" i="37"/>
  <c r="P1410" i="37"/>
  <c r="P1411" i="37"/>
  <c r="P1412" i="37"/>
  <c r="P1413" i="37"/>
  <c r="P1414" i="37"/>
  <c r="P1415" i="37"/>
  <c r="P1416" i="37"/>
  <c r="P1417" i="37"/>
  <c r="P1418" i="37"/>
  <c r="P1419" i="37"/>
  <c r="P1420" i="37"/>
  <c r="P1421" i="37"/>
  <c r="P1422" i="37"/>
  <c r="P1423" i="37"/>
  <c r="P1424" i="37"/>
  <c r="P1425" i="37"/>
  <c r="P1426" i="37"/>
  <c r="P1427" i="37"/>
  <c r="P1428" i="37"/>
  <c r="P1429" i="37"/>
  <c r="P1430" i="37"/>
  <c r="P1431" i="37"/>
  <c r="P1432" i="37"/>
  <c r="P1433" i="37"/>
  <c r="P1434" i="37"/>
  <c r="P1435" i="37"/>
  <c r="P1436" i="37"/>
  <c r="P1437" i="37"/>
  <c r="P1438" i="37"/>
  <c r="P1439" i="37"/>
  <c r="P1440" i="37"/>
  <c r="P1441" i="37"/>
  <c r="P1442" i="37"/>
  <c r="P1443" i="37"/>
  <c r="P1444" i="37"/>
  <c r="P1445" i="37"/>
  <c r="P1446" i="37"/>
  <c r="P1447" i="37"/>
  <c r="P1448" i="37"/>
  <c r="P1449" i="37"/>
  <c r="P1450" i="37"/>
  <c r="P1451" i="37"/>
  <c r="P1452" i="37"/>
  <c r="P1453" i="37"/>
  <c r="P1454" i="37"/>
  <c r="P1455" i="37"/>
  <c r="P1456" i="37"/>
  <c r="P1457" i="37"/>
  <c r="P1458" i="37"/>
  <c r="P1459" i="37"/>
  <c r="P1460" i="37"/>
  <c r="P1461" i="37"/>
  <c r="P1462" i="37"/>
  <c r="P1463" i="37"/>
  <c r="P1464" i="37"/>
  <c r="P1465" i="37"/>
  <c r="P1466" i="37"/>
  <c r="P1467" i="37"/>
  <c r="P1468" i="37"/>
  <c r="P1469" i="37"/>
  <c r="P1470" i="37"/>
  <c r="P1471" i="37"/>
  <c r="P1472" i="37"/>
  <c r="P1473" i="37"/>
  <c r="P1474" i="37"/>
  <c r="P1475" i="37"/>
  <c r="P1476" i="37"/>
  <c r="P1477" i="37"/>
  <c r="P1478" i="37"/>
  <c r="P1479" i="37"/>
  <c r="P1480" i="37"/>
  <c r="P1481" i="37"/>
  <c r="P1482" i="37"/>
  <c r="P1483" i="37"/>
  <c r="P1484" i="37"/>
  <c r="P1485" i="37"/>
  <c r="P1486" i="37"/>
  <c r="P1487" i="37"/>
  <c r="P1488" i="37"/>
  <c r="P1489" i="37"/>
  <c r="P1490" i="37"/>
  <c r="P1491" i="37"/>
  <c r="P1492" i="37"/>
  <c r="P1493" i="37"/>
  <c r="P1494" i="37"/>
  <c r="P1495" i="37"/>
  <c r="P1496" i="37"/>
  <c r="P1497" i="37"/>
  <c r="P1498" i="37"/>
  <c r="P1499" i="37"/>
  <c r="P1500" i="37"/>
  <c r="P1501" i="37"/>
  <c r="P1502" i="37"/>
  <c r="P1503" i="37"/>
  <c r="P1504" i="37"/>
  <c r="P1505" i="37"/>
  <c r="P1506" i="37"/>
  <c r="P1507" i="37"/>
  <c r="P1508" i="37"/>
  <c r="P1509" i="37"/>
  <c r="P1510" i="37"/>
  <c r="P1511" i="37"/>
  <c r="P1512" i="37"/>
  <c r="P1513" i="37"/>
  <c r="P1514" i="37"/>
  <c r="P1515" i="37"/>
  <c r="P1516" i="37"/>
  <c r="P1517" i="37"/>
  <c r="P1518" i="37"/>
  <c r="P1519" i="37"/>
  <c r="P1520" i="37"/>
  <c r="P1521" i="37"/>
  <c r="P1522" i="37"/>
  <c r="P1523" i="37"/>
  <c r="P1524" i="37"/>
  <c r="P1525" i="37"/>
  <c r="P1526" i="37"/>
  <c r="P1527" i="37"/>
  <c r="P1528" i="37"/>
  <c r="P1529" i="37"/>
  <c r="P1530" i="37"/>
  <c r="P1531" i="37"/>
  <c r="P1532" i="37"/>
  <c r="P1533" i="37"/>
  <c r="P1534" i="37"/>
  <c r="P1535" i="37"/>
  <c r="P1536" i="37"/>
  <c r="P1537" i="37"/>
  <c r="P1538" i="37"/>
  <c r="P1539" i="37"/>
  <c r="P1540" i="37"/>
  <c r="P1541" i="37"/>
  <c r="P1542" i="37"/>
  <c r="P1543" i="37"/>
  <c r="P1544" i="37"/>
  <c r="P1545" i="37"/>
  <c r="P1546" i="37"/>
  <c r="P1547" i="37"/>
  <c r="P1548" i="37"/>
  <c r="P1549" i="37"/>
  <c r="P1550" i="37"/>
  <c r="P1551" i="37"/>
  <c r="P1552" i="37"/>
  <c r="P1553" i="37"/>
  <c r="P1554" i="37"/>
  <c r="P1555" i="37"/>
  <c r="P1556" i="37"/>
  <c r="P1557" i="37"/>
  <c r="P1558" i="37"/>
  <c r="P1559" i="37"/>
  <c r="P1560" i="37"/>
  <c r="P1561" i="37"/>
  <c r="P1562" i="37"/>
  <c r="P1563" i="37"/>
  <c r="P1564" i="37"/>
  <c r="P1565" i="37"/>
  <c r="P1566" i="37"/>
  <c r="P1567" i="37"/>
  <c r="P1568" i="37"/>
  <c r="P1569" i="37"/>
  <c r="P1570" i="37"/>
  <c r="P1571" i="37"/>
  <c r="P1572" i="37"/>
  <c r="P1573" i="37"/>
  <c r="P1574" i="37"/>
  <c r="P1575" i="37"/>
  <c r="P1576" i="37"/>
  <c r="P1577" i="37"/>
  <c r="P1578" i="37"/>
  <c r="P1579" i="37"/>
  <c r="P1580" i="37"/>
  <c r="P1581" i="37"/>
  <c r="P1582" i="37"/>
  <c r="P1583" i="37"/>
  <c r="P1584" i="37"/>
  <c r="P1585" i="37"/>
  <c r="P1586" i="37"/>
  <c r="P1587" i="37"/>
  <c r="P1588" i="37"/>
  <c r="P1589" i="37"/>
  <c r="P1590" i="37"/>
  <c r="P1591" i="37"/>
  <c r="P1592" i="37"/>
  <c r="P1593" i="37"/>
  <c r="P1594" i="37"/>
  <c r="P1595" i="37"/>
  <c r="P1596" i="37"/>
  <c r="P1597" i="37"/>
  <c r="P1598" i="37"/>
  <c r="P1599" i="37"/>
  <c r="P1600" i="37"/>
  <c r="P1601" i="37"/>
  <c r="P1602" i="37"/>
  <c r="P1603" i="37"/>
  <c r="P1604" i="37"/>
  <c r="P1605" i="37"/>
  <c r="P1606" i="37"/>
  <c r="P1607" i="37"/>
  <c r="P1608" i="37"/>
  <c r="P1609" i="37"/>
  <c r="P1610" i="37"/>
  <c r="P1611" i="37"/>
  <c r="P1612" i="37"/>
  <c r="P1613" i="37"/>
  <c r="P1614" i="37"/>
  <c r="P1615" i="37"/>
  <c r="P1616" i="37"/>
  <c r="P1617" i="37"/>
  <c r="P1618" i="37"/>
  <c r="P1619" i="37"/>
  <c r="P1620" i="37"/>
  <c r="P1621" i="37"/>
  <c r="P1622" i="37"/>
  <c r="P1623" i="37"/>
  <c r="P1624" i="37"/>
  <c r="P1625" i="37"/>
  <c r="P1626" i="37"/>
  <c r="P1627" i="37"/>
  <c r="P1628" i="37"/>
  <c r="P1629" i="37"/>
  <c r="P1630" i="37"/>
  <c r="P1631" i="37"/>
  <c r="P1632" i="37"/>
  <c r="P1633" i="37"/>
  <c r="P1634" i="37"/>
  <c r="P1635" i="37"/>
  <c r="P1636" i="37"/>
  <c r="P1637" i="37"/>
  <c r="P1638" i="37"/>
  <c r="P1639" i="37"/>
  <c r="P1640" i="37"/>
  <c r="P1641" i="37"/>
  <c r="P1642" i="37"/>
  <c r="P1643" i="37"/>
  <c r="P1644" i="37"/>
  <c r="P1645" i="37"/>
  <c r="P1646" i="37"/>
  <c r="P1647" i="37"/>
  <c r="P1648" i="37"/>
  <c r="P1649" i="37"/>
  <c r="P1650" i="37"/>
  <c r="P1651" i="37"/>
  <c r="P1652" i="37"/>
  <c r="P1653" i="37"/>
  <c r="P1654" i="37"/>
  <c r="P1655" i="37"/>
  <c r="P1656" i="37"/>
  <c r="P1657" i="37"/>
  <c r="P1658" i="37"/>
  <c r="P1659" i="37"/>
  <c r="P1660" i="37"/>
  <c r="P1661" i="37"/>
  <c r="P1662" i="37"/>
  <c r="P1663" i="37"/>
  <c r="P1664" i="37"/>
  <c r="P1665" i="37"/>
  <c r="P1666" i="37"/>
  <c r="P1667" i="37"/>
  <c r="P1668" i="37"/>
  <c r="P1669" i="37"/>
  <c r="P1670" i="37"/>
  <c r="P1671" i="37"/>
  <c r="P1672" i="37"/>
  <c r="P1673" i="37"/>
  <c r="P1674" i="37"/>
  <c r="P1675" i="37"/>
  <c r="P1676" i="37"/>
  <c r="P1677" i="37"/>
  <c r="P1678" i="37"/>
  <c r="P1679" i="37"/>
  <c r="P1680" i="37"/>
  <c r="P1681" i="37"/>
  <c r="P1682" i="37"/>
  <c r="P1683" i="37"/>
  <c r="P1684" i="37"/>
  <c r="P1685" i="37"/>
  <c r="P1686" i="37"/>
  <c r="P1687" i="37"/>
  <c r="P1688" i="37"/>
  <c r="P1689" i="37"/>
  <c r="P1690" i="37"/>
  <c r="P1691" i="37"/>
  <c r="P1692" i="37"/>
  <c r="P1693" i="37"/>
  <c r="P1694" i="37"/>
  <c r="P1695" i="37"/>
  <c r="P1696" i="37"/>
  <c r="P1697" i="37"/>
  <c r="P1698" i="37"/>
  <c r="P1699" i="37"/>
  <c r="P1700" i="37"/>
  <c r="P1701" i="37"/>
  <c r="P1702" i="37"/>
  <c r="P1703" i="37"/>
  <c r="P1704" i="37"/>
  <c r="P1705" i="37"/>
  <c r="P1706" i="37"/>
  <c r="P1707" i="37"/>
  <c r="P1708" i="37"/>
  <c r="P1709" i="37"/>
  <c r="P1710" i="37"/>
  <c r="P1711" i="37"/>
  <c r="P1712" i="37"/>
  <c r="P1713" i="37"/>
  <c r="P1714" i="37"/>
  <c r="P1715" i="37"/>
  <c r="P1716" i="37"/>
  <c r="P1717" i="37"/>
  <c r="P1718" i="37"/>
  <c r="P1719" i="37"/>
  <c r="P1720" i="37"/>
  <c r="P1721" i="37"/>
  <c r="P1722" i="37"/>
  <c r="P1723" i="37"/>
  <c r="P1724" i="37"/>
  <c r="P1725" i="37"/>
  <c r="P1726" i="37"/>
  <c r="P1727" i="37"/>
  <c r="P1728" i="37"/>
  <c r="P1729" i="37"/>
  <c r="P1730" i="37"/>
  <c r="P1731" i="37"/>
  <c r="P1732" i="37"/>
  <c r="P1733" i="37"/>
  <c r="P1734" i="37"/>
  <c r="P1735" i="37"/>
  <c r="P1736" i="37"/>
  <c r="P1737" i="37"/>
  <c r="P1738" i="37"/>
  <c r="P1739" i="37"/>
  <c r="P1740" i="37"/>
  <c r="P1741" i="37"/>
  <c r="P1742" i="37"/>
  <c r="P1743" i="37"/>
  <c r="P1744" i="37"/>
  <c r="P1745" i="37"/>
  <c r="P1746" i="37"/>
  <c r="P1747" i="37"/>
  <c r="P1748" i="37"/>
  <c r="P1749" i="37"/>
  <c r="P1750" i="37"/>
  <c r="P1751" i="37"/>
  <c r="P1752" i="37"/>
  <c r="P1753" i="37"/>
  <c r="P1754" i="37"/>
  <c r="P1755" i="37"/>
  <c r="P1756" i="37"/>
  <c r="P1757" i="37"/>
  <c r="P1758" i="37"/>
  <c r="P1759" i="37"/>
  <c r="P1760" i="37"/>
  <c r="P1761" i="37"/>
  <c r="P1762" i="37"/>
  <c r="P1763" i="37"/>
  <c r="P1764" i="37"/>
  <c r="P1765" i="37"/>
  <c r="P1766" i="37"/>
  <c r="P1767" i="37"/>
  <c r="P1768" i="37"/>
  <c r="P1769" i="37"/>
  <c r="P1770" i="37"/>
  <c r="P1771" i="37"/>
  <c r="P1772" i="37"/>
  <c r="P1773" i="37"/>
  <c r="P1774" i="37"/>
  <c r="P1775" i="37"/>
  <c r="P1776" i="37"/>
  <c r="P1777" i="37"/>
  <c r="P1778" i="37"/>
  <c r="P1779" i="37"/>
  <c r="P1780" i="37"/>
  <c r="P1781" i="37"/>
  <c r="P1782" i="37"/>
  <c r="P1783" i="37"/>
  <c r="P1784" i="37"/>
  <c r="P1785" i="37"/>
  <c r="P1786" i="37"/>
  <c r="P1787" i="37"/>
  <c r="P1788" i="37"/>
  <c r="P1789" i="37"/>
  <c r="P1790" i="37"/>
  <c r="P1791" i="37"/>
  <c r="P1792" i="37"/>
  <c r="P1793" i="37"/>
  <c r="P1794" i="37"/>
  <c r="P1795" i="37"/>
  <c r="P1796" i="37"/>
  <c r="P1797" i="37"/>
  <c r="P1798" i="37"/>
  <c r="P1799" i="37"/>
  <c r="P1800" i="37"/>
  <c r="P1801" i="37"/>
  <c r="P1802" i="37"/>
  <c r="P1803" i="37"/>
  <c r="P1804" i="37"/>
  <c r="P1805" i="37"/>
  <c r="P1806" i="37"/>
  <c r="P1807" i="37"/>
  <c r="P1808" i="37"/>
  <c r="P1809" i="37"/>
  <c r="P1810" i="37"/>
  <c r="P1811" i="37"/>
  <c r="P1812" i="37"/>
  <c r="P1813" i="37"/>
  <c r="P1814" i="37"/>
  <c r="P1815" i="37"/>
  <c r="P1816" i="37"/>
  <c r="P1817" i="37"/>
  <c r="P1818" i="37"/>
  <c r="P1819" i="37"/>
  <c r="P1820" i="37"/>
  <c r="P1821" i="37"/>
  <c r="P1822" i="37"/>
  <c r="P1823" i="37"/>
  <c r="P1824" i="37"/>
  <c r="P1825" i="37"/>
  <c r="P1826" i="37"/>
  <c r="P1827" i="37"/>
  <c r="P1828" i="37"/>
  <c r="P1829" i="37"/>
  <c r="P1830" i="37"/>
  <c r="P1831" i="37"/>
  <c r="P1832" i="37"/>
  <c r="P1833" i="37"/>
  <c r="P1834" i="37"/>
  <c r="P1835" i="37"/>
  <c r="P1836" i="37"/>
  <c r="P1837" i="37"/>
  <c r="P1838" i="37"/>
  <c r="P1839" i="37"/>
  <c r="P1840" i="37"/>
  <c r="P1841" i="37"/>
  <c r="P1842" i="37"/>
  <c r="P1843" i="37"/>
  <c r="P1844" i="37"/>
  <c r="P1845" i="37"/>
  <c r="P1846" i="37"/>
  <c r="P1847" i="37"/>
  <c r="P1848" i="37"/>
  <c r="P1849" i="37"/>
  <c r="P1850" i="37"/>
  <c r="P1851" i="37"/>
  <c r="P1852" i="37"/>
  <c r="P1853" i="37"/>
  <c r="P1854" i="37"/>
  <c r="P1855" i="37"/>
  <c r="P1856" i="37"/>
  <c r="P1857" i="37"/>
  <c r="P1858" i="37"/>
  <c r="P1859" i="37"/>
  <c r="P1860" i="37"/>
  <c r="P1861" i="37"/>
  <c r="P1862" i="37"/>
  <c r="P1863" i="37"/>
  <c r="P1864" i="37"/>
  <c r="P1865" i="37"/>
  <c r="P1866" i="37"/>
  <c r="P1867" i="37"/>
  <c r="P1868" i="37"/>
  <c r="P1869" i="37"/>
  <c r="P1870" i="37"/>
  <c r="P1871" i="37"/>
  <c r="P1872" i="37"/>
  <c r="P1873" i="37"/>
  <c r="P1874" i="37"/>
  <c r="P1875" i="37"/>
  <c r="P1876" i="37"/>
  <c r="P1877" i="37"/>
  <c r="P1878" i="37"/>
  <c r="P1879" i="37"/>
  <c r="P1880" i="37"/>
  <c r="P1881" i="37"/>
  <c r="P1882" i="37"/>
  <c r="P1883" i="37"/>
  <c r="P1884" i="37"/>
  <c r="P1885" i="37"/>
  <c r="P1886" i="37"/>
  <c r="P1887" i="37"/>
  <c r="P1888" i="37"/>
  <c r="P1889" i="37"/>
  <c r="P1890" i="37"/>
  <c r="P1891" i="37"/>
  <c r="P1892" i="37"/>
  <c r="P1893" i="37"/>
  <c r="P1894" i="37"/>
  <c r="P1895" i="37"/>
  <c r="P1896" i="37"/>
  <c r="P1897" i="37"/>
  <c r="P1898" i="37"/>
  <c r="P1899" i="37"/>
  <c r="P1900" i="37"/>
  <c r="P1901" i="37"/>
  <c r="P1902" i="37"/>
  <c r="P1903" i="37"/>
  <c r="P1904" i="37"/>
  <c r="P1905" i="37"/>
  <c r="P1906" i="37"/>
  <c r="P1907" i="37"/>
  <c r="P1908" i="37"/>
  <c r="P1909" i="37"/>
  <c r="P1910" i="37"/>
  <c r="P1911" i="37"/>
  <c r="P1912" i="37"/>
  <c r="P1913" i="37"/>
  <c r="P1914" i="37"/>
  <c r="P1915" i="37"/>
  <c r="P1916" i="37"/>
  <c r="P1917" i="37"/>
  <c r="P1918" i="37"/>
  <c r="P1919" i="37"/>
  <c r="P1920" i="37"/>
  <c r="P1921" i="37"/>
  <c r="P1922" i="37"/>
  <c r="P1923" i="37"/>
  <c r="P1924" i="37"/>
  <c r="P1925" i="37"/>
  <c r="P1926" i="37"/>
  <c r="P1927" i="37"/>
  <c r="P1928" i="37"/>
  <c r="P1929" i="37"/>
  <c r="P1930" i="37"/>
  <c r="P1931" i="37"/>
  <c r="P1932" i="37"/>
  <c r="P1933" i="37"/>
  <c r="P1934" i="37"/>
  <c r="P1935" i="37"/>
  <c r="P1936" i="37"/>
  <c r="P1937" i="37"/>
  <c r="P1938" i="37"/>
  <c r="P1939" i="37"/>
  <c r="P1940" i="37"/>
  <c r="P1941" i="37"/>
  <c r="P1942" i="37"/>
  <c r="P1943" i="37"/>
  <c r="P1944" i="37"/>
  <c r="P1945" i="37"/>
  <c r="P1946" i="37"/>
  <c r="P1947" i="37"/>
  <c r="P1948" i="37"/>
  <c r="P1949" i="37"/>
  <c r="P1950" i="37"/>
  <c r="P1951" i="37"/>
  <c r="P1952" i="37"/>
  <c r="P1953" i="37"/>
  <c r="P1954" i="37"/>
  <c r="P1955" i="37"/>
  <c r="P1956" i="37"/>
  <c r="P1957" i="37"/>
  <c r="P1958" i="37"/>
  <c r="P1959" i="37"/>
  <c r="P1960" i="37"/>
  <c r="P1961" i="37"/>
  <c r="P1962" i="37"/>
  <c r="P1963" i="37"/>
  <c r="P1964" i="37"/>
  <c r="P1965" i="37"/>
  <c r="P1966" i="37"/>
  <c r="P1967" i="37"/>
  <c r="P1968" i="37"/>
  <c r="P1969" i="37"/>
  <c r="P1970" i="37"/>
  <c r="P1971" i="37"/>
  <c r="P1972" i="37"/>
  <c r="P1973" i="37"/>
  <c r="P1974" i="37"/>
  <c r="P1975" i="37"/>
  <c r="P1976" i="37"/>
  <c r="P1977" i="37"/>
  <c r="P1978" i="37"/>
  <c r="P1979" i="37"/>
  <c r="P1980" i="37"/>
  <c r="P1981" i="37"/>
  <c r="P1982" i="37"/>
  <c r="P1983" i="37"/>
  <c r="P1984" i="37"/>
  <c r="P1985" i="37"/>
  <c r="P1986" i="37"/>
  <c r="P1987" i="37"/>
  <c r="P1988" i="37"/>
  <c r="P1989" i="37"/>
  <c r="P1990" i="37"/>
  <c r="P1991" i="37"/>
  <c r="P1992" i="37"/>
  <c r="P1993" i="37"/>
  <c r="P1994" i="37"/>
  <c r="P1995" i="37"/>
  <c r="P1996" i="37"/>
  <c r="P1997" i="37"/>
  <c r="P1998" i="37"/>
  <c r="P1999" i="37"/>
  <c r="P2000" i="37"/>
  <c r="P2001" i="37"/>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O42" i="37"/>
  <c r="O43" i="37"/>
  <c r="O44" i="37"/>
  <c r="O45" i="37"/>
  <c r="O46" i="37"/>
  <c r="O47" i="37"/>
  <c r="O48" i="37"/>
  <c r="O49" i="37"/>
  <c r="O50" i="37"/>
  <c r="O51" i="37"/>
  <c r="O52" i="37"/>
  <c r="O53" i="37"/>
  <c r="O54" i="37"/>
  <c r="O55" i="37"/>
  <c r="O56" i="37"/>
  <c r="O57" i="37"/>
  <c r="O58" i="37"/>
  <c r="O59" i="37"/>
  <c r="O60" i="37"/>
  <c r="O61" i="37"/>
  <c r="O62" i="37"/>
  <c r="O63" i="37"/>
  <c r="O64" i="37"/>
  <c r="O65" i="37"/>
  <c r="O66" i="37"/>
  <c r="O67" i="37"/>
  <c r="O68" i="37"/>
  <c r="O69" i="37"/>
  <c r="O70" i="37"/>
  <c r="O71" i="37"/>
  <c r="O72" i="37"/>
  <c r="O73" i="37"/>
  <c r="O74" i="37"/>
  <c r="O75" i="37"/>
  <c r="O76" i="37"/>
  <c r="O77" i="37"/>
  <c r="O78" i="37"/>
  <c r="O79" i="37"/>
  <c r="O80" i="37"/>
  <c r="O81" i="37"/>
  <c r="O82" i="37"/>
  <c r="O83" i="37"/>
  <c r="O84" i="37"/>
  <c r="O85" i="37"/>
  <c r="O86" i="37"/>
  <c r="O87" i="37"/>
  <c r="O88" i="37"/>
  <c r="O89" i="37"/>
  <c r="O90" i="37"/>
  <c r="O91" i="37"/>
  <c r="O92" i="37"/>
  <c r="O93" i="37"/>
  <c r="O94" i="37"/>
  <c r="O95" i="37"/>
  <c r="O96" i="37"/>
  <c r="O97" i="37"/>
  <c r="O98" i="37"/>
  <c r="O99" i="37"/>
  <c r="O100" i="37"/>
  <c r="O101" i="37"/>
  <c r="O102" i="37"/>
  <c r="O103" i="37"/>
  <c r="O104" i="37"/>
  <c r="O105" i="37"/>
  <c r="O106" i="37"/>
  <c r="O107" i="37"/>
  <c r="O108" i="37"/>
  <c r="O109" i="37"/>
  <c r="O110" i="37"/>
  <c r="O111" i="37"/>
  <c r="O112" i="37"/>
  <c r="O113" i="37"/>
  <c r="O114" i="37"/>
  <c r="O115" i="37"/>
  <c r="O116" i="37"/>
  <c r="O117" i="37"/>
  <c r="O118" i="37"/>
  <c r="O119" i="37"/>
  <c r="O120" i="37"/>
  <c r="O121" i="37"/>
  <c r="O122" i="37"/>
  <c r="O123" i="37"/>
  <c r="O124" i="37"/>
  <c r="O125" i="37"/>
  <c r="O126" i="37"/>
  <c r="O127" i="37"/>
  <c r="O128" i="37"/>
  <c r="O129" i="37"/>
  <c r="O130" i="37"/>
  <c r="O131" i="37"/>
  <c r="O132" i="37"/>
  <c r="O133" i="37"/>
  <c r="O134" i="37"/>
  <c r="O135" i="37"/>
  <c r="O136" i="37"/>
  <c r="O137" i="37"/>
  <c r="O138" i="37"/>
  <c r="O139" i="37"/>
  <c r="O140" i="37"/>
  <c r="O141" i="37"/>
  <c r="O142" i="37"/>
  <c r="O143" i="37"/>
  <c r="O144" i="37"/>
  <c r="O145" i="37"/>
  <c r="O146" i="37"/>
  <c r="O147" i="37"/>
  <c r="O148" i="37"/>
  <c r="O149" i="37"/>
  <c r="O150" i="37"/>
  <c r="O151" i="37"/>
  <c r="O152" i="37"/>
  <c r="O153" i="37"/>
  <c r="O154" i="37"/>
  <c r="O155" i="37"/>
  <c r="O156" i="37"/>
  <c r="O157" i="37"/>
  <c r="O158" i="37"/>
  <c r="O159" i="37"/>
  <c r="O160" i="37"/>
  <c r="O161" i="37"/>
  <c r="O162" i="37"/>
  <c r="O163" i="37"/>
  <c r="O164" i="37"/>
  <c r="O165" i="37"/>
  <c r="O166" i="37"/>
  <c r="O167" i="37"/>
  <c r="O168" i="37"/>
  <c r="O169" i="37"/>
  <c r="O170" i="37"/>
  <c r="O171" i="37"/>
  <c r="O172" i="37"/>
  <c r="O173" i="37"/>
  <c r="O174" i="37"/>
  <c r="O175" i="37"/>
  <c r="O176" i="37"/>
  <c r="O177" i="37"/>
  <c r="O178" i="37"/>
  <c r="O179" i="37"/>
  <c r="O180" i="37"/>
  <c r="O181" i="37"/>
  <c r="O182" i="37"/>
  <c r="O183" i="37"/>
  <c r="O184" i="37"/>
  <c r="O185" i="37"/>
  <c r="O186" i="37"/>
  <c r="O187" i="37"/>
  <c r="O188" i="37"/>
  <c r="O189" i="37"/>
  <c r="O190" i="37"/>
  <c r="O191" i="37"/>
  <c r="O192" i="37"/>
  <c r="O193" i="37"/>
  <c r="O194" i="37"/>
  <c r="O195" i="37"/>
  <c r="O196" i="37"/>
  <c r="O197" i="37"/>
  <c r="O198" i="37"/>
  <c r="O199" i="37"/>
  <c r="O200" i="37"/>
  <c r="O201" i="37"/>
  <c r="O202" i="37"/>
  <c r="O203" i="37"/>
  <c r="O204" i="37"/>
  <c r="O205" i="37"/>
  <c r="O206" i="37"/>
  <c r="O207" i="37"/>
  <c r="O208" i="37"/>
  <c r="O209" i="37"/>
  <c r="O210" i="37"/>
  <c r="O211" i="37"/>
  <c r="O212" i="37"/>
  <c r="O213" i="37"/>
  <c r="O214" i="37"/>
  <c r="O215" i="37"/>
  <c r="O216" i="37"/>
  <c r="O217" i="37"/>
  <c r="O218" i="37"/>
  <c r="O219" i="37"/>
  <c r="O220" i="37"/>
  <c r="O221" i="37"/>
  <c r="O222" i="37"/>
  <c r="O223" i="37"/>
  <c r="O224" i="37"/>
  <c r="O225" i="37"/>
  <c r="O226" i="37"/>
  <c r="O227" i="37"/>
  <c r="O228" i="37"/>
  <c r="O229" i="37"/>
  <c r="O230" i="37"/>
  <c r="O231" i="37"/>
  <c r="O232" i="37"/>
  <c r="O233" i="37"/>
  <c r="O234" i="37"/>
  <c r="O235" i="37"/>
  <c r="O236" i="37"/>
  <c r="O237" i="37"/>
  <c r="O238" i="37"/>
  <c r="O239" i="37"/>
  <c r="O240" i="37"/>
  <c r="O241" i="37"/>
  <c r="O242" i="37"/>
  <c r="O243" i="37"/>
  <c r="O244" i="37"/>
  <c r="O245" i="37"/>
  <c r="O246" i="37"/>
  <c r="O247" i="37"/>
  <c r="O248" i="37"/>
  <c r="O249" i="37"/>
  <c r="O250" i="37"/>
  <c r="O251" i="37"/>
  <c r="O252" i="37"/>
  <c r="O253" i="37"/>
  <c r="O254" i="37"/>
  <c r="O255" i="37"/>
  <c r="O256" i="37"/>
  <c r="O257" i="37"/>
  <c r="O258" i="37"/>
  <c r="O259" i="37"/>
  <c r="O260" i="37"/>
  <c r="O261" i="37"/>
  <c r="O262" i="37"/>
  <c r="O263" i="37"/>
  <c r="O264" i="37"/>
  <c r="O265" i="37"/>
  <c r="O266" i="37"/>
  <c r="O267" i="37"/>
  <c r="O268" i="37"/>
  <c r="O269" i="37"/>
  <c r="O270" i="37"/>
  <c r="O271" i="37"/>
  <c r="O272" i="37"/>
  <c r="O273" i="37"/>
  <c r="O274" i="37"/>
  <c r="O275" i="37"/>
  <c r="O276" i="37"/>
  <c r="O277" i="37"/>
  <c r="O278" i="37"/>
  <c r="O279" i="37"/>
  <c r="O280" i="37"/>
  <c r="O281" i="37"/>
  <c r="O282" i="37"/>
  <c r="O283" i="37"/>
  <c r="O284" i="37"/>
  <c r="O285" i="37"/>
  <c r="O286" i="37"/>
  <c r="O287" i="37"/>
  <c r="O288" i="37"/>
  <c r="O289" i="37"/>
  <c r="O290" i="37"/>
  <c r="O291" i="37"/>
  <c r="O292" i="37"/>
  <c r="O293" i="37"/>
  <c r="O294" i="37"/>
  <c r="O295" i="37"/>
  <c r="O296" i="37"/>
  <c r="O297" i="37"/>
  <c r="O298" i="37"/>
  <c r="O299" i="37"/>
  <c r="O300" i="37"/>
  <c r="O301" i="37"/>
  <c r="O302" i="37"/>
  <c r="O303" i="37"/>
  <c r="O304" i="37"/>
  <c r="O305" i="37"/>
  <c r="O306" i="37"/>
  <c r="O307" i="37"/>
  <c r="O308" i="37"/>
  <c r="O309" i="37"/>
  <c r="O310" i="37"/>
  <c r="O311" i="37"/>
  <c r="O312" i="37"/>
  <c r="O313" i="37"/>
  <c r="O314" i="37"/>
  <c r="O315" i="37"/>
  <c r="O316" i="37"/>
  <c r="O317" i="37"/>
  <c r="O318" i="37"/>
  <c r="O319" i="37"/>
  <c r="O320" i="37"/>
  <c r="O321" i="37"/>
  <c r="O322" i="37"/>
  <c r="O323" i="37"/>
  <c r="O324" i="37"/>
  <c r="O325" i="37"/>
  <c r="O326" i="37"/>
  <c r="O327" i="37"/>
  <c r="O328" i="37"/>
  <c r="O329" i="37"/>
  <c r="O330" i="37"/>
  <c r="O331" i="37"/>
  <c r="O332" i="37"/>
  <c r="O333" i="37"/>
  <c r="O334" i="37"/>
  <c r="O335" i="37"/>
  <c r="O336" i="37"/>
  <c r="O337" i="37"/>
  <c r="O338" i="37"/>
  <c r="O339" i="37"/>
  <c r="O340" i="37"/>
  <c r="O341" i="37"/>
  <c r="O342" i="37"/>
  <c r="O343" i="37"/>
  <c r="O344" i="37"/>
  <c r="O345" i="37"/>
  <c r="O346" i="37"/>
  <c r="O347" i="37"/>
  <c r="O348" i="37"/>
  <c r="O349" i="37"/>
  <c r="O350" i="37"/>
  <c r="O351" i="37"/>
  <c r="O352" i="37"/>
  <c r="O353" i="37"/>
  <c r="O354" i="37"/>
  <c r="O355" i="37"/>
  <c r="O356" i="37"/>
  <c r="O357" i="37"/>
  <c r="O358" i="37"/>
  <c r="O359" i="37"/>
  <c r="O360" i="37"/>
  <c r="O361" i="37"/>
  <c r="O362" i="37"/>
  <c r="O363" i="37"/>
  <c r="O364" i="37"/>
  <c r="O365" i="37"/>
  <c r="O366" i="37"/>
  <c r="O367" i="37"/>
  <c r="O368" i="37"/>
  <c r="O369" i="37"/>
  <c r="O370" i="37"/>
  <c r="O371" i="37"/>
  <c r="O372" i="37"/>
  <c r="O373" i="37"/>
  <c r="O374" i="37"/>
  <c r="O375" i="37"/>
  <c r="O376" i="37"/>
  <c r="O377" i="37"/>
  <c r="O378" i="37"/>
  <c r="O379" i="37"/>
  <c r="O380" i="37"/>
  <c r="O381" i="37"/>
  <c r="O382" i="37"/>
  <c r="O383" i="37"/>
  <c r="O384" i="37"/>
  <c r="O385" i="37"/>
  <c r="O386" i="37"/>
  <c r="O387" i="37"/>
  <c r="O388" i="37"/>
  <c r="O389" i="37"/>
  <c r="O390" i="37"/>
  <c r="O391" i="37"/>
  <c r="O392" i="37"/>
  <c r="O393" i="37"/>
  <c r="O394" i="37"/>
  <c r="O395" i="37"/>
  <c r="O396" i="37"/>
  <c r="O397" i="37"/>
  <c r="O398" i="37"/>
  <c r="O399" i="37"/>
  <c r="O400" i="37"/>
  <c r="O401" i="37"/>
  <c r="O402" i="37"/>
  <c r="O403" i="37"/>
  <c r="O404" i="37"/>
  <c r="O405" i="37"/>
  <c r="O406" i="37"/>
  <c r="O407" i="37"/>
  <c r="O408" i="37"/>
  <c r="O409" i="37"/>
  <c r="O410" i="37"/>
  <c r="O411" i="37"/>
  <c r="O412" i="37"/>
  <c r="O413" i="37"/>
  <c r="O414" i="37"/>
  <c r="O415" i="37"/>
  <c r="O416" i="37"/>
  <c r="O417" i="37"/>
  <c r="O418" i="37"/>
  <c r="O419" i="37"/>
  <c r="O420" i="37"/>
  <c r="O421" i="37"/>
  <c r="O422" i="37"/>
  <c r="O423" i="37"/>
  <c r="O424" i="37"/>
  <c r="O425" i="37"/>
  <c r="O426" i="37"/>
  <c r="O427" i="37"/>
  <c r="O428" i="37"/>
  <c r="O429" i="37"/>
  <c r="O430" i="37"/>
  <c r="O431" i="37"/>
  <c r="O432" i="37"/>
  <c r="O433" i="37"/>
  <c r="O434" i="37"/>
  <c r="O435" i="37"/>
  <c r="O436" i="37"/>
  <c r="O437" i="37"/>
  <c r="O438" i="37"/>
  <c r="O439" i="37"/>
  <c r="O440" i="37"/>
  <c r="O441" i="37"/>
  <c r="O442" i="37"/>
  <c r="O443" i="37"/>
  <c r="O444" i="37"/>
  <c r="O445" i="37"/>
  <c r="O446" i="37"/>
  <c r="O447" i="37"/>
  <c r="O448" i="37"/>
  <c r="O449" i="37"/>
  <c r="O450" i="37"/>
  <c r="O451" i="37"/>
  <c r="O452" i="37"/>
  <c r="O453" i="37"/>
  <c r="O454" i="37"/>
  <c r="O455" i="37"/>
  <c r="O456" i="37"/>
  <c r="O457" i="37"/>
  <c r="O458" i="37"/>
  <c r="O459" i="37"/>
  <c r="O460" i="37"/>
  <c r="O461" i="37"/>
  <c r="O462" i="37"/>
  <c r="O463" i="37"/>
  <c r="O464" i="37"/>
  <c r="O465" i="37"/>
  <c r="O466" i="37"/>
  <c r="O467" i="37"/>
  <c r="O468" i="37"/>
  <c r="O469" i="37"/>
  <c r="O470" i="37"/>
  <c r="O471" i="37"/>
  <c r="O472" i="37"/>
  <c r="O473" i="37"/>
  <c r="O474" i="37"/>
  <c r="O475" i="37"/>
  <c r="O476" i="37"/>
  <c r="O477" i="37"/>
  <c r="O478" i="37"/>
  <c r="O479" i="37"/>
  <c r="O480" i="37"/>
  <c r="O481" i="37"/>
  <c r="O482" i="37"/>
  <c r="O483" i="37"/>
  <c r="O484" i="37"/>
  <c r="O485" i="37"/>
  <c r="O486" i="37"/>
  <c r="O487" i="37"/>
  <c r="O488" i="37"/>
  <c r="O489" i="37"/>
  <c r="O490" i="37"/>
  <c r="O491" i="37"/>
  <c r="O492" i="37"/>
  <c r="O493" i="37"/>
  <c r="O494" i="37"/>
  <c r="O495" i="37"/>
  <c r="O496" i="37"/>
  <c r="O497" i="37"/>
  <c r="O498" i="37"/>
  <c r="O499" i="37"/>
  <c r="O500" i="37"/>
  <c r="O501" i="37"/>
  <c r="O502" i="37"/>
  <c r="O503" i="37"/>
  <c r="O504" i="37"/>
  <c r="O505" i="37"/>
  <c r="O506" i="37"/>
  <c r="O507" i="37"/>
  <c r="O508" i="37"/>
  <c r="O509" i="37"/>
  <c r="O510" i="37"/>
  <c r="O511" i="37"/>
  <c r="O512" i="37"/>
  <c r="O513" i="37"/>
  <c r="O514" i="37"/>
  <c r="O515" i="37"/>
  <c r="O516" i="37"/>
  <c r="O517" i="37"/>
  <c r="O518" i="37"/>
  <c r="O519" i="37"/>
  <c r="O520" i="37"/>
  <c r="O521" i="37"/>
  <c r="O522" i="37"/>
  <c r="O523" i="37"/>
  <c r="O524" i="37"/>
  <c r="O525" i="37"/>
  <c r="O526" i="37"/>
  <c r="O527" i="37"/>
  <c r="O528" i="37"/>
  <c r="O529" i="37"/>
  <c r="O530" i="37"/>
  <c r="O531" i="37"/>
  <c r="O532" i="37"/>
  <c r="O533" i="37"/>
  <c r="O534" i="37"/>
  <c r="O535" i="37"/>
  <c r="O536" i="37"/>
  <c r="O537" i="37"/>
  <c r="O538" i="37"/>
  <c r="O539" i="37"/>
  <c r="O540" i="37"/>
  <c r="O541" i="37"/>
  <c r="O542" i="37"/>
  <c r="O543" i="37"/>
  <c r="O544" i="37"/>
  <c r="O545" i="37"/>
  <c r="O546" i="37"/>
  <c r="O547" i="37"/>
  <c r="O548" i="37"/>
  <c r="O549" i="37"/>
  <c r="O550" i="37"/>
  <c r="O551" i="37"/>
  <c r="O552" i="37"/>
  <c r="O553" i="37"/>
  <c r="O554" i="37"/>
  <c r="O555" i="37"/>
  <c r="O556" i="37"/>
  <c r="O557" i="37"/>
  <c r="O558" i="37"/>
  <c r="O559" i="37"/>
  <c r="O560" i="37"/>
  <c r="O561" i="37"/>
  <c r="O562" i="37"/>
  <c r="O563" i="37"/>
  <c r="O564" i="37"/>
  <c r="O565" i="37"/>
  <c r="O566" i="37"/>
  <c r="O567" i="37"/>
  <c r="O568" i="37"/>
  <c r="O569" i="37"/>
  <c r="O570" i="37"/>
  <c r="O571" i="37"/>
  <c r="O572" i="37"/>
  <c r="O573" i="37"/>
  <c r="O574" i="37"/>
  <c r="O575" i="37"/>
  <c r="O576" i="37"/>
  <c r="O577" i="37"/>
  <c r="O578" i="37"/>
  <c r="O579" i="37"/>
  <c r="O580" i="37"/>
  <c r="O581" i="37"/>
  <c r="O582" i="37"/>
  <c r="O583" i="37"/>
  <c r="O584" i="37"/>
  <c r="O585" i="37"/>
  <c r="O586" i="37"/>
  <c r="O587" i="37"/>
  <c r="O588" i="37"/>
  <c r="O589" i="37"/>
  <c r="O590" i="37"/>
  <c r="O591" i="37"/>
  <c r="O592" i="37"/>
  <c r="O593" i="37"/>
  <c r="O594" i="37"/>
  <c r="O595" i="37"/>
  <c r="O596" i="37"/>
  <c r="O597" i="37"/>
  <c r="O598" i="37"/>
  <c r="O599" i="37"/>
  <c r="O600" i="37"/>
  <c r="O601" i="37"/>
  <c r="O602" i="37"/>
  <c r="O603" i="37"/>
  <c r="O604" i="37"/>
  <c r="O605" i="37"/>
  <c r="O606" i="37"/>
  <c r="O607" i="37"/>
  <c r="O608" i="37"/>
  <c r="O609" i="37"/>
  <c r="O610" i="37"/>
  <c r="O611" i="37"/>
  <c r="O612" i="37"/>
  <c r="O613" i="37"/>
  <c r="O614" i="37"/>
  <c r="O615" i="37"/>
  <c r="O616" i="37"/>
  <c r="O617" i="37"/>
  <c r="O618" i="37"/>
  <c r="O619" i="37"/>
  <c r="O620" i="37"/>
  <c r="O621" i="37"/>
  <c r="O622" i="37"/>
  <c r="O623" i="37"/>
  <c r="O624" i="37"/>
  <c r="O625" i="37"/>
  <c r="O626" i="37"/>
  <c r="O627" i="37"/>
  <c r="O628" i="37"/>
  <c r="O629" i="37"/>
  <c r="O630" i="37"/>
  <c r="O631" i="37"/>
  <c r="O632" i="37"/>
  <c r="O633" i="37"/>
  <c r="O634" i="37"/>
  <c r="O635" i="37"/>
  <c r="O636" i="37"/>
  <c r="O637" i="37"/>
  <c r="O638" i="37"/>
  <c r="O639" i="37"/>
  <c r="O640" i="37"/>
  <c r="O641" i="37"/>
  <c r="O642" i="37"/>
  <c r="O643" i="37"/>
  <c r="O644" i="37"/>
  <c r="O645" i="37"/>
  <c r="O646" i="37"/>
  <c r="O647" i="37"/>
  <c r="O648" i="37"/>
  <c r="O649" i="37"/>
  <c r="O650" i="37"/>
  <c r="O651" i="37"/>
  <c r="O652" i="37"/>
  <c r="O653" i="37"/>
  <c r="O654" i="37"/>
  <c r="O655" i="37"/>
  <c r="O656" i="37"/>
  <c r="O657" i="37"/>
  <c r="O658" i="37"/>
  <c r="O659" i="37"/>
  <c r="O660" i="37"/>
  <c r="O661" i="37"/>
  <c r="O662" i="37"/>
  <c r="O663" i="37"/>
  <c r="O664" i="37"/>
  <c r="O665" i="37"/>
  <c r="O666" i="37"/>
  <c r="O667" i="37"/>
  <c r="O668" i="37"/>
  <c r="O669" i="37"/>
  <c r="O670" i="37"/>
  <c r="O671" i="37"/>
  <c r="O672" i="37"/>
  <c r="O673" i="37"/>
  <c r="O674" i="37"/>
  <c r="O675" i="37"/>
  <c r="O676" i="37"/>
  <c r="O677" i="37"/>
  <c r="O678" i="37"/>
  <c r="O679" i="37"/>
  <c r="O680" i="37"/>
  <c r="O681" i="37"/>
  <c r="O682" i="37"/>
  <c r="O683" i="37"/>
  <c r="O684" i="37"/>
  <c r="O685" i="37"/>
  <c r="O686" i="37"/>
  <c r="O687" i="37"/>
  <c r="O688" i="37"/>
  <c r="O689" i="37"/>
  <c r="O690" i="37"/>
  <c r="O691" i="37"/>
  <c r="O692" i="37"/>
  <c r="O693" i="37"/>
  <c r="O694" i="37"/>
  <c r="O695" i="37"/>
  <c r="O696" i="37"/>
  <c r="O697" i="37"/>
  <c r="O698" i="37"/>
  <c r="O699" i="37"/>
  <c r="O700" i="37"/>
  <c r="O701" i="37"/>
  <c r="O702" i="37"/>
  <c r="O703" i="37"/>
  <c r="O704" i="37"/>
  <c r="O705" i="37"/>
  <c r="O706" i="37"/>
  <c r="O707" i="37"/>
  <c r="O708" i="37"/>
  <c r="O709" i="37"/>
  <c r="O710" i="37"/>
  <c r="O711" i="37"/>
  <c r="O712" i="37"/>
  <c r="O713" i="37"/>
  <c r="O714" i="37"/>
  <c r="O715" i="37"/>
  <c r="O716" i="37"/>
  <c r="O717" i="37"/>
  <c r="O718" i="37"/>
  <c r="O719" i="37"/>
  <c r="O720" i="37"/>
  <c r="O721" i="37"/>
  <c r="O722" i="37"/>
  <c r="O723" i="37"/>
  <c r="O724" i="37"/>
  <c r="O725" i="37"/>
  <c r="O726" i="37"/>
  <c r="O727" i="37"/>
  <c r="O728" i="37"/>
  <c r="O729" i="37"/>
  <c r="O730" i="37"/>
  <c r="O731" i="37"/>
  <c r="O732" i="37"/>
  <c r="O733" i="37"/>
  <c r="O734" i="37"/>
  <c r="O735" i="37"/>
  <c r="O736" i="37"/>
  <c r="O737" i="37"/>
  <c r="O738" i="37"/>
  <c r="O739" i="37"/>
  <c r="O740" i="37"/>
  <c r="O741" i="37"/>
  <c r="O742" i="37"/>
  <c r="O743" i="37"/>
  <c r="O744" i="37"/>
  <c r="O745" i="37"/>
  <c r="O746" i="37"/>
  <c r="O747" i="37"/>
  <c r="O748" i="37"/>
  <c r="O749" i="37"/>
  <c r="O750" i="37"/>
  <c r="O751" i="37"/>
  <c r="O752" i="37"/>
  <c r="O753" i="37"/>
  <c r="O754" i="37"/>
  <c r="O755" i="37"/>
  <c r="O756" i="37"/>
  <c r="O757" i="37"/>
  <c r="O758" i="37"/>
  <c r="O759" i="37"/>
  <c r="O760" i="37"/>
  <c r="O761" i="37"/>
  <c r="O762" i="37"/>
  <c r="O763" i="37"/>
  <c r="O764" i="37"/>
  <c r="O765" i="37"/>
  <c r="O766" i="37"/>
  <c r="O767" i="37"/>
  <c r="O768" i="37"/>
  <c r="O769" i="37"/>
  <c r="O770" i="37"/>
  <c r="O771" i="37"/>
  <c r="O772" i="37"/>
  <c r="O773" i="37"/>
  <c r="O774" i="37"/>
  <c r="O775" i="37"/>
  <c r="O776" i="37"/>
  <c r="O777" i="37"/>
  <c r="O778" i="37"/>
  <c r="O779" i="37"/>
  <c r="O780" i="37"/>
  <c r="O781" i="37"/>
  <c r="O782" i="37"/>
  <c r="O783" i="37"/>
  <c r="O784" i="37"/>
  <c r="O785" i="37"/>
  <c r="O786" i="37"/>
  <c r="O787" i="37"/>
  <c r="O788" i="37"/>
  <c r="O789" i="37"/>
  <c r="O790" i="37"/>
  <c r="O791" i="37"/>
  <c r="O792" i="37"/>
  <c r="O793" i="37"/>
  <c r="O794" i="37"/>
  <c r="O795" i="37"/>
  <c r="O796" i="37"/>
  <c r="O797" i="37"/>
  <c r="O798" i="37"/>
  <c r="O799" i="37"/>
  <c r="O800" i="37"/>
  <c r="O801" i="37"/>
  <c r="O802" i="37"/>
  <c r="O803" i="37"/>
  <c r="O804" i="37"/>
  <c r="O805" i="37"/>
  <c r="O806" i="37"/>
  <c r="O807" i="37"/>
  <c r="O808" i="37"/>
  <c r="O809" i="37"/>
  <c r="O810" i="37"/>
  <c r="O811" i="37"/>
  <c r="O812" i="37"/>
  <c r="O813" i="37"/>
  <c r="O814" i="37"/>
  <c r="O815" i="37"/>
  <c r="O816" i="37"/>
  <c r="O817" i="37"/>
  <c r="O818" i="37"/>
  <c r="O819" i="37"/>
  <c r="O820" i="37"/>
  <c r="O821" i="37"/>
  <c r="O822" i="37"/>
  <c r="O823" i="37"/>
  <c r="O824" i="37"/>
  <c r="O825" i="37"/>
  <c r="O826" i="37"/>
  <c r="O827" i="37"/>
  <c r="O828" i="37"/>
  <c r="O829" i="37"/>
  <c r="O830" i="37"/>
  <c r="O831" i="37"/>
  <c r="O832" i="37"/>
  <c r="O833" i="37"/>
  <c r="O834" i="37"/>
  <c r="O835" i="37"/>
  <c r="O836" i="37"/>
  <c r="O837" i="37"/>
  <c r="O838" i="37"/>
  <c r="O839" i="37"/>
  <c r="O840" i="37"/>
  <c r="O841" i="37"/>
  <c r="O842" i="37"/>
  <c r="O843" i="37"/>
  <c r="O844" i="37"/>
  <c r="O845" i="37"/>
  <c r="O846" i="37"/>
  <c r="O847" i="37"/>
  <c r="O848" i="37"/>
  <c r="O849" i="37"/>
  <c r="O850" i="37"/>
  <c r="O851" i="37"/>
  <c r="O852" i="37"/>
  <c r="O853" i="37"/>
  <c r="O854" i="37"/>
  <c r="O855" i="37"/>
  <c r="O856" i="37"/>
  <c r="O857" i="37"/>
  <c r="O858" i="37"/>
  <c r="O859" i="37"/>
  <c r="O860" i="37"/>
  <c r="O861" i="37"/>
  <c r="O862" i="37"/>
  <c r="O863" i="37"/>
  <c r="O864" i="37"/>
  <c r="O865" i="37"/>
  <c r="O866" i="37"/>
  <c r="O867" i="37"/>
  <c r="O868" i="37"/>
  <c r="O869" i="37"/>
  <c r="O870" i="37"/>
  <c r="O871" i="37"/>
  <c r="O872" i="37"/>
  <c r="O873" i="37"/>
  <c r="O874" i="37"/>
  <c r="O875" i="37"/>
  <c r="O876" i="37"/>
  <c r="O877" i="37"/>
  <c r="O878" i="37"/>
  <c r="O879" i="37"/>
  <c r="O880" i="37"/>
  <c r="O881" i="37"/>
  <c r="O882" i="37"/>
  <c r="O883" i="37"/>
  <c r="O884" i="37"/>
  <c r="O885" i="37"/>
  <c r="O886" i="37"/>
  <c r="O887" i="37"/>
  <c r="O888" i="37"/>
  <c r="O889" i="37"/>
  <c r="O890" i="37"/>
  <c r="O891" i="37"/>
  <c r="O892" i="37"/>
  <c r="O893" i="37"/>
  <c r="O894" i="37"/>
  <c r="O895" i="37"/>
  <c r="O896" i="37"/>
  <c r="O897" i="37"/>
  <c r="O898" i="37"/>
  <c r="O899" i="37"/>
  <c r="O900" i="37"/>
  <c r="O901" i="37"/>
  <c r="O902" i="37"/>
  <c r="O903" i="37"/>
  <c r="O904" i="37"/>
  <c r="O905" i="37"/>
  <c r="O906" i="37"/>
  <c r="O907" i="37"/>
  <c r="O908" i="37"/>
  <c r="O909" i="37"/>
  <c r="O910" i="37"/>
  <c r="O911" i="37"/>
  <c r="O912" i="37"/>
  <c r="O913" i="37"/>
  <c r="O914" i="37"/>
  <c r="O915" i="37"/>
  <c r="O916" i="37"/>
  <c r="O917" i="37"/>
  <c r="O918" i="37"/>
  <c r="O919" i="37"/>
  <c r="O920" i="37"/>
  <c r="O921" i="37"/>
  <c r="O922" i="37"/>
  <c r="O923" i="37"/>
  <c r="O924" i="37"/>
  <c r="O925" i="37"/>
  <c r="O926" i="37"/>
  <c r="O927" i="37"/>
  <c r="O928" i="37"/>
  <c r="O929" i="37"/>
  <c r="O930" i="37"/>
  <c r="O931" i="37"/>
  <c r="O932" i="37"/>
  <c r="O933" i="37"/>
  <c r="O934" i="37"/>
  <c r="O935" i="37"/>
  <c r="O936" i="37"/>
  <c r="O937" i="37"/>
  <c r="O938" i="37"/>
  <c r="O939" i="37"/>
  <c r="O940" i="37"/>
  <c r="O941" i="37"/>
  <c r="O942" i="37"/>
  <c r="O943" i="37"/>
  <c r="O944" i="37"/>
  <c r="O945" i="37"/>
  <c r="O946" i="37"/>
  <c r="O947" i="37"/>
  <c r="O948" i="37"/>
  <c r="O949" i="37"/>
  <c r="O950" i="37"/>
  <c r="O951" i="37"/>
  <c r="O952" i="37"/>
  <c r="O953" i="37"/>
  <c r="O954" i="37"/>
  <c r="O955" i="37"/>
  <c r="O956" i="37"/>
  <c r="O957" i="37"/>
  <c r="O958" i="37"/>
  <c r="O959" i="37"/>
  <c r="O960" i="37"/>
  <c r="O961" i="37"/>
  <c r="O962" i="37"/>
  <c r="O963" i="37"/>
  <c r="O964" i="37"/>
  <c r="O965" i="37"/>
  <c r="O966" i="37"/>
  <c r="O967" i="37"/>
  <c r="O968" i="37"/>
  <c r="O969" i="37"/>
  <c r="O970" i="37"/>
  <c r="O971" i="37"/>
  <c r="O972" i="37"/>
  <c r="O973" i="37"/>
  <c r="O974" i="37"/>
  <c r="O975" i="37"/>
  <c r="O976" i="37"/>
  <c r="O977" i="37"/>
  <c r="O978" i="37"/>
  <c r="O979" i="37"/>
  <c r="O980" i="37"/>
  <c r="O981" i="37"/>
  <c r="O982" i="37"/>
  <c r="O983" i="37"/>
  <c r="O984" i="37"/>
  <c r="O985" i="37"/>
  <c r="O986" i="37"/>
  <c r="O987" i="37"/>
  <c r="O988" i="37"/>
  <c r="O989" i="37"/>
  <c r="O990" i="37"/>
  <c r="O991" i="37"/>
  <c r="O992" i="37"/>
  <c r="O993" i="37"/>
  <c r="O994" i="37"/>
  <c r="O995" i="37"/>
  <c r="O996" i="37"/>
  <c r="O997" i="37"/>
  <c r="O998" i="37"/>
  <c r="O999" i="37"/>
  <c r="O1000" i="37"/>
  <c r="O1001" i="37"/>
  <c r="O1002" i="37"/>
  <c r="O1003" i="37"/>
  <c r="O1004" i="37"/>
  <c r="O1005" i="37"/>
  <c r="O1006" i="37"/>
  <c r="O1007" i="37"/>
  <c r="O1008" i="37"/>
  <c r="O1009" i="37"/>
  <c r="O1010" i="37"/>
  <c r="O1011" i="37"/>
  <c r="O1012" i="37"/>
  <c r="O1013" i="37"/>
  <c r="O1014" i="37"/>
  <c r="O1015" i="37"/>
  <c r="O1016" i="37"/>
  <c r="O1017" i="37"/>
  <c r="O1018" i="37"/>
  <c r="O1019" i="37"/>
  <c r="O1020" i="37"/>
  <c r="O1021" i="37"/>
  <c r="O1022" i="37"/>
  <c r="O1023" i="37"/>
  <c r="O1024" i="37"/>
  <c r="O1025" i="37"/>
  <c r="O1026" i="37"/>
  <c r="O1027" i="37"/>
  <c r="O1028" i="37"/>
  <c r="O1029" i="37"/>
  <c r="O1030" i="37"/>
  <c r="O1031" i="37"/>
  <c r="O1032" i="37"/>
  <c r="O1033" i="37"/>
  <c r="O1034" i="37"/>
  <c r="O1035" i="37"/>
  <c r="O1036" i="37"/>
  <c r="O1037" i="37"/>
  <c r="O1038" i="37"/>
  <c r="O1039" i="37"/>
  <c r="O1040" i="37"/>
  <c r="O1041" i="37"/>
  <c r="O1042" i="37"/>
  <c r="O1043" i="37"/>
  <c r="O1044" i="37"/>
  <c r="O1045" i="37"/>
  <c r="O1046" i="37"/>
  <c r="O1047" i="37"/>
  <c r="O1048" i="37"/>
  <c r="O1049" i="37"/>
  <c r="O1050" i="37"/>
  <c r="O1051" i="37"/>
  <c r="O1052" i="37"/>
  <c r="O1053" i="37"/>
  <c r="O1054" i="37"/>
  <c r="O1055" i="37"/>
  <c r="O1056" i="37"/>
  <c r="O1057" i="37"/>
  <c r="O1058" i="37"/>
  <c r="O1059" i="37"/>
  <c r="O1060" i="37"/>
  <c r="O1061" i="37"/>
  <c r="O1062" i="37"/>
  <c r="O1063" i="37"/>
  <c r="O1064" i="37"/>
  <c r="O1065" i="37"/>
  <c r="O1066" i="37"/>
  <c r="O1067" i="37"/>
  <c r="O1068" i="37"/>
  <c r="O1069" i="37"/>
  <c r="O1070" i="37"/>
  <c r="O1071" i="37"/>
  <c r="O1072" i="37"/>
  <c r="O1073" i="37"/>
  <c r="O1074" i="37"/>
  <c r="O1075" i="37"/>
  <c r="O1076" i="37"/>
  <c r="O1077" i="37"/>
  <c r="O1078" i="37"/>
  <c r="O1079" i="37"/>
  <c r="O1080" i="37"/>
  <c r="O1081" i="37"/>
  <c r="O1082" i="37"/>
  <c r="O1083" i="37"/>
  <c r="O1084" i="37"/>
  <c r="O1085" i="37"/>
  <c r="O1086" i="37"/>
  <c r="O1087" i="37"/>
  <c r="O1088" i="37"/>
  <c r="O1089" i="37"/>
  <c r="O1090" i="37"/>
  <c r="O1091" i="37"/>
  <c r="O1092" i="37"/>
  <c r="O1093" i="37"/>
  <c r="O1094" i="37"/>
  <c r="O1095" i="37"/>
  <c r="O1096" i="37"/>
  <c r="O1097" i="37"/>
  <c r="O1098" i="37"/>
  <c r="O1099" i="37"/>
  <c r="O1100" i="37"/>
  <c r="O1101" i="37"/>
  <c r="O1102" i="37"/>
  <c r="O1103" i="37"/>
  <c r="O1104" i="37"/>
  <c r="O1105" i="37"/>
  <c r="O1106" i="37"/>
  <c r="O1107" i="37"/>
  <c r="O1108" i="37"/>
  <c r="O1109" i="37"/>
  <c r="O1110" i="37"/>
  <c r="O1111" i="37"/>
  <c r="O1112" i="37"/>
  <c r="O1113" i="37"/>
  <c r="O1114" i="37"/>
  <c r="O1115" i="37"/>
  <c r="O1116" i="37"/>
  <c r="O1117" i="37"/>
  <c r="O1118" i="37"/>
  <c r="O1119" i="37"/>
  <c r="O1120" i="37"/>
  <c r="O1121" i="37"/>
  <c r="O1122" i="37"/>
  <c r="O1123" i="37"/>
  <c r="O1124" i="37"/>
  <c r="O1125" i="37"/>
  <c r="O1126" i="37"/>
  <c r="O1127" i="37"/>
  <c r="O1128" i="37"/>
  <c r="O1129" i="37"/>
  <c r="O1130" i="37"/>
  <c r="O1131" i="37"/>
  <c r="O1132" i="37"/>
  <c r="O1133" i="37"/>
  <c r="O1134" i="37"/>
  <c r="O1135" i="37"/>
  <c r="O1136" i="37"/>
  <c r="O1137" i="37"/>
  <c r="O1138" i="37"/>
  <c r="O1139" i="37"/>
  <c r="O1140" i="37"/>
  <c r="O1141" i="37"/>
  <c r="O1142" i="37"/>
  <c r="O1143" i="37"/>
  <c r="O1144" i="37"/>
  <c r="O1145" i="37"/>
  <c r="O1146" i="37"/>
  <c r="O1147" i="37"/>
  <c r="O1148" i="37"/>
  <c r="O1149" i="37"/>
  <c r="O1150" i="37"/>
  <c r="O1151" i="37"/>
  <c r="O1152" i="37"/>
  <c r="O1153" i="37"/>
  <c r="O1154" i="37"/>
  <c r="O1155" i="37"/>
  <c r="O1156" i="37"/>
  <c r="O1157" i="37"/>
  <c r="O1158" i="37"/>
  <c r="O1159" i="37"/>
  <c r="O1160" i="37"/>
  <c r="O1161" i="37"/>
  <c r="O1162" i="37"/>
  <c r="O1163" i="37"/>
  <c r="O1164" i="37"/>
  <c r="O1165" i="37"/>
  <c r="O1166" i="37"/>
  <c r="O1167" i="37"/>
  <c r="O1168" i="37"/>
  <c r="O1169" i="37"/>
  <c r="O1170" i="37"/>
  <c r="O1171" i="37"/>
  <c r="O1172" i="37"/>
  <c r="O1173" i="37"/>
  <c r="O1174" i="37"/>
  <c r="O1175" i="37"/>
  <c r="O1176" i="37"/>
  <c r="O1177" i="37"/>
  <c r="O1178" i="37"/>
  <c r="O1179" i="37"/>
  <c r="O1180" i="37"/>
  <c r="O1181" i="37"/>
  <c r="O1182" i="37"/>
  <c r="O1183" i="37"/>
  <c r="O1184" i="37"/>
  <c r="O1185" i="37"/>
  <c r="O1186" i="37"/>
  <c r="O1187" i="37"/>
  <c r="O1188" i="37"/>
  <c r="O1189" i="37"/>
  <c r="O1190" i="37"/>
  <c r="O1191" i="37"/>
  <c r="O1192" i="37"/>
  <c r="O1193" i="37"/>
  <c r="O1194" i="37"/>
  <c r="O1195" i="37"/>
  <c r="O1196" i="37"/>
  <c r="O1197" i="37"/>
  <c r="O1198" i="37"/>
  <c r="O1199" i="37"/>
  <c r="O1200" i="37"/>
  <c r="O1201" i="37"/>
  <c r="O1202" i="37"/>
  <c r="O1203" i="37"/>
  <c r="O1204" i="37"/>
  <c r="O1205" i="37"/>
  <c r="O1206" i="37"/>
  <c r="O1207" i="37"/>
  <c r="O1208" i="37"/>
  <c r="O1209" i="37"/>
  <c r="O1210" i="37"/>
  <c r="O1211" i="37"/>
  <c r="O1212" i="37"/>
  <c r="O1213" i="37"/>
  <c r="O1214" i="37"/>
  <c r="O1215" i="37"/>
  <c r="O1216" i="37"/>
  <c r="O1217" i="37"/>
  <c r="O1218" i="37"/>
  <c r="O1219" i="37"/>
  <c r="O1220" i="37"/>
  <c r="O1221" i="37"/>
  <c r="O1222" i="37"/>
  <c r="O1223" i="37"/>
  <c r="O1224" i="37"/>
  <c r="O1225" i="37"/>
  <c r="O1226" i="37"/>
  <c r="O1227" i="37"/>
  <c r="O1228" i="37"/>
  <c r="O1229" i="37"/>
  <c r="O1230" i="37"/>
  <c r="O1231" i="37"/>
  <c r="O1232" i="37"/>
  <c r="O1233" i="37"/>
  <c r="O1234" i="37"/>
  <c r="O1235" i="37"/>
  <c r="O1236" i="37"/>
  <c r="O1237" i="37"/>
  <c r="O1238" i="37"/>
  <c r="O1239" i="37"/>
  <c r="O1240" i="37"/>
  <c r="O1241" i="37"/>
  <c r="O1242" i="37"/>
  <c r="O1243" i="37"/>
  <c r="O1244" i="37"/>
  <c r="O1245" i="37"/>
  <c r="O1246" i="37"/>
  <c r="O1247" i="37"/>
  <c r="O1248" i="37"/>
  <c r="O1249" i="37"/>
  <c r="O1250" i="37"/>
  <c r="O1251" i="37"/>
  <c r="O1252" i="37"/>
  <c r="O1253" i="37"/>
  <c r="O1254" i="37"/>
  <c r="O1255" i="37"/>
  <c r="O1256" i="37"/>
  <c r="O1257" i="37"/>
  <c r="O1258" i="37"/>
  <c r="O1259" i="37"/>
  <c r="O1260" i="37"/>
  <c r="O1261" i="37"/>
  <c r="O1262" i="37"/>
  <c r="O1263" i="37"/>
  <c r="O1264" i="37"/>
  <c r="O1265" i="37"/>
  <c r="O1266" i="37"/>
  <c r="O1267" i="37"/>
  <c r="O1268" i="37"/>
  <c r="O1269" i="37"/>
  <c r="O1270" i="37"/>
  <c r="O1271" i="37"/>
  <c r="O1272" i="37"/>
  <c r="O1273" i="37"/>
  <c r="O1274" i="37"/>
  <c r="O1275" i="37"/>
  <c r="O1276" i="37"/>
  <c r="O1277" i="37"/>
  <c r="O1278" i="37"/>
  <c r="O1279" i="37"/>
  <c r="O1280" i="37"/>
  <c r="O1281" i="37"/>
  <c r="O1282" i="37"/>
  <c r="O1283" i="37"/>
  <c r="O1284" i="37"/>
  <c r="O1285" i="37"/>
  <c r="O1286" i="37"/>
  <c r="O1287" i="37"/>
  <c r="O1288" i="37"/>
  <c r="O1289" i="37"/>
  <c r="O1290" i="37"/>
  <c r="O1291" i="37"/>
  <c r="O1292" i="37"/>
  <c r="O1293" i="37"/>
  <c r="O1294" i="37"/>
  <c r="O1295" i="37"/>
  <c r="O1296" i="37"/>
  <c r="O1297" i="37"/>
  <c r="O1298" i="37"/>
  <c r="O1299" i="37"/>
  <c r="O1300" i="37"/>
  <c r="O1301" i="37"/>
  <c r="O1302" i="37"/>
  <c r="O1303" i="37"/>
  <c r="O1304" i="37"/>
  <c r="O1305" i="37"/>
  <c r="O1306" i="37"/>
  <c r="O1307" i="37"/>
  <c r="O1308" i="37"/>
  <c r="O1309" i="37"/>
  <c r="O1310" i="37"/>
  <c r="O1311" i="37"/>
  <c r="O1312" i="37"/>
  <c r="O1313" i="37"/>
  <c r="O1314" i="37"/>
  <c r="O1315" i="37"/>
  <c r="O1316" i="37"/>
  <c r="O1317" i="37"/>
  <c r="O1318" i="37"/>
  <c r="O1319" i="37"/>
  <c r="O1320" i="37"/>
  <c r="O1321" i="37"/>
  <c r="O1322" i="37"/>
  <c r="O1323" i="37"/>
  <c r="O1324" i="37"/>
  <c r="O1325" i="37"/>
  <c r="O1326" i="37"/>
  <c r="O1327" i="37"/>
  <c r="O1328" i="37"/>
  <c r="O1329" i="37"/>
  <c r="O1330" i="37"/>
  <c r="O1331" i="37"/>
  <c r="O1332" i="37"/>
  <c r="O1333" i="37"/>
  <c r="O1334" i="37"/>
  <c r="O1335" i="37"/>
  <c r="O1336" i="37"/>
  <c r="O1337" i="37"/>
  <c r="O1338" i="37"/>
  <c r="O1339" i="37"/>
  <c r="O1340" i="37"/>
  <c r="O1341" i="37"/>
  <c r="O1342" i="37"/>
  <c r="O1343" i="37"/>
  <c r="O1344" i="37"/>
  <c r="O1345" i="37"/>
  <c r="O1346" i="37"/>
  <c r="O1347" i="37"/>
  <c r="O1348" i="37"/>
  <c r="O1349" i="37"/>
  <c r="O1350" i="37"/>
  <c r="O1351" i="37"/>
  <c r="O1352" i="37"/>
  <c r="O1353" i="37"/>
  <c r="O1354" i="37"/>
  <c r="O1355" i="37"/>
  <c r="O1356" i="37"/>
  <c r="O1357" i="37"/>
  <c r="O1358" i="37"/>
  <c r="O1359" i="37"/>
  <c r="O1360" i="37"/>
  <c r="O1361" i="37"/>
  <c r="O1362" i="37"/>
  <c r="O1363" i="37"/>
  <c r="O1364" i="37"/>
  <c r="O1365" i="37"/>
  <c r="O1366" i="37"/>
  <c r="O1367" i="37"/>
  <c r="O1368" i="37"/>
  <c r="O1369" i="37"/>
  <c r="O1370" i="37"/>
  <c r="O1371" i="37"/>
  <c r="O1372" i="37"/>
  <c r="O1373" i="37"/>
  <c r="O1374" i="37"/>
  <c r="O1375" i="37"/>
  <c r="O1376" i="37"/>
  <c r="O1377" i="37"/>
  <c r="O1378" i="37"/>
  <c r="O1379" i="37"/>
  <c r="O1380" i="37"/>
  <c r="O1381" i="37"/>
  <c r="O1382" i="37"/>
  <c r="O1383" i="37"/>
  <c r="O1384" i="37"/>
  <c r="O1385" i="37"/>
  <c r="O1386" i="37"/>
  <c r="O1387" i="37"/>
  <c r="O1388" i="37"/>
  <c r="O1389" i="37"/>
  <c r="O1390" i="37"/>
  <c r="O1391" i="37"/>
  <c r="O1392" i="37"/>
  <c r="O1393" i="37"/>
  <c r="O1394" i="37"/>
  <c r="O1395" i="37"/>
  <c r="O1396" i="37"/>
  <c r="O1397" i="37"/>
  <c r="O1398" i="37"/>
  <c r="O1399" i="37"/>
  <c r="O1400" i="37"/>
  <c r="O1401" i="37"/>
  <c r="O1402" i="37"/>
  <c r="O1403" i="37"/>
  <c r="O1404" i="37"/>
  <c r="O1405" i="37"/>
  <c r="O1406" i="37"/>
  <c r="O1407" i="37"/>
  <c r="O1408" i="37"/>
  <c r="O1409" i="37"/>
  <c r="O1410" i="37"/>
  <c r="O1411" i="37"/>
  <c r="O1412" i="37"/>
  <c r="O1413" i="37"/>
  <c r="O1414" i="37"/>
  <c r="O1415" i="37"/>
  <c r="O1416" i="37"/>
  <c r="O1417" i="37"/>
  <c r="O1418" i="37"/>
  <c r="O1419" i="37"/>
  <c r="O1420" i="37"/>
  <c r="O1421" i="37"/>
  <c r="O1422" i="37"/>
  <c r="O1423" i="37"/>
  <c r="O1424" i="37"/>
  <c r="O1425" i="37"/>
  <c r="O1426" i="37"/>
  <c r="O1427" i="37"/>
  <c r="O1428" i="37"/>
  <c r="O1429" i="37"/>
  <c r="O1430" i="37"/>
  <c r="O1431" i="37"/>
  <c r="O1432" i="37"/>
  <c r="O1433" i="37"/>
  <c r="O1434" i="37"/>
  <c r="O1435" i="37"/>
  <c r="O1436" i="37"/>
  <c r="O1437" i="37"/>
  <c r="O1438" i="37"/>
  <c r="O1439" i="37"/>
  <c r="O1440" i="37"/>
  <c r="O1441" i="37"/>
  <c r="O1442" i="37"/>
  <c r="O1443" i="37"/>
  <c r="O1444" i="37"/>
  <c r="O1445" i="37"/>
  <c r="O1446" i="37"/>
  <c r="O1447" i="37"/>
  <c r="O1448" i="37"/>
  <c r="O1449" i="37"/>
  <c r="O1450" i="37"/>
  <c r="O1451" i="37"/>
  <c r="O1452" i="37"/>
  <c r="O1453" i="37"/>
  <c r="O1454" i="37"/>
  <c r="O1455" i="37"/>
  <c r="O1456" i="37"/>
  <c r="O1457" i="37"/>
  <c r="O1458" i="37"/>
  <c r="O1459" i="37"/>
  <c r="O1460" i="37"/>
  <c r="O1461" i="37"/>
  <c r="O1462" i="37"/>
  <c r="O1463" i="37"/>
  <c r="O1464" i="37"/>
  <c r="O1465" i="37"/>
  <c r="O1466" i="37"/>
  <c r="O1467" i="37"/>
  <c r="O1468" i="37"/>
  <c r="O1469" i="37"/>
  <c r="O1470" i="37"/>
  <c r="O1471" i="37"/>
  <c r="O1472" i="37"/>
  <c r="O1473" i="37"/>
  <c r="O1474" i="37"/>
  <c r="O1475" i="37"/>
  <c r="O1476" i="37"/>
  <c r="O1477" i="37"/>
  <c r="O1478" i="37"/>
  <c r="O1479" i="37"/>
  <c r="O1480" i="37"/>
  <c r="O1481" i="37"/>
  <c r="O1482" i="37"/>
  <c r="O1483" i="37"/>
  <c r="O1484" i="37"/>
  <c r="O1485" i="37"/>
  <c r="O1486" i="37"/>
  <c r="O1487" i="37"/>
  <c r="O1488" i="37"/>
  <c r="O1489" i="37"/>
  <c r="O1490" i="37"/>
  <c r="O1491" i="37"/>
  <c r="O1492" i="37"/>
  <c r="O1493" i="37"/>
  <c r="O1494" i="37"/>
  <c r="O1495" i="37"/>
  <c r="O1496" i="37"/>
  <c r="O1497" i="37"/>
  <c r="O1498" i="37"/>
  <c r="O1499" i="37"/>
  <c r="O1500" i="37"/>
  <c r="O1501" i="37"/>
  <c r="O1502" i="37"/>
  <c r="O1503" i="37"/>
  <c r="O1504" i="37"/>
  <c r="O1505" i="37"/>
  <c r="O1506" i="37"/>
  <c r="O1507" i="37"/>
  <c r="O1508" i="37"/>
  <c r="O1509" i="37"/>
  <c r="O1510" i="37"/>
  <c r="O1511" i="37"/>
  <c r="O1512" i="37"/>
  <c r="O1513" i="37"/>
  <c r="O1514" i="37"/>
  <c r="O1515" i="37"/>
  <c r="O1516" i="37"/>
  <c r="O1517" i="37"/>
  <c r="O1518" i="37"/>
  <c r="O1519" i="37"/>
  <c r="O1520" i="37"/>
  <c r="O1521" i="37"/>
  <c r="O1522" i="37"/>
  <c r="O1523" i="37"/>
  <c r="O1524" i="37"/>
  <c r="O1525" i="37"/>
  <c r="O1526" i="37"/>
  <c r="O1527" i="37"/>
  <c r="O1528" i="37"/>
  <c r="O1529" i="37"/>
  <c r="O1530" i="37"/>
  <c r="O1531" i="37"/>
  <c r="O1532" i="37"/>
  <c r="O1533" i="37"/>
  <c r="O1534" i="37"/>
  <c r="O1535" i="37"/>
  <c r="O1536" i="37"/>
  <c r="O1537" i="37"/>
  <c r="O1538" i="37"/>
  <c r="O1539" i="37"/>
  <c r="O1540" i="37"/>
  <c r="O1541" i="37"/>
  <c r="O1542" i="37"/>
  <c r="O1543" i="37"/>
  <c r="O1544" i="37"/>
  <c r="O1545" i="37"/>
  <c r="O1546" i="37"/>
  <c r="O1547" i="37"/>
  <c r="O1548" i="37"/>
  <c r="O1549" i="37"/>
  <c r="O1550" i="37"/>
  <c r="O1551" i="37"/>
  <c r="O1552" i="37"/>
  <c r="O1553" i="37"/>
  <c r="O1554" i="37"/>
  <c r="O1555" i="37"/>
  <c r="O1556" i="37"/>
  <c r="O1557" i="37"/>
  <c r="O1558" i="37"/>
  <c r="O1559" i="37"/>
  <c r="O1560" i="37"/>
  <c r="O1561" i="37"/>
  <c r="O1562" i="37"/>
  <c r="O1563" i="37"/>
  <c r="O1564" i="37"/>
  <c r="O1565" i="37"/>
  <c r="O1566" i="37"/>
  <c r="O1567" i="37"/>
  <c r="O1568" i="37"/>
  <c r="O1569" i="37"/>
  <c r="O1570" i="37"/>
  <c r="O1571" i="37"/>
  <c r="O1572" i="37"/>
  <c r="O1573" i="37"/>
  <c r="O1574" i="37"/>
  <c r="O1575" i="37"/>
  <c r="O1576" i="37"/>
  <c r="O1577" i="37"/>
  <c r="O1578" i="37"/>
  <c r="O1579" i="37"/>
  <c r="O1580" i="37"/>
  <c r="O1581" i="37"/>
  <c r="O1582" i="37"/>
  <c r="O1583" i="37"/>
  <c r="O1584" i="37"/>
  <c r="O1585" i="37"/>
  <c r="O1586" i="37"/>
  <c r="O1587" i="37"/>
  <c r="O1588" i="37"/>
  <c r="O1589" i="37"/>
  <c r="O1590" i="37"/>
  <c r="O1591" i="37"/>
  <c r="O1592" i="37"/>
  <c r="O1593" i="37"/>
  <c r="O1594" i="37"/>
  <c r="O1595" i="37"/>
  <c r="O1596" i="37"/>
  <c r="O1597" i="37"/>
  <c r="O1598" i="37"/>
  <c r="O1599" i="37"/>
  <c r="O1600" i="37"/>
  <c r="O1601" i="37"/>
  <c r="O1602" i="37"/>
  <c r="O1603" i="37"/>
  <c r="O1604" i="37"/>
  <c r="O1605" i="37"/>
  <c r="O1606" i="37"/>
  <c r="O1607" i="37"/>
  <c r="O1608" i="37"/>
  <c r="O1609" i="37"/>
  <c r="O1610" i="37"/>
  <c r="O1611" i="37"/>
  <c r="O1612" i="37"/>
  <c r="O1613" i="37"/>
  <c r="O1614" i="37"/>
  <c r="O1615" i="37"/>
  <c r="O1616" i="37"/>
  <c r="O1617" i="37"/>
  <c r="O1618" i="37"/>
  <c r="O1619" i="37"/>
  <c r="O1620" i="37"/>
  <c r="O1621" i="37"/>
  <c r="O1622" i="37"/>
  <c r="O1623" i="37"/>
  <c r="O1624" i="37"/>
  <c r="O1625" i="37"/>
  <c r="O1626" i="37"/>
  <c r="O1627" i="37"/>
  <c r="O1628" i="37"/>
  <c r="O1629" i="37"/>
  <c r="O1630" i="37"/>
  <c r="O1631" i="37"/>
  <c r="O1632" i="37"/>
  <c r="O1633" i="37"/>
  <c r="O1634" i="37"/>
  <c r="O1635" i="37"/>
  <c r="O1636" i="37"/>
  <c r="O1637" i="37"/>
  <c r="O1638" i="37"/>
  <c r="O1639" i="37"/>
  <c r="O1640" i="37"/>
  <c r="O1641" i="37"/>
  <c r="O1642" i="37"/>
  <c r="O1643" i="37"/>
  <c r="O1644" i="37"/>
  <c r="O1645" i="37"/>
  <c r="O1646" i="37"/>
  <c r="O1647" i="37"/>
  <c r="O1648" i="37"/>
  <c r="O1649" i="37"/>
  <c r="O1650" i="37"/>
  <c r="O1651" i="37"/>
  <c r="O1652" i="37"/>
  <c r="O1653" i="37"/>
  <c r="O1654" i="37"/>
  <c r="O1655" i="37"/>
  <c r="O1656" i="37"/>
  <c r="O1657" i="37"/>
  <c r="O1658" i="37"/>
  <c r="O1659" i="37"/>
  <c r="O1660" i="37"/>
  <c r="O1661" i="37"/>
  <c r="O1662" i="37"/>
  <c r="O1663" i="37"/>
  <c r="O1664" i="37"/>
  <c r="O1665" i="37"/>
  <c r="O1666" i="37"/>
  <c r="O1667" i="37"/>
  <c r="O1668" i="37"/>
  <c r="O1669" i="37"/>
  <c r="O1670" i="37"/>
  <c r="O1671" i="37"/>
  <c r="O1672" i="37"/>
  <c r="O1673" i="37"/>
  <c r="O1674" i="37"/>
  <c r="O1675" i="37"/>
  <c r="O1676" i="37"/>
  <c r="O1677" i="37"/>
  <c r="O1678" i="37"/>
  <c r="O1679" i="37"/>
  <c r="O1680" i="37"/>
  <c r="O1681" i="37"/>
  <c r="O1682" i="37"/>
  <c r="O1683" i="37"/>
  <c r="O1684" i="37"/>
  <c r="O1685" i="37"/>
  <c r="O1686" i="37"/>
  <c r="O1687" i="37"/>
  <c r="O1688" i="37"/>
  <c r="O1689" i="37"/>
  <c r="O1690" i="37"/>
  <c r="O1691" i="37"/>
  <c r="O1692" i="37"/>
  <c r="O1693" i="37"/>
  <c r="O1694" i="37"/>
  <c r="O1695" i="37"/>
  <c r="O1696" i="37"/>
  <c r="O1697" i="37"/>
  <c r="O1698" i="37"/>
  <c r="O1699" i="37"/>
  <c r="O1700" i="37"/>
  <c r="O1701" i="37"/>
  <c r="O1702" i="37"/>
  <c r="O1703" i="37"/>
  <c r="O1704" i="37"/>
  <c r="O1705" i="37"/>
  <c r="O1706" i="37"/>
  <c r="O1707" i="37"/>
  <c r="O1708" i="37"/>
  <c r="O1709" i="37"/>
  <c r="O1710" i="37"/>
  <c r="O1711" i="37"/>
  <c r="O1712" i="37"/>
  <c r="O1713" i="37"/>
  <c r="O1714" i="37"/>
  <c r="O1715" i="37"/>
  <c r="O1716" i="37"/>
  <c r="O1717" i="37"/>
  <c r="O1718" i="37"/>
  <c r="O1719" i="37"/>
  <c r="O1720" i="37"/>
  <c r="O1721" i="37"/>
  <c r="O1722" i="37"/>
  <c r="O1723" i="37"/>
  <c r="O1724" i="37"/>
  <c r="O1725" i="37"/>
  <c r="O1726" i="37"/>
  <c r="O1727" i="37"/>
  <c r="O1728" i="37"/>
  <c r="O1729" i="37"/>
  <c r="O1730" i="37"/>
  <c r="O1731" i="37"/>
  <c r="O1732" i="37"/>
  <c r="O1733" i="37"/>
  <c r="O1734" i="37"/>
  <c r="O1735" i="37"/>
  <c r="O1736" i="37"/>
  <c r="O1737" i="37"/>
  <c r="O1738" i="37"/>
  <c r="O1739" i="37"/>
  <c r="O1740" i="37"/>
  <c r="O1741" i="37"/>
  <c r="O1742" i="37"/>
  <c r="O1743" i="37"/>
  <c r="O1744" i="37"/>
  <c r="O1745" i="37"/>
  <c r="O1746" i="37"/>
  <c r="O1747" i="37"/>
  <c r="O1748" i="37"/>
  <c r="O1749" i="37"/>
  <c r="O1750" i="37"/>
  <c r="O1751" i="37"/>
  <c r="O1752" i="37"/>
  <c r="O1753" i="37"/>
  <c r="O1754" i="37"/>
  <c r="O1755" i="37"/>
  <c r="O1756" i="37"/>
  <c r="O1757" i="37"/>
  <c r="O1758" i="37"/>
  <c r="O1759" i="37"/>
  <c r="O1760" i="37"/>
  <c r="O1761" i="37"/>
  <c r="O1762" i="37"/>
  <c r="O1763" i="37"/>
  <c r="O1764" i="37"/>
  <c r="O1765" i="37"/>
  <c r="O1766" i="37"/>
  <c r="O1767" i="37"/>
  <c r="O1768" i="37"/>
  <c r="O1769" i="37"/>
  <c r="O1770" i="37"/>
  <c r="O1771" i="37"/>
  <c r="O1772" i="37"/>
  <c r="O1773" i="37"/>
  <c r="O1774" i="37"/>
  <c r="O1775" i="37"/>
  <c r="O1776" i="37"/>
  <c r="O1777" i="37"/>
  <c r="O1778" i="37"/>
  <c r="O1779" i="37"/>
  <c r="O1780" i="37"/>
  <c r="O1781" i="37"/>
  <c r="O1782" i="37"/>
  <c r="O1783" i="37"/>
  <c r="O1784" i="37"/>
  <c r="O1785" i="37"/>
  <c r="O1786" i="37"/>
  <c r="O1787" i="37"/>
  <c r="O1788" i="37"/>
  <c r="O1789" i="37"/>
  <c r="O1790" i="37"/>
  <c r="O1791" i="37"/>
  <c r="O1792" i="37"/>
  <c r="O1793" i="37"/>
  <c r="O1794" i="37"/>
  <c r="O1795" i="37"/>
  <c r="O1796" i="37"/>
  <c r="O1797" i="37"/>
  <c r="O1798" i="37"/>
  <c r="O1799" i="37"/>
  <c r="O1800" i="37"/>
  <c r="O1801" i="37"/>
  <c r="O1802" i="37"/>
  <c r="O1803" i="37"/>
  <c r="O1804" i="37"/>
  <c r="O1805" i="37"/>
  <c r="O1806" i="37"/>
  <c r="O1807" i="37"/>
  <c r="O1808" i="37"/>
  <c r="O1809" i="37"/>
  <c r="O1810" i="37"/>
  <c r="O1811" i="37"/>
  <c r="O1812" i="37"/>
  <c r="O1813" i="37"/>
  <c r="O1814" i="37"/>
  <c r="O1815" i="37"/>
  <c r="O1816" i="37"/>
  <c r="O1817" i="37"/>
  <c r="O1818" i="37"/>
  <c r="O1819" i="37"/>
  <c r="O1820" i="37"/>
  <c r="O1821" i="37"/>
  <c r="O1822" i="37"/>
  <c r="O1823" i="37"/>
  <c r="O1824" i="37"/>
  <c r="O1825" i="37"/>
  <c r="O1826" i="37"/>
  <c r="O1827" i="37"/>
  <c r="O1828" i="37"/>
  <c r="O1829" i="37"/>
  <c r="O1830" i="37"/>
  <c r="O1831" i="37"/>
  <c r="O1832" i="37"/>
  <c r="O1833" i="37"/>
  <c r="O1834" i="37"/>
  <c r="O1835" i="37"/>
  <c r="O1836" i="37"/>
  <c r="O1837" i="37"/>
  <c r="O1838" i="37"/>
  <c r="O1839" i="37"/>
  <c r="O1840" i="37"/>
  <c r="O1841" i="37"/>
  <c r="O1842" i="37"/>
  <c r="O1843" i="37"/>
  <c r="O1844" i="37"/>
  <c r="O1845" i="37"/>
  <c r="O1846" i="37"/>
  <c r="O1847" i="37"/>
  <c r="O1848" i="37"/>
  <c r="O1849" i="37"/>
  <c r="O1850" i="37"/>
  <c r="O1851" i="37"/>
  <c r="O1852" i="37"/>
  <c r="O1853" i="37"/>
  <c r="O1854" i="37"/>
  <c r="O1855" i="37"/>
  <c r="O1856" i="37"/>
  <c r="O1857" i="37"/>
  <c r="O1858" i="37"/>
  <c r="O1859" i="37"/>
  <c r="O1860" i="37"/>
  <c r="O1861" i="37"/>
  <c r="O1862" i="37"/>
  <c r="O1863" i="37"/>
  <c r="O1864" i="37"/>
  <c r="O1865" i="37"/>
  <c r="O1866" i="37"/>
  <c r="O1867" i="37"/>
  <c r="O1868" i="37"/>
  <c r="O1869" i="37"/>
  <c r="O1870" i="37"/>
  <c r="O1871" i="37"/>
  <c r="O1872" i="37"/>
  <c r="O1873" i="37"/>
  <c r="O1874" i="37"/>
  <c r="O1875" i="37"/>
  <c r="O1876" i="37"/>
  <c r="O1877" i="37"/>
  <c r="O1878" i="37"/>
  <c r="O1879" i="37"/>
  <c r="O1880" i="37"/>
  <c r="O1881" i="37"/>
  <c r="O1882" i="37"/>
  <c r="O1883" i="37"/>
  <c r="O1884" i="37"/>
  <c r="O1885" i="37"/>
  <c r="O1886" i="37"/>
  <c r="O1887" i="37"/>
  <c r="O1888" i="37"/>
  <c r="O1889" i="37"/>
  <c r="O1890" i="37"/>
  <c r="O1891" i="37"/>
  <c r="O1892" i="37"/>
  <c r="O1893" i="37"/>
  <c r="O1894" i="37"/>
  <c r="O1895" i="37"/>
  <c r="O1896" i="37"/>
  <c r="O1897" i="37"/>
  <c r="O1898" i="37"/>
  <c r="O1899" i="37"/>
  <c r="O1900" i="37"/>
  <c r="O1901" i="37"/>
  <c r="O1902" i="37"/>
  <c r="O1903" i="37"/>
  <c r="O1904" i="37"/>
  <c r="O1905" i="37"/>
  <c r="O1906" i="37"/>
  <c r="O1907" i="37"/>
  <c r="O1908" i="37"/>
  <c r="O1909" i="37"/>
  <c r="O1910" i="37"/>
  <c r="O1911" i="37"/>
  <c r="O1912" i="37"/>
  <c r="O1913" i="37"/>
  <c r="O1914" i="37"/>
  <c r="O1915" i="37"/>
  <c r="O1916" i="37"/>
  <c r="O1917" i="37"/>
  <c r="O1918" i="37"/>
  <c r="O1919" i="37"/>
  <c r="O1920" i="37"/>
  <c r="O1921" i="37"/>
  <c r="O1922" i="37"/>
  <c r="O1923" i="37"/>
  <c r="O1924" i="37"/>
  <c r="O1925" i="37"/>
  <c r="O1926" i="37"/>
  <c r="O1927" i="37"/>
  <c r="O1928" i="37"/>
  <c r="O1929" i="37"/>
  <c r="O1930" i="37"/>
  <c r="O1931" i="37"/>
  <c r="O1932" i="37"/>
  <c r="O1933" i="37"/>
  <c r="O1934" i="37"/>
  <c r="O1935" i="37"/>
  <c r="O1936" i="37"/>
  <c r="O1937" i="37"/>
  <c r="O1938" i="37"/>
  <c r="O1939" i="37"/>
  <c r="O1940" i="37"/>
  <c r="O1941" i="37"/>
  <c r="O1942" i="37"/>
  <c r="O1943" i="37"/>
  <c r="O1944" i="37"/>
  <c r="O1945" i="37"/>
  <c r="O1946" i="37"/>
  <c r="O1947" i="37"/>
  <c r="O1948" i="37"/>
  <c r="O1949" i="37"/>
  <c r="O1950" i="37"/>
  <c r="O1951" i="37"/>
  <c r="O1952" i="37"/>
  <c r="O1953" i="37"/>
  <c r="O1954" i="37"/>
  <c r="O1955" i="37"/>
  <c r="O1956" i="37"/>
  <c r="O1957" i="37"/>
  <c r="O1958" i="37"/>
  <c r="O1959" i="37"/>
  <c r="O1960" i="37"/>
  <c r="O1961" i="37"/>
  <c r="O1962" i="37"/>
  <c r="O1963" i="37"/>
  <c r="O1964" i="37"/>
  <c r="O1965" i="37"/>
  <c r="O1966" i="37"/>
  <c r="O1967" i="37"/>
  <c r="O1968" i="37"/>
  <c r="O1969" i="37"/>
  <c r="O1970" i="37"/>
  <c r="O1971" i="37"/>
  <c r="O1972" i="37"/>
  <c r="O1973" i="37"/>
  <c r="O1974" i="37"/>
  <c r="O1975" i="37"/>
  <c r="O1976" i="37"/>
  <c r="O1977" i="37"/>
  <c r="O1978" i="37"/>
  <c r="O1979" i="37"/>
  <c r="O1980" i="37"/>
  <c r="O1981" i="37"/>
  <c r="O1982" i="37"/>
  <c r="O1983" i="37"/>
  <c r="O1984" i="37"/>
  <c r="O1985" i="37"/>
  <c r="O1986" i="37"/>
  <c r="O1987" i="37"/>
  <c r="O1988" i="37"/>
  <c r="O1989" i="37"/>
  <c r="O1990" i="37"/>
  <c r="O1991" i="37"/>
  <c r="O1992" i="37"/>
  <c r="O1993" i="37"/>
  <c r="O1994" i="37"/>
  <c r="O1995" i="37"/>
  <c r="O1996" i="37"/>
  <c r="O1997" i="37"/>
  <c r="O1998" i="37"/>
  <c r="O1999" i="37"/>
  <c r="O2000" i="37"/>
  <c r="O2001" i="37"/>
  <c r="N2" i="37"/>
  <c r="N3" i="37"/>
  <c r="N4" i="37"/>
  <c r="N5" i="37"/>
  <c r="N6" i="37"/>
  <c r="N7" i="37"/>
  <c r="N8" i="37"/>
  <c r="N9" i="37"/>
  <c r="N10" i="37"/>
  <c r="N11" i="37"/>
  <c r="N12" i="37"/>
  <c r="N13" i="37"/>
  <c r="N14" i="37"/>
  <c r="N15" i="37"/>
  <c r="N16" i="37"/>
  <c r="N17" i="37"/>
  <c r="N18" i="37"/>
  <c r="N19" i="37"/>
  <c r="N20" i="37"/>
  <c r="N21" i="37"/>
  <c r="N22" i="37"/>
  <c r="N23" i="37"/>
  <c r="N24" i="37"/>
  <c r="N25" i="37"/>
  <c r="N26" i="37"/>
  <c r="N27" i="37"/>
  <c r="N28" i="37"/>
  <c r="N29" i="37"/>
  <c r="N30" i="37"/>
  <c r="N31" i="37"/>
  <c r="N32" i="37"/>
  <c r="N33" i="37"/>
  <c r="N34" i="37"/>
  <c r="N35" i="37"/>
  <c r="N36" i="37"/>
  <c r="N37" i="37"/>
  <c r="N38" i="37"/>
  <c r="N39" i="37"/>
  <c r="N40" i="37"/>
  <c r="N41" i="37"/>
  <c r="N42" i="37"/>
  <c r="N43" i="37"/>
  <c r="N44" i="37"/>
  <c r="N45" i="37"/>
  <c r="N46" i="37"/>
  <c r="N47" i="37"/>
  <c r="N48" i="37"/>
  <c r="N49" i="37"/>
  <c r="N50" i="37"/>
  <c r="N51" i="37"/>
  <c r="N52" i="37"/>
  <c r="N53" i="37"/>
  <c r="N54" i="37"/>
  <c r="N55" i="37"/>
  <c r="N56" i="37"/>
  <c r="N57" i="37"/>
  <c r="N58" i="37"/>
  <c r="N59" i="37"/>
  <c r="N60" i="37"/>
  <c r="N61" i="37"/>
  <c r="N62" i="37"/>
  <c r="N63" i="37"/>
  <c r="N64" i="37"/>
  <c r="N65" i="37"/>
  <c r="N66" i="37"/>
  <c r="N67" i="37"/>
  <c r="N68" i="37"/>
  <c r="N69" i="37"/>
  <c r="N70" i="37"/>
  <c r="N71" i="37"/>
  <c r="N72" i="37"/>
  <c r="N73" i="37"/>
  <c r="N74" i="37"/>
  <c r="N75" i="37"/>
  <c r="N76" i="37"/>
  <c r="N77" i="37"/>
  <c r="N78" i="37"/>
  <c r="N79" i="37"/>
  <c r="N80" i="37"/>
  <c r="N81" i="37"/>
  <c r="N82" i="37"/>
  <c r="N83" i="37"/>
  <c r="N84" i="37"/>
  <c r="N85" i="37"/>
  <c r="N86" i="37"/>
  <c r="N87" i="37"/>
  <c r="N88" i="37"/>
  <c r="N89" i="37"/>
  <c r="N90" i="37"/>
  <c r="N91" i="37"/>
  <c r="N92" i="37"/>
  <c r="N93" i="37"/>
  <c r="N94" i="37"/>
  <c r="N95" i="37"/>
  <c r="N96" i="37"/>
  <c r="N97" i="37"/>
  <c r="N98" i="37"/>
  <c r="N99" i="37"/>
  <c r="N100" i="37"/>
  <c r="N101" i="37"/>
  <c r="N102" i="37"/>
  <c r="N103" i="37"/>
  <c r="N104" i="37"/>
  <c r="N105" i="37"/>
  <c r="N106" i="37"/>
  <c r="N107" i="37"/>
  <c r="N108" i="37"/>
  <c r="N109" i="37"/>
  <c r="N110" i="37"/>
  <c r="N111" i="37"/>
  <c r="N112" i="37"/>
  <c r="N113" i="37"/>
  <c r="N114" i="37"/>
  <c r="N115" i="37"/>
  <c r="N116" i="37"/>
  <c r="N117" i="37"/>
  <c r="N118" i="37"/>
  <c r="N119" i="37"/>
  <c r="N120" i="37"/>
  <c r="N121" i="37"/>
  <c r="N122" i="37"/>
  <c r="N123" i="37"/>
  <c r="N124" i="37"/>
  <c r="N125" i="37"/>
  <c r="N126" i="37"/>
  <c r="N127" i="37"/>
  <c r="N128" i="37"/>
  <c r="N129" i="37"/>
  <c r="N130" i="37"/>
  <c r="N131" i="37"/>
  <c r="N132" i="37"/>
  <c r="N133" i="37"/>
  <c r="N134" i="37"/>
  <c r="N135" i="37"/>
  <c r="N136" i="37"/>
  <c r="N137" i="37"/>
  <c r="N138" i="37"/>
  <c r="N139" i="37"/>
  <c r="N140" i="37"/>
  <c r="N141" i="37"/>
  <c r="N142" i="37"/>
  <c r="N143" i="37"/>
  <c r="N144" i="37"/>
  <c r="N145" i="37"/>
  <c r="N146" i="37"/>
  <c r="N147" i="37"/>
  <c r="N148" i="37"/>
  <c r="N149" i="37"/>
  <c r="N150" i="37"/>
  <c r="N151" i="37"/>
  <c r="N152" i="37"/>
  <c r="N153" i="37"/>
  <c r="N154" i="37"/>
  <c r="N155" i="37"/>
  <c r="N156" i="37"/>
  <c r="N157" i="37"/>
  <c r="N158" i="37"/>
  <c r="N159" i="37"/>
  <c r="N160" i="37"/>
  <c r="N161" i="37"/>
  <c r="N162" i="37"/>
  <c r="N163" i="37"/>
  <c r="N164" i="37"/>
  <c r="N165" i="37"/>
  <c r="N166" i="37"/>
  <c r="N167" i="37"/>
  <c r="N168" i="37"/>
  <c r="N169" i="37"/>
  <c r="N170" i="37"/>
  <c r="N171" i="37"/>
  <c r="N172" i="37"/>
  <c r="N173" i="37"/>
  <c r="N174" i="37"/>
  <c r="N175" i="37"/>
  <c r="N176" i="37"/>
  <c r="N177" i="37"/>
  <c r="N178" i="37"/>
  <c r="N179" i="37"/>
  <c r="N180" i="37"/>
  <c r="N181" i="37"/>
  <c r="N182" i="37"/>
  <c r="N183" i="37"/>
  <c r="N184" i="37"/>
  <c r="N185" i="37"/>
  <c r="N186" i="37"/>
  <c r="N187" i="37"/>
  <c r="N188" i="37"/>
  <c r="N189" i="37"/>
  <c r="N190" i="37"/>
  <c r="N191" i="37"/>
  <c r="N192" i="37"/>
  <c r="N193" i="37"/>
  <c r="N194" i="37"/>
  <c r="N195" i="37"/>
  <c r="N196" i="37"/>
  <c r="N197" i="37"/>
  <c r="N198" i="37"/>
  <c r="N199" i="37"/>
  <c r="N200" i="37"/>
  <c r="N201" i="37"/>
  <c r="N202" i="37"/>
  <c r="N203" i="37"/>
  <c r="N204" i="37"/>
  <c r="N205" i="37"/>
  <c r="N206" i="37"/>
  <c r="N207" i="37"/>
  <c r="N208" i="37"/>
  <c r="N209" i="37"/>
  <c r="N210" i="37"/>
  <c r="N211" i="37"/>
  <c r="N212" i="37"/>
  <c r="N213" i="37"/>
  <c r="N214" i="37"/>
  <c r="N215" i="37"/>
  <c r="N216" i="37"/>
  <c r="N217" i="37"/>
  <c r="N218" i="37"/>
  <c r="N219" i="37"/>
  <c r="N220" i="37"/>
  <c r="N221" i="37"/>
  <c r="N222" i="37"/>
  <c r="N223" i="37"/>
  <c r="N224" i="37"/>
  <c r="N225" i="37"/>
  <c r="N226" i="37"/>
  <c r="N227" i="37"/>
  <c r="N228" i="37"/>
  <c r="N229" i="37"/>
  <c r="N230" i="37"/>
  <c r="N231" i="37"/>
  <c r="N232" i="37"/>
  <c r="N233" i="37"/>
  <c r="N234" i="37"/>
  <c r="N235" i="37"/>
  <c r="N236" i="37"/>
  <c r="N237" i="37"/>
  <c r="N238" i="37"/>
  <c r="N239" i="37"/>
  <c r="N240" i="37"/>
  <c r="N241" i="37"/>
  <c r="N242" i="37"/>
  <c r="N243" i="37"/>
  <c r="N244" i="37"/>
  <c r="N245" i="37"/>
  <c r="N246" i="37"/>
  <c r="N247" i="37"/>
  <c r="N248" i="37"/>
  <c r="N249" i="37"/>
  <c r="N250" i="37"/>
  <c r="N251" i="37"/>
  <c r="N252" i="37"/>
  <c r="N253" i="37"/>
  <c r="N254" i="37"/>
  <c r="N255" i="37"/>
  <c r="N256" i="37"/>
  <c r="N257" i="37"/>
  <c r="N258" i="37"/>
  <c r="N259" i="37"/>
  <c r="N260" i="37"/>
  <c r="N261" i="37"/>
  <c r="N262" i="37"/>
  <c r="N264" i="37"/>
  <c r="N265" i="37"/>
  <c r="N266" i="37"/>
  <c r="N267" i="37"/>
  <c r="N268" i="37"/>
  <c r="N269" i="37"/>
  <c r="N270" i="37"/>
  <c r="N271" i="37"/>
  <c r="N272" i="37"/>
  <c r="N273" i="37"/>
  <c r="N274" i="37"/>
  <c r="N275" i="37"/>
  <c r="N276" i="37"/>
  <c r="N277" i="37"/>
  <c r="N278" i="37"/>
  <c r="N279" i="37"/>
  <c r="N280" i="37"/>
  <c r="N281" i="37"/>
  <c r="N282" i="37"/>
  <c r="N283" i="37"/>
  <c r="N284" i="37"/>
  <c r="N285" i="37"/>
  <c r="N286" i="37"/>
  <c r="N287" i="37"/>
  <c r="N288" i="37"/>
  <c r="N289" i="37"/>
  <c r="N290" i="37"/>
  <c r="N291" i="37"/>
  <c r="N292" i="37"/>
  <c r="N293" i="37"/>
  <c r="N294" i="37"/>
  <c r="N295" i="37"/>
  <c r="N296" i="37"/>
  <c r="N297" i="37"/>
  <c r="N298" i="37"/>
  <c r="N299" i="37"/>
  <c r="N300" i="37"/>
  <c r="N301" i="37"/>
  <c r="N302" i="37"/>
  <c r="N303" i="37"/>
  <c r="N304" i="37"/>
  <c r="N305" i="37"/>
  <c r="N306" i="37"/>
  <c r="N307" i="37"/>
  <c r="N308" i="37"/>
  <c r="N309" i="37"/>
  <c r="N310" i="37"/>
  <c r="N311" i="37"/>
  <c r="N312" i="37"/>
  <c r="N313" i="37"/>
  <c r="N314" i="37"/>
  <c r="N315" i="37"/>
  <c r="N316" i="37"/>
  <c r="N317" i="37"/>
  <c r="N318" i="37"/>
  <c r="N319" i="37"/>
  <c r="N320" i="37"/>
  <c r="N321" i="37"/>
  <c r="N322" i="37"/>
  <c r="N323" i="37"/>
  <c r="N324" i="37"/>
  <c r="N325" i="37"/>
  <c r="N326" i="37"/>
  <c r="N327" i="37"/>
  <c r="N328" i="37"/>
  <c r="N329" i="37"/>
  <c r="N330" i="37"/>
  <c r="N331" i="37"/>
  <c r="N332" i="37"/>
  <c r="N333" i="37"/>
  <c r="N334" i="37"/>
  <c r="N335" i="37"/>
  <c r="N336" i="37"/>
  <c r="N337" i="37"/>
  <c r="N338" i="37"/>
  <c r="N339" i="37"/>
  <c r="N340" i="37"/>
  <c r="N341" i="37"/>
  <c r="N342" i="37"/>
  <c r="N343" i="37"/>
  <c r="N344" i="37"/>
  <c r="N345" i="37"/>
  <c r="N346" i="37"/>
  <c r="N347" i="37"/>
  <c r="N348" i="37"/>
  <c r="N349" i="37"/>
  <c r="N350" i="37"/>
  <c r="N351" i="37"/>
  <c r="N352" i="37"/>
  <c r="N353" i="37"/>
  <c r="N354" i="37"/>
  <c r="N355" i="37"/>
  <c r="N356" i="37"/>
  <c r="N357" i="37"/>
  <c r="N358" i="37"/>
  <c r="N359" i="37"/>
  <c r="N360" i="37"/>
  <c r="N361" i="37"/>
  <c r="N362" i="37"/>
  <c r="N363" i="37"/>
  <c r="N364" i="37"/>
  <c r="N365" i="37"/>
  <c r="N366" i="37"/>
  <c r="N367" i="37"/>
  <c r="N368" i="37"/>
  <c r="N369" i="37"/>
  <c r="N370" i="37"/>
  <c r="N371" i="37"/>
  <c r="N372" i="37"/>
  <c r="N373" i="37"/>
  <c r="N374" i="37"/>
  <c r="N375" i="37"/>
  <c r="N376" i="37"/>
  <c r="N377" i="37"/>
  <c r="N378" i="37"/>
  <c r="N379" i="37"/>
  <c r="N380" i="37"/>
  <c r="N381" i="37"/>
  <c r="N382" i="37"/>
  <c r="N383" i="37"/>
  <c r="N384" i="37"/>
  <c r="N385" i="37"/>
  <c r="N386" i="37"/>
  <c r="N387" i="37"/>
  <c r="N388" i="37"/>
  <c r="N389" i="37"/>
  <c r="N390" i="37"/>
  <c r="N391" i="37"/>
  <c r="N392" i="37"/>
  <c r="N393" i="37"/>
  <c r="N394" i="37"/>
  <c r="N395" i="37"/>
  <c r="N396" i="37"/>
  <c r="N397" i="37"/>
  <c r="N398" i="37"/>
  <c r="N399" i="37"/>
  <c r="N400" i="37"/>
  <c r="N401" i="37"/>
  <c r="N402" i="37"/>
  <c r="N403" i="37"/>
  <c r="N404" i="37"/>
  <c r="N405" i="37"/>
  <c r="N406" i="37"/>
  <c r="N407" i="37"/>
  <c r="N408" i="37"/>
  <c r="N409" i="37"/>
  <c r="N410" i="37"/>
  <c r="N411" i="37"/>
  <c r="N412" i="37"/>
  <c r="N413" i="37"/>
  <c r="N414" i="37"/>
  <c r="N415" i="37"/>
  <c r="N416" i="37"/>
  <c r="N417" i="37"/>
  <c r="N418" i="37"/>
  <c r="N419" i="37"/>
  <c r="N420" i="37"/>
  <c r="N421" i="37"/>
  <c r="N422" i="37"/>
  <c r="N423" i="37"/>
  <c r="N424" i="37"/>
  <c r="N425" i="37"/>
  <c r="N426" i="37"/>
  <c r="N427" i="37"/>
  <c r="N429" i="37"/>
  <c r="N430" i="37"/>
  <c r="N431" i="37"/>
  <c r="N432" i="37"/>
  <c r="N433" i="37"/>
  <c r="N434" i="37"/>
  <c r="N435" i="37"/>
  <c r="N436" i="37"/>
  <c r="N437" i="37"/>
  <c r="N438" i="37"/>
  <c r="N439" i="37"/>
  <c r="N440" i="37"/>
  <c r="N441" i="37"/>
  <c r="N442" i="37"/>
  <c r="N443" i="37"/>
  <c r="N444" i="37"/>
  <c r="N445" i="37"/>
  <c r="N446" i="37"/>
  <c r="N447" i="37"/>
  <c r="N448" i="37"/>
  <c r="N449" i="37"/>
  <c r="N450" i="37"/>
  <c r="N451" i="37"/>
  <c r="N452" i="37"/>
  <c r="N453" i="37"/>
  <c r="N454" i="37"/>
  <c r="N455" i="37"/>
  <c r="N456" i="37"/>
  <c r="N457" i="37"/>
  <c r="N458" i="37"/>
  <c r="N459" i="37"/>
  <c r="N460" i="37"/>
  <c r="N461" i="37"/>
  <c r="N462" i="37"/>
  <c r="N463" i="37"/>
  <c r="N464" i="37"/>
  <c r="N465" i="37"/>
  <c r="N466" i="37"/>
  <c r="N467" i="37"/>
  <c r="N468" i="37"/>
  <c r="N469" i="37"/>
  <c r="N470" i="37"/>
  <c r="N471" i="37"/>
  <c r="N472" i="37"/>
  <c r="N473" i="37"/>
  <c r="N474" i="37"/>
  <c r="N475" i="37"/>
  <c r="N476" i="37"/>
  <c r="N477" i="37"/>
  <c r="N478" i="37"/>
  <c r="N479" i="37"/>
  <c r="N480" i="37"/>
  <c r="N481" i="37"/>
  <c r="N482" i="37"/>
  <c r="N483" i="37"/>
  <c r="N484" i="37"/>
  <c r="N485" i="37"/>
  <c r="N486" i="37"/>
  <c r="N487" i="37"/>
  <c r="N488" i="37"/>
  <c r="N489" i="37"/>
  <c r="N490" i="37"/>
  <c r="N491" i="37"/>
  <c r="N492" i="37"/>
  <c r="N493" i="37"/>
  <c r="N494" i="37"/>
  <c r="N495" i="37"/>
  <c r="N496" i="37"/>
  <c r="N497" i="37"/>
  <c r="N498" i="37"/>
  <c r="N499" i="37"/>
  <c r="N500" i="37"/>
  <c r="N501" i="37"/>
  <c r="N502" i="37"/>
  <c r="N503" i="37"/>
  <c r="N504" i="37"/>
  <c r="N505" i="37"/>
  <c r="N506" i="37"/>
  <c r="N507" i="37"/>
  <c r="N508" i="37"/>
  <c r="N509" i="37"/>
  <c r="N510" i="37"/>
  <c r="N511" i="37"/>
  <c r="N512" i="37"/>
  <c r="N513" i="37"/>
  <c r="N514" i="37"/>
  <c r="N515" i="37"/>
  <c r="N517" i="37"/>
  <c r="N518" i="37"/>
  <c r="N519" i="37"/>
  <c r="N520" i="37"/>
  <c r="N521" i="37"/>
  <c r="N522" i="37"/>
  <c r="N523" i="37"/>
  <c r="N524" i="37"/>
  <c r="N525" i="37"/>
  <c r="N526" i="37"/>
  <c r="N527" i="37"/>
  <c r="N528" i="37"/>
  <c r="N529" i="37"/>
  <c r="N530" i="37"/>
  <c r="N531" i="37"/>
  <c r="N532" i="37"/>
  <c r="N533" i="37"/>
  <c r="N534" i="37"/>
  <c r="N535" i="37"/>
  <c r="N536" i="37"/>
  <c r="N537" i="37"/>
  <c r="N538" i="37"/>
  <c r="N539" i="37"/>
  <c r="N540" i="37"/>
  <c r="N541" i="37"/>
  <c r="N542" i="37"/>
  <c r="N543" i="37"/>
  <c r="N544" i="37"/>
  <c r="N545" i="37"/>
  <c r="N546" i="37"/>
  <c r="N547" i="37"/>
  <c r="N548" i="37"/>
  <c r="N549" i="37"/>
  <c r="N550" i="37"/>
  <c r="N551" i="37"/>
  <c r="N552" i="37"/>
  <c r="N553" i="37"/>
  <c r="N554" i="37"/>
  <c r="N555" i="37"/>
  <c r="N556" i="37"/>
  <c r="N557" i="37"/>
  <c r="N558" i="37"/>
  <c r="N559" i="37"/>
  <c r="N560" i="37"/>
  <c r="N561" i="37"/>
  <c r="N562" i="37"/>
  <c r="N563" i="37"/>
  <c r="N564" i="37"/>
  <c r="N565" i="37"/>
  <c r="N566" i="37"/>
  <c r="N567" i="37"/>
  <c r="N568" i="37"/>
  <c r="N569" i="37"/>
  <c r="N570" i="37"/>
  <c r="N571" i="37"/>
  <c r="N572" i="37"/>
  <c r="N573" i="37"/>
  <c r="N574" i="37"/>
  <c r="N575" i="37"/>
  <c r="N576" i="37"/>
  <c r="N577" i="37"/>
  <c r="N578" i="37"/>
  <c r="N579" i="37"/>
  <c r="N580" i="37"/>
  <c r="N581" i="37"/>
  <c r="N582" i="37"/>
  <c r="N583" i="37"/>
  <c r="N584" i="37"/>
  <c r="N585" i="37"/>
  <c r="N586" i="37"/>
  <c r="N587" i="37"/>
  <c r="N588" i="37"/>
  <c r="N589" i="37"/>
  <c r="N590" i="37"/>
  <c r="N591" i="37"/>
  <c r="N592" i="37"/>
  <c r="N593" i="37"/>
  <c r="N594" i="37"/>
  <c r="N595" i="37"/>
  <c r="N596" i="37"/>
  <c r="N597" i="37"/>
  <c r="N598" i="37"/>
  <c r="N599" i="37"/>
  <c r="N600" i="37"/>
  <c r="N601" i="37"/>
  <c r="N602" i="37"/>
  <c r="N603" i="37"/>
  <c r="N604" i="37"/>
  <c r="N605" i="37"/>
  <c r="N606" i="37"/>
  <c r="N607" i="37"/>
  <c r="N608" i="37"/>
  <c r="N609" i="37"/>
  <c r="N610" i="37"/>
  <c r="N611" i="37"/>
  <c r="N612" i="37"/>
  <c r="N613" i="37"/>
  <c r="N614" i="37"/>
  <c r="N615" i="37"/>
  <c r="N616" i="37"/>
  <c r="N617" i="37"/>
  <c r="N618" i="37"/>
  <c r="N619" i="37"/>
  <c r="N620" i="37"/>
  <c r="N621" i="37"/>
  <c r="N622" i="37"/>
  <c r="N623" i="37"/>
  <c r="N624" i="37"/>
  <c r="N625" i="37"/>
  <c r="N626" i="37"/>
  <c r="N627" i="37"/>
  <c r="N628" i="37"/>
  <c r="N629" i="37"/>
  <c r="N630" i="37"/>
  <c r="N631" i="37"/>
  <c r="N632" i="37"/>
  <c r="N633" i="37"/>
  <c r="N634" i="37"/>
  <c r="N635" i="37"/>
  <c r="N636" i="37"/>
  <c r="N637" i="37"/>
  <c r="N638" i="37"/>
  <c r="N639" i="37"/>
  <c r="N640" i="37"/>
  <c r="N641" i="37"/>
  <c r="N642" i="37"/>
  <c r="N643" i="37"/>
  <c r="N644" i="37"/>
  <c r="N645" i="37"/>
  <c r="N646" i="37"/>
  <c r="N647" i="37"/>
  <c r="N648" i="37"/>
  <c r="N649" i="37"/>
  <c r="N650" i="37"/>
  <c r="N651" i="37"/>
  <c r="N652" i="37"/>
  <c r="N653" i="37"/>
  <c r="N654" i="37"/>
  <c r="N655" i="37"/>
  <c r="N656" i="37"/>
  <c r="N657" i="37"/>
  <c r="N658" i="37"/>
  <c r="N659" i="37"/>
  <c r="N660" i="37"/>
  <c r="N661" i="37"/>
  <c r="N662" i="37"/>
  <c r="N663" i="37"/>
  <c r="N664" i="37"/>
  <c r="N665" i="37"/>
  <c r="N666" i="37"/>
  <c r="N667" i="37"/>
  <c r="N668" i="37"/>
  <c r="N669" i="37"/>
  <c r="N670" i="37"/>
  <c r="N671" i="37"/>
  <c r="N672" i="37"/>
  <c r="N673" i="37"/>
  <c r="N674" i="37"/>
  <c r="N675" i="37"/>
  <c r="N676" i="37"/>
  <c r="N677" i="37"/>
  <c r="N678" i="37"/>
  <c r="N679" i="37"/>
  <c r="N680" i="37"/>
  <c r="N681" i="37"/>
  <c r="N682" i="37"/>
  <c r="N683" i="37"/>
  <c r="N684" i="37"/>
  <c r="N685" i="37"/>
  <c r="N686" i="37"/>
  <c r="N687" i="37"/>
  <c r="N688" i="37"/>
  <c r="N689" i="37"/>
  <c r="N690" i="37"/>
  <c r="N691" i="37"/>
  <c r="N692" i="37"/>
  <c r="N693" i="37"/>
  <c r="N694" i="37"/>
  <c r="N695" i="37"/>
  <c r="N696" i="37"/>
  <c r="N697" i="37"/>
  <c r="N698" i="37"/>
  <c r="N699" i="37"/>
  <c r="N700" i="37"/>
  <c r="N701" i="37"/>
  <c r="N702" i="37"/>
  <c r="N703" i="37"/>
  <c r="N704" i="37"/>
  <c r="N705" i="37"/>
  <c r="N706" i="37"/>
  <c r="N707" i="37"/>
  <c r="N708" i="37"/>
  <c r="N709" i="37"/>
  <c r="N710" i="37"/>
  <c r="N711" i="37"/>
  <c r="N712" i="37"/>
  <c r="N713" i="37"/>
  <c r="N714" i="37"/>
  <c r="N715" i="37"/>
  <c r="N716" i="37"/>
  <c r="N717" i="37"/>
  <c r="N718" i="37"/>
  <c r="N719" i="37"/>
  <c r="N720" i="37"/>
  <c r="N721" i="37"/>
  <c r="N722" i="37"/>
  <c r="N723" i="37"/>
  <c r="N724" i="37"/>
  <c r="N725" i="37"/>
  <c r="N726" i="37"/>
  <c r="N727" i="37"/>
  <c r="N728" i="37"/>
  <c r="N729" i="37"/>
  <c r="N730" i="37"/>
  <c r="N731" i="37"/>
  <c r="N732" i="37"/>
  <c r="N733" i="37"/>
  <c r="N734" i="37"/>
  <c r="N735" i="37"/>
  <c r="N736" i="37"/>
  <c r="N737" i="37"/>
  <c r="N738" i="37"/>
  <c r="N739" i="37"/>
  <c r="N740" i="37"/>
  <c r="N741" i="37"/>
  <c r="N742" i="37"/>
  <c r="N743" i="37"/>
  <c r="N744" i="37"/>
  <c r="N745" i="37"/>
  <c r="N746" i="37"/>
  <c r="N747" i="37"/>
  <c r="N748" i="37"/>
  <c r="N749" i="37"/>
  <c r="N750" i="37"/>
  <c r="N751" i="37"/>
  <c r="N752" i="37"/>
  <c r="N753" i="37"/>
  <c r="N754" i="37"/>
  <c r="N755" i="37"/>
  <c r="N756" i="37"/>
  <c r="N757" i="37"/>
  <c r="N758" i="37"/>
  <c r="N759" i="37"/>
  <c r="N760" i="37"/>
  <c r="N761" i="37"/>
  <c r="N762" i="37"/>
  <c r="N763" i="37"/>
  <c r="N764" i="37"/>
  <c r="N765" i="37"/>
  <c r="N766" i="37"/>
  <c r="N767" i="37"/>
  <c r="N768" i="37"/>
  <c r="N769" i="37"/>
  <c r="N770" i="37"/>
  <c r="N771" i="37"/>
  <c r="N772" i="37"/>
  <c r="N773" i="37"/>
  <c r="N774" i="37"/>
  <c r="N775" i="37"/>
  <c r="N776" i="37"/>
  <c r="N777" i="37"/>
  <c r="N778" i="37"/>
  <c r="N779" i="37"/>
  <c r="N780" i="37"/>
  <c r="N781" i="37"/>
  <c r="N782" i="37"/>
  <c r="N783" i="37"/>
  <c r="N784" i="37"/>
  <c r="N785" i="37"/>
  <c r="N786" i="37"/>
  <c r="N787" i="37"/>
  <c r="N788" i="37"/>
  <c r="N789" i="37"/>
  <c r="N790" i="37"/>
  <c r="N791" i="37"/>
  <c r="N792" i="37"/>
  <c r="N793" i="37"/>
  <c r="N794" i="37"/>
  <c r="N795" i="37"/>
  <c r="N796" i="37"/>
  <c r="N797" i="37"/>
  <c r="N798" i="37"/>
  <c r="N799" i="37"/>
  <c r="N800" i="37"/>
  <c r="N801" i="37"/>
  <c r="N802" i="37"/>
  <c r="N803" i="37"/>
  <c r="N804" i="37"/>
  <c r="N805" i="37"/>
  <c r="N806" i="37"/>
  <c r="N807" i="37"/>
  <c r="N808" i="37"/>
  <c r="N809" i="37"/>
  <c r="N810" i="37"/>
  <c r="N811" i="37"/>
  <c r="N812" i="37"/>
  <c r="N813" i="37"/>
  <c r="N814" i="37"/>
  <c r="N815" i="37"/>
  <c r="N816" i="37"/>
  <c r="N817" i="37"/>
  <c r="N818" i="37"/>
  <c r="N819" i="37"/>
  <c r="N820" i="37"/>
  <c r="N821" i="37"/>
  <c r="N822" i="37"/>
  <c r="N823" i="37"/>
  <c r="N824" i="37"/>
  <c r="N825" i="37"/>
  <c r="N826" i="37"/>
  <c r="N827" i="37"/>
  <c r="N828" i="37"/>
  <c r="N829" i="37"/>
  <c r="N830" i="37"/>
  <c r="N831" i="37"/>
  <c r="N832" i="37"/>
  <c r="N833" i="37"/>
  <c r="N834" i="37"/>
  <c r="N835" i="37"/>
  <c r="N836" i="37"/>
  <c r="N837" i="37"/>
  <c r="N838" i="37"/>
  <c r="N839" i="37"/>
  <c r="N840" i="37"/>
  <c r="N841" i="37"/>
  <c r="N842" i="37"/>
  <c r="N843" i="37"/>
  <c r="N844" i="37"/>
  <c r="N845" i="37"/>
  <c r="N846" i="37"/>
  <c r="N847" i="37"/>
  <c r="N848" i="37"/>
  <c r="N849" i="37"/>
  <c r="N850" i="37"/>
  <c r="N851" i="37"/>
  <c r="N852" i="37"/>
  <c r="N853" i="37"/>
  <c r="N854" i="37"/>
  <c r="N855" i="37"/>
  <c r="N856" i="37"/>
  <c r="N857" i="37"/>
  <c r="N858" i="37"/>
  <c r="N859" i="37"/>
  <c r="N860" i="37"/>
  <c r="N861" i="37"/>
  <c r="N862" i="37"/>
  <c r="N863" i="37"/>
  <c r="N864" i="37"/>
  <c r="N865" i="37"/>
  <c r="N866" i="37"/>
  <c r="N867" i="37"/>
  <c r="N868" i="37"/>
  <c r="N869" i="37"/>
  <c r="N870" i="37"/>
  <c r="N871" i="37"/>
  <c r="N872" i="37"/>
  <c r="N873" i="37"/>
  <c r="N874" i="37"/>
  <c r="N875" i="37"/>
  <c r="N876" i="37"/>
  <c r="N877" i="37"/>
  <c r="N878" i="37"/>
  <c r="N879" i="37"/>
  <c r="N880" i="37"/>
  <c r="N881" i="37"/>
  <c r="N882" i="37"/>
  <c r="N883" i="37"/>
  <c r="N884" i="37"/>
  <c r="N885" i="37"/>
  <c r="N886" i="37"/>
  <c r="N887" i="37"/>
  <c r="N888" i="37"/>
  <c r="N889" i="37"/>
  <c r="N890" i="37"/>
  <c r="N891" i="37"/>
  <c r="N892" i="37"/>
  <c r="N893" i="37"/>
  <c r="N894" i="37"/>
  <c r="N895" i="37"/>
  <c r="N896" i="37"/>
  <c r="N897" i="37"/>
  <c r="N898" i="37"/>
  <c r="N899" i="37"/>
  <c r="N900" i="37"/>
  <c r="N901" i="37"/>
  <c r="N902" i="37"/>
  <c r="N903" i="37"/>
  <c r="N904" i="37"/>
  <c r="N905" i="37"/>
  <c r="N906" i="37"/>
  <c r="N907" i="37"/>
  <c r="N908" i="37"/>
  <c r="N909" i="37"/>
  <c r="N910" i="37"/>
  <c r="N911" i="37"/>
  <c r="N912" i="37"/>
  <c r="N913" i="37"/>
  <c r="N914" i="37"/>
  <c r="N915" i="37"/>
  <c r="N916" i="37"/>
  <c r="N917" i="37"/>
  <c r="N918" i="37"/>
  <c r="N919" i="37"/>
  <c r="N920" i="37"/>
  <c r="N921" i="37"/>
  <c r="N922" i="37"/>
  <c r="N923" i="37"/>
  <c r="N924" i="37"/>
  <c r="N925" i="37"/>
  <c r="N926" i="37"/>
  <c r="N927" i="37"/>
  <c r="N928" i="37"/>
  <c r="N929" i="37"/>
  <c r="N930" i="37"/>
  <c r="N931" i="37"/>
  <c r="N932" i="37"/>
  <c r="N933" i="37"/>
  <c r="N934" i="37"/>
  <c r="N935" i="37"/>
  <c r="N936" i="37"/>
  <c r="N937" i="37"/>
  <c r="N938" i="37"/>
  <c r="N939" i="37"/>
  <c r="N940" i="37"/>
  <c r="N941" i="37"/>
  <c r="N942" i="37"/>
  <c r="N943" i="37"/>
  <c r="N944" i="37"/>
  <c r="N945" i="37"/>
  <c r="N946" i="37"/>
  <c r="N947" i="37"/>
  <c r="N948" i="37"/>
  <c r="N949" i="37"/>
  <c r="N950" i="37"/>
  <c r="N951" i="37"/>
  <c r="N952" i="37"/>
  <c r="N953" i="37"/>
  <c r="N954" i="37"/>
  <c r="N955" i="37"/>
  <c r="N956" i="37"/>
  <c r="N957" i="37"/>
  <c r="N958" i="37"/>
  <c r="N959" i="37"/>
  <c r="N960" i="37"/>
  <c r="N961" i="37"/>
  <c r="N962" i="37"/>
  <c r="N963" i="37"/>
  <c r="N964" i="37"/>
  <c r="N965" i="37"/>
  <c r="N966" i="37"/>
  <c r="N967" i="37"/>
  <c r="N968" i="37"/>
  <c r="N969" i="37"/>
  <c r="N970" i="37"/>
  <c r="N971" i="37"/>
  <c r="N972" i="37"/>
  <c r="N973" i="37"/>
  <c r="N974" i="37"/>
  <c r="N975" i="37"/>
  <c r="N976" i="37"/>
  <c r="N977" i="37"/>
  <c r="N978" i="37"/>
  <c r="N979" i="37"/>
  <c r="N980" i="37"/>
  <c r="N981" i="37"/>
  <c r="N982" i="37"/>
  <c r="N983" i="37"/>
  <c r="N984" i="37"/>
  <c r="N985" i="37"/>
  <c r="N986" i="37"/>
  <c r="N987" i="37"/>
  <c r="N988" i="37"/>
  <c r="N989" i="37"/>
  <c r="N990" i="37"/>
  <c r="N991" i="37"/>
  <c r="N992" i="37"/>
  <c r="N993" i="37"/>
  <c r="N994" i="37"/>
  <c r="N995" i="37"/>
  <c r="N996" i="37"/>
  <c r="N997" i="37"/>
  <c r="N998" i="37"/>
  <c r="N999" i="37"/>
  <c r="N1000" i="37"/>
  <c r="N1001" i="37"/>
  <c r="N1002" i="37"/>
  <c r="N1003" i="37"/>
  <c r="N1004" i="37"/>
  <c r="N1005" i="37"/>
  <c r="N1007" i="37"/>
  <c r="N1008" i="37"/>
  <c r="N1009" i="37"/>
  <c r="N1010" i="37"/>
  <c r="N1011" i="37"/>
  <c r="N1012" i="37"/>
  <c r="N1013" i="37"/>
  <c r="N1014" i="37"/>
  <c r="N1015" i="37"/>
  <c r="N1016" i="37"/>
  <c r="N1017" i="37"/>
  <c r="N1018" i="37"/>
  <c r="N1019" i="37"/>
  <c r="N1020" i="37"/>
  <c r="N1021" i="37"/>
  <c r="N1022" i="37"/>
  <c r="N1023" i="37"/>
  <c r="N1024" i="37"/>
  <c r="N1025" i="37"/>
  <c r="N1026" i="37"/>
  <c r="N1027" i="37"/>
  <c r="N1028" i="37"/>
  <c r="N1029" i="37"/>
  <c r="N1030" i="37"/>
  <c r="N1031" i="37"/>
  <c r="N1032" i="37"/>
  <c r="N1033" i="37"/>
  <c r="N1034" i="37"/>
  <c r="N1035" i="37"/>
  <c r="N1036" i="37"/>
  <c r="N1037" i="37"/>
  <c r="N1038" i="37"/>
  <c r="N1039" i="37"/>
  <c r="N1040" i="37"/>
  <c r="N1041" i="37"/>
  <c r="N1042" i="37"/>
  <c r="N1043" i="37"/>
  <c r="N1044" i="37"/>
  <c r="N1045" i="37"/>
  <c r="N1046" i="37"/>
  <c r="N1047" i="37"/>
  <c r="N1048" i="37"/>
  <c r="N1049" i="37"/>
  <c r="N1050" i="37"/>
  <c r="N1051" i="37"/>
  <c r="N1052" i="37"/>
  <c r="N1053" i="37"/>
  <c r="N1054" i="37"/>
  <c r="N1055" i="37"/>
  <c r="N1056" i="37"/>
  <c r="N1057" i="37"/>
  <c r="N1058" i="37"/>
  <c r="N1059" i="37"/>
  <c r="N1060" i="37"/>
  <c r="N1061" i="37"/>
  <c r="N1062" i="37"/>
  <c r="N1063" i="37"/>
  <c r="N1064" i="37"/>
  <c r="N1065" i="37"/>
  <c r="N1066" i="37"/>
  <c r="N1067" i="37"/>
  <c r="N1068" i="37"/>
  <c r="N1069" i="37"/>
  <c r="N1070" i="37"/>
  <c r="N1071" i="37"/>
  <c r="N1072" i="37"/>
  <c r="N1073" i="37"/>
  <c r="N1074" i="37"/>
  <c r="N1075" i="37"/>
  <c r="N1076" i="37"/>
  <c r="N1077" i="37"/>
  <c r="N1078" i="37"/>
  <c r="N1079" i="37"/>
  <c r="N1080" i="37"/>
  <c r="N1081" i="37"/>
  <c r="N1082" i="37"/>
  <c r="N1083" i="37"/>
  <c r="N1084" i="37"/>
  <c r="N1085" i="37"/>
  <c r="N1086" i="37"/>
  <c r="N1087" i="37"/>
  <c r="N1088" i="37"/>
  <c r="N1089" i="37"/>
  <c r="N1090" i="37"/>
  <c r="N1091" i="37"/>
  <c r="N1092" i="37"/>
  <c r="N1093" i="37"/>
  <c r="N1094" i="37"/>
  <c r="N1095" i="37"/>
  <c r="N1096" i="37"/>
  <c r="N1097" i="37"/>
  <c r="N1098" i="37"/>
  <c r="N1100" i="37"/>
  <c r="N1101" i="37"/>
  <c r="N1102" i="37"/>
  <c r="N1103" i="37"/>
  <c r="N1104" i="37"/>
  <c r="N1105" i="37"/>
  <c r="N1106" i="37"/>
  <c r="N1107" i="37"/>
  <c r="N1108" i="37"/>
  <c r="N1109" i="37"/>
  <c r="N1110" i="37"/>
  <c r="N1111" i="37"/>
  <c r="N1112" i="37"/>
  <c r="N1113" i="37"/>
  <c r="N1114" i="37"/>
  <c r="N1115" i="37"/>
  <c r="N1116" i="37"/>
  <c r="N1117" i="37"/>
  <c r="N1118" i="37"/>
  <c r="N1119" i="37"/>
  <c r="N1120" i="37"/>
  <c r="N1121" i="37"/>
  <c r="N1122" i="37"/>
  <c r="N1124" i="37"/>
  <c r="N1125" i="37"/>
  <c r="N1126" i="37"/>
  <c r="N1127" i="37"/>
  <c r="N1129" i="37"/>
  <c r="N1130" i="37"/>
  <c r="N1131" i="37"/>
  <c r="N1132" i="37"/>
  <c r="N1133" i="37"/>
  <c r="N1134" i="37"/>
  <c r="N1135" i="37"/>
  <c r="N1136" i="37"/>
  <c r="N1137" i="37"/>
  <c r="N1138" i="37"/>
  <c r="N1139" i="37"/>
  <c r="N1140" i="37"/>
  <c r="N1141" i="37"/>
  <c r="N1142" i="37"/>
  <c r="N1143" i="37"/>
  <c r="N1144" i="37"/>
  <c r="N1145" i="37"/>
  <c r="N1146" i="37"/>
  <c r="N1147" i="37"/>
  <c r="N1148" i="37"/>
  <c r="N1149" i="37"/>
  <c r="N1150" i="37"/>
  <c r="N1151" i="37"/>
  <c r="N1152" i="37"/>
  <c r="N1153" i="37"/>
  <c r="N1154" i="37"/>
  <c r="N1155" i="37"/>
  <c r="N1156" i="37"/>
  <c r="N1157" i="37"/>
  <c r="N1158" i="37"/>
  <c r="N1159" i="37"/>
  <c r="N1160" i="37"/>
  <c r="N1161" i="37"/>
  <c r="N1162" i="37"/>
  <c r="N1163" i="37"/>
  <c r="N1164" i="37"/>
  <c r="N1165" i="37"/>
  <c r="N1166" i="37"/>
  <c r="N1167" i="37"/>
  <c r="N1168" i="37"/>
  <c r="N1169" i="37"/>
  <c r="N1170" i="37"/>
  <c r="N1171" i="37"/>
  <c r="N1172" i="37"/>
  <c r="N1173" i="37"/>
  <c r="N1174" i="37"/>
  <c r="N1175" i="37"/>
  <c r="N1176" i="37"/>
  <c r="N1177" i="37"/>
  <c r="N1178" i="37"/>
  <c r="N1179" i="37"/>
  <c r="N1180" i="37"/>
  <c r="N1181" i="37"/>
  <c r="N1182" i="37"/>
  <c r="N1183" i="37"/>
  <c r="N1184" i="37"/>
  <c r="N1185" i="37"/>
  <c r="N1186" i="37"/>
  <c r="N1187" i="37"/>
  <c r="N1188" i="37"/>
  <c r="N1189" i="37"/>
  <c r="N1190" i="37"/>
  <c r="N1191" i="37"/>
  <c r="N1193" i="37"/>
  <c r="N1194" i="37"/>
  <c r="N1195" i="37"/>
  <c r="N1196" i="37"/>
  <c r="N1197" i="37"/>
  <c r="N1198" i="37"/>
  <c r="N1199" i="37"/>
  <c r="N1200" i="37"/>
  <c r="N1201" i="37"/>
  <c r="N1202" i="37"/>
  <c r="N1203" i="37"/>
  <c r="N1204" i="37"/>
  <c r="N1205" i="37"/>
  <c r="N1206" i="37"/>
  <c r="N1207" i="37"/>
  <c r="N1208" i="37"/>
  <c r="N1209" i="37"/>
  <c r="N1210" i="37"/>
  <c r="N1211" i="37"/>
  <c r="N1212" i="37"/>
  <c r="N1213" i="37"/>
  <c r="N1214" i="37"/>
  <c r="N1215" i="37"/>
  <c r="N1216" i="37"/>
  <c r="N1217" i="37"/>
  <c r="N1218" i="37"/>
  <c r="N1219" i="37"/>
  <c r="N1220" i="37"/>
  <c r="N1221" i="37"/>
  <c r="N1222" i="37"/>
  <c r="N1223" i="37"/>
  <c r="N1224" i="37"/>
  <c r="N1225" i="37"/>
  <c r="N1226" i="37"/>
  <c r="N1227" i="37"/>
  <c r="N1228" i="37"/>
  <c r="N1229" i="37"/>
  <c r="N1230" i="37"/>
  <c r="N1231" i="37"/>
  <c r="N1232" i="37"/>
  <c r="N1233" i="37"/>
  <c r="N1234" i="37"/>
  <c r="N1235" i="37"/>
  <c r="N1236" i="37"/>
  <c r="N1237" i="37"/>
  <c r="N1238" i="37"/>
  <c r="N1239" i="37"/>
  <c r="N1240" i="37"/>
  <c r="N1241" i="37"/>
  <c r="N1242" i="37"/>
  <c r="N1243" i="37"/>
  <c r="N1244" i="37"/>
  <c r="N1245" i="37"/>
  <c r="N1246" i="37"/>
  <c r="N1247" i="37"/>
  <c r="N1248" i="37"/>
  <c r="N1249" i="37"/>
  <c r="N1250" i="37"/>
  <c r="N1251" i="37"/>
  <c r="N1252" i="37"/>
  <c r="N1253" i="37"/>
  <c r="N1254" i="37"/>
  <c r="N1255" i="37"/>
  <c r="N1256" i="37"/>
  <c r="N1257" i="37"/>
  <c r="N1258" i="37"/>
  <c r="N1259" i="37"/>
  <c r="N1260" i="37"/>
  <c r="N1261" i="37"/>
  <c r="N1262" i="37"/>
  <c r="N1263" i="37"/>
  <c r="N1264" i="37"/>
  <c r="N1265" i="37"/>
  <c r="N1266" i="37"/>
  <c r="N1267" i="37"/>
  <c r="N1268" i="37"/>
  <c r="N1269" i="37"/>
  <c r="N1270" i="37"/>
  <c r="N1271" i="37"/>
  <c r="N1272" i="37"/>
  <c r="N1273" i="37"/>
  <c r="N1274" i="37"/>
  <c r="N1275" i="37"/>
  <c r="N1276" i="37"/>
  <c r="N1277" i="37"/>
  <c r="N1278" i="37"/>
  <c r="N1280" i="37"/>
  <c r="N1281" i="37"/>
  <c r="N1282" i="37"/>
  <c r="N1283" i="37"/>
  <c r="N1284" i="37"/>
  <c r="N1285" i="37"/>
  <c r="N1286" i="37"/>
  <c r="N1287" i="37"/>
  <c r="N1289" i="37"/>
  <c r="N1290" i="37"/>
  <c r="N1291" i="37"/>
  <c r="N1292" i="37"/>
  <c r="N1293" i="37"/>
  <c r="N1294" i="37"/>
  <c r="N1295" i="37"/>
  <c r="N1296" i="37"/>
  <c r="N1297" i="37"/>
  <c r="N1298" i="37"/>
  <c r="N1299" i="37"/>
  <c r="N1300" i="37"/>
  <c r="N1301" i="37"/>
  <c r="N1302" i="37"/>
  <c r="N1303" i="37"/>
  <c r="N1304" i="37"/>
  <c r="N1305" i="37"/>
  <c r="N1306" i="37"/>
  <c r="N1307" i="37"/>
  <c r="N1308" i="37"/>
  <c r="N1309" i="37"/>
  <c r="N1310" i="37"/>
  <c r="N1311" i="37"/>
  <c r="N1312" i="37"/>
  <c r="N1313" i="37"/>
  <c r="N1314" i="37"/>
  <c r="N1315" i="37"/>
  <c r="N1317" i="37"/>
  <c r="N1318" i="37"/>
  <c r="N1319" i="37"/>
  <c r="N1320" i="37"/>
  <c r="N1321" i="37"/>
  <c r="N1322" i="37"/>
  <c r="N1323" i="37"/>
  <c r="N1324" i="37"/>
  <c r="N1325" i="37"/>
  <c r="N1326" i="37"/>
  <c r="N1327" i="37"/>
  <c r="N1328" i="37"/>
  <c r="N1329" i="37"/>
  <c r="N1330" i="37"/>
  <c r="N1331" i="37"/>
  <c r="N1332" i="37"/>
  <c r="N1333" i="37"/>
  <c r="N1334" i="37"/>
  <c r="N1335" i="37"/>
  <c r="N1336" i="37"/>
  <c r="N1337" i="37"/>
  <c r="N1338" i="37"/>
  <c r="N1339" i="37"/>
  <c r="N1340" i="37"/>
  <c r="N1341" i="37"/>
  <c r="N1342" i="37"/>
  <c r="N1343" i="37"/>
  <c r="N1344" i="37"/>
  <c r="N1345" i="37"/>
  <c r="N1346" i="37"/>
  <c r="N1347" i="37"/>
  <c r="N1348" i="37"/>
  <c r="N1349" i="37"/>
  <c r="N1350" i="37"/>
  <c r="N1351" i="37"/>
  <c r="N1352" i="37"/>
  <c r="N1353" i="37"/>
  <c r="N1354" i="37"/>
  <c r="N1355" i="37"/>
  <c r="N1356" i="37"/>
  <c r="N1357" i="37"/>
  <c r="N1358" i="37"/>
  <c r="N1359" i="37"/>
  <c r="N1360" i="37"/>
  <c r="N1361" i="37"/>
  <c r="N1362" i="37"/>
  <c r="N1363" i="37"/>
  <c r="N1364" i="37"/>
  <c r="N1365" i="37"/>
  <c r="N1366" i="37"/>
  <c r="N1367" i="37"/>
  <c r="N1368" i="37"/>
  <c r="N1369" i="37"/>
  <c r="N1370" i="37"/>
  <c r="N1371" i="37"/>
  <c r="N1372" i="37"/>
  <c r="N1373" i="37"/>
  <c r="N1374" i="37"/>
  <c r="N1375" i="37"/>
  <c r="N1376" i="37"/>
  <c r="N1377" i="37"/>
  <c r="N1378" i="37"/>
  <c r="N1379" i="37"/>
  <c r="N1380" i="37"/>
  <c r="N1381" i="37"/>
  <c r="N1382" i="37"/>
  <c r="N1383" i="37"/>
  <c r="N1384" i="37"/>
  <c r="N1385" i="37"/>
  <c r="N1386" i="37"/>
  <c r="N1387" i="37"/>
  <c r="N1388" i="37"/>
  <c r="N1389" i="37"/>
  <c r="N1390" i="37"/>
  <c r="N1391" i="37"/>
  <c r="N1392" i="37"/>
  <c r="N1393" i="37"/>
  <c r="N1394" i="37"/>
  <c r="N1395" i="37"/>
  <c r="N1396" i="37"/>
  <c r="N1397" i="37"/>
  <c r="N1398" i="37"/>
  <c r="N1399" i="37"/>
  <c r="N1400" i="37"/>
  <c r="N1401" i="37"/>
  <c r="N1402" i="37"/>
  <c r="N1403" i="37"/>
  <c r="N1404" i="37"/>
  <c r="N1405" i="37"/>
  <c r="N1406" i="37"/>
  <c r="N1407" i="37"/>
  <c r="N1408" i="37"/>
  <c r="N1409" i="37"/>
  <c r="N1410" i="37"/>
  <c r="N1411" i="37"/>
  <c r="N1412" i="37"/>
  <c r="N1413" i="37"/>
  <c r="N1414" i="37"/>
  <c r="N1415" i="37"/>
  <c r="N1416" i="37"/>
  <c r="N1417" i="37"/>
  <c r="N1418" i="37"/>
  <c r="N1419" i="37"/>
  <c r="N1420" i="37"/>
  <c r="N1421" i="37"/>
  <c r="N1422" i="37"/>
  <c r="N1423" i="37"/>
  <c r="N1424" i="37"/>
  <c r="N1425" i="37"/>
  <c r="N1426" i="37"/>
  <c r="N1427" i="37"/>
  <c r="N1428" i="37"/>
  <c r="N1429" i="37"/>
  <c r="N1430" i="37"/>
  <c r="N1431" i="37"/>
  <c r="N1432" i="37"/>
  <c r="N1433" i="37"/>
  <c r="N1434" i="37"/>
  <c r="N1435" i="37"/>
  <c r="N1436" i="37"/>
  <c r="N1437" i="37"/>
  <c r="N1438" i="37"/>
  <c r="N1439" i="37"/>
  <c r="N1440" i="37"/>
  <c r="N1441" i="37"/>
  <c r="N1442" i="37"/>
  <c r="N1443" i="37"/>
  <c r="N1444" i="37"/>
  <c r="N1445" i="37"/>
  <c r="N1446" i="37"/>
  <c r="N1447" i="37"/>
  <c r="N1448" i="37"/>
  <c r="N1449" i="37"/>
  <c r="N1450" i="37"/>
  <c r="N1451" i="37"/>
  <c r="N1452" i="37"/>
  <c r="N1453" i="37"/>
  <c r="N1454" i="37"/>
  <c r="N1455" i="37"/>
  <c r="N1456" i="37"/>
  <c r="N1457" i="37"/>
  <c r="N1458" i="37"/>
  <c r="N1459" i="37"/>
  <c r="N1460" i="37"/>
  <c r="N1461" i="37"/>
  <c r="N1462" i="37"/>
  <c r="N1463" i="37"/>
  <c r="N1464" i="37"/>
  <c r="N1465" i="37"/>
  <c r="N1466" i="37"/>
  <c r="N1467" i="37"/>
  <c r="N1468" i="37"/>
  <c r="N1469" i="37"/>
  <c r="N1470" i="37"/>
  <c r="N1471" i="37"/>
  <c r="N1472" i="37"/>
  <c r="N1473" i="37"/>
  <c r="N1474" i="37"/>
  <c r="N1475" i="37"/>
  <c r="N1476" i="37"/>
  <c r="N1477" i="37"/>
  <c r="N1478" i="37"/>
  <c r="N1479" i="37"/>
  <c r="N1480" i="37"/>
  <c r="N1481" i="37"/>
  <c r="N1482" i="37"/>
  <c r="N1483" i="37"/>
  <c r="N1484" i="37"/>
  <c r="N1485" i="37"/>
  <c r="N1486" i="37"/>
  <c r="N1487" i="37"/>
  <c r="N1488" i="37"/>
  <c r="N1489" i="37"/>
  <c r="N1490" i="37"/>
  <c r="N1491" i="37"/>
  <c r="N1492" i="37"/>
  <c r="N1493" i="37"/>
  <c r="N1494" i="37"/>
  <c r="N1495" i="37"/>
  <c r="N1496" i="37"/>
  <c r="N1497" i="37"/>
  <c r="N1498" i="37"/>
  <c r="N1499" i="37"/>
  <c r="N1500" i="37"/>
  <c r="N1501" i="37"/>
  <c r="N1502" i="37"/>
  <c r="N1503" i="37"/>
  <c r="N1504" i="37"/>
  <c r="N1505" i="37"/>
  <c r="N1506" i="37"/>
  <c r="N1507" i="37"/>
  <c r="N1508" i="37"/>
  <c r="N1509" i="37"/>
  <c r="N1510" i="37"/>
  <c r="N1511" i="37"/>
  <c r="N1512" i="37"/>
  <c r="N1513" i="37"/>
  <c r="N1514" i="37"/>
  <c r="N1515" i="37"/>
  <c r="N1516" i="37"/>
  <c r="N1517" i="37"/>
  <c r="N1518" i="37"/>
  <c r="N1519" i="37"/>
  <c r="N1520" i="37"/>
  <c r="N1521" i="37"/>
  <c r="N1522" i="37"/>
  <c r="N1523" i="37"/>
  <c r="N1524" i="37"/>
  <c r="N1525" i="37"/>
  <c r="N1526" i="37"/>
  <c r="N1527" i="37"/>
  <c r="N1528" i="37"/>
  <c r="N1529" i="37"/>
  <c r="N1530" i="37"/>
  <c r="N1531" i="37"/>
  <c r="N1532" i="37"/>
  <c r="N1533" i="37"/>
  <c r="N1534" i="37"/>
  <c r="N1535" i="37"/>
  <c r="N1536" i="37"/>
  <c r="N1537" i="37"/>
  <c r="N1538" i="37"/>
  <c r="N1539" i="37"/>
  <c r="N1540" i="37"/>
  <c r="N1541" i="37"/>
  <c r="N1542" i="37"/>
  <c r="N1543" i="37"/>
  <c r="N1544" i="37"/>
  <c r="N1545" i="37"/>
  <c r="N1546" i="37"/>
  <c r="N1547" i="37"/>
  <c r="N1548" i="37"/>
  <c r="N1549" i="37"/>
  <c r="N1550" i="37"/>
  <c r="N1551" i="37"/>
  <c r="N1552" i="37"/>
  <c r="N1553" i="37"/>
  <c r="N1554" i="37"/>
  <c r="N1555" i="37"/>
  <c r="N1556" i="37"/>
  <c r="N1557" i="37"/>
  <c r="N1558" i="37"/>
  <c r="N1559" i="37"/>
  <c r="N1560" i="37"/>
  <c r="N1561" i="37"/>
  <c r="N1562" i="37"/>
  <c r="N1563" i="37"/>
  <c r="N1564" i="37"/>
  <c r="N1565" i="37"/>
  <c r="N1566" i="37"/>
  <c r="N1567" i="37"/>
  <c r="N1568" i="37"/>
  <c r="N1569" i="37"/>
  <c r="N1570" i="37"/>
  <c r="N1571" i="37"/>
  <c r="N1572" i="37"/>
  <c r="N1573" i="37"/>
  <c r="N1574" i="37"/>
  <c r="N1575" i="37"/>
  <c r="N1576" i="37"/>
  <c r="N1577" i="37"/>
  <c r="N1578" i="37"/>
  <c r="N1579" i="37"/>
  <c r="N1580" i="37"/>
  <c r="N1581" i="37"/>
  <c r="N1582" i="37"/>
  <c r="N1583" i="37"/>
  <c r="N1584" i="37"/>
  <c r="N1585" i="37"/>
  <c r="N1586" i="37"/>
  <c r="N1587" i="37"/>
  <c r="N1588" i="37"/>
  <c r="N1589" i="37"/>
  <c r="N1590" i="37"/>
  <c r="N1591" i="37"/>
  <c r="N1592" i="37"/>
  <c r="N1593" i="37"/>
  <c r="N1594" i="37"/>
  <c r="N1595" i="37"/>
  <c r="N1596" i="37"/>
  <c r="N1597" i="37"/>
  <c r="N1598" i="37"/>
  <c r="N1599" i="37"/>
  <c r="N1600" i="37"/>
  <c r="N1601" i="37"/>
  <c r="N1602" i="37"/>
  <c r="N1603" i="37"/>
  <c r="N1604" i="37"/>
  <c r="N1605" i="37"/>
  <c r="N1606" i="37"/>
  <c r="N1607" i="37"/>
  <c r="N1608" i="37"/>
  <c r="N1609" i="37"/>
  <c r="N1610" i="37"/>
  <c r="N1611" i="37"/>
  <c r="N1612" i="37"/>
  <c r="N1613" i="37"/>
  <c r="N1614" i="37"/>
  <c r="N1615" i="37"/>
  <c r="N1616" i="37"/>
  <c r="N1617" i="37"/>
  <c r="N1618" i="37"/>
  <c r="N1619" i="37"/>
  <c r="N1620" i="37"/>
  <c r="N1621" i="37"/>
  <c r="N1622" i="37"/>
  <c r="N1623" i="37"/>
  <c r="N1624" i="37"/>
  <c r="N1625" i="37"/>
  <c r="N1626" i="37"/>
  <c r="N1627" i="37"/>
  <c r="N1628" i="37"/>
  <c r="N1630" i="37"/>
  <c r="N1631" i="37"/>
  <c r="N1632" i="37"/>
  <c r="N1633" i="37"/>
  <c r="N1634" i="37"/>
  <c r="N1635" i="37"/>
  <c r="N1636" i="37"/>
  <c r="N1637" i="37"/>
  <c r="N1638" i="37"/>
  <c r="N1639" i="37"/>
  <c r="N1640" i="37"/>
  <c r="N1641" i="37"/>
  <c r="N1642" i="37"/>
  <c r="N1643" i="37"/>
  <c r="N1644" i="37"/>
  <c r="N1645" i="37"/>
  <c r="N1646" i="37"/>
  <c r="N1647" i="37"/>
  <c r="N1648" i="37"/>
  <c r="N1649" i="37"/>
  <c r="N1650" i="37"/>
  <c r="N1651" i="37"/>
  <c r="N1652" i="37"/>
  <c r="N1653" i="37"/>
  <c r="N1654" i="37"/>
  <c r="N1655" i="37"/>
  <c r="N1656" i="37"/>
  <c r="N1657" i="37"/>
  <c r="N1658" i="37"/>
  <c r="N1659" i="37"/>
  <c r="N1660" i="37"/>
  <c r="N1661" i="37"/>
  <c r="N1662" i="37"/>
  <c r="N1663" i="37"/>
  <c r="N1664" i="37"/>
  <c r="N1665" i="37"/>
  <c r="N1666" i="37"/>
  <c r="N1667" i="37"/>
  <c r="N1668" i="37"/>
  <c r="N1669" i="37"/>
  <c r="N1670" i="37"/>
  <c r="N1671" i="37"/>
  <c r="N1672" i="37"/>
  <c r="N1673" i="37"/>
  <c r="N1674" i="37"/>
  <c r="N1675" i="37"/>
  <c r="N1676" i="37"/>
  <c r="N1677" i="37"/>
  <c r="N1678" i="37"/>
  <c r="N1679" i="37"/>
  <c r="N1680" i="37"/>
  <c r="N1681" i="37"/>
  <c r="N1682" i="37"/>
  <c r="N1683" i="37"/>
  <c r="N1684" i="37"/>
  <c r="N1685" i="37"/>
  <c r="N1686" i="37"/>
  <c r="N1687" i="37"/>
  <c r="N1688" i="37"/>
  <c r="N1689" i="37"/>
  <c r="N1690" i="37"/>
  <c r="N1691" i="37"/>
  <c r="N1692" i="37"/>
  <c r="N1693" i="37"/>
  <c r="N1694" i="37"/>
  <c r="N1695" i="37"/>
  <c r="N1696" i="37"/>
  <c r="N1697" i="37"/>
  <c r="N1698" i="37"/>
  <c r="N1699" i="37"/>
  <c r="N1701" i="37"/>
  <c r="N1702" i="37"/>
  <c r="N1703" i="37"/>
  <c r="N1704" i="37"/>
  <c r="N1705" i="37"/>
  <c r="N1706" i="37"/>
  <c r="N1707" i="37"/>
  <c r="N1708" i="37"/>
  <c r="N1709" i="37"/>
  <c r="N1710" i="37"/>
  <c r="N1711" i="37"/>
  <c r="N1712" i="37"/>
  <c r="N1713" i="37"/>
  <c r="N1714" i="37"/>
  <c r="N1715" i="37"/>
  <c r="N1716" i="37"/>
  <c r="N1717" i="37"/>
  <c r="N1718" i="37"/>
  <c r="N1719" i="37"/>
  <c r="N1720" i="37"/>
  <c r="N1721" i="37"/>
  <c r="N1723" i="37"/>
  <c r="N1724" i="37"/>
  <c r="N1725" i="37"/>
  <c r="N1726" i="37"/>
  <c r="N1727" i="37"/>
  <c r="N1728" i="37"/>
  <c r="N1729" i="37"/>
  <c r="N1730" i="37"/>
  <c r="N1731" i="37"/>
  <c r="N1732" i="37"/>
  <c r="N1733" i="37"/>
  <c r="N1734" i="37"/>
  <c r="N1735" i="37"/>
  <c r="N1736" i="37"/>
  <c r="N1737" i="37"/>
  <c r="N1738" i="37"/>
  <c r="N1739" i="37"/>
  <c r="N1740" i="37"/>
  <c r="N1741" i="37"/>
  <c r="N1742" i="37"/>
  <c r="N1743" i="37"/>
  <c r="N1744" i="37"/>
  <c r="N1745" i="37"/>
  <c r="N1746" i="37"/>
  <c r="N1747" i="37"/>
  <c r="N1748" i="37"/>
  <c r="N1749" i="37"/>
  <c r="N1750" i="37"/>
  <c r="N1751" i="37"/>
  <c r="N1752" i="37"/>
  <c r="N1753" i="37"/>
  <c r="N1754" i="37"/>
  <c r="N1755" i="37"/>
  <c r="N1756" i="37"/>
  <c r="N1757" i="37"/>
  <c r="N1758" i="37"/>
  <c r="N1759" i="37"/>
  <c r="N1760" i="37"/>
  <c r="N1761" i="37"/>
  <c r="N1762" i="37"/>
  <c r="N1763" i="37"/>
  <c r="N1764" i="37"/>
  <c r="N1765" i="37"/>
  <c r="N1766" i="37"/>
  <c r="N1767" i="37"/>
  <c r="N1768" i="37"/>
  <c r="N1769" i="37"/>
  <c r="N1770" i="37"/>
  <c r="N1771" i="37"/>
  <c r="N1772" i="37"/>
  <c r="N1773" i="37"/>
  <c r="N1774" i="37"/>
  <c r="N1775" i="37"/>
  <c r="N1776" i="37"/>
  <c r="N1777" i="37"/>
  <c r="N1778" i="37"/>
  <c r="N1779" i="37"/>
  <c r="N1780" i="37"/>
  <c r="N1781" i="37"/>
  <c r="N1782" i="37"/>
  <c r="N1783" i="37"/>
  <c r="N1784" i="37"/>
  <c r="N1785" i="37"/>
  <c r="N1786" i="37"/>
  <c r="N1787" i="37"/>
  <c r="N1788" i="37"/>
  <c r="N1789" i="37"/>
  <c r="N1790" i="37"/>
  <c r="N1791" i="37"/>
  <c r="N1792" i="37"/>
  <c r="N1793" i="37"/>
  <c r="N1794" i="37"/>
  <c r="N1795" i="37"/>
  <c r="N1796" i="37"/>
  <c r="N1797" i="37"/>
  <c r="N1798" i="37"/>
  <c r="N1799" i="37"/>
  <c r="N1800" i="37"/>
  <c r="N1801" i="37"/>
  <c r="N1802" i="37"/>
  <c r="N1803" i="37"/>
  <c r="N1804" i="37"/>
  <c r="N1805" i="37"/>
  <c r="N1806" i="37"/>
  <c r="N1807" i="37"/>
  <c r="N1808" i="37"/>
  <c r="N1809" i="37"/>
  <c r="N1810" i="37"/>
  <c r="N1811" i="37"/>
  <c r="N1812" i="37"/>
  <c r="N1813" i="37"/>
  <c r="N1814" i="37"/>
  <c r="N1815" i="37"/>
  <c r="N1816" i="37"/>
  <c r="N1817" i="37"/>
  <c r="N1818" i="37"/>
  <c r="N1819" i="37"/>
  <c r="N1820" i="37"/>
  <c r="N1821" i="37"/>
  <c r="N1822" i="37"/>
  <c r="N1823" i="37"/>
  <c r="N1824" i="37"/>
  <c r="N1825" i="37"/>
  <c r="N1826" i="37"/>
  <c r="N1827" i="37"/>
  <c r="N1828" i="37"/>
  <c r="N1829" i="37"/>
  <c r="N1830" i="37"/>
  <c r="N1831" i="37"/>
  <c r="N1832" i="37"/>
  <c r="N1833" i="37"/>
  <c r="N1834" i="37"/>
  <c r="N1835" i="37"/>
  <c r="N1836" i="37"/>
  <c r="N1837" i="37"/>
  <c r="N1838" i="37"/>
  <c r="N1839" i="37"/>
  <c r="N1840" i="37"/>
  <c r="N1841" i="37"/>
  <c r="N1842" i="37"/>
  <c r="N1843" i="37"/>
  <c r="N1844" i="37"/>
  <c r="N1846" i="37"/>
  <c r="N1847" i="37"/>
  <c r="N1848" i="37"/>
  <c r="N1849" i="37"/>
  <c r="N1850" i="37"/>
  <c r="N1851" i="37"/>
  <c r="N1852" i="37"/>
  <c r="N1853" i="37"/>
  <c r="N1854" i="37"/>
  <c r="N1855" i="37"/>
  <c r="N1856" i="37"/>
  <c r="N1857" i="37"/>
  <c r="N1858" i="37"/>
  <c r="N1859" i="37"/>
  <c r="N1860" i="37"/>
  <c r="N1861" i="37"/>
  <c r="N1862" i="37"/>
  <c r="N1863" i="37"/>
  <c r="N1864" i="37"/>
  <c r="N1865" i="37"/>
  <c r="N1866" i="37"/>
  <c r="N1867" i="37"/>
  <c r="N1868" i="37"/>
  <c r="N1869" i="37"/>
  <c r="N1870" i="37"/>
  <c r="N1871" i="37"/>
  <c r="N1873" i="37"/>
  <c r="N1874" i="37"/>
  <c r="N1875" i="37"/>
  <c r="N1876" i="37"/>
  <c r="N1877" i="37"/>
  <c r="N1878" i="37"/>
  <c r="N1879" i="37"/>
  <c r="N1880" i="37"/>
  <c r="N1881" i="37"/>
  <c r="N1882" i="37"/>
  <c r="N1883" i="37"/>
  <c r="N1884" i="37"/>
  <c r="N1885" i="37"/>
  <c r="N1886" i="37"/>
  <c r="N1887" i="37"/>
  <c r="N1888" i="37"/>
  <c r="N1889" i="37"/>
  <c r="N1890" i="37"/>
  <c r="N1891" i="37"/>
  <c r="N1892" i="37"/>
  <c r="N1893" i="37"/>
  <c r="N1894" i="37"/>
  <c r="N1895" i="37"/>
  <c r="N1896" i="37"/>
  <c r="N1897" i="37"/>
  <c r="N1898" i="37"/>
  <c r="N1899" i="37"/>
  <c r="N1900" i="37"/>
  <c r="N1901" i="37"/>
  <c r="N1902" i="37"/>
  <c r="N1903" i="37"/>
  <c r="N1904" i="37"/>
  <c r="N1905" i="37"/>
  <c r="N1906" i="37"/>
  <c r="N1907" i="37"/>
  <c r="N1908" i="37"/>
  <c r="N1909" i="37"/>
  <c r="N1910" i="37"/>
  <c r="N1911" i="37"/>
  <c r="N1912" i="37"/>
  <c r="N1913" i="37"/>
  <c r="N1914" i="37"/>
  <c r="N1915" i="37"/>
  <c r="N1916" i="37"/>
  <c r="N1917" i="37"/>
  <c r="N1918" i="37"/>
  <c r="N1919" i="37"/>
  <c r="N1920" i="37"/>
  <c r="N1921" i="37"/>
  <c r="N1922" i="37"/>
  <c r="N1923" i="37"/>
  <c r="N1924" i="37"/>
  <c r="N1925" i="37"/>
  <c r="N1926" i="37"/>
  <c r="N1927" i="37"/>
  <c r="N1928" i="37"/>
  <c r="N1929" i="37"/>
  <c r="N1930" i="37"/>
  <c r="N1931" i="37"/>
  <c r="N1932" i="37"/>
  <c r="N1933" i="37"/>
  <c r="N1934" i="37"/>
  <c r="N1935" i="37"/>
  <c r="N1936" i="37"/>
  <c r="N1937" i="37"/>
  <c r="N1938" i="37"/>
  <c r="N1939" i="37"/>
  <c r="N1940" i="37"/>
  <c r="N1941" i="37"/>
  <c r="N1942" i="37"/>
  <c r="N1943" i="37"/>
  <c r="N1944" i="37"/>
  <c r="N1945" i="37"/>
  <c r="N1946" i="37"/>
  <c r="N1947" i="37"/>
  <c r="N1948" i="37"/>
  <c r="N1949" i="37"/>
  <c r="N1950" i="37"/>
  <c r="N1951" i="37"/>
  <c r="N1952" i="37"/>
  <c r="N1953" i="37"/>
  <c r="N1954" i="37"/>
  <c r="N1955" i="37"/>
  <c r="N1956" i="37"/>
  <c r="N1957" i="37"/>
  <c r="N1958" i="37"/>
  <c r="N1959" i="37"/>
  <c r="N1960" i="37"/>
  <c r="N1961" i="37"/>
  <c r="N1962" i="37"/>
  <c r="N1963" i="37"/>
  <c r="N1964" i="37"/>
  <c r="N1965" i="37"/>
  <c r="N1966" i="37"/>
  <c r="N1967" i="37"/>
  <c r="N1968" i="37"/>
  <c r="N1969" i="37"/>
  <c r="N1970" i="37"/>
  <c r="N1971" i="37"/>
  <c r="N1972" i="37"/>
  <c r="N1973" i="37"/>
  <c r="N1974" i="37"/>
  <c r="N1975" i="37"/>
  <c r="N1976" i="37"/>
  <c r="N1977" i="37"/>
  <c r="N1978" i="37"/>
  <c r="N1979" i="37"/>
  <c r="N1980" i="37"/>
  <c r="N1981" i="37"/>
  <c r="N1982" i="37"/>
  <c r="N1983" i="37"/>
  <c r="N1984" i="37"/>
  <c r="N1985" i="37"/>
  <c r="N1986" i="37"/>
  <c r="N1987" i="37"/>
  <c r="N1988" i="37"/>
  <c r="N1989" i="37"/>
  <c r="N1990" i="37"/>
  <c r="N1991" i="37"/>
  <c r="N1992" i="37"/>
  <c r="N1993" i="37"/>
  <c r="N1994" i="37"/>
  <c r="N1995" i="37"/>
  <c r="N1996" i="37"/>
  <c r="N1997" i="37"/>
  <c r="N1998" i="37"/>
  <c r="N1999" i="37"/>
  <c r="N2000" i="37"/>
  <c r="N2001" i="37"/>
  <c r="M2" i="37"/>
  <c r="M3" i="37"/>
  <c r="M4" i="37"/>
  <c r="M5" i="37"/>
  <c r="M6" i="37"/>
  <c r="M7" i="37"/>
  <c r="M8" i="37"/>
  <c r="M9" i="37"/>
  <c r="M10" i="37"/>
  <c r="M11" i="37"/>
  <c r="M12" i="37"/>
  <c r="M13" i="37"/>
  <c r="M14" i="37"/>
  <c r="M15" i="37"/>
  <c r="M16" i="37"/>
  <c r="M17" i="37"/>
  <c r="M18" i="37"/>
  <c r="M19" i="37"/>
  <c r="M20" i="37"/>
  <c r="M21" i="37"/>
  <c r="M22" i="37"/>
  <c r="M23" i="37"/>
  <c r="M24" i="37"/>
  <c r="M25" i="37"/>
  <c r="M26" i="37"/>
  <c r="M27" i="37"/>
  <c r="M28" i="37"/>
  <c r="M29" i="37"/>
  <c r="M30" i="37"/>
  <c r="M31" i="37"/>
  <c r="M32" i="37"/>
  <c r="M33" i="37"/>
  <c r="M34" i="37"/>
  <c r="M35" i="37"/>
  <c r="M36" i="37"/>
  <c r="M37" i="37"/>
  <c r="M38" i="37"/>
  <c r="M39" i="37"/>
  <c r="M40" i="37"/>
  <c r="M41" i="37"/>
  <c r="M42" i="37"/>
  <c r="M43" i="37"/>
  <c r="M44" i="37"/>
  <c r="M45" i="37"/>
  <c r="M46" i="37"/>
  <c r="M47" i="37"/>
  <c r="M48" i="37"/>
  <c r="M49" i="37"/>
  <c r="M50" i="37"/>
  <c r="M51" i="37"/>
  <c r="M52" i="37"/>
  <c r="M53" i="37"/>
  <c r="M54" i="37"/>
  <c r="M55" i="37"/>
  <c r="M56" i="37"/>
  <c r="M57" i="37"/>
  <c r="M58" i="37"/>
  <c r="M59" i="37"/>
  <c r="M60" i="37"/>
  <c r="M61" i="37"/>
  <c r="M62" i="37"/>
  <c r="M63" i="37"/>
  <c r="M64" i="37"/>
  <c r="M65" i="37"/>
  <c r="M66" i="37"/>
  <c r="M67" i="37"/>
  <c r="M68" i="37"/>
  <c r="M69" i="37"/>
  <c r="M70" i="37"/>
  <c r="M71" i="37"/>
  <c r="M72" i="37"/>
  <c r="M73" i="37"/>
  <c r="M74" i="37"/>
  <c r="M75" i="37"/>
  <c r="M76" i="37"/>
  <c r="M77" i="37"/>
  <c r="M78" i="37"/>
  <c r="M79" i="37"/>
  <c r="M80" i="37"/>
  <c r="M81" i="37"/>
  <c r="M82" i="37"/>
  <c r="M83" i="37"/>
  <c r="M84" i="37"/>
  <c r="M85" i="37"/>
  <c r="M86" i="37"/>
  <c r="M87" i="37"/>
  <c r="M88" i="37"/>
  <c r="M89" i="37"/>
  <c r="M90" i="37"/>
  <c r="M91" i="37"/>
  <c r="M92" i="37"/>
  <c r="M93" i="37"/>
  <c r="M94" i="37"/>
  <c r="M95" i="37"/>
  <c r="M96" i="37"/>
  <c r="M97" i="37"/>
  <c r="M98" i="37"/>
  <c r="M99" i="37"/>
  <c r="M100" i="37"/>
  <c r="M101" i="37"/>
  <c r="M102" i="37"/>
  <c r="M103" i="37"/>
  <c r="M104" i="37"/>
  <c r="M105" i="37"/>
  <c r="M106" i="37"/>
  <c r="M107" i="37"/>
  <c r="M108" i="37"/>
  <c r="M109" i="37"/>
  <c r="M110" i="37"/>
  <c r="M111" i="37"/>
  <c r="M112" i="37"/>
  <c r="M113" i="37"/>
  <c r="M114" i="37"/>
  <c r="M115" i="37"/>
  <c r="M116" i="37"/>
  <c r="M117" i="37"/>
  <c r="M118" i="37"/>
  <c r="M119" i="37"/>
  <c r="M120" i="37"/>
  <c r="M121" i="37"/>
  <c r="M122" i="37"/>
  <c r="M123" i="37"/>
  <c r="M124" i="37"/>
  <c r="M125" i="37"/>
  <c r="M126" i="37"/>
  <c r="M127" i="37"/>
  <c r="M128" i="37"/>
  <c r="M129" i="37"/>
  <c r="M130" i="37"/>
  <c r="M131" i="37"/>
  <c r="M132" i="37"/>
  <c r="M133" i="37"/>
  <c r="M134" i="37"/>
  <c r="M135" i="37"/>
  <c r="M136" i="37"/>
  <c r="M137" i="37"/>
  <c r="M138" i="37"/>
  <c r="M139" i="37"/>
  <c r="M140" i="37"/>
  <c r="M141" i="37"/>
  <c r="M142" i="37"/>
  <c r="M143" i="37"/>
  <c r="M144" i="37"/>
  <c r="M145" i="37"/>
  <c r="M146" i="37"/>
  <c r="M147" i="37"/>
  <c r="M148" i="37"/>
  <c r="M149" i="37"/>
  <c r="M150" i="37"/>
  <c r="M151" i="37"/>
  <c r="M152" i="37"/>
  <c r="M153" i="37"/>
  <c r="M154" i="37"/>
  <c r="M155" i="37"/>
  <c r="M156" i="37"/>
  <c r="M157" i="37"/>
  <c r="M158" i="37"/>
  <c r="M159" i="37"/>
  <c r="M160" i="37"/>
  <c r="M161" i="37"/>
  <c r="M162" i="37"/>
  <c r="M163" i="37"/>
  <c r="M164" i="37"/>
  <c r="M165" i="37"/>
  <c r="M166" i="37"/>
  <c r="M167" i="37"/>
  <c r="M168" i="37"/>
  <c r="M169" i="37"/>
  <c r="M170" i="37"/>
  <c r="M171" i="37"/>
  <c r="M172" i="37"/>
  <c r="M173" i="37"/>
  <c r="M174" i="37"/>
  <c r="M175" i="37"/>
  <c r="M176" i="37"/>
  <c r="M177" i="37"/>
  <c r="M178" i="37"/>
  <c r="M179" i="37"/>
  <c r="M180" i="37"/>
  <c r="M181" i="37"/>
  <c r="M182" i="37"/>
  <c r="M183" i="37"/>
  <c r="M184" i="37"/>
  <c r="M185" i="37"/>
  <c r="M186" i="37"/>
  <c r="M187" i="37"/>
  <c r="M188" i="37"/>
  <c r="M189" i="37"/>
  <c r="M190" i="37"/>
  <c r="M191" i="37"/>
  <c r="M192" i="37"/>
  <c r="M193" i="37"/>
  <c r="M194" i="37"/>
  <c r="M195" i="37"/>
  <c r="M196" i="37"/>
  <c r="M197" i="37"/>
  <c r="M198" i="37"/>
  <c r="M199" i="37"/>
  <c r="M200" i="37"/>
  <c r="M201" i="37"/>
  <c r="M202" i="37"/>
  <c r="M203" i="37"/>
  <c r="M204" i="37"/>
  <c r="M205" i="37"/>
  <c r="M206" i="37"/>
  <c r="M207" i="37"/>
  <c r="M208" i="37"/>
  <c r="M209" i="37"/>
  <c r="M210" i="37"/>
  <c r="M211" i="37"/>
  <c r="M212" i="37"/>
  <c r="M213" i="37"/>
  <c r="M214" i="37"/>
  <c r="M215" i="37"/>
  <c r="M216" i="37"/>
  <c r="M217" i="37"/>
  <c r="M218" i="37"/>
  <c r="M219" i="37"/>
  <c r="M220" i="37"/>
  <c r="M221" i="37"/>
  <c r="M222" i="37"/>
  <c r="M223" i="37"/>
  <c r="M224" i="37"/>
  <c r="M225" i="37"/>
  <c r="M226" i="37"/>
  <c r="M227" i="37"/>
  <c r="M228" i="37"/>
  <c r="M229" i="37"/>
  <c r="M230" i="37"/>
  <c r="M231" i="37"/>
  <c r="M232" i="37"/>
  <c r="M233" i="37"/>
  <c r="M234" i="37"/>
  <c r="M235" i="37"/>
  <c r="M236" i="37"/>
  <c r="M237" i="37"/>
  <c r="M238" i="37"/>
  <c r="M239" i="37"/>
  <c r="M240" i="37"/>
  <c r="M241" i="37"/>
  <c r="M242" i="37"/>
  <c r="M243" i="37"/>
  <c r="M244" i="37"/>
  <c r="M245" i="37"/>
  <c r="M246" i="37"/>
  <c r="M247" i="37"/>
  <c r="M248" i="37"/>
  <c r="M249" i="37"/>
  <c r="M250" i="37"/>
  <c r="M251" i="37"/>
  <c r="M252" i="37"/>
  <c r="M253" i="37"/>
  <c r="M254" i="37"/>
  <c r="M255" i="37"/>
  <c r="M256" i="37"/>
  <c r="M257" i="37"/>
  <c r="M258" i="37"/>
  <c r="M259" i="37"/>
  <c r="M260" i="37"/>
  <c r="M261" i="37"/>
  <c r="M262" i="37"/>
  <c r="M263" i="37"/>
  <c r="M264" i="37"/>
  <c r="M265" i="37"/>
  <c r="M266" i="37"/>
  <c r="M267" i="37"/>
  <c r="M268" i="37"/>
  <c r="M269" i="37"/>
  <c r="M270" i="37"/>
  <c r="M271" i="37"/>
  <c r="M272" i="37"/>
  <c r="M273" i="37"/>
  <c r="M274" i="37"/>
  <c r="M275" i="37"/>
  <c r="M276" i="37"/>
  <c r="M277" i="37"/>
  <c r="M278" i="37"/>
  <c r="M279" i="37"/>
  <c r="M280" i="37"/>
  <c r="M281" i="37"/>
  <c r="M282" i="37"/>
  <c r="M283" i="37"/>
  <c r="M284" i="37"/>
  <c r="M285" i="37"/>
  <c r="M286" i="37"/>
  <c r="M287" i="37"/>
  <c r="M288" i="37"/>
  <c r="M289" i="37"/>
  <c r="M290" i="37"/>
  <c r="M291" i="37"/>
  <c r="M292" i="37"/>
  <c r="M293" i="37"/>
  <c r="M294" i="37"/>
  <c r="M295" i="37"/>
  <c r="M296" i="37"/>
  <c r="M297" i="37"/>
  <c r="M298" i="37"/>
  <c r="M299" i="37"/>
  <c r="M300" i="37"/>
  <c r="M301" i="37"/>
  <c r="M302" i="37"/>
  <c r="M303" i="37"/>
  <c r="M304" i="37"/>
  <c r="M305" i="37"/>
  <c r="M306" i="37"/>
  <c r="M307" i="37"/>
  <c r="M308" i="37"/>
  <c r="M309" i="37"/>
  <c r="M310" i="37"/>
  <c r="M311" i="37"/>
  <c r="M312" i="37"/>
  <c r="M313" i="37"/>
  <c r="M314" i="37"/>
  <c r="M315" i="37"/>
  <c r="M316" i="37"/>
  <c r="M317" i="37"/>
  <c r="M318" i="37"/>
  <c r="M319" i="37"/>
  <c r="M320" i="37"/>
  <c r="M321" i="37"/>
  <c r="M322" i="37"/>
  <c r="M323" i="37"/>
  <c r="M324" i="37"/>
  <c r="M325" i="37"/>
  <c r="M326" i="37"/>
  <c r="M327" i="37"/>
  <c r="M328" i="37"/>
  <c r="M329" i="37"/>
  <c r="M330" i="37"/>
  <c r="M331" i="37"/>
  <c r="M332" i="37"/>
  <c r="M333" i="37"/>
  <c r="M334" i="37"/>
  <c r="M335" i="37"/>
  <c r="M336" i="37"/>
  <c r="M337" i="37"/>
  <c r="M338" i="37"/>
  <c r="M339" i="37"/>
  <c r="M340" i="37"/>
  <c r="M341" i="37"/>
  <c r="M342" i="37"/>
  <c r="M343" i="37"/>
  <c r="M344" i="37"/>
  <c r="M345" i="37"/>
  <c r="M346" i="37"/>
  <c r="M347" i="37"/>
  <c r="M348" i="37"/>
  <c r="M349" i="37"/>
  <c r="M350" i="37"/>
  <c r="M351" i="37"/>
  <c r="M352" i="37"/>
  <c r="M353" i="37"/>
  <c r="M354" i="37"/>
  <c r="M355" i="37"/>
  <c r="M356" i="37"/>
  <c r="M357" i="37"/>
  <c r="M358" i="37"/>
  <c r="M359" i="37"/>
  <c r="M360" i="37"/>
  <c r="M361" i="37"/>
  <c r="M362" i="37"/>
  <c r="M363" i="37"/>
  <c r="M364" i="37"/>
  <c r="M365" i="37"/>
  <c r="M366" i="37"/>
  <c r="M367" i="37"/>
  <c r="M368" i="37"/>
  <c r="M369" i="37"/>
  <c r="M370" i="37"/>
  <c r="M371" i="37"/>
  <c r="M372" i="37"/>
  <c r="M373" i="37"/>
  <c r="M374" i="37"/>
  <c r="M375" i="37"/>
  <c r="M376" i="37"/>
  <c r="M377" i="37"/>
  <c r="M378" i="37"/>
  <c r="M379" i="37"/>
  <c r="M380" i="37"/>
  <c r="M381" i="37"/>
  <c r="M382" i="37"/>
  <c r="M383" i="37"/>
  <c r="M384" i="37"/>
  <c r="M385" i="37"/>
  <c r="M386" i="37"/>
  <c r="M387" i="37"/>
  <c r="M388" i="37"/>
  <c r="M389" i="37"/>
  <c r="M390" i="37"/>
  <c r="M391" i="37"/>
  <c r="M392" i="37"/>
  <c r="M393" i="37"/>
  <c r="M394" i="37"/>
  <c r="M395" i="37"/>
  <c r="M396" i="37"/>
  <c r="M397" i="37"/>
  <c r="M398" i="37"/>
  <c r="M399" i="37"/>
  <c r="M400" i="37"/>
  <c r="M401" i="37"/>
  <c r="M402" i="37"/>
  <c r="M403" i="37"/>
  <c r="M404" i="37"/>
  <c r="M405" i="37"/>
  <c r="M406" i="37"/>
  <c r="M407" i="37"/>
  <c r="M408" i="37"/>
  <c r="M409" i="37"/>
  <c r="M410" i="37"/>
  <c r="M411" i="37"/>
  <c r="M412" i="37"/>
  <c r="M413" i="37"/>
  <c r="M414" i="37"/>
  <c r="M415" i="37"/>
  <c r="M416" i="37"/>
  <c r="M417" i="37"/>
  <c r="M418" i="37"/>
  <c r="M419" i="37"/>
  <c r="M420" i="37"/>
  <c r="M421" i="37"/>
  <c r="M422" i="37"/>
  <c r="M423" i="37"/>
  <c r="M424" i="37"/>
  <c r="M425" i="37"/>
  <c r="M426" i="37"/>
  <c r="M427" i="37"/>
  <c r="M428" i="37"/>
  <c r="M429" i="37"/>
  <c r="M430" i="37"/>
  <c r="M431" i="37"/>
  <c r="M432" i="37"/>
  <c r="M433" i="37"/>
  <c r="M434" i="37"/>
  <c r="M435" i="37"/>
  <c r="M436" i="37"/>
  <c r="M437" i="37"/>
  <c r="M438" i="37"/>
  <c r="M439" i="37"/>
  <c r="M440" i="37"/>
  <c r="M441" i="37"/>
  <c r="M442" i="37"/>
  <c r="M443" i="37"/>
  <c r="M444" i="37"/>
  <c r="M445" i="37"/>
  <c r="M446" i="37"/>
  <c r="M447" i="37"/>
  <c r="M448" i="37"/>
  <c r="M449" i="37"/>
  <c r="M450" i="37"/>
  <c r="M451" i="37"/>
  <c r="M452" i="37"/>
  <c r="M453" i="37"/>
  <c r="M454" i="37"/>
  <c r="M455" i="37"/>
  <c r="M456" i="37"/>
  <c r="M457" i="37"/>
  <c r="M458" i="37"/>
  <c r="M459" i="37"/>
  <c r="M460" i="37"/>
  <c r="M461" i="37"/>
  <c r="M462" i="37"/>
  <c r="M463" i="37"/>
  <c r="M464" i="37"/>
  <c r="M465" i="37"/>
  <c r="M466" i="37"/>
  <c r="M467" i="37"/>
  <c r="M468" i="37"/>
  <c r="M469" i="37"/>
  <c r="M470" i="37"/>
  <c r="M471" i="37"/>
  <c r="M472" i="37"/>
  <c r="M473" i="37"/>
  <c r="M474" i="37"/>
  <c r="M475" i="37"/>
  <c r="M476" i="37"/>
  <c r="M477" i="37"/>
  <c r="M478" i="37"/>
  <c r="M479" i="37"/>
  <c r="M480" i="37"/>
  <c r="M481" i="37"/>
  <c r="M482" i="37"/>
  <c r="M483" i="37"/>
  <c r="M484" i="37"/>
  <c r="M485" i="37"/>
  <c r="M486" i="37"/>
  <c r="M487" i="37"/>
  <c r="M488" i="37"/>
  <c r="M489" i="37"/>
  <c r="M490" i="37"/>
  <c r="M491" i="37"/>
  <c r="M492" i="37"/>
  <c r="M493" i="37"/>
  <c r="M494" i="37"/>
  <c r="M495" i="37"/>
  <c r="M496" i="37"/>
  <c r="M497" i="37"/>
  <c r="M498" i="37"/>
  <c r="M499" i="37"/>
  <c r="M500" i="37"/>
  <c r="M501" i="37"/>
  <c r="M502" i="37"/>
  <c r="M503" i="37"/>
  <c r="M504" i="37"/>
  <c r="M505" i="37"/>
  <c r="M506" i="37"/>
  <c r="M507" i="37"/>
  <c r="M508" i="37"/>
  <c r="M509" i="37"/>
  <c r="M510" i="37"/>
  <c r="M511" i="37"/>
  <c r="M512" i="37"/>
  <c r="M513" i="37"/>
  <c r="M514" i="37"/>
  <c r="M515" i="37"/>
  <c r="M516" i="37"/>
  <c r="M517" i="37"/>
  <c r="M518" i="37"/>
  <c r="M519" i="37"/>
  <c r="M520" i="37"/>
  <c r="M521" i="37"/>
  <c r="M522" i="37"/>
  <c r="M523" i="37"/>
  <c r="M524" i="37"/>
  <c r="M525" i="37"/>
  <c r="M526" i="37"/>
  <c r="M527" i="37"/>
  <c r="M528" i="37"/>
  <c r="M529" i="37"/>
  <c r="M530" i="37"/>
  <c r="M531" i="37"/>
  <c r="M532" i="37"/>
  <c r="M533" i="37"/>
  <c r="M534" i="37"/>
  <c r="M535" i="37"/>
  <c r="M536" i="37"/>
  <c r="M537" i="37"/>
  <c r="M538" i="37"/>
  <c r="M539" i="37"/>
  <c r="M540" i="37"/>
  <c r="M541" i="37"/>
  <c r="M542" i="37"/>
  <c r="M543" i="37"/>
  <c r="M544" i="37"/>
  <c r="M545" i="37"/>
  <c r="M546" i="37"/>
  <c r="M547" i="37"/>
  <c r="M548" i="37"/>
  <c r="M549" i="37"/>
  <c r="M550" i="37"/>
  <c r="M551" i="37"/>
  <c r="M552" i="37"/>
  <c r="M553" i="37"/>
  <c r="M554" i="37"/>
  <c r="M555" i="37"/>
  <c r="M556" i="37"/>
  <c r="M557" i="37"/>
  <c r="M558" i="37"/>
  <c r="M559" i="37"/>
  <c r="M560" i="37"/>
  <c r="M561" i="37"/>
  <c r="M562" i="37"/>
  <c r="M563" i="37"/>
  <c r="M564" i="37"/>
  <c r="M565" i="37"/>
  <c r="M566" i="37"/>
  <c r="M567" i="37"/>
  <c r="M568" i="37"/>
  <c r="M569" i="37"/>
  <c r="M570" i="37"/>
  <c r="M571" i="37"/>
  <c r="M572" i="37"/>
  <c r="M573" i="37"/>
  <c r="M574" i="37"/>
  <c r="M575" i="37"/>
  <c r="M576" i="37"/>
  <c r="M577" i="37"/>
  <c r="M578" i="37"/>
  <c r="M579" i="37"/>
  <c r="M580" i="37"/>
  <c r="M581" i="37"/>
  <c r="M582" i="37"/>
  <c r="M583" i="37"/>
  <c r="M584" i="37"/>
  <c r="M585" i="37"/>
  <c r="M586" i="37"/>
  <c r="M587" i="37"/>
  <c r="M588" i="37"/>
  <c r="M589" i="37"/>
  <c r="M590" i="37"/>
  <c r="M591" i="37"/>
  <c r="M592" i="37"/>
  <c r="M593" i="37"/>
  <c r="M594" i="37"/>
  <c r="M595" i="37"/>
  <c r="M596" i="37"/>
  <c r="M597" i="37"/>
  <c r="M598" i="37"/>
  <c r="M599" i="37"/>
  <c r="M600" i="37"/>
  <c r="M601" i="37"/>
  <c r="M602" i="37"/>
  <c r="M603" i="37"/>
  <c r="M604" i="37"/>
  <c r="M605" i="37"/>
  <c r="M606" i="37"/>
  <c r="M607" i="37"/>
  <c r="M608" i="37"/>
  <c r="M609" i="37"/>
  <c r="M610" i="37"/>
  <c r="M611" i="37"/>
  <c r="M612" i="37"/>
  <c r="M613" i="37"/>
  <c r="M614" i="37"/>
  <c r="M615" i="37"/>
  <c r="M616" i="37"/>
  <c r="M617" i="37"/>
  <c r="M618" i="37"/>
  <c r="M619" i="37"/>
  <c r="M620" i="37"/>
  <c r="M621" i="37"/>
  <c r="M622" i="37"/>
  <c r="M623" i="37"/>
  <c r="M624" i="37"/>
  <c r="M625" i="37"/>
  <c r="M626" i="37"/>
  <c r="M627" i="37"/>
  <c r="M628" i="37"/>
  <c r="M629" i="37"/>
  <c r="M630" i="37"/>
  <c r="M631" i="37"/>
  <c r="M632" i="37"/>
  <c r="M633" i="37"/>
  <c r="M634" i="37"/>
  <c r="M635" i="37"/>
  <c r="M636" i="37"/>
  <c r="M637" i="37"/>
  <c r="M638" i="37"/>
  <c r="M639" i="37"/>
  <c r="M640" i="37"/>
  <c r="M641" i="37"/>
  <c r="M642" i="37"/>
  <c r="M643" i="37"/>
  <c r="M644" i="37"/>
  <c r="M645" i="37"/>
  <c r="M646" i="37"/>
  <c r="M647" i="37"/>
  <c r="M648" i="37"/>
  <c r="M649" i="37"/>
  <c r="M650" i="37"/>
  <c r="M651" i="37"/>
  <c r="M652" i="37"/>
  <c r="M653" i="37"/>
  <c r="M654" i="37"/>
  <c r="M655" i="37"/>
  <c r="M656" i="37"/>
  <c r="M657" i="37"/>
  <c r="M658" i="37"/>
  <c r="M659" i="37"/>
  <c r="M660" i="37"/>
  <c r="M661" i="37"/>
  <c r="M662" i="37"/>
  <c r="M663" i="37"/>
  <c r="M664" i="37"/>
  <c r="M665" i="37"/>
  <c r="M666" i="37"/>
  <c r="M667" i="37"/>
  <c r="M668" i="37"/>
  <c r="M669" i="37"/>
  <c r="M670" i="37"/>
  <c r="M671" i="37"/>
  <c r="M672" i="37"/>
  <c r="M673" i="37"/>
  <c r="M674" i="37"/>
  <c r="M675" i="37"/>
  <c r="M676" i="37"/>
  <c r="M677" i="37"/>
  <c r="M678" i="37"/>
  <c r="M679" i="37"/>
  <c r="M680" i="37"/>
  <c r="M681" i="37"/>
  <c r="M682" i="37"/>
  <c r="M683" i="37"/>
  <c r="M684" i="37"/>
  <c r="M685" i="37"/>
  <c r="M686" i="37"/>
  <c r="M687" i="37"/>
  <c r="M688" i="37"/>
  <c r="M689" i="37"/>
  <c r="M690" i="37"/>
  <c r="M691" i="37"/>
  <c r="M692" i="37"/>
  <c r="M693" i="37"/>
  <c r="M694" i="37"/>
  <c r="M695" i="37"/>
  <c r="M696" i="37"/>
  <c r="M697" i="37"/>
  <c r="M698" i="37"/>
  <c r="M699" i="37"/>
  <c r="M700" i="37"/>
  <c r="M701" i="37"/>
  <c r="M702" i="37"/>
  <c r="M703" i="37"/>
  <c r="M704" i="37"/>
  <c r="M705" i="37"/>
  <c r="M706" i="37"/>
  <c r="M707" i="37"/>
  <c r="M708" i="37"/>
  <c r="M709" i="37"/>
  <c r="M710" i="37"/>
  <c r="M711" i="37"/>
  <c r="M712" i="37"/>
  <c r="M713" i="37"/>
  <c r="M714" i="37"/>
  <c r="M715" i="37"/>
  <c r="M716" i="37"/>
  <c r="M717" i="37"/>
  <c r="M718" i="37"/>
  <c r="M719" i="37"/>
  <c r="M720" i="37"/>
  <c r="M721" i="37"/>
  <c r="M722" i="37"/>
  <c r="M723" i="37"/>
  <c r="M724" i="37"/>
  <c r="M725" i="37"/>
  <c r="M726" i="37"/>
  <c r="M727" i="37"/>
  <c r="M728" i="37"/>
  <c r="M729" i="37"/>
  <c r="M730" i="37"/>
  <c r="M731" i="37"/>
  <c r="M732" i="37"/>
  <c r="M733" i="37"/>
  <c r="M734" i="37"/>
  <c r="M735" i="37"/>
  <c r="M736" i="37"/>
  <c r="M737" i="37"/>
  <c r="M738" i="37"/>
  <c r="M739" i="37"/>
  <c r="M740" i="37"/>
  <c r="M741" i="37"/>
  <c r="M742" i="37"/>
  <c r="M743" i="37"/>
  <c r="M744" i="37"/>
  <c r="M745" i="37"/>
  <c r="M746" i="37"/>
  <c r="M747" i="37"/>
  <c r="M748" i="37"/>
  <c r="M749" i="37"/>
  <c r="M750" i="37"/>
  <c r="M751" i="37"/>
  <c r="M752" i="37"/>
  <c r="M753" i="37"/>
  <c r="M754" i="37"/>
  <c r="M755" i="37"/>
  <c r="M756" i="37"/>
  <c r="M757" i="37"/>
  <c r="M758" i="37"/>
  <c r="M759" i="37"/>
  <c r="M760" i="37"/>
  <c r="M761" i="37"/>
  <c r="M762" i="37"/>
  <c r="M763" i="37"/>
  <c r="M764" i="37"/>
  <c r="M765" i="37"/>
  <c r="M766" i="37"/>
  <c r="M767" i="37"/>
  <c r="M768" i="37"/>
  <c r="M769" i="37"/>
  <c r="M770" i="37"/>
  <c r="M771" i="37"/>
  <c r="M772" i="37"/>
  <c r="M773" i="37"/>
  <c r="M774" i="37"/>
  <c r="M775" i="37"/>
  <c r="M776" i="37"/>
  <c r="M777" i="37"/>
  <c r="M778" i="37"/>
  <c r="M779" i="37"/>
  <c r="M780" i="37"/>
  <c r="M781" i="37"/>
  <c r="M782" i="37"/>
  <c r="M783" i="37"/>
  <c r="M784" i="37"/>
  <c r="M785" i="37"/>
  <c r="M786" i="37"/>
  <c r="M787" i="37"/>
  <c r="M788" i="37"/>
  <c r="M789" i="37"/>
  <c r="M790" i="37"/>
  <c r="M791" i="37"/>
  <c r="M792" i="37"/>
  <c r="M793" i="37"/>
  <c r="M794" i="37"/>
  <c r="M795" i="37"/>
  <c r="M796" i="37"/>
  <c r="M797" i="37"/>
  <c r="M798" i="37"/>
  <c r="M799" i="37"/>
  <c r="M800" i="37"/>
  <c r="M801" i="37"/>
  <c r="M802" i="37"/>
  <c r="M803" i="37"/>
  <c r="M804" i="37"/>
  <c r="M805" i="37"/>
  <c r="M806" i="37"/>
  <c r="M807" i="37"/>
  <c r="M808" i="37"/>
  <c r="M809" i="37"/>
  <c r="M810" i="37"/>
  <c r="M811" i="37"/>
  <c r="M812" i="37"/>
  <c r="M813" i="37"/>
  <c r="M814" i="37"/>
  <c r="M815" i="37"/>
  <c r="M816" i="37"/>
  <c r="M817" i="37"/>
  <c r="M818" i="37"/>
  <c r="M819" i="37"/>
  <c r="M820" i="37"/>
  <c r="M821" i="37"/>
  <c r="M822" i="37"/>
  <c r="M823" i="37"/>
  <c r="M824" i="37"/>
  <c r="M825" i="37"/>
  <c r="M826" i="37"/>
  <c r="M827" i="37"/>
  <c r="M828" i="37"/>
  <c r="M829" i="37"/>
  <c r="M830" i="37"/>
  <c r="M831" i="37"/>
  <c r="M832" i="37"/>
  <c r="M833" i="37"/>
  <c r="M834" i="37"/>
  <c r="M835" i="37"/>
  <c r="M836" i="37"/>
  <c r="M837" i="37"/>
  <c r="M838" i="37"/>
  <c r="M839" i="37"/>
  <c r="M840" i="37"/>
  <c r="M841" i="37"/>
  <c r="M842" i="37"/>
  <c r="M843" i="37"/>
  <c r="M844" i="37"/>
  <c r="M845" i="37"/>
  <c r="M846" i="37"/>
  <c r="M847" i="37"/>
  <c r="M848" i="37"/>
  <c r="M849" i="37"/>
  <c r="M850" i="37"/>
  <c r="M851" i="37"/>
  <c r="M852" i="37"/>
  <c r="M853" i="37"/>
  <c r="M854" i="37"/>
  <c r="M855" i="37"/>
  <c r="M856" i="37"/>
  <c r="M857" i="37"/>
  <c r="M858" i="37"/>
  <c r="M859" i="37"/>
  <c r="M860" i="37"/>
  <c r="M861" i="37"/>
  <c r="M862" i="37"/>
  <c r="M863" i="37"/>
  <c r="M864" i="37"/>
  <c r="M865" i="37"/>
  <c r="M866" i="37"/>
  <c r="M867" i="37"/>
  <c r="M868" i="37"/>
  <c r="M869" i="37"/>
  <c r="M870" i="37"/>
  <c r="M871" i="37"/>
  <c r="M872" i="37"/>
  <c r="M873" i="37"/>
  <c r="M874" i="37"/>
  <c r="M875" i="37"/>
  <c r="M876" i="37"/>
  <c r="M877" i="37"/>
  <c r="M878" i="37"/>
  <c r="M879" i="37"/>
  <c r="M880" i="37"/>
  <c r="M881" i="37"/>
  <c r="M882" i="37"/>
  <c r="M883" i="37"/>
  <c r="M884" i="37"/>
  <c r="M885" i="37"/>
  <c r="M886" i="37"/>
  <c r="M887" i="37"/>
  <c r="M888" i="37"/>
  <c r="M889" i="37"/>
  <c r="M890" i="37"/>
  <c r="M891" i="37"/>
  <c r="M892" i="37"/>
  <c r="M893" i="37"/>
  <c r="M894" i="37"/>
  <c r="M895" i="37"/>
  <c r="M896" i="37"/>
  <c r="M897" i="37"/>
  <c r="M898" i="37"/>
  <c r="M899" i="37"/>
  <c r="M900" i="37"/>
  <c r="M901" i="37"/>
  <c r="M902" i="37"/>
  <c r="M903" i="37"/>
  <c r="M904" i="37"/>
  <c r="M905" i="37"/>
  <c r="M906" i="37"/>
  <c r="M907" i="37"/>
  <c r="M908" i="37"/>
  <c r="M909" i="37"/>
  <c r="M910" i="37"/>
  <c r="M911" i="37"/>
  <c r="M912" i="37"/>
  <c r="M913" i="37"/>
  <c r="M914" i="37"/>
  <c r="M915" i="37"/>
  <c r="M916" i="37"/>
  <c r="M917" i="37"/>
  <c r="M918" i="37"/>
  <c r="M919" i="37"/>
  <c r="M920" i="37"/>
  <c r="M921" i="37"/>
  <c r="M922" i="37"/>
  <c r="M923" i="37"/>
  <c r="M924" i="37"/>
  <c r="M925" i="37"/>
  <c r="M926" i="37"/>
  <c r="M927" i="37"/>
  <c r="M928" i="37"/>
  <c r="M929" i="37"/>
  <c r="M930" i="37"/>
  <c r="M931" i="37"/>
  <c r="M932" i="37"/>
  <c r="M933" i="37"/>
  <c r="M934" i="37"/>
  <c r="M935" i="37"/>
  <c r="M936" i="37"/>
  <c r="M937" i="37"/>
  <c r="M938" i="37"/>
  <c r="M939" i="37"/>
  <c r="M940" i="37"/>
  <c r="M941" i="37"/>
  <c r="M942" i="37"/>
  <c r="M943" i="37"/>
  <c r="M944" i="37"/>
  <c r="M945" i="37"/>
  <c r="M946" i="37"/>
  <c r="M947" i="37"/>
  <c r="M948" i="37"/>
  <c r="M949" i="37"/>
  <c r="M950" i="37"/>
  <c r="M951" i="37"/>
  <c r="M952" i="37"/>
  <c r="M953" i="37"/>
  <c r="M954" i="37"/>
  <c r="M955" i="37"/>
  <c r="M956" i="37"/>
  <c r="M957" i="37"/>
  <c r="M958" i="37"/>
  <c r="M959" i="37"/>
  <c r="M960" i="37"/>
  <c r="M961" i="37"/>
  <c r="M962" i="37"/>
  <c r="M963" i="37"/>
  <c r="M964" i="37"/>
  <c r="M965" i="37"/>
  <c r="M966" i="37"/>
  <c r="M967" i="37"/>
  <c r="M968" i="37"/>
  <c r="M969" i="37"/>
  <c r="M970" i="37"/>
  <c r="M971" i="37"/>
  <c r="M972" i="37"/>
  <c r="M973" i="37"/>
  <c r="M974" i="37"/>
  <c r="M975" i="37"/>
  <c r="M976" i="37"/>
  <c r="M977" i="37"/>
  <c r="M978" i="37"/>
  <c r="M979" i="37"/>
  <c r="M980" i="37"/>
  <c r="M981" i="37"/>
  <c r="M982" i="37"/>
  <c r="M983" i="37"/>
  <c r="M984" i="37"/>
  <c r="M985" i="37"/>
  <c r="M986" i="37"/>
  <c r="M987" i="37"/>
  <c r="M988" i="37"/>
  <c r="M989" i="37"/>
  <c r="M990" i="37"/>
  <c r="M991" i="37"/>
  <c r="M992" i="37"/>
  <c r="M993" i="37"/>
  <c r="M994" i="37"/>
  <c r="M995" i="37"/>
  <c r="M996" i="37"/>
  <c r="M997" i="37"/>
  <c r="M998" i="37"/>
  <c r="M999" i="37"/>
  <c r="M1000" i="37"/>
  <c r="M1001" i="37"/>
  <c r="M1002" i="37"/>
  <c r="M1003" i="37"/>
  <c r="M1004" i="37"/>
  <c r="M1005" i="37"/>
  <c r="M1006" i="37"/>
  <c r="M1007" i="37"/>
  <c r="M1008" i="37"/>
  <c r="M1009" i="37"/>
  <c r="M1010" i="37"/>
  <c r="M1011" i="37"/>
  <c r="M1012" i="37"/>
  <c r="M1013" i="37"/>
  <c r="M1014" i="37"/>
  <c r="M1015" i="37"/>
  <c r="M1016" i="37"/>
  <c r="M1017" i="37"/>
  <c r="M1018" i="37"/>
  <c r="M1019" i="37"/>
  <c r="M1020" i="37"/>
  <c r="M1021" i="37"/>
  <c r="M1022" i="37"/>
  <c r="M1023" i="37"/>
  <c r="M1024" i="37"/>
  <c r="M1025" i="37"/>
  <c r="M1026" i="37"/>
  <c r="M1027" i="37"/>
  <c r="M1028" i="37"/>
  <c r="M1029" i="37"/>
  <c r="M1030" i="37"/>
  <c r="M1031" i="37"/>
  <c r="M1032" i="37"/>
  <c r="M1033" i="37"/>
  <c r="M1034" i="37"/>
  <c r="M1035" i="37"/>
  <c r="M1036" i="37"/>
  <c r="M1037" i="37"/>
  <c r="M1038" i="37"/>
  <c r="M1039" i="37"/>
  <c r="M1040" i="37"/>
  <c r="M1041" i="37"/>
  <c r="M1042" i="37"/>
  <c r="M1043" i="37"/>
  <c r="M1044" i="37"/>
  <c r="M1045" i="37"/>
  <c r="M1046" i="37"/>
  <c r="M1047" i="37"/>
  <c r="M1048" i="37"/>
  <c r="M1049" i="37"/>
  <c r="M1050" i="37"/>
  <c r="M1051" i="37"/>
  <c r="M1052" i="37"/>
  <c r="M1053" i="37"/>
  <c r="M1054" i="37"/>
  <c r="M1055" i="37"/>
  <c r="M1056" i="37"/>
  <c r="M1057" i="37"/>
  <c r="M1058" i="37"/>
  <c r="M1059" i="37"/>
  <c r="M1060" i="37"/>
  <c r="M1061" i="37"/>
  <c r="M1062" i="37"/>
  <c r="M1063" i="37"/>
  <c r="M1064" i="37"/>
  <c r="M1065" i="37"/>
  <c r="M1066" i="37"/>
  <c r="M1067" i="37"/>
  <c r="M1068" i="37"/>
  <c r="M1069" i="37"/>
  <c r="M1070" i="37"/>
  <c r="M1071" i="37"/>
  <c r="M1072" i="37"/>
  <c r="M1073" i="37"/>
  <c r="M1074" i="37"/>
  <c r="M1075" i="37"/>
  <c r="M1076" i="37"/>
  <c r="M1077" i="37"/>
  <c r="M1078" i="37"/>
  <c r="M1079" i="37"/>
  <c r="M1080" i="37"/>
  <c r="M1081" i="37"/>
  <c r="M1082" i="37"/>
  <c r="M1083" i="37"/>
  <c r="M1084" i="37"/>
  <c r="M1085" i="37"/>
  <c r="M1086" i="37"/>
  <c r="M1087" i="37"/>
  <c r="M1088" i="37"/>
  <c r="M1089" i="37"/>
  <c r="M1090" i="37"/>
  <c r="M1091" i="37"/>
  <c r="M1092" i="37"/>
  <c r="M1093" i="37"/>
  <c r="M1094" i="37"/>
  <c r="M1095" i="37"/>
  <c r="M1096" i="37"/>
  <c r="M1097" i="37"/>
  <c r="M1098" i="37"/>
  <c r="M1099" i="37"/>
  <c r="M1100" i="37"/>
  <c r="M1101" i="37"/>
  <c r="M1102" i="37"/>
  <c r="M1103" i="37"/>
  <c r="M1104" i="37"/>
  <c r="M1105" i="37"/>
  <c r="M1106" i="37"/>
  <c r="M1107" i="37"/>
  <c r="M1108" i="37"/>
  <c r="M1109" i="37"/>
  <c r="M1110" i="37"/>
  <c r="M1111" i="37"/>
  <c r="M1112" i="37"/>
  <c r="M1113" i="37"/>
  <c r="M1114" i="37"/>
  <c r="M1115" i="37"/>
  <c r="M1116" i="37"/>
  <c r="M1117" i="37"/>
  <c r="M1118" i="37"/>
  <c r="M1119" i="37"/>
  <c r="M1120" i="37"/>
  <c r="M1121" i="37"/>
  <c r="M1122" i="37"/>
  <c r="M1123" i="37"/>
  <c r="M1124" i="37"/>
  <c r="M1125" i="37"/>
  <c r="M1126" i="37"/>
  <c r="M1127" i="37"/>
  <c r="M1128" i="37"/>
  <c r="M1129" i="37"/>
  <c r="M1130" i="37"/>
  <c r="M1131" i="37"/>
  <c r="M1132" i="37"/>
  <c r="M1133" i="37"/>
  <c r="M1134" i="37"/>
  <c r="M1135" i="37"/>
  <c r="M1136" i="37"/>
  <c r="M1137" i="37"/>
  <c r="M1138" i="37"/>
  <c r="M1139" i="37"/>
  <c r="M1140" i="37"/>
  <c r="M1141" i="37"/>
  <c r="M1142" i="37"/>
  <c r="M1143" i="37"/>
  <c r="M1144" i="37"/>
  <c r="M1145" i="37"/>
  <c r="M1146" i="37"/>
  <c r="M1147" i="37"/>
  <c r="M1148" i="37"/>
  <c r="M1149" i="37"/>
  <c r="M1150" i="37"/>
  <c r="M1151" i="37"/>
  <c r="M1152" i="37"/>
  <c r="M1153" i="37"/>
  <c r="M1154" i="37"/>
  <c r="M1155" i="37"/>
  <c r="M1156" i="37"/>
  <c r="M1157" i="37"/>
  <c r="M1158" i="37"/>
  <c r="M1159" i="37"/>
  <c r="M1160" i="37"/>
  <c r="M1161" i="37"/>
  <c r="M1162" i="37"/>
  <c r="M1163" i="37"/>
  <c r="M1164" i="37"/>
  <c r="M1165" i="37"/>
  <c r="M1166" i="37"/>
  <c r="M1167" i="37"/>
  <c r="M1168" i="37"/>
  <c r="M1169" i="37"/>
  <c r="M1170" i="37"/>
  <c r="M1171" i="37"/>
  <c r="M1172" i="37"/>
  <c r="M1173" i="37"/>
  <c r="M1174" i="37"/>
  <c r="M1175" i="37"/>
  <c r="M1176" i="37"/>
  <c r="M1177" i="37"/>
  <c r="M1178" i="37"/>
  <c r="M1179" i="37"/>
  <c r="M1180" i="37"/>
  <c r="M1181" i="37"/>
  <c r="M1182" i="37"/>
  <c r="M1183" i="37"/>
  <c r="M1184" i="37"/>
  <c r="M1185" i="37"/>
  <c r="M1186" i="37"/>
  <c r="M1187" i="37"/>
  <c r="M1188" i="37"/>
  <c r="M1189" i="37"/>
  <c r="M1190" i="37"/>
  <c r="M1191" i="37"/>
  <c r="M1192" i="37"/>
  <c r="M1193" i="37"/>
  <c r="M1194" i="37"/>
  <c r="M1195" i="37"/>
  <c r="M1196" i="37"/>
  <c r="M1197" i="37"/>
  <c r="M1198" i="37"/>
  <c r="M1199" i="37"/>
  <c r="M1200" i="37"/>
  <c r="M1201" i="37"/>
  <c r="M1202" i="37"/>
  <c r="M1203" i="37"/>
  <c r="M1204" i="37"/>
  <c r="M1205" i="37"/>
  <c r="M1206" i="37"/>
  <c r="M1207" i="37"/>
  <c r="M1208" i="37"/>
  <c r="M1209" i="37"/>
  <c r="M1210" i="37"/>
  <c r="M1211" i="37"/>
  <c r="M1212" i="37"/>
  <c r="M1213" i="37"/>
  <c r="M1214" i="37"/>
  <c r="M1215" i="37"/>
  <c r="M1216" i="37"/>
  <c r="M1217" i="37"/>
  <c r="M1218" i="37"/>
  <c r="M1219" i="37"/>
  <c r="M1220" i="37"/>
  <c r="M1221" i="37"/>
  <c r="M1222" i="37"/>
  <c r="M1223" i="37"/>
  <c r="M1224" i="37"/>
  <c r="M1225" i="37"/>
  <c r="M1226" i="37"/>
  <c r="M1227" i="37"/>
  <c r="M1228" i="37"/>
  <c r="M1229" i="37"/>
  <c r="M1230" i="37"/>
  <c r="M1231" i="37"/>
  <c r="M1232" i="37"/>
  <c r="M1233" i="37"/>
  <c r="M1234" i="37"/>
  <c r="M1235" i="37"/>
  <c r="M1236" i="37"/>
  <c r="M1237" i="37"/>
  <c r="M1238" i="37"/>
  <c r="M1239" i="37"/>
  <c r="M1240" i="37"/>
  <c r="M1241" i="37"/>
  <c r="M1242" i="37"/>
  <c r="M1243" i="37"/>
  <c r="M1244" i="37"/>
  <c r="M1245" i="37"/>
  <c r="M1246" i="37"/>
  <c r="M1247" i="37"/>
  <c r="M1248" i="37"/>
  <c r="M1249" i="37"/>
  <c r="M1250" i="37"/>
  <c r="M1251" i="37"/>
  <c r="M1252" i="37"/>
  <c r="M1253" i="37"/>
  <c r="M1254" i="37"/>
  <c r="M1255" i="37"/>
  <c r="M1256" i="37"/>
  <c r="M1257" i="37"/>
  <c r="M1258" i="37"/>
  <c r="M1259" i="37"/>
  <c r="M1260" i="37"/>
  <c r="M1261" i="37"/>
  <c r="M1262" i="37"/>
  <c r="M1263" i="37"/>
  <c r="M1264" i="37"/>
  <c r="M1265" i="37"/>
  <c r="M1266" i="37"/>
  <c r="M1267" i="37"/>
  <c r="M1268" i="37"/>
  <c r="M1269" i="37"/>
  <c r="M1270" i="37"/>
  <c r="M1271" i="37"/>
  <c r="M1272" i="37"/>
  <c r="M1273" i="37"/>
  <c r="M1274" i="37"/>
  <c r="M1275" i="37"/>
  <c r="M1276" i="37"/>
  <c r="M1277" i="37"/>
  <c r="M1278" i="37"/>
  <c r="M1279" i="37"/>
  <c r="M1280" i="37"/>
  <c r="M1281" i="37"/>
  <c r="M1282" i="37"/>
  <c r="M1283" i="37"/>
  <c r="M1284" i="37"/>
  <c r="M1285" i="37"/>
  <c r="M1286" i="37"/>
  <c r="M1287" i="37"/>
  <c r="M1288" i="37"/>
  <c r="M1289" i="37"/>
  <c r="M1290" i="37"/>
  <c r="M1291" i="37"/>
  <c r="M1292" i="37"/>
  <c r="M1293" i="37"/>
  <c r="M1294" i="37"/>
  <c r="M1295" i="37"/>
  <c r="M1296" i="37"/>
  <c r="M1297" i="37"/>
  <c r="M1298" i="37"/>
  <c r="M1299" i="37"/>
  <c r="M1300" i="37"/>
  <c r="M1301" i="37"/>
  <c r="M1302" i="37"/>
  <c r="M1303" i="37"/>
  <c r="M1304" i="37"/>
  <c r="M1305" i="37"/>
  <c r="M1306" i="37"/>
  <c r="M1307" i="37"/>
  <c r="M1308" i="37"/>
  <c r="M1309" i="37"/>
  <c r="M1310" i="37"/>
  <c r="M1311" i="37"/>
  <c r="M1312" i="37"/>
  <c r="M1313" i="37"/>
  <c r="M1314" i="37"/>
  <c r="M1315" i="37"/>
  <c r="M1316" i="37"/>
  <c r="M1317" i="37"/>
  <c r="M1318" i="37"/>
  <c r="M1319" i="37"/>
  <c r="M1320" i="37"/>
  <c r="M1321" i="37"/>
  <c r="M1322" i="37"/>
  <c r="M1323" i="37"/>
  <c r="M1324" i="37"/>
  <c r="M1325" i="37"/>
  <c r="M1326" i="37"/>
  <c r="M1327" i="37"/>
  <c r="M1328" i="37"/>
  <c r="M1329" i="37"/>
  <c r="M1330" i="37"/>
  <c r="M1331" i="37"/>
  <c r="M1332" i="37"/>
  <c r="M1333" i="37"/>
  <c r="M1334" i="37"/>
  <c r="M1335" i="37"/>
  <c r="M1336" i="37"/>
  <c r="M1337" i="37"/>
  <c r="M1338" i="37"/>
  <c r="M1339" i="37"/>
  <c r="M1340" i="37"/>
  <c r="M1341" i="37"/>
  <c r="M1342" i="37"/>
  <c r="M1343" i="37"/>
  <c r="M1344" i="37"/>
  <c r="M1345" i="37"/>
  <c r="M1346" i="37"/>
  <c r="M1347" i="37"/>
  <c r="M1348" i="37"/>
  <c r="M1349" i="37"/>
  <c r="M1350" i="37"/>
  <c r="M1351" i="37"/>
  <c r="M1352" i="37"/>
  <c r="M1353" i="37"/>
  <c r="M1354" i="37"/>
  <c r="M1355" i="37"/>
  <c r="M1356" i="37"/>
  <c r="M1357" i="37"/>
  <c r="M1358" i="37"/>
  <c r="M1359" i="37"/>
  <c r="M1360" i="37"/>
  <c r="M1361" i="37"/>
  <c r="M1362" i="37"/>
  <c r="M1363" i="37"/>
  <c r="M1364" i="37"/>
  <c r="M1365" i="37"/>
  <c r="M1366" i="37"/>
  <c r="M1367" i="37"/>
  <c r="M1368" i="37"/>
  <c r="M1369" i="37"/>
  <c r="M1370" i="37"/>
  <c r="M1371" i="37"/>
  <c r="M1372" i="37"/>
  <c r="M1373" i="37"/>
  <c r="M1374" i="37"/>
  <c r="M1375" i="37"/>
  <c r="M1376" i="37"/>
  <c r="M1377" i="37"/>
  <c r="M1378" i="37"/>
  <c r="M1379" i="37"/>
  <c r="M1380" i="37"/>
  <c r="M1381" i="37"/>
  <c r="M1382" i="37"/>
  <c r="M1383" i="37"/>
  <c r="M1384" i="37"/>
  <c r="M1385" i="37"/>
  <c r="M1386" i="37"/>
  <c r="M1387" i="37"/>
  <c r="M1388" i="37"/>
  <c r="M1389" i="37"/>
  <c r="M1390" i="37"/>
  <c r="M1391" i="37"/>
  <c r="M1392" i="37"/>
  <c r="M1393" i="37"/>
  <c r="M1394" i="37"/>
  <c r="M1395" i="37"/>
  <c r="M1396" i="37"/>
  <c r="M1397" i="37"/>
  <c r="M1398" i="37"/>
  <c r="M1399" i="37"/>
  <c r="M1400" i="37"/>
  <c r="M1401" i="37"/>
  <c r="M1402" i="37"/>
  <c r="M1403" i="37"/>
  <c r="M1404" i="37"/>
  <c r="M1405" i="37"/>
  <c r="M1406" i="37"/>
  <c r="M1407" i="37"/>
  <c r="M1408" i="37"/>
  <c r="M1409" i="37"/>
  <c r="M1410" i="37"/>
  <c r="M1411" i="37"/>
  <c r="M1412" i="37"/>
  <c r="M1413" i="37"/>
  <c r="M1414" i="37"/>
  <c r="M1415" i="37"/>
  <c r="M1416" i="37"/>
  <c r="M1417" i="37"/>
  <c r="M1418" i="37"/>
  <c r="M1419" i="37"/>
  <c r="M1420" i="37"/>
  <c r="M1421" i="37"/>
  <c r="M1422" i="37"/>
  <c r="M1423" i="37"/>
  <c r="M1424" i="37"/>
  <c r="M1425" i="37"/>
  <c r="M1426" i="37"/>
  <c r="M1427" i="37"/>
  <c r="M1428" i="37"/>
  <c r="M1429" i="37"/>
  <c r="M1430" i="37"/>
  <c r="M1431" i="37"/>
  <c r="M1432" i="37"/>
  <c r="M1433" i="37"/>
  <c r="M1434" i="37"/>
  <c r="M1435" i="37"/>
  <c r="M1436" i="37"/>
  <c r="M1437" i="37"/>
  <c r="M1438" i="37"/>
  <c r="M1439" i="37"/>
  <c r="M1440" i="37"/>
  <c r="M1441" i="37"/>
  <c r="M1442" i="37"/>
  <c r="M1443" i="37"/>
  <c r="M1444" i="37"/>
  <c r="M1445" i="37"/>
  <c r="M1446" i="37"/>
  <c r="M1447" i="37"/>
  <c r="M1448" i="37"/>
  <c r="M1449" i="37"/>
  <c r="M1450" i="37"/>
  <c r="M1451" i="37"/>
  <c r="M1452" i="37"/>
  <c r="M1453" i="37"/>
  <c r="M1454" i="37"/>
  <c r="M1455" i="37"/>
  <c r="M1456" i="37"/>
  <c r="M1457" i="37"/>
  <c r="M1458" i="37"/>
  <c r="M1459" i="37"/>
  <c r="M1460" i="37"/>
  <c r="M1461" i="37"/>
  <c r="M1462" i="37"/>
  <c r="M1463" i="37"/>
  <c r="M1464" i="37"/>
  <c r="M1465" i="37"/>
  <c r="M1466" i="37"/>
  <c r="M1467" i="37"/>
  <c r="M1468" i="37"/>
  <c r="M1469" i="37"/>
  <c r="M1470" i="37"/>
  <c r="M1471" i="37"/>
  <c r="M1472" i="37"/>
  <c r="M1473" i="37"/>
  <c r="M1474" i="37"/>
  <c r="M1475" i="37"/>
  <c r="M1476" i="37"/>
  <c r="M1477" i="37"/>
  <c r="M1478" i="37"/>
  <c r="M1479" i="37"/>
  <c r="M1480" i="37"/>
  <c r="M1481" i="37"/>
  <c r="M1482" i="37"/>
  <c r="M1483" i="37"/>
  <c r="M1484" i="37"/>
  <c r="M1485" i="37"/>
  <c r="M1486" i="37"/>
  <c r="M1487" i="37"/>
  <c r="M1488" i="37"/>
  <c r="M1489" i="37"/>
  <c r="M1490" i="37"/>
  <c r="M1491" i="37"/>
  <c r="M1492" i="37"/>
  <c r="M1493" i="37"/>
  <c r="M1494" i="37"/>
  <c r="M1495" i="37"/>
  <c r="M1496" i="37"/>
  <c r="M1497" i="37"/>
  <c r="M1498" i="37"/>
  <c r="M1499" i="37"/>
  <c r="M1500" i="37"/>
  <c r="M1501" i="37"/>
  <c r="M1502" i="37"/>
  <c r="M1503" i="37"/>
  <c r="M1504" i="37"/>
  <c r="M1505" i="37"/>
  <c r="M1506" i="37"/>
  <c r="M1507" i="37"/>
  <c r="M1508" i="37"/>
  <c r="M1509" i="37"/>
  <c r="M1510" i="37"/>
  <c r="M1511" i="37"/>
  <c r="M1512" i="37"/>
  <c r="M1513" i="37"/>
  <c r="M1514" i="37"/>
  <c r="M1515" i="37"/>
  <c r="M1516" i="37"/>
  <c r="M1517" i="37"/>
  <c r="M1518" i="37"/>
  <c r="M1519" i="37"/>
  <c r="M1520" i="37"/>
  <c r="M1521" i="37"/>
  <c r="M1522" i="37"/>
  <c r="M1523" i="37"/>
  <c r="M1524" i="37"/>
  <c r="M1525" i="37"/>
  <c r="M1526" i="37"/>
  <c r="M1527" i="37"/>
  <c r="M1528" i="37"/>
  <c r="M1529" i="37"/>
  <c r="M1530" i="37"/>
  <c r="M1531" i="37"/>
  <c r="M1532" i="37"/>
  <c r="M1533" i="37"/>
  <c r="M1534" i="37"/>
  <c r="M1535" i="37"/>
  <c r="M1536" i="37"/>
  <c r="M1537" i="37"/>
  <c r="M1538" i="37"/>
  <c r="M1539" i="37"/>
  <c r="M1540" i="37"/>
  <c r="M1541" i="37"/>
  <c r="M1542" i="37"/>
  <c r="M1543" i="37"/>
  <c r="M1544" i="37"/>
  <c r="M1545" i="37"/>
  <c r="M1546" i="37"/>
  <c r="M1547" i="37"/>
  <c r="M1548" i="37"/>
  <c r="M1549" i="37"/>
  <c r="M1550" i="37"/>
  <c r="M1551" i="37"/>
  <c r="M1552" i="37"/>
  <c r="M1553" i="37"/>
  <c r="M1554" i="37"/>
  <c r="M1555" i="37"/>
  <c r="M1556" i="37"/>
  <c r="M1557" i="37"/>
  <c r="M1558" i="37"/>
  <c r="M1559" i="37"/>
  <c r="M1560" i="37"/>
  <c r="M1561" i="37"/>
  <c r="M1562" i="37"/>
  <c r="M1563" i="37"/>
  <c r="M1564" i="37"/>
  <c r="M1565" i="37"/>
  <c r="M1566" i="37"/>
  <c r="M1567" i="37"/>
  <c r="M1568" i="37"/>
  <c r="M1569" i="37"/>
  <c r="M1570" i="37"/>
  <c r="M1571" i="37"/>
  <c r="M1572" i="37"/>
  <c r="M1573" i="37"/>
  <c r="M1574" i="37"/>
  <c r="M1575" i="37"/>
  <c r="M1576" i="37"/>
  <c r="M1577" i="37"/>
  <c r="M1578" i="37"/>
  <c r="M1579" i="37"/>
  <c r="M1580" i="37"/>
  <c r="M1581" i="37"/>
  <c r="M1582" i="37"/>
  <c r="M1583" i="37"/>
  <c r="M1584" i="37"/>
  <c r="M1585" i="37"/>
  <c r="M1586" i="37"/>
  <c r="M1587" i="37"/>
  <c r="M1588" i="37"/>
  <c r="M1589" i="37"/>
  <c r="M1590" i="37"/>
  <c r="M1591" i="37"/>
  <c r="M1592" i="37"/>
  <c r="M1593" i="37"/>
  <c r="M1594" i="37"/>
  <c r="M1595" i="37"/>
  <c r="M1596" i="37"/>
  <c r="M1597" i="37"/>
  <c r="M1598" i="37"/>
  <c r="M1599" i="37"/>
  <c r="M1600" i="37"/>
  <c r="M1601" i="37"/>
  <c r="M1602" i="37"/>
  <c r="M1603" i="37"/>
  <c r="M1604" i="37"/>
  <c r="M1605" i="37"/>
  <c r="M1606" i="37"/>
  <c r="M1607" i="37"/>
  <c r="M1608" i="37"/>
  <c r="M1609" i="37"/>
  <c r="M1610" i="37"/>
  <c r="M1611" i="37"/>
  <c r="M1612" i="37"/>
  <c r="M1613" i="37"/>
  <c r="M1614" i="37"/>
  <c r="M1615" i="37"/>
  <c r="M1616" i="37"/>
  <c r="M1617" i="37"/>
  <c r="M1618" i="37"/>
  <c r="M1619" i="37"/>
  <c r="M1620" i="37"/>
  <c r="M1621" i="37"/>
  <c r="M1622" i="37"/>
  <c r="M1623" i="37"/>
  <c r="M1624" i="37"/>
  <c r="M1625" i="37"/>
  <c r="M1626" i="37"/>
  <c r="M1627" i="37"/>
  <c r="M1628" i="37"/>
  <c r="M1629" i="37"/>
  <c r="M1630" i="37"/>
  <c r="M1631" i="37"/>
  <c r="M1632" i="37"/>
  <c r="M1633" i="37"/>
  <c r="M1634" i="37"/>
  <c r="M1635" i="37"/>
  <c r="M1636" i="37"/>
  <c r="M1637" i="37"/>
  <c r="M1638" i="37"/>
  <c r="M1639" i="37"/>
  <c r="M1640" i="37"/>
  <c r="M1641" i="37"/>
  <c r="M1642" i="37"/>
  <c r="M1643" i="37"/>
  <c r="M1644" i="37"/>
  <c r="M1645" i="37"/>
  <c r="M1646" i="37"/>
  <c r="M1647" i="37"/>
  <c r="M1648" i="37"/>
  <c r="M1649" i="37"/>
  <c r="M1650" i="37"/>
  <c r="M1651" i="37"/>
  <c r="M1652" i="37"/>
  <c r="M1653" i="37"/>
  <c r="M1654" i="37"/>
  <c r="M1655" i="37"/>
  <c r="M1656" i="37"/>
  <c r="M1657" i="37"/>
  <c r="M1658" i="37"/>
  <c r="M1659" i="37"/>
  <c r="M1660" i="37"/>
  <c r="M1661" i="37"/>
  <c r="M1662" i="37"/>
  <c r="M1663" i="37"/>
  <c r="M1664" i="37"/>
  <c r="M1665" i="37"/>
  <c r="M1666" i="37"/>
  <c r="M1667" i="37"/>
  <c r="M1668" i="37"/>
  <c r="M1669" i="37"/>
  <c r="M1670" i="37"/>
  <c r="M1671" i="37"/>
  <c r="M1672" i="37"/>
  <c r="M1673" i="37"/>
  <c r="M1674" i="37"/>
  <c r="M1675" i="37"/>
  <c r="M1676" i="37"/>
  <c r="M1677" i="37"/>
  <c r="M1678" i="37"/>
  <c r="M1679" i="37"/>
  <c r="M1680" i="37"/>
  <c r="M1681" i="37"/>
  <c r="M1682" i="37"/>
  <c r="M1683" i="37"/>
  <c r="M1684" i="37"/>
  <c r="M1685" i="37"/>
  <c r="M1686" i="37"/>
  <c r="M1687" i="37"/>
  <c r="M1688" i="37"/>
  <c r="M1689" i="37"/>
  <c r="M1690" i="37"/>
  <c r="M1691" i="37"/>
  <c r="M1692" i="37"/>
  <c r="M1693" i="37"/>
  <c r="M1694" i="37"/>
  <c r="M1695" i="37"/>
  <c r="M1696" i="37"/>
  <c r="M1697" i="37"/>
  <c r="M1698" i="37"/>
  <c r="M1699" i="37"/>
  <c r="M1700" i="37"/>
  <c r="M1701" i="37"/>
  <c r="M1702" i="37"/>
  <c r="M1703" i="37"/>
  <c r="M1704" i="37"/>
  <c r="M1705" i="37"/>
  <c r="M1706" i="37"/>
  <c r="M1707" i="37"/>
  <c r="M1708" i="37"/>
  <c r="M1709" i="37"/>
  <c r="M1710" i="37"/>
  <c r="M1711" i="37"/>
  <c r="M1712" i="37"/>
  <c r="M1713" i="37"/>
  <c r="M1714" i="37"/>
  <c r="M1715" i="37"/>
  <c r="M1716" i="37"/>
  <c r="M1717" i="37"/>
  <c r="M1718" i="37"/>
  <c r="M1719" i="37"/>
  <c r="M1720" i="37"/>
  <c r="M1721" i="37"/>
  <c r="M1722" i="37"/>
  <c r="M1723" i="37"/>
  <c r="M1724" i="37"/>
  <c r="M1725" i="37"/>
  <c r="M1726" i="37"/>
  <c r="M1727" i="37"/>
  <c r="M1728" i="37"/>
  <c r="M1729" i="37"/>
  <c r="M1730" i="37"/>
  <c r="M1731" i="37"/>
  <c r="M1732" i="37"/>
  <c r="M1733" i="37"/>
  <c r="M1734" i="37"/>
  <c r="M1735" i="37"/>
  <c r="M1736" i="37"/>
  <c r="M1737" i="37"/>
  <c r="M1738" i="37"/>
  <c r="M1739" i="37"/>
  <c r="M1740" i="37"/>
  <c r="M1741" i="37"/>
  <c r="M1742" i="37"/>
  <c r="M1743" i="37"/>
  <c r="M1744" i="37"/>
  <c r="M1745" i="37"/>
  <c r="M1746" i="37"/>
  <c r="M1747" i="37"/>
  <c r="M1748" i="37"/>
  <c r="M1749" i="37"/>
  <c r="M1750" i="37"/>
  <c r="M1751" i="37"/>
  <c r="M1752" i="37"/>
  <c r="M1753" i="37"/>
  <c r="M1754" i="37"/>
  <c r="M1755" i="37"/>
  <c r="M1756" i="37"/>
  <c r="M1757" i="37"/>
  <c r="M1758" i="37"/>
  <c r="M1759" i="37"/>
  <c r="M1760" i="37"/>
  <c r="M1761" i="37"/>
  <c r="M1762" i="37"/>
  <c r="M1763" i="37"/>
  <c r="M1764" i="37"/>
  <c r="M1765" i="37"/>
  <c r="M1766" i="37"/>
  <c r="M1767" i="37"/>
  <c r="M1768" i="37"/>
  <c r="M1769" i="37"/>
  <c r="M1770" i="37"/>
  <c r="M1771" i="37"/>
  <c r="M1772" i="37"/>
  <c r="M1773" i="37"/>
  <c r="M1774" i="37"/>
  <c r="M1775" i="37"/>
  <c r="M1776" i="37"/>
  <c r="M1777" i="37"/>
  <c r="M1778" i="37"/>
  <c r="M1779" i="37"/>
  <c r="M1780" i="37"/>
  <c r="M1781" i="37"/>
  <c r="M1782" i="37"/>
  <c r="M1783" i="37"/>
  <c r="M1784" i="37"/>
  <c r="M1785" i="37"/>
  <c r="M1786" i="37"/>
  <c r="M1787" i="37"/>
  <c r="M1788" i="37"/>
  <c r="M1789" i="37"/>
  <c r="M1790" i="37"/>
  <c r="M1791" i="37"/>
  <c r="M1792" i="37"/>
  <c r="M1793" i="37"/>
  <c r="M1794" i="37"/>
  <c r="M1795" i="37"/>
  <c r="M1796" i="37"/>
  <c r="M1797" i="37"/>
  <c r="M1798" i="37"/>
  <c r="M1799" i="37"/>
  <c r="M1800" i="37"/>
  <c r="M1801" i="37"/>
  <c r="M1802" i="37"/>
  <c r="M1803" i="37"/>
  <c r="M1804" i="37"/>
  <c r="M1805" i="37"/>
  <c r="M1806" i="37"/>
  <c r="M1807" i="37"/>
  <c r="M1808" i="37"/>
  <c r="M1809" i="37"/>
  <c r="M1810" i="37"/>
  <c r="M1811" i="37"/>
  <c r="M1812" i="37"/>
  <c r="M1813" i="37"/>
  <c r="M1814" i="37"/>
  <c r="M1815" i="37"/>
  <c r="M1816" i="37"/>
  <c r="M1817" i="37"/>
  <c r="M1818" i="37"/>
  <c r="M1819" i="37"/>
  <c r="M1820" i="37"/>
  <c r="M1821" i="37"/>
  <c r="M1822" i="37"/>
  <c r="M1823" i="37"/>
  <c r="M1824" i="37"/>
  <c r="M1825" i="37"/>
  <c r="M1826" i="37"/>
  <c r="M1827" i="37"/>
  <c r="M1828" i="37"/>
  <c r="M1829" i="37"/>
  <c r="M1830" i="37"/>
  <c r="M1831" i="37"/>
  <c r="M1832" i="37"/>
  <c r="M1833" i="37"/>
  <c r="M1834" i="37"/>
  <c r="M1835" i="37"/>
  <c r="M1836" i="37"/>
  <c r="M1837" i="37"/>
  <c r="M1838" i="37"/>
  <c r="M1839" i="37"/>
  <c r="M1840" i="37"/>
  <c r="M1841" i="37"/>
  <c r="M1842" i="37"/>
  <c r="M1843" i="37"/>
  <c r="M1844" i="37"/>
  <c r="M1845" i="37"/>
  <c r="M1846" i="37"/>
  <c r="M1847" i="37"/>
  <c r="M1848" i="37"/>
  <c r="M1849" i="37"/>
  <c r="M1850" i="37"/>
  <c r="M1851" i="37"/>
  <c r="M1852" i="37"/>
  <c r="M1853" i="37"/>
  <c r="M1854" i="37"/>
  <c r="M1855" i="37"/>
  <c r="M1856" i="37"/>
  <c r="M1857" i="37"/>
  <c r="M1858" i="37"/>
  <c r="M1859" i="37"/>
  <c r="M1860" i="37"/>
  <c r="M1861" i="37"/>
  <c r="M1862" i="37"/>
  <c r="M1863" i="37"/>
  <c r="M1864" i="37"/>
  <c r="M1865" i="37"/>
  <c r="M1866" i="37"/>
  <c r="M1867" i="37"/>
  <c r="M1868" i="37"/>
  <c r="M1869" i="37"/>
  <c r="M1870" i="37"/>
  <c r="M1871" i="37"/>
  <c r="M1872" i="37"/>
  <c r="M1873" i="37"/>
  <c r="M1874" i="37"/>
  <c r="M1875" i="37"/>
  <c r="M1876" i="37"/>
  <c r="M1877" i="37"/>
  <c r="M1878" i="37"/>
  <c r="M1879" i="37"/>
  <c r="M1880" i="37"/>
  <c r="M1881" i="37"/>
  <c r="M1882" i="37"/>
  <c r="M1883" i="37"/>
  <c r="M1884" i="37"/>
  <c r="M1885" i="37"/>
  <c r="M1886" i="37"/>
  <c r="M1887" i="37"/>
  <c r="M1888" i="37"/>
  <c r="M1889" i="37"/>
  <c r="M1890" i="37"/>
  <c r="M1891" i="37"/>
  <c r="M1892" i="37"/>
  <c r="M1893" i="37"/>
  <c r="M1894" i="37"/>
  <c r="M1895" i="37"/>
  <c r="M1896" i="37"/>
  <c r="M1897" i="37"/>
  <c r="M1898" i="37"/>
  <c r="M1899" i="37"/>
  <c r="M1900" i="37"/>
  <c r="M1901" i="37"/>
  <c r="M1902" i="37"/>
  <c r="M1903" i="37"/>
  <c r="M1904" i="37"/>
  <c r="M1905" i="37"/>
  <c r="M1906" i="37"/>
  <c r="M1907" i="37"/>
  <c r="M1908" i="37"/>
  <c r="M1909" i="37"/>
  <c r="M1910" i="37"/>
  <c r="M1911" i="37"/>
  <c r="M1912" i="37"/>
  <c r="M1913" i="37"/>
  <c r="M1914" i="37"/>
  <c r="M1915" i="37"/>
  <c r="M1916" i="37"/>
  <c r="M1917" i="37"/>
  <c r="M1918" i="37"/>
  <c r="M1919" i="37"/>
  <c r="M1920" i="37"/>
  <c r="M1921" i="37"/>
  <c r="M1922" i="37"/>
  <c r="M1923" i="37"/>
  <c r="M1924" i="37"/>
  <c r="M1925" i="37"/>
  <c r="M1926" i="37"/>
  <c r="M1927" i="37"/>
  <c r="M1928" i="37"/>
  <c r="M1929" i="37"/>
  <c r="M1930" i="37"/>
  <c r="M1931" i="37"/>
  <c r="M1932" i="37"/>
  <c r="M1933" i="37"/>
  <c r="M1934" i="37"/>
  <c r="M1935" i="37"/>
  <c r="M1936" i="37"/>
  <c r="M1937" i="37"/>
  <c r="M1938" i="37"/>
  <c r="M1939" i="37"/>
  <c r="M1940" i="37"/>
  <c r="M1941" i="37"/>
  <c r="M1942" i="37"/>
  <c r="M1943" i="37"/>
  <c r="M1944" i="37"/>
  <c r="M1945" i="37"/>
  <c r="M1946" i="37"/>
  <c r="M1947" i="37"/>
  <c r="M1948" i="37"/>
  <c r="M1949" i="37"/>
  <c r="M1950" i="37"/>
  <c r="M1951" i="37"/>
  <c r="M1952" i="37"/>
  <c r="M1953" i="37"/>
  <c r="M1954" i="37"/>
  <c r="M1955" i="37"/>
  <c r="M1956" i="37"/>
  <c r="M1957" i="37"/>
  <c r="M1958" i="37"/>
  <c r="M1959" i="37"/>
  <c r="M1960" i="37"/>
  <c r="M1961" i="37"/>
  <c r="M1962" i="37"/>
  <c r="M1963" i="37"/>
  <c r="M1964" i="37"/>
  <c r="M1965" i="37"/>
  <c r="M1966" i="37"/>
  <c r="M1967" i="37"/>
  <c r="M1968" i="37"/>
  <c r="M1969" i="37"/>
  <c r="M1970" i="37"/>
  <c r="M1971" i="37"/>
  <c r="M1972" i="37"/>
  <c r="M1973" i="37"/>
  <c r="M1974" i="37"/>
  <c r="M1975" i="37"/>
  <c r="M1976" i="37"/>
  <c r="M1977" i="37"/>
  <c r="M1978" i="37"/>
  <c r="M1979" i="37"/>
  <c r="M1980" i="37"/>
  <c r="M1981" i="37"/>
  <c r="M1982" i="37"/>
  <c r="M1983" i="37"/>
  <c r="M1984" i="37"/>
  <c r="M1985" i="37"/>
  <c r="M1986" i="37"/>
  <c r="M1987" i="37"/>
  <c r="M1988" i="37"/>
  <c r="M1989" i="37"/>
  <c r="M1990" i="37"/>
  <c r="M1991" i="37"/>
  <c r="M1992" i="37"/>
  <c r="M1993" i="37"/>
  <c r="M1994" i="37"/>
  <c r="M1995" i="37"/>
  <c r="M1996" i="37"/>
  <c r="M1997" i="37"/>
  <c r="M1998" i="37"/>
  <c r="M1999" i="37"/>
  <c r="M2000" i="37"/>
  <c r="M2001" i="37"/>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642F1-577D-42B4-9662-F50FD56DC2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F5EDC34-F8FD-46B1-8819-F1075B38B114}" name="WorksheetConnection_Ecommerce_Sales_Dataset_updated_Priyanka.xlsx!Table4" type="102" refreshedVersion="8" minRefreshableVersion="5">
    <extLst>
      <ext xmlns:x15="http://schemas.microsoft.com/office/spreadsheetml/2010/11/main" uri="{DE250136-89BD-433C-8126-D09CA5730AF9}">
        <x15:connection id="Table4" autoDelete="1">
          <x15:rangePr sourceName="_xlcn.WorksheetConnection_Ecommerce_Sales_Dataset_updated_Priyanka.xlsxTable41"/>
        </x15:connection>
      </ext>
    </extLst>
  </connection>
</connections>
</file>

<file path=xl/sharedStrings.xml><?xml version="1.0" encoding="utf-8"?>
<sst xmlns="http://schemas.openxmlformats.org/spreadsheetml/2006/main" count="24310" uniqueCount="4003">
  <si>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</si>
  <si>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</si>
  <si>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</si>
  <si>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</si>
  <si>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</si>
  <si>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</si>
  <si>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</si>
  <si>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</si>
  <si>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</si>
  <si>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</si>
  <si>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</si>
  <si>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</si>
  <si>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</si>
  <si>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</si>
  <si>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</si>
  <si>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</si>
  <si>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</si>
  <si>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</si>
  <si>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</si>
  <si>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</si>
  <si>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</si>
  <si>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</si>
  <si>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</si>
  <si>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</si>
  <si>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</si>
  <si>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</si>
  <si>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</si>
  <si>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</si>
  <si>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</si>
  <si>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</si>
  <si>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</si>
  <si>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</si>
  <si>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</si>
  <si>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</si>
  <si>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</si>
  <si>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</si>
  <si>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</si>
  <si>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</si>
  <si>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</si>
  <si>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</si>
  <si>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</si>
  <si>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</si>
  <si>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</si>
  <si>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</si>
  <si>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</si>
  <si>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</si>
  <si>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</si>
  <si>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</si>
  <si>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</si>
  <si>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</si>
  <si>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</si>
  <si>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</si>
  <si>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</si>
  <si>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</si>
  <si>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</si>
  <si>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</si>
  <si>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</si>
  <si>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</si>
  <si>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</si>
  <si>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</si>
  <si>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</si>
  <si>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</si>
  <si>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</si>
  <si>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</si>
  <si>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</si>
  <si>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</si>
  <si>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</si>
  <si>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</si>
  <si>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</si>
  <si>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</si>
  <si>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</si>
  <si>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</si>
  <si>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</si>
  <si>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</si>
  <si>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</si>
  <si>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</si>
  <si>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</si>
  <si>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</si>
  <si>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</si>
  <si>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</si>
  <si>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</si>
  <si>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</si>
  <si>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</si>
  <si>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</si>
  <si>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</si>
  <si>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</si>
  <si>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</si>
  <si>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</si>
  <si>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</si>
  <si>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</si>
  <si>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</si>
  <si>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</si>
  <si>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</si>
  <si>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</si>
  <si>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</si>
  <si>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</si>
  <si>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</si>
  <si>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</si>
  <si>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</si>
  <si>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</si>
  <si>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</si>
  <si>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</si>
  <si>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</si>
  <si>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</si>
  <si>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</si>
  <si>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</si>
  <si>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</si>
  <si>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</si>
  <si>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</si>
  <si>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</si>
  <si>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</si>
  <si>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</si>
  <si>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</si>
  <si>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</si>
  <si>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</si>
  <si>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</si>
  <si>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</si>
  <si>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</si>
  <si>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</si>
  <si>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</si>
  <si>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</si>
  <si>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</si>
  <si>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</si>
  <si>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</si>
  <si>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</si>
  <si>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</si>
  <si>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</si>
  <si>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</si>
  <si>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</si>
  <si>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</si>
  <si>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</si>
  <si>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</si>
  <si>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</si>
  <si>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</si>
  <si>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</si>
  <si>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</si>
  <si>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</si>
  <si>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</si>
  <si>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</si>
  <si>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</si>
  <si>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</si>
  <si>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</si>
  <si>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</si>
  <si>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</si>
  <si>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</si>
  <si>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</si>
  <si>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</si>
  <si>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</si>
  <si>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</si>
  <si>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</si>
  <si>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</si>
  <si>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</si>
  <si>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</si>
  <si>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</si>
  <si>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</si>
  <si>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</si>
  <si>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</si>
  <si>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</si>
  <si>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</si>
  <si>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</si>
  <si>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</si>
  <si>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</si>
  <si>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</si>
  <si>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</si>
  <si>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</si>
  <si>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</si>
  <si>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</si>
  <si>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</si>
  <si>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</si>
  <si>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</si>
  <si>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</si>
  <si>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</si>
  <si>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</si>
  <si>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</si>
  <si>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</si>
  <si>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</si>
  <si>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</si>
  <si>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</si>
  <si>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</si>
  <si>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</si>
  <si>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</si>
  <si>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</si>
  <si>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</si>
  <si>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</si>
  <si>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</si>
  <si>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</si>
  <si>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</si>
  <si>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</si>
  <si>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</si>
  <si>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</si>
  <si>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</si>
  <si>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</si>
  <si>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</si>
  <si>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</si>
  <si>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</si>
  <si>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</si>
  <si>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</si>
  <si>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</si>
  <si>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</si>
  <si>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</si>
  <si>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</si>
  <si>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</si>
  <si>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</si>
  <si>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</si>
  <si>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</si>
  <si>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</si>
  <si>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</si>
  <si>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</si>
  <si>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</si>
  <si>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</si>
  <si>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</si>
  <si>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</si>
  <si>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</si>
  <si>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</si>
  <si>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</si>
  <si>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</si>
  <si>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</si>
  <si>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</si>
  <si>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</si>
  <si>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</si>
  <si>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</si>
  <si>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</si>
  <si>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</si>
  <si>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</si>
  <si>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</si>
  <si>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</si>
  <si>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</si>
  <si>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</si>
  <si>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</si>
  <si>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</si>
  <si>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</si>
  <si>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</si>
  <si>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</si>
  <si>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</si>
  <si>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</si>
  <si>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</si>
  <si>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</si>
  <si>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</si>
  <si>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</si>
  <si>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</si>
  <si>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</si>
  <si>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</si>
  <si>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</si>
  <si>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</si>
  <si>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</si>
  <si>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</si>
  <si>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</si>
  <si>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</si>
  <si>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</si>
  <si>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</si>
  <si>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</si>
  <si>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</si>
  <si>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</si>
  <si>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</si>
  <si>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</si>
  <si>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</si>
  <si>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</si>
  <si>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</si>
  <si>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</si>
  <si>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</si>
  <si>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</si>
  <si>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</si>
  <si>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</si>
  <si>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</si>
  <si>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</si>
  <si>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</si>
  <si>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</si>
  <si>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</si>
  <si>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</si>
  <si>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</si>
  <si>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</si>
  <si>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</si>
  <si>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</si>
  <si>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</si>
  <si>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</si>
  <si>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</si>
  <si>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</si>
  <si>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</si>
  <si>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</si>
  <si>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</si>
  <si>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</si>
  <si>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</si>
  <si>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</si>
  <si>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</si>
  <si>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</si>
  <si>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</si>
  <si>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</si>
  <si>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</si>
  <si>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</si>
  <si>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</si>
  <si>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</si>
  <si>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</si>
  <si>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</si>
  <si>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</si>
  <si>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</si>
  <si>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</si>
  <si>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</si>
  <si>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</si>
  <si>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</si>
  <si>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</si>
  <si>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</si>
  <si>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</si>
  <si>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</si>
  <si>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</si>
  <si>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</si>
  <si>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</si>
  <si>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</si>
  <si>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</si>
  <si>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</si>
  <si>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</si>
  <si>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</si>
  <si>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</si>
  <si>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</si>
  <si>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</si>
  <si>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</si>
  <si>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</si>
  <si>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</si>
  <si>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</si>
  <si>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</si>
  <si>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</si>
  <si>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</si>
  <si>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</si>
  <si>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</si>
  <si>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</si>
  <si>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</si>
  <si>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</si>
  <si>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</si>
  <si>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</si>
  <si>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</si>
  <si>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</si>
  <si>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</si>
  <si>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</si>
  <si>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</si>
  <si>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</si>
  <si>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</si>
  <si>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</si>
  <si>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</si>
  <si>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</si>
  <si>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</si>
  <si>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</si>
  <si>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</si>
  <si>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</si>
  <si>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</si>
  <si>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</si>
  <si>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</si>
  <si>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</si>
  <si>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</si>
  <si>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</si>
  <si>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</si>
  <si>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</si>
  <si>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</si>
  <si>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</si>
  <si>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</si>
  <si>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</si>
  <si>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</si>
  <si>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</si>
  <si>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</si>
  <si>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</si>
  <si>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</si>
  <si>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</si>
  <si>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</si>
  <si>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</si>
  <si>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</si>
  <si>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</si>
  <si>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</si>
  <si>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</si>
  <si>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</si>
  <si>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</si>
  <si>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</si>
  <si>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</si>
  <si>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</si>
  <si>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</si>
  <si>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</si>
  <si>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</si>
  <si>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</si>
  <si>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</si>
  <si>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</si>
  <si>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</si>
  <si>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</si>
  <si>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</si>
  <si>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</si>
  <si>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</si>
  <si>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</si>
  <si>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</si>
  <si>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</si>
  <si>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</si>
  <si>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</si>
  <si>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</si>
  <si>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</si>
  <si>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</si>
  <si>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</si>
  <si>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</si>
  <si>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</si>
  <si>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</si>
  <si>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</si>
  <si>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</si>
  <si>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</si>
  <si>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</si>
  <si>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</si>
  <si>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</si>
  <si>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</si>
  <si>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</si>
  <si>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</si>
  <si>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</si>
  <si>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</si>
  <si>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</si>
  <si>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</si>
  <si>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</si>
  <si>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</si>
  <si>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</si>
  <si>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</si>
  <si>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</si>
  <si>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</si>
  <si>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</si>
  <si>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</si>
  <si>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</si>
  <si>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</si>
  <si>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</si>
  <si>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</si>
  <si>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</si>
  <si>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</si>
  <si>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</si>
  <si>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</si>
  <si>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</si>
  <si>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</si>
  <si>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</si>
  <si>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</si>
  <si>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</si>
  <si>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</si>
  <si>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</si>
  <si>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</si>
  <si>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</si>
  <si>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</si>
  <si>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</si>
  <si>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</si>
  <si>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</si>
  <si>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</si>
  <si>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</si>
  <si>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</si>
  <si>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</si>
  <si>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</si>
  <si>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</si>
  <si>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</si>
  <si>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</si>
  <si>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</si>
  <si>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</si>
  <si>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</si>
  <si>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</si>
  <si>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</si>
  <si>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</si>
  <si>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</si>
  <si>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</si>
  <si>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</si>
  <si>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</si>
  <si>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</si>
  <si>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</si>
  <si>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</si>
  <si>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</si>
  <si>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</si>
  <si>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</si>
  <si>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</si>
  <si>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</si>
  <si>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</si>
  <si>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</si>
  <si>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</si>
  <si>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</si>
  <si>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</si>
  <si>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</si>
  <si>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</si>
  <si>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</si>
  <si>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</si>
  <si>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</si>
  <si>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</si>
  <si>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</si>
  <si>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</si>
  <si>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</si>
  <si>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</si>
  <si>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</si>
  <si>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</si>
  <si>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</si>
  <si>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</si>
  <si>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</si>
  <si>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</si>
  <si>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</si>
  <si>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</si>
  <si>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</si>
  <si>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</si>
  <si>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</si>
  <si>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</si>
  <si>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</si>
  <si>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</si>
  <si>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</si>
  <si>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</si>
  <si>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</si>
  <si>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</si>
  <si>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</si>
  <si>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</si>
  <si>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</si>
  <si>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</si>
  <si>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</si>
  <si>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</si>
  <si>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</si>
  <si>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</si>
  <si>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</si>
  <si>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</si>
  <si>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</si>
  <si>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</si>
  <si>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</si>
  <si>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</si>
  <si>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</si>
  <si>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</si>
  <si>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</si>
  <si>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</si>
  <si>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</si>
  <si>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</si>
  <si>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</si>
  <si>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</si>
  <si>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</si>
  <si>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</si>
  <si>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</si>
  <si>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</si>
  <si>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</si>
  <si>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</si>
  <si>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</si>
  <si>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</si>
  <si>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</si>
  <si>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</si>
  <si>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</si>
  <si>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</si>
  <si>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</si>
  <si>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</si>
  <si>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</si>
  <si>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</si>
  <si>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</si>
  <si>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</si>
  <si>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</si>
  <si>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</si>
  <si>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</si>
  <si>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</si>
  <si>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</si>
  <si>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</si>
  <si>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</si>
  <si>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</si>
  <si>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</si>
  <si>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</si>
  <si>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</si>
  <si>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</si>
  <si>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</si>
  <si>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</si>
  <si>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</si>
  <si>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</si>
  <si>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</si>
  <si>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</si>
  <si>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</si>
  <si>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</si>
  <si>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</si>
  <si>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</si>
  <si>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</si>
  <si>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</si>
  <si>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</si>
  <si>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</si>
  <si>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</si>
  <si>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</si>
  <si>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</si>
  <si>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</si>
  <si>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</si>
  <si>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</si>
  <si>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</si>
  <si>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</si>
  <si>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</si>
  <si>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</si>
  <si>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</si>
  <si>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</si>
  <si>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</si>
  <si>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</si>
  <si>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</si>
  <si>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</si>
  <si>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</si>
  <si>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</si>
  <si>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</si>
  <si>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</si>
  <si>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</si>
  <si>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</si>
  <si>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</si>
  <si>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</si>
  <si>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</si>
  <si>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</si>
  <si>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</si>
  <si>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</si>
  <si>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</si>
  <si>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</si>
  <si>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</si>
  <si>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</si>
  <si>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</si>
  <si>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</si>
  <si>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</si>
  <si>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</si>
  <si>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</si>
  <si>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</si>
  <si>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</si>
  <si>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</si>
  <si>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</si>
  <si>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</si>
  <si>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</si>
  <si>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</si>
  <si>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</si>
  <si>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</si>
  <si>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</si>
  <si>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</si>
  <si>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</si>
  <si>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</si>
  <si>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</si>
  <si>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</si>
  <si>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</si>
  <si>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</si>
  <si>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</si>
  <si>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</si>
  <si>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</si>
  <si>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</si>
  <si>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</si>
  <si>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</si>
  <si>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</si>
  <si>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</si>
  <si>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</si>
  <si>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</si>
  <si>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</si>
  <si>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</si>
  <si>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</si>
  <si>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</si>
  <si>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</si>
  <si>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</si>
  <si>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</si>
  <si>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</si>
  <si>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</si>
  <si>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</si>
  <si>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</si>
  <si>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</si>
  <si>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</si>
  <si>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</si>
  <si>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</si>
  <si>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</si>
  <si>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</si>
  <si>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</si>
  <si>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</si>
  <si>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</si>
  <si>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</si>
  <si>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</si>
  <si>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</si>
  <si>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</si>
  <si>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</si>
  <si>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</si>
  <si>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</si>
  <si>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</si>
  <si>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</si>
  <si>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</si>
  <si>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</si>
  <si>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</si>
  <si>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</si>
  <si>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</si>
  <si>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</si>
  <si>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</si>
  <si>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</si>
  <si>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</si>
  <si>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</si>
  <si>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</si>
  <si>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</si>
  <si>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</si>
  <si>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</si>
  <si>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</si>
  <si>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</si>
  <si>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</si>
  <si>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</si>
  <si>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</si>
  <si>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</si>
  <si>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</si>
  <si>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</si>
  <si>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</si>
  <si>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</si>
  <si>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</si>
  <si>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</si>
  <si>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</si>
  <si>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</si>
  <si>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</si>
  <si>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</si>
  <si>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</si>
  <si>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</si>
  <si>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</si>
  <si>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</si>
  <si>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</si>
  <si>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</si>
  <si>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</si>
  <si>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</si>
  <si>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</si>
  <si>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</si>
  <si>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</si>
  <si>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</si>
  <si>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</si>
  <si>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</si>
  <si>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</si>
  <si>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</si>
  <si>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</si>
  <si>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</si>
  <si>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</si>
  <si>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</si>
  <si>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</si>
  <si>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</si>
  <si>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</si>
  <si>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</si>
  <si>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</si>
  <si>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</si>
  <si>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</si>
  <si>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</si>
  <si>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</si>
  <si>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</si>
  <si>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</si>
  <si>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</si>
  <si>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</si>
  <si>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</si>
  <si>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</si>
  <si>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</si>
  <si>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</si>
  <si>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</si>
  <si>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</si>
  <si>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</si>
  <si>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</si>
  <si>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</si>
  <si>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</si>
  <si>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</si>
  <si>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</si>
  <si>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</si>
  <si>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</si>
  <si>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</si>
  <si>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</si>
  <si>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</si>
  <si>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</si>
  <si>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</si>
  <si>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</si>
  <si>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</si>
  <si>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</si>
  <si>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</si>
  <si>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</si>
  <si>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</si>
  <si>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</si>
  <si>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</si>
  <si>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</si>
  <si>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</si>
  <si>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</si>
  <si>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</si>
  <si>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</si>
  <si>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</si>
  <si>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</si>
  <si>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</si>
  <si>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</si>
  <si>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</si>
  <si>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</si>
  <si>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</si>
  <si>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</si>
  <si>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</si>
  <si>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</si>
  <si>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</si>
  <si>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</si>
  <si>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</si>
  <si>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</si>
  <si>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</si>
  <si>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</si>
  <si>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</si>
  <si>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</si>
  <si>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</si>
  <si>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</si>
  <si>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</si>
  <si>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</si>
  <si>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</si>
  <si>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</si>
  <si>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</si>
  <si>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</si>
  <si>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</si>
  <si>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</si>
  <si>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</si>
  <si>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</si>
  <si>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</si>
  <si>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</si>
  <si>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</si>
  <si>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</si>
  <si>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</si>
  <si>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</si>
  <si>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</si>
  <si>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</si>
  <si>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</si>
  <si>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</si>
  <si>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</si>
  <si>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</si>
  <si>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</si>
  <si>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</si>
  <si>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</si>
  <si>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</si>
  <si>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</si>
  <si>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</si>
  <si>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</si>
  <si>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</si>
  <si>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</si>
  <si>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</si>
  <si>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</si>
  <si>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</si>
  <si>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</si>
  <si>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</si>
  <si>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</si>
  <si>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</si>
  <si>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</si>
  <si>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</si>
  <si>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</si>
  <si>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</si>
  <si>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</si>
  <si>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</si>
  <si>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</si>
  <si>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</si>
  <si>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</si>
  <si>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</si>
  <si>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</si>
  <si>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</si>
  <si>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</si>
  <si>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</si>
  <si>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</si>
  <si>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</si>
  <si>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</si>
  <si>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</si>
  <si>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</si>
  <si>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</si>
  <si>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</si>
  <si>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</si>
  <si>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</si>
  <si>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</si>
  <si>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</si>
  <si>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</si>
  <si>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</si>
  <si>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</si>
  <si>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</si>
  <si>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</si>
  <si>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</si>
  <si>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</si>
  <si>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</si>
  <si>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</si>
  <si>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</si>
  <si>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</si>
  <si>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</si>
  <si>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</si>
  <si>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</si>
  <si>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</si>
  <si>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</si>
  <si>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</si>
  <si>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</si>
  <si>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</si>
  <si>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</si>
  <si>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</si>
  <si>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</si>
  <si>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</si>
  <si>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</si>
  <si>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</si>
  <si>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</si>
  <si>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</si>
  <si>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</si>
  <si>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</si>
  <si>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</si>
  <si>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</si>
  <si>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</si>
  <si>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</si>
  <si>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</si>
  <si>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</si>
  <si>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</si>
  <si>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</si>
  <si>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</si>
  <si>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</si>
  <si>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</si>
  <si>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</si>
  <si>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</si>
  <si>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</si>
  <si>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</si>
  <si>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</si>
  <si>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</si>
  <si>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</si>
  <si>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</si>
  <si>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</si>
  <si>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</si>
  <si>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</si>
  <si>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</si>
  <si>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</si>
  <si>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</si>
  <si>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</si>
  <si>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</si>
  <si>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</si>
  <si>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</si>
  <si>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</si>
  <si>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</si>
  <si>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</si>
  <si>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</si>
  <si>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</si>
  <si>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</si>
  <si>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</si>
  <si>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</si>
  <si>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</si>
  <si>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</si>
  <si>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</si>
  <si>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</si>
  <si>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</si>
  <si>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</si>
  <si>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</si>
  <si>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</si>
  <si>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</si>
  <si>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</si>
  <si>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</si>
  <si>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</si>
  <si>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</si>
  <si>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</si>
  <si>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</si>
  <si>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</si>
  <si>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</si>
  <si>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</si>
  <si>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</si>
  <si>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</si>
  <si>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</si>
  <si>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</si>
  <si>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</si>
  <si>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</si>
  <si>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</si>
  <si>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</si>
  <si>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</si>
  <si>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</si>
  <si>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</si>
  <si>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</si>
  <si>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</si>
  <si>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</si>
  <si>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</si>
  <si>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</si>
  <si>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</si>
  <si>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</si>
  <si>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</si>
  <si>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</si>
  <si>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</si>
  <si>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</si>
  <si>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</si>
  <si>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</si>
  <si>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</si>
  <si>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</si>
  <si>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</si>
  <si>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</si>
  <si>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</si>
  <si>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</si>
  <si>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</si>
  <si>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</si>
  <si>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</si>
  <si>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</si>
  <si>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</si>
  <si>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</si>
  <si>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</si>
  <si>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</si>
  <si>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</si>
  <si>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</si>
  <si>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</si>
  <si>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</si>
  <si>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</si>
  <si>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</si>
  <si>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</si>
  <si>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</si>
  <si>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</si>
  <si>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</si>
  <si>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</si>
  <si>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</si>
  <si>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</si>
  <si>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</si>
  <si>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</si>
  <si>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</si>
  <si>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</si>
  <si>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</si>
  <si>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</si>
  <si>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</si>
  <si>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</si>
  <si>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</si>
  <si>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</si>
  <si>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</si>
  <si>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</si>
  <si>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</si>
  <si>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</si>
  <si>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</si>
  <si>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</si>
  <si>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</si>
  <si>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</si>
  <si>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</si>
  <si>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</si>
  <si>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</si>
  <si>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</si>
  <si>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</si>
  <si>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</si>
  <si>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</si>
  <si>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</si>
  <si>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</si>
  <si>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</si>
  <si>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</si>
  <si>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</si>
  <si>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</si>
  <si>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</si>
  <si>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</si>
  <si>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</si>
  <si>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</si>
  <si>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</si>
  <si>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</si>
  <si>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</si>
  <si>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</si>
  <si>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</si>
  <si>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</si>
  <si>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</si>
  <si>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</si>
  <si>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</si>
  <si>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</si>
  <si>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</si>
  <si>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</si>
  <si>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</si>
  <si>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</si>
  <si>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</si>
  <si>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</si>
  <si>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</si>
  <si>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</si>
  <si>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</si>
  <si>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</si>
  <si>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</si>
  <si>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</si>
  <si>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</si>
  <si>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</si>
  <si>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</si>
  <si>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</si>
  <si>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</si>
  <si>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</si>
  <si>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</si>
  <si>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</si>
  <si>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</si>
  <si>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</si>
  <si>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</si>
  <si>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</si>
  <si>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</si>
  <si>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</si>
  <si>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</si>
  <si>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</si>
  <si>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</si>
  <si>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</si>
  <si>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</si>
  <si>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</si>
  <si>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</si>
  <si>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</si>
  <si>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</si>
  <si>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</si>
  <si>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</si>
  <si>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</si>
  <si>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</si>
  <si>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</si>
  <si>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</si>
  <si>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</si>
  <si>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</si>
  <si>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</si>
  <si>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</si>
  <si>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</si>
  <si>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</si>
  <si>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</si>
  <si>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</si>
  <si>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</si>
  <si>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</si>
  <si>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</si>
  <si>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</si>
  <si>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</si>
  <si>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</si>
  <si>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</si>
  <si>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</si>
  <si>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</si>
  <si>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</si>
  <si>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</si>
  <si>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</si>
  <si>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</si>
  <si>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</si>
  <si>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</si>
  <si>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</si>
  <si>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</si>
  <si>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</si>
  <si>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</si>
  <si>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</si>
  <si>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</si>
  <si>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</si>
  <si>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</si>
  <si>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</si>
  <si>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</si>
  <si>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</si>
  <si>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</si>
  <si>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</si>
  <si>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</si>
  <si>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</si>
  <si>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</si>
  <si>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</si>
  <si>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</si>
  <si>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</si>
  <si>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</si>
  <si>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</si>
  <si>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</si>
  <si>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</si>
  <si>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</si>
  <si>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</si>
  <si>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</si>
  <si>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</si>
  <si>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</si>
  <si>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</si>
  <si>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</si>
  <si>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</si>
  <si>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</si>
  <si>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</si>
  <si>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</si>
  <si>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</si>
  <si>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</si>
  <si>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</si>
  <si>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</si>
  <si>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</si>
  <si>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</si>
  <si>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</si>
  <si>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</si>
  <si>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</si>
  <si>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</si>
  <si>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</si>
  <si>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</si>
  <si>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</si>
  <si>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</si>
  <si>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</si>
  <si>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</si>
  <si>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</si>
  <si>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</si>
  <si>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</si>
  <si>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</si>
  <si>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</si>
  <si>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</si>
  <si>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</si>
  <si>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</si>
  <si>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</si>
  <si>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</si>
  <si>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</si>
  <si>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</si>
  <si>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</si>
  <si>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</si>
  <si>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</si>
  <si>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</si>
  <si>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</si>
  <si>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</si>
  <si>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</si>
  <si>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</si>
  <si>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</si>
  <si>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</si>
  <si>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</si>
  <si>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</si>
  <si>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</si>
  <si>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</si>
  <si>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</si>
  <si>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</si>
  <si>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</si>
  <si>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</si>
  <si>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</si>
  <si>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</si>
  <si>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</si>
  <si>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</si>
  <si>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</si>
  <si>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</si>
  <si>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</si>
  <si>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</si>
  <si>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</si>
  <si>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</si>
  <si>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</si>
  <si>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</si>
  <si>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</si>
  <si>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</si>
  <si>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</si>
  <si>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</si>
  <si>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</si>
  <si>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</si>
  <si>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</si>
  <si>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</si>
  <si>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</si>
  <si>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</si>
  <si>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</si>
  <si>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</si>
  <si>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</si>
  <si>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</si>
  <si>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</si>
  <si>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</si>
  <si>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</si>
  <si>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</si>
  <si>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</si>
  <si>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</si>
  <si>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</si>
  <si>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</si>
  <si>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</si>
  <si>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</si>
  <si>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</si>
  <si>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</si>
  <si>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</si>
  <si>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</si>
  <si>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</si>
  <si>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</si>
  <si>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</si>
  <si>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</si>
  <si>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</si>
  <si>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</si>
  <si>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</si>
  <si>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</si>
  <si>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</si>
  <si>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</si>
  <si>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</si>
  <si>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</si>
  <si>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</si>
  <si>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</si>
  <si>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</si>
  <si>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</si>
  <si>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</si>
  <si>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</si>
  <si>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</si>
  <si>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</si>
  <si>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</si>
  <si>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</si>
  <si>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</si>
  <si>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</si>
  <si>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</si>
  <si>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</si>
  <si>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</si>
  <si>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</si>
  <si>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</si>
  <si>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</si>
  <si>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</si>
  <si>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</si>
  <si>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</si>
  <si>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</si>
  <si>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</si>
  <si>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</si>
  <si>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</si>
  <si>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</si>
  <si>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</si>
  <si>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</si>
  <si>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</si>
  <si>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</si>
  <si>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</si>
  <si>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</si>
  <si>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</si>
  <si>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</si>
  <si>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</si>
  <si>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</si>
  <si>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</si>
  <si>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</si>
  <si>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</si>
  <si>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</si>
  <si>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</si>
  <si>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</si>
  <si>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</si>
  <si>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</si>
  <si>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</si>
  <si>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</si>
  <si>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</si>
  <si>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</si>
  <si>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</si>
  <si>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</si>
  <si>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</si>
  <si>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</si>
  <si>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</si>
  <si>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</si>
  <si>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</si>
  <si>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</si>
  <si>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</si>
  <si>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</si>
  <si>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</si>
  <si>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</si>
  <si>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</si>
  <si>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</si>
  <si>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</si>
  <si>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</si>
  <si>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</si>
  <si>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</si>
  <si>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</si>
  <si>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</si>
  <si>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</si>
  <si>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</si>
  <si>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</si>
  <si>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</si>
  <si>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</si>
  <si>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</si>
  <si>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</si>
  <si>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</si>
  <si>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</si>
  <si>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</si>
  <si>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</si>
  <si>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</si>
  <si>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</si>
  <si>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</si>
  <si>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</si>
  <si>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</si>
  <si>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</si>
  <si>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</si>
  <si>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</si>
  <si>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</si>
  <si>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</si>
  <si>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</si>
  <si>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</si>
  <si>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</si>
  <si>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</si>
  <si>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</si>
  <si>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</si>
  <si>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</si>
  <si>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</si>
  <si>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</si>
  <si>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</si>
  <si>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</si>
  <si>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</si>
  <si>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</si>
  <si>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</si>
  <si>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</si>
  <si>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</si>
  <si>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</si>
  <si>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</si>
  <si>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</si>
  <si>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</si>
  <si>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</si>
  <si>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</si>
  <si>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</si>
  <si>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</si>
  <si>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</si>
  <si>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</si>
  <si>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</si>
  <si>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</si>
  <si>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</si>
  <si>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</si>
  <si>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</si>
  <si>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</si>
  <si>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</si>
  <si>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</si>
  <si>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</si>
  <si>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</si>
  <si>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</si>
  <si>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</si>
  <si>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</si>
  <si>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</si>
  <si>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</si>
  <si>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</si>
  <si>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</si>
  <si>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</si>
  <si>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</si>
  <si>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</si>
  <si>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</si>
  <si>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</si>
  <si>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</si>
  <si>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</si>
  <si>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</si>
  <si>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</si>
  <si>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</si>
  <si>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</si>
  <si>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</si>
  <si>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</si>
  <si>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</si>
  <si>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</si>
  <si>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</si>
  <si>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</si>
  <si>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</si>
  <si>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</si>
  <si>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</si>
  <si>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</si>
  <si>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</si>
  <si>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</si>
  <si>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</si>
  <si>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</si>
  <si>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</si>
  <si>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</si>
  <si>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</si>
  <si>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</si>
  <si>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</si>
  <si>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</si>
  <si>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</si>
  <si>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</si>
  <si>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</si>
  <si>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</si>
  <si>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</si>
  <si>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</si>
  <si>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</si>
  <si>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</si>
  <si>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</si>
  <si>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</si>
  <si>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</si>
  <si>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</si>
  <si>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</si>
  <si>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</si>
  <si>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</si>
  <si>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</si>
  <si>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</si>
  <si>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</si>
  <si>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</si>
  <si>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</si>
  <si>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</si>
  <si>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</si>
  <si>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</si>
  <si>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</si>
  <si>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</si>
  <si>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</si>
  <si>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</si>
  <si>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</si>
  <si>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</si>
  <si>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</si>
  <si>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</si>
  <si>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</si>
  <si>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</si>
  <si>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</si>
  <si>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</si>
  <si>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</si>
  <si>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</si>
  <si>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</si>
  <si>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</si>
  <si>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</si>
  <si>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</si>
  <si>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</si>
  <si>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</si>
  <si>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</si>
  <si>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</si>
  <si>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</si>
  <si>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</si>
  <si>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</si>
  <si>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</si>
  <si>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</si>
  <si>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</si>
  <si>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</si>
  <si>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</si>
  <si>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</si>
  <si>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</si>
  <si>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</si>
  <si>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</si>
  <si>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</si>
  <si>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</si>
  <si>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</si>
  <si>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</si>
  <si>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</si>
  <si>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</si>
  <si>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</si>
  <si>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</si>
  <si>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</si>
  <si>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</si>
  <si>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</si>
  <si>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</si>
  <si>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</si>
  <si>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</si>
  <si>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</si>
  <si>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</si>
  <si>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</si>
  <si>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</si>
  <si>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</si>
  <si>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</si>
  <si>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</si>
  <si>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</si>
  <si>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</si>
  <si>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</si>
  <si>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</si>
  <si>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</si>
  <si>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</si>
  <si>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</si>
  <si>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</si>
  <si>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</si>
  <si>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</si>
  <si>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</si>
  <si>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</si>
  <si>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</si>
  <si>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</si>
  <si>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</si>
  <si>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</si>
  <si>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</si>
  <si>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</si>
  <si>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</si>
  <si>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</si>
  <si>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</si>
  <si>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</si>
  <si>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</si>
  <si>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</si>
  <si>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</si>
  <si>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</si>
  <si>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</si>
  <si>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</si>
  <si>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</si>
  <si>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</si>
  <si>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</si>
  <si>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</si>
  <si>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</si>
  <si>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</si>
  <si>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</si>
  <si>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</si>
  <si>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</si>
  <si>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</si>
  <si>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</si>
  <si>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</si>
  <si>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</si>
  <si>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</si>
  <si>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</si>
  <si>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</si>
  <si>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</si>
  <si>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</si>
  <si>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</si>
  <si>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</si>
  <si>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</si>
  <si>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</si>
  <si>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</si>
  <si>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</si>
  <si>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</si>
  <si>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</si>
  <si>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</si>
  <si>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</si>
  <si>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</si>
  <si>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</si>
  <si>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</si>
  <si>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</si>
  <si>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</si>
  <si>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</si>
  <si>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</si>
  <si>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</si>
  <si>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</si>
  <si>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</si>
  <si>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</si>
  <si>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</si>
  <si>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</si>
  <si>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</si>
  <si>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</si>
  <si>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</si>
  <si>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</si>
  <si>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</si>
  <si>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</si>
  <si>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</si>
  <si>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</si>
  <si>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</si>
  <si>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</si>
  <si>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</si>
  <si>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</si>
  <si>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</si>
  <si>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</si>
  <si>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</si>
  <si>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</si>
  <si>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</si>
  <si>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</si>
  <si>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</si>
  <si>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</si>
  <si>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</si>
  <si>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</si>
  <si>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</si>
  <si>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</si>
  <si>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</si>
  <si>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</si>
  <si>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</si>
  <si>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</si>
  <si>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</si>
  <si>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</si>
  <si>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</si>
  <si>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</si>
  <si>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</si>
  <si>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</si>
  <si>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</si>
  <si>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</si>
  <si>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</si>
  <si>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</si>
  <si>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</si>
  <si>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</si>
  <si>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</si>
  <si>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</si>
  <si>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</si>
  <si>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</si>
  <si>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</si>
  <si>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</si>
  <si>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</si>
  <si>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</si>
  <si>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</si>
  <si>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</si>
  <si>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</si>
  <si>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</si>
  <si>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</si>
  <si>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</si>
  <si>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</si>
  <si>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</si>
  <si>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</si>
  <si>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</si>
  <si>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</si>
  <si>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</si>
  <si>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</si>
  <si>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</si>
  <si>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</si>
  <si>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</si>
  <si>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</si>
  <si>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</si>
  <si>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</si>
  <si>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</si>
  <si>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</si>
  <si>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</si>
  <si>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</si>
  <si>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</si>
  <si>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</si>
  <si>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</si>
  <si>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</si>
  <si>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</si>
  <si>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</si>
  <si>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</si>
  <si>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</si>
  <si>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</si>
  <si>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</si>
  <si>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</si>
  <si>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</si>
  <si>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</si>
  <si>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</si>
  <si>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</si>
  <si>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</si>
  <si>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</si>
  <si>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</si>
  <si>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</si>
  <si>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</si>
  <si>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</si>
  <si>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</si>
  <si>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</si>
  <si>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</si>
  <si>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</si>
  <si>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</si>
  <si>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</si>
  <si>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</si>
  <si>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</si>
  <si>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</si>
  <si>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</si>
  <si>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</si>
  <si>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</si>
  <si>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</si>
  <si>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</si>
  <si>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</si>
  <si>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</si>
  <si>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</si>
  <si>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</si>
  <si>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</si>
  <si>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</si>
  <si>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</si>
  <si>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</si>
  <si>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</si>
  <si>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</si>
  <si>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</si>
  <si>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</si>
  <si>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</si>
  <si>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</si>
  <si>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</si>
  <si>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</si>
  <si>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</si>
  <si>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</si>
  <si>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</si>
  <si>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</si>
  <si>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</si>
  <si>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</si>
  <si>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</si>
  <si>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</si>
  <si>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</si>
  <si>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</si>
  <si>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</si>
  <si>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</si>
  <si>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</si>
  <si>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</si>
  <si>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</si>
  <si>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</si>
  <si>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</si>
  <si>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</si>
  <si>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</si>
  <si>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</si>
  <si>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</si>
  <si>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</si>
  <si>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</si>
  <si>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</si>
  <si>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</si>
  <si>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</si>
  <si>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</si>
  <si>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</si>
  <si>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</si>
  <si>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</si>
  <si>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</si>
  <si>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</si>
  <si>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</si>
  <si>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</si>
  <si>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</si>
  <si>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</si>
  <si>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</si>
  <si>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</si>
  <si>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</si>
  <si>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</si>
  <si>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</si>
  <si>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</si>
  <si>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</si>
  <si>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</si>
  <si>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</si>
  <si>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</si>
  <si>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</si>
  <si>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</si>
  <si>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</si>
  <si>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</si>
  <si>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</si>
  <si>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</si>
  <si>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</si>
  <si>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</si>
  <si>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</si>
  <si>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</si>
  <si>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</si>
  <si>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</si>
  <si>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</si>
  <si>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</si>
  <si>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</si>
  <si>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</si>
  <si>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</si>
  <si>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</si>
  <si>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</si>
  <si>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</si>
  <si>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</si>
  <si>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</si>
  <si>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</si>
  <si>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</si>
  <si>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</si>
  <si>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</si>
  <si>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</si>
  <si>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</si>
  <si>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</si>
  <si>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</si>
  <si>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</si>
  <si>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</si>
  <si>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</si>
  <si>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</si>
  <si>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</si>
  <si>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</si>
  <si>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</si>
  <si>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</si>
  <si>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</si>
  <si>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</si>
  <si>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</si>
  <si>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</si>
  <si>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</si>
  <si>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</si>
  <si>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</si>
  <si>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</si>
  <si>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</si>
  <si>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</si>
  <si>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</si>
  <si>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</si>
  <si>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</si>
  <si>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</si>
  <si>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</si>
  <si>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</si>
  <si>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</si>
  <si>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</si>
  <si>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</si>
  <si>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</si>
  <si>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</si>
  <si>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</si>
  <si>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</si>
  <si>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</si>
  <si>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</si>
  <si>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</si>
  <si>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</si>
  <si>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</si>
  <si>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</si>
  <si>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</si>
  <si>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</si>
  <si>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</si>
  <si>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</si>
  <si>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</si>
  <si>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</si>
  <si>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</si>
  <si>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</si>
  <si>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</si>
  <si>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</si>
  <si>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</si>
  <si>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</si>
  <si>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</si>
  <si>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</si>
  <si>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</si>
  <si>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</si>
  <si>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</si>
  <si>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</si>
  <si>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</si>
  <si>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</si>
  <si>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</si>
  <si>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</si>
  <si>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</si>
  <si>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</si>
  <si>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</si>
  <si>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</si>
  <si>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</si>
  <si>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</si>
  <si>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</si>
  <si>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</si>
  <si>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</si>
  <si>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</si>
  <si>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</si>
  <si>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</si>
  <si>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</si>
  <si>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</si>
  <si>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</si>
  <si>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</si>
  <si>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</si>
  <si>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</si>
  <si>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</si>
  <si>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</si>
  <si>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</si>
  <si>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</si>
  <si>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</si>
  <si>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</si>
  <si>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</si>
  <si>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</si>
  <si>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</si>
  <si>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</si>
  <si>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</si>
  <si>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</si>
  <si>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</si>
  <si>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</si>
  <si>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</si>
  <si>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</si>
  <si>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</si>
  <si>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</si>
  <si>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</si>
  <si>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</si>
  <si>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</si>
  <si>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</si>
  <si>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</si>
  <si>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</si>
  <si>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</si>
  <si>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</si>
  <si>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</si>
  <si>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</si>
  <si>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</si>
  <si>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</si>
  <si>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</si>
  <si>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</si>
  <si>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</si>
  <si>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</si>
  <si>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</si>
  <si>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</si>
  <si>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</si>
  <si>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</si>
  <si>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</si>
  <si>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</si>
  <si>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</si>
  <si>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</si>
  <si>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</si>
  <si>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</si>
  <si>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</si>
  <si>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</si>
  <si>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</si>
  <si>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</si>
  <si>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</si>
  <si>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</si>
  <si>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</si>
  <si>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</si>
  <si>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</si>
  <si>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</si>
  <si>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</si>
  <si>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</si>
  <si>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</si>
  <si>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</si>
  <si>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</si>
  <si>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</si>
  <si>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</si>
  <si>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</si>
  <si>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</si>
  <si>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</si>
  <si>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</si>
  <si>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</si>
  <si>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</si>
  <si>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</si>
  <si>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</si>
  <si>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</si>
  <si>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</si>
  <si>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</si>
  <si>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</si>
  <si>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</si>
  <si>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</si>
  <si>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</si>
  <si>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</si>
  <si>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</si>
  <si>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</si>
  <si>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</si>
  <si>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</si>
  <si>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</si>
  <si>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</si>
  <si>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</si>
  <si>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</si>
  <si>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</si>
  <si>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</si>
  <si>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</si>
  <si>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</si>
  <si>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</si>
  <si>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</si>
  <si>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</si>
  <si>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</si>
  <si>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</si>
  <si>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</si>
  <si>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</si>
  <si>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</si>
  <si>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</si>
  <si>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</si>
  <si>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</si>
  <si>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</si>
  <si>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</si>
  <si>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</si>
  <si>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</si>
  <si>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</si>
  <si>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</si>
  <si>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</si>
  <si>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</si>
  <si>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</si>
  <si>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</si>
  <si>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</si>
  <si>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</si>
  <si>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</si>
  <si>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</si>
  <si>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</si>
  <si>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</si>
  <si>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</si>
  <si>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</si>
  <si>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</si>
  <si>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</si>
  <si>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</si>
  <si>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</si>
  <si>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</si>
  <si>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</si>
  <si>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</si>
  <si>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</si>
  <si>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</si>
  <si>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</si>
  <si>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</si>
  <si>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</si>
  <si>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</si>
  <si>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</si>
  <si>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</si>
  <si>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</si>
  <si>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</si>
  <si>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</si>
  <si>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</si>
  <si>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</si>
  <si>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</si>
  <si>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</si>
  <si>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</si>
  <si>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</si>
  <si>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</si>
  <si>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</si>
  <si>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</si>
  <si>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</si>
  <si>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</si>
  <si>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</si>
  <si>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</si>
  <si>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</si>
  <si>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</si>
  <si>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</si>
  <si>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</si>
  <si>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</si>
  <si>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</si>
  <si>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</si>
  <si>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</si>
  <si>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</si>
  <si>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</si>
  <si>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</si>
  <si>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</si>
  <si>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</si>
  <si>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</si>
  <si>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</si>
  <si>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</si>
  <si>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</si>
  <si>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</si>
  <si>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</si>
  <si>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</si>
  <si>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</si>
  <si>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</si>
  <si>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</si>
  <si>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</si>
  <si>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</si>
  <si>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</si>
  <si>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</si>
  <si>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</si>
  <si>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</si>
  <si>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</si>
  <si>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</si>
  <si>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</si>
  <si>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</si>
  <si>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</si>
  <si>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</si>
  <si>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</si>
  <si>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</si>
  <si>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</si>
  <si>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</si>
  <si>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</si>
  <si>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</si>
  <si>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</si>
  <si>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</si>
  <si>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</si>
  <si>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</si>
  <si>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</si>
  <si>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</si>
  <si>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</si>
  <si>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</si>
  <si>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</si>
  <si>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</si>
  <si>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</si>
  <si>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</si>
  <si>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</si>
  <si>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</si>
  <si>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</si>
  <si>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</si>
  <si>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</si>
  <si>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</si>
  <si>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</si>
  <si>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</si>
  <si>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</si>
  <si>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</si>
  <si>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</si>
  <si>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</si>
  <si>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</si>
  <si>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</si>
  <si>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</si>
  <si>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</si>
  <si>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</si>
  <si>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</si>
  <si>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</si>
  <si>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</si>
  <si>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</si>
  <si>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</si>
  <si>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</si>
  <si>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</si>
  <si>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</si>
  <si>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</si>
  <si>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</si>
  <si>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</si>
  <si>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</si>
  <si>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</si>
  <si>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</si>
  <si>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</si>
  <si>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</si>
  <si>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</si>
  <si>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</si>
  <si>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</si>
  <si>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</si>
  <si>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</si>
  <si>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</si>
  <si>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</si>
  <si>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</si>
  <si>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</si>
  <si>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</si>
  <si>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</si>
  <si>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</si>
  <si>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</si>
  <si>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</si>
  <si>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</si>
  <si>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</si>
  <si>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</si>
  <si>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</si>
  <si>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</si>
  <si>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</si>
  <si>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</si>
  <si>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</si>
  <si>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</si>
  <si>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</si>
  <si>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</si>
  <si>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</si>
  <si>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</si>
  <si>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</si>
  <si>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</si>
  <si>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</si>
  <si>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</si>
  <si>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</si>
  <si>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</si>
  <si>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</si>
  <si>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</si>
  <si>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</si>
  <si>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</si>
  <si>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</si>
  <si>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</si>
  <si>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</si>
  <si>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</si>
  <si>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</si>
  <si>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</si>
  <si>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</si>
  <si>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</si>
  <si>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</si>
  <si>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</si>
  <si>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</si>
  <si>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</si>
  <si>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</si>
  <si>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</si>
  <si>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</si>
  <si>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</si>
  <si>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</si>
  <si>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</si>
  <si>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</si>
  <si>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</si>
  <si>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</si>
  <si>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</si>
  <si>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</si>
  <si>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</si>
  <si>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</si>
  <si>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</si>
  <si>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</si>
  <si>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</si>
  <si>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</si>
  <si>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</si>
  <si>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</si>
  <si>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</si>
  <si>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</si>
  <si>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</si>
  <si>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</si>
  <si>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</si>
  <si>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</si>
  <si>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</si>
  <si>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</si>
  <si>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</si>
  <si>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</si>
  <si>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</si>
  <si>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</si>
  <si>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</si>
  <si>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</si>
  <si>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</si>
  <si>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</si>
  <si>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</si>
  <si>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</si>
  <si>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</si>
  <si>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</si>
  <si>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</si>
  <si>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</si>
  <si>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</si>
  <si>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</si>
  <si>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</si>
  <si>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</si>
  <si>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</si>
  <si>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</si>
  <si>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</si>
  <si>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</si>
  <si>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</si>
  <si>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</si>
  <si>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</si>
  <si>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</si>
  <si>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</si>
  <si>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</si>
  <si>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</si>
  <si>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</si>
  <si>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</si>
  <si>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</si>
  <si>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</si>
  <si>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</si>
  <si>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</si>
  <si>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</si>
  <si>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</si>
  <si>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</si>
  <si>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</si>
  <si>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</si>
  <si>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</si>
  <si>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</si>
  <si>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</si>
  <si>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</si>
  <si>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</si>
  <si>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</si>
  <si>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</si>
  <si>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</si>
  <si>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</si>
  <si>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</si>
  <si>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</si>
  <si>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</si>
  <si>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</si>
  <si>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</si>
  <si>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</si>
  <si>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</si>
  <si>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</si>
  <si>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</si>
  <si>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</si>
  <si>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</si>
  <si>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</si>
  <si>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</si>
  <si>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</si>
  <si>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</si>
  <si>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</si>
  <si>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</si>
  <si>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</si>
  <si>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</si>
  <si>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</si>
  <si>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</si>
  <si>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</si>
  <si>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</si>
  <si>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</si>
  <si>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</si>
  <si>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</si>
  <si>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</si>
  <si>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</si>
  <si>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</si>
  <si>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</si>
  <si>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</si>
  <si>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</si>
  <si>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</si>
  <si>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</si>
  <si>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</si>
  <si>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</si>
  <si>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</si>
  <si>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</si>
  <si>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</si>
  <si>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</si>
  <si>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</si>
  <si>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</si>
  <si>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</si>
  <si>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</si>
  <si>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</si>
  <si>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</si>
  <si>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</si>
  <si>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</si>
  <si>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</si>
  <si>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</si>
  <si>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</si>
  <si>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</si>
  <si>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</si>
  <si>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</si>
  <si>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</si>
  <si>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</si>
  <si>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</si>
  <si>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</si>
  <si>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</si>
  <si>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</si>
  <si>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</si>
  <si>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</si>
  <si>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</si>
  <si>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</si>
  <si>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</si>
  <si>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</si>
  <si>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</si>
  <si>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</si>
  <si>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</si>
  <si>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</si>
  <si>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</si>
  <si>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</si>
  <si>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</si>
  <si>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</si>
  <si>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</si>
  <si>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</si>
  <si>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</si>
  <si>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</si>
  <si>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</si>
  <si>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</si>
  <si>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</si>
  <si>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</si>
  <si>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</si>
  <si>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</si>
  <si>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</si>
  <si>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</si>
  <si>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</si>
  <si>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</si>
  <si>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</si>
  <si>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</si>
  <si>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</si>
  <si>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</si>
  <si>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</si>
  <si>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</si>
  <si>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</si>
  <si>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</si>
  <si>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</si>
  <si>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</si>
  <si>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</si>
  <si>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</si>
  <si>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</si>
  <si>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</si>
  <si>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</si>
  <si>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</si>
  <si>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</si>
  <si>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</si>
  <si>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</si>
  <si>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</si>
  <si>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</si>
  <si>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</si>
  <si>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</si>
  <si>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</si>
  <si>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</si>
  <si>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</si>
  <si>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</si>
  <si>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</si>
  <si>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</si>
  <si>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</si>
  <si>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</si>
  <si>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</si>
  <si>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</si>
  <si>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</si>
  <si>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</si>
  <si>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</si>
  <si>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</si>
  <si>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</si>
  <si>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</si>
  <si>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</si>
  <si>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</si>
  <si>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</si>
  <si>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</si>
  <si>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</si>
  <si>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</si>
  <si>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</si>
  <si>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</si>
  <si>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</si>
  <si>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</si>
  <si>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</si>
  <si>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</si>
  <si>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</si>
  <si>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</si>
  <si>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</si>
  <si>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</si>
  <si>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</si>
  <si>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</si>
  <si>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</si>
  <si>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</si>
  <si>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</si>
  <si>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</si>
  <si>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</si>
  <si>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</si>
  <si>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</si>
  <si>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</si>
  <si>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</si>
  <si>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</si>
  <si>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</si>
  <si>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</si>
  <si>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</si>
  <si>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</si>
  <si>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</si>
  <si>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</si>
  <si>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</si>
  <si>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</si>
  <si>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</si>
  <si>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</si>
  <si>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</si>
  <si>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</si>
  <si>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</si>
  <si>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</si>
  <si>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</si>
  <si>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</si>
  <si>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</si>
  <si>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</si>
  <si>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</si>
  <si>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</si>
  <si>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</si>
  <si>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</si>
  <si>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</si>
  <si>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</si>
  <si>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</si>
  <si>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</si>
  <si>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</si>
  <si>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</si>
  <si>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</si>
  <si>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</si>
  <si>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</si>
  <si>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</si>
  <si>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</si>
  <si>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</si>
  <si>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</si>
  <si>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</si>
  <si>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</si>
  <si>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</si>
  <si>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</si>
  <si>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</si>
  <si>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</si>
  <si>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</si>
  <si>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</si>
  <si>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</si>
  <si>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</si>
  <si>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</si>
  <si>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</si>
  <si>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</si>
  <si>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</si>
  <si>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</si>
  <si>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</si>
  <si>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</si>
  <si>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</si>
  <si>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</si>
  <si>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</si>
  <si>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</si>
  <si>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</si>
  <si>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</si>
  <si>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</si>
  <si>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</si>
  <si>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</si>
  <si>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</si>
  <si>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</si>
  <si>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</si>
  <si>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</si>
  <si>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</si>
  <si>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</si>
  <si>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</si>
  <si>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</si>
  <si>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</si>
  <si>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</si>
  <si>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</si>
  <si>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</si>
  <si>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</si>
  <si>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</si>
  <si>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</si>
  <si>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</si>
  <si>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</si>
  <si>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</si>
  <si>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</si>
  <si>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</si>
  <si>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</si>
  <si>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</si>
  <si>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</si>
  <si>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</si>
  <si>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</si>
  <si>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</si>
  <si>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</si>
  <si>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</si>
  <si>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</si>
  <si>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</si>
  <si>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</si>
  <si>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</si>
  <si>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</si>
  <si>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</si>
  <si>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</si>
  <si>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</si>
  <si>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</si>
  <si>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</si>
  <si>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</si>
  <si>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</si>
  <si>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</si>
  <si>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</si>
  <si>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</si>
  <si>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</si>
  <si>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</si>
  <si>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</si>
  <si>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</si>
  <si>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</si>
  <si>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</si>
  <si>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</si>
  <si>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</si>
  <si>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</si>
  <si>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</si>
  <si>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</si>
  <si>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</si>
  <si>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</si>
  <si>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</si>
  <si>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</si>
  <si>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</si>
  <si>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</si>
  <si>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</si>
  <si>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</si>
  <si>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</si>
  <si>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</si>
  <si>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</si>
  <si>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</si>
  <si>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</si>
  <si>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</si>
  <si>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</si>
  <si>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</si>
  <si>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</si>
  <si>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</si>
  <si>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</si>
  <si>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</si>
  <si>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</si>
  <si>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</si>
  <si>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</si>
  <si>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</si>
  <si>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</si>
  <si>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</si>
  <si>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</si>
  <si>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</si>
  <si>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</si>
  <si>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</si>
  <si>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</si>
  <si>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</si>
  <si>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</si>
  <si>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</si>
  <si>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</si>
  <si>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</si>
  <si>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</si>
  <si>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</si>
  <si>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</si>
  <si>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</si>
  <si>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</si>
  <si>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</si>
  <si>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</si>
  <si>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</si>
  <si>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</si>
  <si>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</si>
  <si>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</si>
  <si>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</si>
  <si>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</si>
  <si>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</si>
  <si>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</si>
  <si>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</si>
  <si>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</si>
  <si>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</si>
  <si>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</si>
  <si>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</si>
  <si>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</si>
  <si>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</si>
  <si>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</si>
  <si>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</si>
  <si>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</si>
  <si>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</si>
  <si>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</si>
  <si>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</si>
  <si>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</si>
  <si>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</si>
  <si>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</si>
  <si>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</si>
  <si>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</si>
  <si>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</si>
  <si>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</si>
  <si>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</si>
  <si>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</si>
  <si>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</si>
  <si>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</si>
  <si>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</si>
  <si>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</si>
  <si>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</si>
  <si>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</si>
  <si>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</si>
  <si>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</si>
  <si>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</si>
  <si>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</si>
  <si>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</si>
  <si>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</si>
  <si>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</si>
  <si>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</si>
  <si>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</si>
  <si>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</si>
  <si>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</si>
  <si>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</si>
  <si>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</si>
  <si>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</si>
  <si>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</si>
  <si>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</si>
  <si>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</si>
  <si>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</si>
  <si>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</si>
  <si>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</si>
  <si>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</si>
  <si>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</si>
  <si>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</si>
  <si>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</si>
  <si>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</si>
  <si>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</si>
  <si>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</si>
  <si>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</si>
  <si>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</si>
  <si>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</si>
  <si>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</si>
  <si>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</si>
  <si>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</si>
  <si>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</si>
  <si>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</si>
  <si>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</si>
  <si>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</si>
  <si>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</si>
  <si>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</si>
  <si>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</si>
  <si>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</si>
  <si>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</si>
  <si>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</si>
  <si>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</si>
  <si>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</si>
  <si>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</si>
  <si>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</si>
  <si>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</si>
  <si>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</si>
  <si>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</si>
  <si>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</si>
  <si>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</si>
  <si>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</si>
  <si>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</si>
  <si>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</si>
  <si>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</si>
  <si>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</si>
  <si>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</si>
  <si>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</si>
  <si>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</si>
  <si>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</si>
  <si>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</si>
  <si>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</si>
  <si>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</si>
  <si>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</si>
  <si>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</si>
  <si>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</si>
  <si>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</si>
  <si>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</si>
  <si>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</si>
  <si>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</si>
  <si>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</si>
  <si>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</si>
  <si>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</si>
  <si>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</si>
  <si>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</si>
  <si>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</si>
  <si>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</si>
  <si>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</si>
  <si>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</si>
  <si>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</si>
  <si>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</si>
  <si>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</si>
  <si>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</si>
  <si>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</si>
  <si>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</si>
  <si>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</si>
  <si>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</si>
  <si>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</si>
  <si>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</si>
  <si>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</si>
  <si>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</si>
  <si>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</si>
  <si>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</si>
  <si>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</si>
  <si>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</si>
  <si>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</si>
  <si>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</si>
  <si>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</si>
  <si>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</si>
  <si>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</si>
  <si>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</si>
  <si>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</si>
  <si>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</si>
  <si>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</si>
  <si>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</si>
  <si>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</si>
  <si>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</si>
  <si>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</si>
  <si>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</si>
  <si>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</si>
  <si>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</si>
  <si>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</si>
  <si>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</si>
  <si>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</si>
  <si>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</si>
  <si>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</si>
  <si>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</si>
  <si>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</si>
  <si>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</si>
  <si>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</si>
  <si>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</si>
  <si>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</si>
  <si>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</si>
  <si>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</si>
  <si>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</si>
  <si>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</si>
  <si>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</si>
  <si>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</si>
  <si>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</si>
  <si>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</si>
  <si>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</si>
  <si>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</si>
  <si>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</si>
  <si>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</si>
  <si>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</si>
  <si>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</si>
  <si>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</si>
  <si>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</si>
  <si>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</si>
  <si>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</si>
  <si>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</si>
  <si>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</si>
  <si>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</si>
  <si>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</si>
  <si>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</si>
  <si>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</si>
  <si>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</si>
  <si>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</si>
  <si>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</si>
  <si>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</si>
  <si>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</si>
  <si>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</si>
  <si>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</si>
  <si>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</si>
  <si>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</si>
  <si>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</si>
  <si>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</si>
  <si>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</si>
  <si>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</si>
  <si>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</si>
  <si>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</si>
  <si>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</si>
  <si>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</si>
  <si>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</si>
  <si>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</si>
  <si>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</si>
  <si>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</si>
  <si>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</si>
  <si>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</si>
  <si>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</si>
  <si>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</si>
  <si>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</si>
  <si>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</si>
  <si>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</si>
  <si>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</si>
  <si>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</si>
  <si>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</si>
  <si>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</si>
  <si>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</si>
  <si>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</si>
  <si>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</si>
  <si>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</si>
  <si>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</si>
  <si>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</si>
  <si>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</si>
  <si>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</si>
  <si>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</si>
  <si>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</si>
  <si>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</si>
  <si>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</si>
  <si>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</si>
  <si>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</si>
  <si>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</si>
  <si>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</si>
  <si>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</si>
  <si>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</si>
  <si>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</si>
  <si>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</si>
  <si>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</si>
  <si>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</si>
  <si>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</si>
  <si>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</si>
  <si>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</si>
  <si>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</si>
  <si>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</si>
  <si>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</si>
  <si>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</si>
  <si>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</si>
  <si>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</si>
  <si>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</si>
  <si>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</si>
  <si>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</si>
  <si>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</si>
  <si>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</si>
  <si>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</si>
  <si>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</si>
  <si>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</si>
  <si>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</si>
  <si>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</si>
  <si>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</si>
  <si>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</si>
  <si>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</si>
  <si>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</si>
  <si>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</si>
  <si>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</si>
  <si>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</si>
  <si>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</si>
  <si>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</si>
  <si>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</si>
  <si>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</si>
  <si>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</si>
  <si>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</si>
  <si>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</si>
  <si>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</si>
  <si>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</si>
  <si>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</si>
  <si>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</si>
  <si>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</si>
  <si>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</si>
  <si>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</si>
  <si>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</si>
  <si>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</si>
  <si>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</si>
  <si>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</si>
  <si>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</si>
  <si>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</si>
  <si>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</si>
  <si>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</si>
  <si>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</si>
  <si>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</si>
  <si>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</si>
  <si>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</si>
  <si>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</si>
  <si>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</si>
  <si>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</si>
  <si>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</si>
  <si>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</si>
  <si>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</si>
  <si>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</si>
  <si>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</si>
  <si>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</si>
  <si>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</si>
  <si>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</si>
  <si>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</si>
  <si>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</si>
  <si>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</si>
  <si>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</si>
  <si>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</si>
  <si>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</si>
  <si>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</si>
  <si>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</si>
  <si>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</si>
  <si>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</si>
  <si>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</si>
  <si>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</si>
  <si>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</si>
  <si>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</si>
  <si>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</si>
  <si>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</si>
  <si>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</si>
  <si>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</si>
  <si>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</si>
  <si>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</si>
  <si>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</si>
  <si>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</si>
  <si>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</si>
  <si>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</si>
  <si>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</si>
  <si>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</si>
  <si>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</si>
  <si>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</si>
  <si>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</si>
  <si>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</si>
  <si>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</si>
  <si>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</si>
  <si>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</si>
  <si>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</si>
  <si>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</si>
  <si>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</si>
  <si>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</si>
  <si>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</si>
  <si>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</si>
  <si>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</si>
  <si>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</si>
  <si>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</si>
  <si>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</si>
  <si>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</si>
  <si>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</si>
  <si>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</si>
  <si>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</si>
  <si>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</si>
  <si>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</si>
  <si>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</si>
  <si>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</si>
  <si>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</si>
  <si>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</si>
  <si>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</si>
  <si>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</si>
  <si>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</si>
  <si>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</si>
  <si>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</si>
  <si>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</si>
  <si>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</si>
  <si>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</si>
  <si>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</si>
  <si>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</si>
  <si>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</si>
  <si>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</si>
  <si>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</si>
  <si>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</si>
  <si>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</si>
  <si>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</si>
  <si>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</si>
  <si>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</si>
  <si>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</si>
  <si>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</si>
  <si>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</si>
  <si>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</si>
  <si>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</si>
  <si>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</si>
  <si>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</si>
  <si>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</si>
  <si>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</si>
  <si>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</si>
  <si>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</si>
  <si>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</si>
  <si>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</si>
  <si>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</si>
  <si>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</si>
  <si>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</si>
  <si>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</si>
  <si>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</si>
  <si>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</si>
  <si>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</si>
  <si>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</si>
  <si>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</si>
  <si>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</si>
  <si>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</si>
  <si>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</si>
  <si>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</si>
  <si>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</si>
  <si>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</si>
  <si>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</si>
  <si>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</si>
  <si>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</si>
  <si>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</si>
  <si>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</si>
  <si>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</si>
  <si>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</si>
  <si>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</si>
  <si>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</si>
  <si>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</si>
  <si>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</si>
  <si>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</si>
  <si>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</si>
  <si>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</si>
  <si>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</si>
  <si>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</si>
  <si>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</si>
  <si>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</si>
  <si>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</si>
  <si>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</si>
  <si>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</si>
  <si>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</si>
  <si>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</si>
  <si>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</si>
  <si>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</si>
  <si>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</si>
  <si>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</si>
  <si>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</si>
  <si>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</si>
  <si>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</si>
  <si>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</si>
  <si>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</si>
  <si>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</si>
  <si>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</si>
  <si>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</si>
  <si>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</si>
  <si>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</si>
  <si>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</si>
  <si>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</si>
  <si>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</si>
  <si>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</si>
  <si>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</si>
  <si>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</si>
  <si>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</si>
  <si>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</si>
  <si>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</si>
  <si>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</si>
  <si>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</si>
  <si>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</si>
  <si>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</si>
  <si>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</si>
  <si>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</si>
  <si>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</si>
  <si>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</si>
  <si>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</si>
  <si>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</si>
  <si>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</si>
  <si>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</si>
  <si>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</si>
  <si>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</si>
  <si>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</si>
  <si>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</si>
  <si>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</si>
  <si>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</si>
  <si>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</si>
  <si>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</si>
  <si>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</si>
  <si>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</si>
  <si>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</si>
  <si>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</si>
  <si>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</si>
  <si>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</si>
  <si>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</si>
  <si>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</si>
  <si>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</si>
  <si>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</si>
  <si>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</si>
  <si>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</si>
  <si>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</si>
  <si>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</si>
  <si>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</si>
  <si>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</si>
  <si>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</si>
  <si>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</si>
  <si>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</si>
  <si>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</si>
  <si>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</si>
  <si>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</si>
  <si>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</si>
  <si>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</si>
  <si>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</si>
  <si>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</si>
  <si>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</si>
  <si>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</si>
  <si>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</si>
  <si>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</si>
  <si>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</si>
  <si>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</si>
  <si>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</si>
  <si>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</si>
  <si>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</si>
  <si>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</si>
  <si>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</si>
  <si>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</si>
  <si>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</si>
  <si>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</si>
  <si>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</si>
  <si>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</si>
  <si>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</si>
  <si>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</si>
  <si>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</si>
  <si>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</si>
  <si>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</si>
  <si>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</si>
  <si>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</si>
  <si>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</si>
  <si>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</si>
  <si>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</si>
  <si>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</si>
  <si>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</si>
  <si>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</si>
  <si>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</si>
  <si>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</si>
  <si>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</si>
  <si>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</si>
  <si>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</si>
  <si>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</si>
  <si>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</si>
  <si>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</si>
  <si>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</si>
  <si>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</si>
  <si>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</si>
  <si>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</si>
  <si>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</si>
  <si>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</si>
  <si>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</si>
  <si>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</si>
  <si>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</si>
  <si>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</si>
  <si>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</si>
  <si>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</si>
  <si>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</si>
  <si>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</si>
  <si>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</si>
  <si>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</si>
  <si>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</si>
  <si>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</si>
  <si>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</si>
  <si>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</si>
  <si>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</si>
  <si>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</si>
  <si>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</si>
  <si>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</si>
  <si>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</si>
  <si>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</si>
  <si>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</si>
  <si>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</si>
  <si>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</si>
  <si>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</si>
  <si>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</si>
  <si>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</si>
  <si>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</si>
  <si>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</si>
  <si>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</si>
  <si>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</si>
  <si>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</si>
  <si>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</si>
  <si>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</si>
  <si>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</si>
  <si>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</si>
  <si>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</si>
  <si>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</si>
  <si>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</si>
  <si>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</si>
  <si>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</si>
  <si>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</si>
  <si>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</si>
  <si>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</si>
  <si>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</si>
  <si>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</si>
  <si>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</si>
  <si>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</si>
  <si>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</si>
  <si>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</si>
  <si>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</si>
  <si>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</si>
  <si>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</si>
  <si>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</si>
  <si>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</si>
  <si>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</si>
  <si>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</si>
  <si>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</si>
  <si>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</si>
  <si>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</si>
  <si>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</si>
  <si>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</si>
  <si>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</si>
  <si>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</si>
  <si>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</si>
  <si>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</si>
  <si>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</si>
  <si>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</si>
  <si>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</si>
  <si>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</si>
  <si>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</si>
  <si>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</si>
  <si>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</si>
  <si>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</si>
  <si>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</si>
  <si>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</si>
  <si>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</si>
  <si>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</si>
  <si>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</si>
  <si>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</si>
  <si>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</si>
  <si>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</si>
  <si>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</si>
  <si>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</si>
  <si>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</si>
  <si>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</si>
  <si>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</si>
  <si>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</si>
  <si>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</si>
  <si>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</si>
  <si>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</si>
  <si>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</si>
  <si>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</si>
  <si>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</si>
  <si>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</si>
  <si>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</si>
  <si>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</si>
  <si>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</si>
  <si>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</si>
  <si>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</si>
  <si>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</si>
  <si>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</si>
  <si>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</si>
  <si>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</si>
  <si>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</si>
  <si>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</si>
  <si>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</si>
  <si>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</si>
  <si>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</si>
  <si>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</si>
  <si>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</si>
  <si>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</si>
  <si>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</si>
  <si>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</si>
  <si>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</si>
  <si>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</si>
  <si>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</si>
  <si>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</si>
  <si>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</si>
  <si>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</si>
  <si>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</si>
  <si>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</si>
  <si>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</si>
  <si>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</si>
  <si>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</si>
  <si>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</si>
  <si>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</si>
  <si>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</si>
  <si>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</si>
  <si>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</si>
  <si>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</si>
  <si>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</si>
  <si>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</si>
  <si>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</si>
  <si>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</si>
  <si>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</si>
  <si>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</si>
  <si>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</si>
  <si>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</si>
  <si>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</si>
  <si>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</si>
  <si>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</si>
  <si>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</si>
  <si>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</si>
  <si>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</si>
  <si>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</si>
  <si>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</si>
  <si>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</si>
  <si>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</si>
  <si>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</si>
  <si>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</si>
  <si>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</si>
  <si>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</si>
  <si>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</si>
  <si>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</si>
  <si>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</si>
  <si>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</si>
  <si>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</si>
  <si>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</si>
  <si>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</si>
  <si>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</si>
  <si>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</si>
  <si>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</si>
  <si>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</si>
  <si>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</si>
  <si>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</si>
  <si>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</si>
  <si>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</si>
  <si>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</si>
  <si>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</si>
  <si>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</si>
  <si>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</si>
  <si>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</si>
  <si>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</si>
  <si>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</si>
  <si>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</si>
  <si>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</si>
  <si>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</si>
  <si>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</si>
  <si>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</si>
  <si>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</si>
  <si>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</si>
  <si>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</si>
  <si>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</si>
  <si>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</si>
  <si>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</si>
  <si>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</si>
  <si>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</si>
  <si>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</si>
  <si>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</si>
  <si>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</si>
  <si>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</si>
  <si>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</si>
  <si>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</si>
  <si>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</si>
  <si>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</si>
  <si>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</si>
  <si>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</si>
  <si>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</si>
  <si>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</si>
  <si>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</si>
  <si>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</si>
  <si>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</si>
  <si>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</si>
  <si>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</si>
  <si>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</si>
  <si>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</si>
  <si>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</si>
  <si>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</si>
  <si>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</si>
  <si>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</si>
  <si>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</si>
  <si>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</si>
  <si>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</si>
  <si>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</si>
  <si>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</si>
  <si>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</si>
  <si>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</si>
  <si>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</si>
  <si>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</si>
  <si>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</si>
  <si>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</si>
  <si>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</si>
  <si>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</si>
  <si>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</si>
  <si>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</si>
  <si>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</si>
  <si>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</si>
  <si>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</si>
  <si>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</si>
  <si>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</si>
  <si>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</si>
  <si>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</si>
  <si>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</si>
  <si>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</si>
  <si>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</si>
  <si>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</si>
  <si>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</si>
  <si>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</si>
  <si>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</si>
  <si>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</si>
  <si>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</si>
  <si>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</si>
  <si>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</si>
  <si>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</si>
  <si>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</si>
  <si>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</si>
  <si>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</si>
  <si>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</si>
  <si>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</si>
  <si>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</si>
  <si>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</si>
  <si>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</si>
  <si>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</si>
  <si>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</si>
  <si>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</si>
  <si>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</si>
  <si>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</si>
  <si>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</si>
  <si>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</si>
  <si>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</si>
  <si>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</si>
  <si>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</si>
  <si>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</si>
  <si>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</si>
  <si>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</si>
  <si>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</si>
  <si>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</si>
  <si>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</si>
  <si>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</si>
  <si>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</si>
  <si>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</si>
  <si>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</si>
  <si>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</si>
  <si>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</si>
  <si>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</si>
  <si>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</si>
  <si>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</si>
  <si>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</si>
  <si>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</si>
  <si>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</si>
  <si>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</si>
  <si>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</si>
  <si>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</si>
  <si>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</si>
  <si>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</si>
  <si>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</si>
  <si>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</si>
  <si>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</si>
  <si>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</si>
  <si>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</si>
  <si>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</si>
  <si>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</si>
  <si>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</si>
  <si>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</si>
  <si>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</si>
  <si>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</si>
  <si>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</si>
  <si>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</si>
  <si>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</si>
  <si>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</si>
  <si>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</si>
  <si>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</si>
  <si>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</si>
  <si>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</si>
  <si>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</si>
  <si>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</si>
  <si>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</si>
  <si>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</si>
  <si>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</si>
  <si>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</si>
  <si>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</si>
  <si>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</si>
  <si>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</si>
  <si>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</si>
  <si>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</si>
  <si>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</si>
  <si>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</si>
  <si>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</si>
  <si>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</si>
  <si>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</si>
  <si>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</si>
  <si>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</si>
  <si>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</si>
  <si>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</si>
  <si>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</si>
  <si>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</si>
  <si>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</si>
  <si>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</si>
  <si>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</si>
  <si>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</si>
  <si>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</si>
  <si>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</si>
  <si>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</si>
  <si>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</si>
  <si>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</si>
  <si>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</si>
  <si>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</si>
  <si>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</si>
  <si>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</si>
  <si>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</si>
  <si>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</si>
  <si>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</si>
  <si>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</si>
  <si>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</si>
  <si>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</si>
  <si>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</si>
  <si>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</si>
  <si>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</si>
  <si>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</si>
  <si>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</si>
  <si>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</si>
  <si>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</si>
  <si>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</si>
  <si>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</si>
  <si>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</si>
  <si>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</si>
  <si>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</si>
  <si>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</si>
  <si>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</si>
  <si>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</si>
  <si>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</si>
  <si>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</si>
  <si>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</si>
  <si>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</si>
  <si>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</si>
  <si>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</si>
  <si>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</si>
  <si>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</si>
  <si>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</si>
  <si>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</si>
  <si>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</si>
  <si>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</si>
  <si>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</si>
  <si>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</si>
  <si>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</si>
  <si>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</si>
  <si>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</si>
  <si>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</si>
  <si>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</si>
  <si>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</si>
  <si>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</si>
  <si>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</si>
  <si>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</si>
  <si>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</si>
  <si>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</si>
  <si>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</si>
  <si>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</si>
  <si>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</si>
  <si>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</si>
  <si>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</si>
  <si>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</si>
  <si>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</si>
  <si>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</si>
  <si>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</si>
  <si>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</si>
  <si>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</si>
  <si>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</si>
  <si>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</si>
  <si>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</si>
  <si>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</si>
  <si>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</si>
  <si>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</si>
  <si>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</si>
  <si>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</si>
  <si>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</si>
  <si>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</si>
  <si>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</si>
  <si>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</si>
  <si>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</si>
  <si>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</si>
  <si>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</si>
  <si>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</si>
  <si>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</si>
  <si>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</si>
  <si>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</si>
  <si>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</si>
  <si>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</si>
  <si>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</si>
  <si>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</si>
  <si>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</si>
  <si>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</si>
  <si>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</si>
  <si>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</si>
  <si>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</si>
  <si>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</si>
  <si>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</si>
  <si>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</si>
  <si>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</si>
  <si>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</si>
  <si>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</si>
  <si>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</si>
  <si>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</si>
  <si>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</si>
  <si>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</si>
  <si>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</si>
  <si>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</si>
  <si>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</si>
  <si>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</si>
  <si>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</si>
  <si>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</si>
  <si>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</si>
  <si>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</si>
  <si>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</si>
  <si>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</si>
  <si>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</si>
  <si>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</si>
  <si>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</si>
  <si>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</si>
  <si>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</si>
  <si>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</si>
  <si>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</si>
  <si>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</si>
  <si>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</si>
  <si>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</si>
  <si>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</si>
  <si>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</si>
  <si>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</si>
  <si>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</si>
  <si>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</si>
  <si>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</si>
  <si>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</si>
  <si>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</si>
  <si>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</si>
  <si>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</si>
  <si>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</si>
  <si>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</si>
  <si>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</si>
  <si>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</si>
  <si>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</si>
  <si>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</si>
  <si>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</si>
  <si>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</si>
  <si>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</si>
  <si>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</si>
  <si>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</si>
  <si>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</si>
  <si>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</si>
  <si>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</si>
  <si>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</si>
  <si>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</si>
  <si>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</si>
  <si>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</si>
  <si>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</si>
  <si>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</si>
  <si>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</si>
  <si>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</si>
  <si>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</si>
  <si>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</si>
  <si>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</si>
  <si>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</si>
  <si>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</si>
  <si>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</si>
  <si>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</si>
  <si>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</si>
  <si>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</si>
  <si>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</si>
  <si>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</si>
  <si>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</si>
  <si>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</si>
  <si>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</si>
  <si>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</si>
  <si>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</si>
  <si>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</si>
  <si>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</si>
  <si>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</si>
  <si>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</si>
  <si>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</si>
  <si>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</si>
  <si>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</si>
  <si>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</si>
  <si>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</si>
  <si>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</si>
  <si>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</si>
  <si>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</si>
  <si>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</si>
  <si>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</si>
  <si>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</si>
  <si>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</si>
  <si>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</si>
  <si>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</si>
  <si>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</si>
  <si>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</si>
  <si>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</si>
  <si>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</si>
  <si>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</si>
  <si>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</si>
  <si>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</si>
  <si>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</si>
  <si>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</si>
  <si>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</si>
  <si>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</si>
  <si>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</si>
  <si>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</si>
  <si>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</si>
  <si>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</si>
  <si>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</si>
  <si>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</si>
  <si>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</si>
  <si>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</si>
  <si>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</si>
  <si>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</si>
  <si>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</si>
  <si>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</si>
  <si>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</si>
  <si>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</si>
  <si>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</si>
  <si>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</si>
  <si>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</si>
  <si>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</si>
  <si>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</si>
  <si>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</si>
  <si>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</si>
  <si>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</si>
  <si>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</si>
  <si>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</si>
  <si>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</si>
  <si>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</si>
  <si>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</si>
  <si>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</si>
  <si>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</si>
  <si>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</si>
  <si>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</si>
  <si>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</si>
  <si>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</si>
  <si>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</si>
  <si>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</si>
  <si>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</si>
  <si>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</si>
  <si>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</si>
  <si>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</si>
  <si>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</si>
  <si>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</si>
  <si>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</si>
  <si>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</si>
  <si>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</si>
  <si>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</si>
  <si>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</si>
  <si>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</si>
  <si>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</si>
  <si>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</si>
  <si>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</si>
  <si>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</si>
  <si>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</si>
  <si>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</si>
  <si>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</si>
  <si>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</si>
  <si>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</si>
  <si>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</si>
  <si>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</si>
  <si>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</si>
  <si>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</si>
  <si>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</si>
  <si>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</si>
  <si>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</si>
  <si>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</si>
  <si>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</si>
  <si>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</si>
  <si>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</si>
  <si>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</si>
  <si>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</si>
  <si>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</si>
  <si>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</si>
  <si>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</si>
  <si>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</si>
  <si>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</si>
  <si>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</si>
  <si>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</si>
  <si>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</si>
  <si>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</si>
  <si>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</si>
  <si>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</si>
  <si>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</si>
  <si>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</si>
  <si>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</si>
  <si>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</si>
  <si>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</si>
  <si>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</si>
  <si>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</si>
  <si>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</si>
  <si>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</si>
  <si>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</si>
  <si>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</si>
  <si>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</si>
  <si>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</si>
  <si>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</si>
  <si>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</si>
  <si>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</si>
  <si>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</si>
  <si>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</si>
  <si>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</si>
  <si>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</si>
  <si>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</si>
  <si>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</si>
  <si>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</si>
  <si>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</si>
  <si>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</si>
  <si>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</si>
  <si>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</si>
  <si>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</si>
  <si>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</si>
  <si>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</si>
  <si>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</si>
  <si>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</si>
  <si>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</si>
  <si>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</si>
  <si>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</si>
  <si>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</si>
  <si>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</si>
  <si>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</si>
  <si>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</si>
  <si>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</si>
  <si>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</si>
  <si>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</si>
  <si>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</si>
  <si>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</si>
  <si>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</si>
  <si>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</si>
  <si>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</si>
  <si>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</si>
  <si>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</si>
  <si>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</si>
  <si>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</si>
  <si>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</si>
  <si>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</si>
  <si>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</si>
  <si>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</si>
  <si>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</si>
  <si>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</si>
  <si>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</si>
  <si>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</si>
  <si>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</si>
  <si>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</si>
  <si>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</si>
  <si>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</si>
  <si>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</si>
  <si>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</si>
  <si>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</si>
  <si>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</si>
  <si>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</si>
  <si>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</si>
  <si>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</si>
  <si>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</si>
  <si>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</si>
  <si>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</si>
  <si>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</si>
  <si>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</si>
  <si>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</si>
  <si>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</si>
  <si>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</si>
  <si>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</si>
  <si>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</si>
  <si>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</si>
  <si>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</si>
  <si>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</si>
  <si>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</si>
  <si>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</si>
  <si>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</si>
  <si>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</si>
  <si>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</si>
  <si>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</si>
  <si>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</si>
  <si>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</si>
  <si>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</si>
  <si>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</si>
  <si>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</si>
  <si>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</si>
  <si>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</si>
  <si>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</si>
  <si>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</si>
  <si>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</si>
  <si>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</si>
  <si>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</si>
  <si>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</si>
  <si>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</si>
  <si>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</si>
  <si>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</si>
  <si>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</si>
  <si>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</si>
  <si>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</si>
  <si>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</si>
  <si>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</si>
  <si>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</si>
  <si>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</si>
  <si>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</si>
  <si>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</si>
  <si>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</si>
  <si>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</si>
  <si>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</si>
  <si>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</si>
  <si>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</si>
  <si>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</si>
  <si>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</si>
  <si>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</si>
  <si>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</si>
  <si>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</si>
  <si>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</si>
  <si>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</si>
  <si>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</si>
  <si>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</si>
  <si>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</si>
  <si>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</si>
  <si>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</si>
  <si>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</si>
  <si>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</si>
  <si>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</si>
  <si>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</si>
  <si>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</si>
  <si>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</si>
  <si>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</si>
  <si>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</si>
  <si>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</si>
  <si>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</si>
  <si>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</si>
  <si>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</si>
  <si>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</si>
  <si>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</si>
  <si>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</si>
  <si>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</si>
  <si>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</si>
  <si>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</si>
  <si>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</si>
  <si>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</si>
  <si>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</si>
  <si>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</si>
  <si>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</si>
  <si>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</si>
  <si>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</si>
  <si>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</si>
  <si>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</si>
  <si>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</si>
  <si>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</si>
  <si>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</si>
  <si>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</si>
  <si>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</si>
  <si>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</si>
  <si>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</si>
  <si>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</si>
  <si>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</si>
  <si>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</si>
  <si>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</si>
  <si>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</si>
  <si>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</si>
  <si>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</si>
  <si>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</si>
  <si>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</si>
  <si>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</si>
  <si>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</si>
  <si>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</si>
  <si>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</si>
  <si>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</si>
  <si>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</si>
  <si>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</si>
  <si>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</si>
  <si>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</si>
  <si>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</si>
  <si>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</si>
  <si>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</si>
  <si>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</si>
  <si>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</si>
  <si>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</si>
  <si>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</si>
  <si>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</si>
  <si>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</si>
  <si>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</si>
  <si>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</si>
  <si>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</si>
  <si>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</si>
  <si>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</si>
  <si>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</si>
  <si>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</si>
  <si>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</si>
  <si>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</si>
  <si>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</si>
  <si>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</si>
  <si>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</si>
  <si>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</si>
  <si>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</si>
  <si>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</si>
  <si>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</si>
  <si>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</si>
  <si>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</si>
  <si>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</si>
  <si>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</si>
  <si>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</si>
  <si>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</si>
  <si>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</si>
  <si>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</si>
  <si>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</si>
  <si>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</si>
  <si>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</si>
  <si>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</si>
  <si>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</si>
  <si>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</si>
  <si>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</si>
  <si>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</si>
  <si>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</si>
  <si>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</si>
  <si>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</si>
  <si>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</si>
  <si>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</si>
  <si>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</si>
  <si>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</si>
  <si>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</si>
  <si>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</si>
  <si>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</si>
  <si>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</si>
  <si>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</si>
  <si>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</si>
  <si>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</si>
  <si>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</si>
  <si>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</si>
  <si>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</si>
  <si>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</si>
  <si>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</si>
  <si>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</si>
  <si>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</si>
  <si>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</si>
  <si>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</si>
  <si>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</si>
  <si>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</si>
  <si>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</si>
  <si>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</si>
  <si>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</si>
  <si>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</si>
  <si>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</si>
  <si>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</si>
  <si>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</si>
  <si>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</si>
  <si>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</si>
  <si>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</si>
  <si>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</si>
  <si>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</si>
  <si>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</si>
  <si>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</si>
  <si>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</si>
  <si>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</si>
  <si>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</si>
  <si>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</si>
  <si>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</si>
  <si>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</si>
  <si>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</si>
  <si>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</si>
  <si>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</si>
  <si>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</si>
  <si>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</si>
  <si>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</si>
  <si>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</si>
  <si>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</si>
  <si>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</si>
  <si>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</si>
  <si>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</si>
  <si>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</si>
  <si>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</si>
  <si>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</si>
  <si>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</si>
  <si>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</si>
  <si>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</si>
  <si>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</si>
  <si>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</si>
  <si>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</si>
  <si>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</si>
  <si>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</si>
  <si>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</si>
  <si>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</si>
  <si>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</si>
  <si>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</si>
  <si>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</si>
  <si>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</si>
  <si>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</si>
  <si>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</si>
  <si>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</si>
  <si>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</si>
  <si>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</si>
  <si>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</si>
  <si>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</si>
  <si>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</si>
  <si>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</si>
  <si>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</si>
  <si>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</si>
  <si>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</si>
  <si>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</si>
  <si>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</si>
  <si>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</si>
  <si>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</si>
  <si>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</si>
  <si>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</si>
  <si>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</si>
  <si>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</si>
  <si>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</si>
  <si>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</si>
  <si>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</si>
  <si>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</si>
  <si>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</si>
  <si>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</si>
  <si>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</si>
  <si>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</si>
  <si>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</si>
  <si>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</si>
  <si>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</si>
  <si>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</si>
  <si>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</si>
  <si>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</si>
  <si>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</si>
  <si>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</si>
  <si>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</si>
  <si>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</si>
  <si>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</si>
  <si>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</si>
  <si>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</si>
  <si>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</si>
  <si>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</si>
  <si>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</si>
  <si>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</si>
  <si>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</si>
  <si>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</si>
  <si>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</si>
  <si>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</si>
  <si>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</si>
  <si>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</si>
  <si>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</si>
  <si>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Unit_Price2</t>
  </si>
  <si>
    <t xml:space="preserve">Quantity </t>
  </si>
  <si>
    <t>Discount2</t>
  </si>
  <si>
    <t>Stock2</t>
  </si>
  <si>
    <t>Cost2</t>
  </si>
  <si>
    <t>Row Labels</t>
  </si>
  <si>
    <t>Grand Total</t>
  </si>
  <si>
    <t>Column Labels</t>
  </si>
  <si>
    <t>CUST-1486</t>
  </si>
  <si>
    <t>CUST-1491</t>
  </si>
  <si>
    <t>CUST-1499</t>
  </si>
  <si>
    <t>BRAND</t>
  </si>
  <si>
    <t>CUST-1464</t>
  </si>
  <si>
    <t>Name TRIM</t>
  </si>
  <si>
    <t>Name PROPER</t>
  </si>
  <si>
    <t>Sum of Total_Amount</t>
  </si>
  <si>
    <t>Count of Total_Amount</t>
  </si>
  <si>
    <t>Quantity2</t>
  </si>
  <si>
    <t>Count of Customer_ID</t>
  </si>
  <si>
    <t>SALES DASHBOARD FOR E-COMMERCE</t>
  </si>
  <si>
    <t>Average of Total_Amount</t>
  </si>
  <si>
    <t>KEY POINTS</t>
  </si>
  <si>
    <r>
      <t xml:space="preserve">Improve engagement in </t>
    </r>
    <r>
      <rPr>
        <b/>
        <sz val="11"/>
        <color theme="1"/>
        <rFont val="Calibri"/>
        <family val="2"/>
        <scheme val="minor"/>
      </rPr>
      <t>male customer segment</t>
    </r>
  </si>
  <si>
    <r>
      <t xml:space="preserve">Revamp strategy for </t>
    </r>
    <r>
      <rPr>
        <b/>
        <sz val="11"/>
        <color theme="1"/>
        <rFont val="Calibri"/>
        <family val="2"/>
        <scheme val="minor"/>
      </rPr>
      <t>clothing category</t>
    </r>
  </si>
  <si>
    <r>
      <t xml:space="preserve">Increase visibility and offers in </t>
    </r>
    <r>
      <rPr>
        <b/>
        <sz val="11"/>
        <color theme="1"/>
        <rFont val="Calibri"/>
        <family val="2"/>
        <scheme val="minor"/>
      </rPr>
      <t>West region</t>
    </r>
  </si>
  <si>
    <r>
      <t xml:space="preserve">Retain and upsell </t>
    </r>
    <r>
      <rPr>
        <b/>
        <sz val="11"/>
        <color theme="1"/>
        <rFont val="Calibri"/>
        <family val="2"/>
        <scheme val="minor"/>
      </rPr>
      <t>silver-tier customers</t>
    </r>
  </si>
  <si>
    <r>
      <t xml:space="preserve">Optimize </t>
    </r>
    <r>
      <rPr>
        <b/>
        <sz val="11"/>
        <color theme="1"/>
        <rFont val="Calibri"/>
        <family val="2"/>
        <scheme val="minor"/>
      </rPr>
      <t>outlet sales channels</t>
    </r>
  </si>
  <si>
    <t>Data Cleaning &amp; Transformation Summary</t>
  </si>
  <si>
    <r>
      <t xml:space="preserve">Applied </t>
    </r>
    <r>
      <rPr>
        <b/>
        <sz val="11"/>
        <color theme="1"/>
        <rFont val="Calibri"/>
        <family val="2"/>
        <scheme val="minor"/>
      </rPr>
      <t>TRIM</t>
    </r>
    <r>
      <rPr>
        <sz val="11"/>
        <color theme="1"/>
        <rFont val="Calibri"/>
        <family val="2"/>
        <scheme val="minor"/>
      </rPr>
      <t xml:space="preserve"> and </t>
    </r>
    <r>
      <rPr>
        <b/>
        <sz val="11"/>
        <color theme="1"/>
        <rFont val="Calibri"/>
        <family val="2"/>
        <scheme val="minor"/>
      </rPr>
      <t>PROPER</t>
    </r>
    <r>
      <rPr>
        <sz val="11"/>
        <color theme="1"/>
        <rFont val="Calibri"/>
        <family val="2"/>
        <scheme val="minor"/>
      </rPr>
      <t xml:space="preserve"> functions to standardize customer names</t>
    </r>
  </si>
  <si>
    <r>
      <t xml:space="preserve">Corrected country values by replacing </t>
    </r>
    <r>
      <rPr>
        <i/>
        <sz val="11"/>
        <color theme="1"/>
        <rFont val="Calibri"/>
        <family val="2"/>
        <scheme val="minor"/>
      </rPr>
      <t>“United States of America”</t>
    </r>
    <r>
      <rPr>
        <sz val="11"/>
        <color theme="1"/>
        <rFont val="Calibri"/>
        <family val="2"/>
        <scheme val="minor"/>
      </rPr>
      <t xml:space="preserve"> with </t>
    </r>
    <r>
      <rPr>
        <b/>
        <sz val="11"/>
        <color theme="1"/>
        <rFont val="Calibri"/>
        <family val="2"/>
        <scheme val="minor"/>
      </rPr>
      <t>“USA”</t>
    </r>
  </si>
  <si>
    <r>
      <t xml:space="preserve">Identified missing </t>
    </r>
    <r>
      <rPr>
        <b/>
        <sz val="11"/>
        <color theme="1"/>
        <rFont val="Calibri"/>
        <family val="2"/>
        <scheme val="minor"/>
      </rPr>
      <t>Loyalty Level</t>
    </r>
    <r>
      <rPr>
        <sz val="11"/>
        <color theme="1"/>
        <rFont val="Calibri"/>
        <family val="2"/>
        <scheme val="minor"/>
      </rPr>
      <t xml:space="preserve"> using pivot analysis and filled with the </t>
    </r>
    <r>
      <rPr>
        <b/>
        <sz val="11"/>
        <color theme="1"/>
        <rFont val="Calibri"/>
        <family val="2"/>
        <scheme val="minor"/>
      </rPr>
      <t>majority category</t>
    </r>
  </si>
  <si>
    <r>
      <t xml:space="preserve">Handled missing values in </t>
    </r>
    <r>
      <rPr>
        <b/>
        <sz val="11"/>
        <color theme="1"/>
        <rFont val="Calibri"/>
        <family val="2"/>
        <scheme val="minor"/>
      </rPr>
      <t>Cost</t>
    </r>
    <r>
      <rPr>
        <sz val="11"/>
        <color theme="1"/>
        <rFont val="Calibri"/>
        <family val="2"/>
        <scheme val="minor"/>
      </rPr>
      <t xml:space="preserve"> and </t>
    </r>
    <r>
      <rPr>
        <b/>
        <sz val="11"/>
        <color theme="1"/>
        <rFont val="Calibri"/>
        <family val="2"/>
        <scheme val="minor"/>
      </rPr>
      <t>Stock</t>
    </r>
    <r>
      <rPr>
        <sz val="11"/>
        <color theme="1"/>
        <rFont val="Calibri"/>
        <family val="2"/>
        <scheme val="minor"/>
      </rPr>
      <t xml:space="preserve"> using the </t>
    </r>
    <r>
      <rPr>
        <b/>
        <sz val="11"/>
        <color theme="1"/>
        <rFont val="Calibri"/>
        <family val="2"/>
        <scheme val="minor"/>
      </rPr>
      <t>AVERAGE</t>
    </r>
    <r>
      <rPr>
        <sz val="11"/>
        <color theme="1"/>
        <rFont val="Calibri"/>
        <family val="2"/>
        <scheme val="minor"/>
      </rPr>
      <t xml:space="preserve"> function</t>
    </r>
  </si>
  <si>
    <r>
      <t xml:space="preserve">Used </t>
    </r>
    <r>
      <rPr>
        <b/>
        <sz val="11"/>
        <color theme="1"/>
        <rFont val="Calibri"/>
        <family val="2"/>
        <scheme val="minor"/>
      </rPr>
      <t>AVERAGEIF</t>
    </r>
    <r>
      <rPr>
        <sz val="11"/>
        <color theme="1"/>
        <rFont val="Calibri"/>
        <family val="2"/>
        <scheme val="minor"/>
      </rPr>
      <t xml:space="preserve"> function to estimate and fill missing values for:</t>
    </r>
  </si>
  <si>
    <t>Unit Price</t>
  </si>
  <si>
    <t>(Product_Dim)</t>
  </si>
  <si>
    <t xml:space="preserve"> (Customer_Dim)</t>
  </si>
  <si>
    <t>(Sales_Fact)</t>
  </si>
  <si>
    <t>Recommended Actions</t>
  </si>
  <si>
    <t>Launch targeted promotions &amp; personalized offers</t>
  </si>
  <si>
    <t>Introduce discounts/bundles for clothing items</t>
  </si>
  <si>
    <t>Run region-specific campaigns in the West</t>
  </si>
  <si>
    <t>Loyalty programs or incentives for silver customers</t>
  </si>
  <si>
    <t>Enhance outlet experience &amp; pricing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</si>
</sst>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C09]#,##0.00"/>
  </numFmts>
  <fonts count="11" x14ac:knownFonts="1">
    <font>
      <sz val="11"/>
      <color theme="1"/>
      <name val="Calibri"/>
      <family val="2"/>
      <scheme val="minor"/>
    </font>
    <font>
      <b/>
      <sz val="11"/>
      <name val="Calibri"/>
    </font>
    <font>
      <sz val="11"/>
      <color theme="1"/>
      <name val="Calibri"/>
      <family val="2"/>
      <scheme val="minor"/>
    </font>
    <font>
      <b/>
      <sz val="11"/>
      <name val="Calibri"/>
      <family val="2"/>
    </font>
    <font>
      <sz val="8"/>
      <name val="Calibri"/>
      <family val="2"/>
      <scheme val="minor"/>
    </font>
    <font>
      <sz val="11"/>
      <color theme="0"/>
      <name val="Calibri"/>
      <family val="2"/>
      <scheme val="minor"/>
    </font>
    <font>
      <b/>
      <sz val="11"/>
      <color theme="1"/>
      <name val="Calibri"/>
      <family val="2"/>
      <scheme val="minor"/>
    </font>
    <font>
      <b/>
      <sz val="22"/>
      <color theme="4" tint="-0.249977111117893"/>
      <name val="Calibri"/>
      <family val="2"/>
      <scheme val="minor"/>
    </font>
    <font>
      <sz val="22"/>
      <color theme="4" tint="-0.249977111117893"/>
      <name val="Calibri"/>
      <family val="2"/>
      <scheme val="minor"/>
    </font>
    <font>
      <b/>
      <sz val="12"/>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65">
    <xf numFmtId="0" fontId="0" fillId="0" borderId="0" xfId="0"/>
    <xf numFmtId="0" fontId="1" fillId="0" borderId="2" xfId="0" applyFont="1" applyBorder="1" applyAlignment="1">
      <alignment horizontal="center" vertical="top"/>
    </xf>
    <xf numFmtId="0" fontId="0" fillId="2" borderId="0" xfId="0" applyFill="1"/>
    <xf numFmtId="0" fontId="3" fillId="0" borderId="2" xfId="0" applyFont="1" applyBorder="1" applyAlignment="1">
      <alignment horizontal="center" vertical="top"/>
    </xf>
    <xf numFmtId="0" fontId="1" fillId="0" borderId="3" xfId="0" applyFont="1" applyBorder="1" applyAlignment="1">
      <alignment horizontal="center" vertical="top"/>
    </xf>
    <xf numFmtId="9" fontId="0" fillId="0" borderId="0" xfId="1" applyFont="1"/>
    <xf numFmtId="0" fontId="1" fillId="0" borderId="2" xfId="1" applyNumberFormat="1" applyFont="1" applyBorder="1" applyAlignment="1">
      <alignment horizontal="center" vertical="top"/>
    </xf>
    <xf numFmtId="0" fontId="0" fillId="0" borderId="0" xfId="1" applyNumberFormat="1" applyFont="1"/>
    <xf numFmtId="0" fontId="0" fillId="0" borderId="0" xfId="0" pivotButton="1"/>
    <xf numFmtId="0" fontId="0" fillId="0" borderId="0" xfId="0" applyAlignment="1">
      <alignment horizontal="left"/>
    </xf>
    <xf numFmtId="0" fontId="0" fillId="0" borderId="2"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1" xfId="0" applyNumberFormat="1" applyBorder="1"/>
    <xf numFmtId="1" fontId="0" fillId="0" borderId="8" xfId="0" applyNumberFormat="1" applyBorder="1"/>
    <xf numFmtId="1" fontId="0" fillId="0" borderId="0" xfId="0" applyNumberFormat="1"/>
    <xf numFmtId="166" fontId="0" fillId="0" borderId="1" xfId="0" applyNumberFormat="1" applyBorder="1"/>
    <xf numFmtId="166" fontId="0" fillId="0" borderId="8" xfId="0" applyNumberFormat="1" applyBorder="1"/>
    <xf numFmtId="166" fontId="0" fillId="0" borderId="0" xfId="0" applyNumberFormat="1"/>
    <xf numFmtId="9" fontId="0" fillId="0" borderId="1" xfId="1" applyFont="1" applyBorder="1"/>
    <xf numFmtId="9" fontId="0" fillId="0" borderId="8" xfId="1" applyFont="1" applyBorder="1"/>
    <xf numFmtId="166" fontId="0" fillId="0" borderId="6" xfId="0" applyNumberFormat="1" applyBorder="1"/>
    <xf numFmtId="166" fontId="0" fillId="0" borderId="9" xfId="0" applyNumberFormat="1" applyBorder="1"/>
    <xf numFmtId="0" fontId="5" fillId="0" borderId="4" xfId="0" applyFont="1" applyBorder="1" applyAlignment="1">
      <alignment horizontal="center"/>
    </xf>
    <xf numFmtId="0" fontId="5" fillId="0" borderId="2" xfId="0" applyFont="1" applyBorder="1" applyAlignment="1">
      <alignment horizontal="center"/>
    </xf>
    <xf numFmtId="1" fontId="5" fillId="0" borderId="2" xfId="0" applyNumberFormat="1" applyFont="1" applyBorder="1" applyAlignment="1">
      <alignment horizontal="center"/>
    </xf>
    <xf numFmtId="166" fontId="5" fillId="0" borderId="2" xfId="0" applyNumberFormat="1" applyFont="1" applyBorder="1" applyAlignment="1">
      <alignment horizontal="center"/>
    </xf>
    <xf numFmtId="9" fontId="5" fillId="0" borderId="2" xfId="1" applyFont="1" applyBorder="1" applyAlignment="1">
      <alignment horizontal="center"/>
    </xf>
    <xf numFmtId="166" fontId="5" fillId="0" borderId="3" xfId="0" applyNumberFormat="1" applyFont="1" applyBorder="1" applyAlignment="1">
      <alignment horizontal="center"/>
    </xf>
    <xf numFmtId="166" fontId="5" fillId="0" borderId="6" xfId="0" applyNumberFormat="1" applyFont="1" applyBorder="1" applyAlignment="1">
      <alignment horizontal="center"/>
    </xf>
    <xf numFmtId="0" fontId="5" fillId="0" borderId="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1" fillId="0" borderId="4" xfId="0" applyFont="1" applyBorder="1" applyAlignment="1">
      <alignment horizontal="center" vertical="top"/>
    </xf>
    <xf numFmtId="0" fontId="0" fillId="0" borderId="0" xfId="0" applyAlignment="1">
      <alignment horizontal="center"/>
    </xf>
    <xf numFmtId="164" fontId="0" fillId="0" borderId="1" xfId="0" applyNumberFormat="1" applyBorder="1"/>
    <xf numFmtId="164" fontId="0" fillId="0" borderId="8" xfId="0" applyNumberFormat="1" applyBorder="1"/>
    <xf numFmtId="0" fontId="0" fillId="0" borderId="1" xfId="1" applyNumberFormat="1" applyFont="1" applyBorder="1"/>
    <xf numFmtId="0" fontId="0" fillId="0" borderId="8" xfId="1" applyNumberFormat="1" applyFont="1" applyBorder="1"/>
    <xf numFmtId="0" fontId="0" fillId="0" borderId="0" xfId="0" applyNumberFormat="1"/>
    <xf numFmtId="0" fontId="3" fillId="0" borderId="4" xfId="0" applyFont="1" applyBorder="1" applyAlignment="1">
      <alignment horizontal="center" vertical="top"/>
    </xf>
    <xf numFmtId="9" fontId="0" fillId="0" borderId="6" xfId="1" applyFont="1" applyBorder="1"/>
    <xf numFmtId="9" fontId="0" fillId="0" borderId="9" xfId="1" applyFont="1" applyBorder="1"/>
    <xf numFmtId="0" fontId="7" fillId="3" borderId="0" xfId="0" applyFont="1" applyFill="1" applyAlignment="1">
      <alignment horizontal="center"/>
    </xf>
    <xf numFmtId="0" fontId="8" fillId="3" borderId="0" xfId="0" applyFont="1" applyFill="1" applyAlignment="1">
      <alignment horizontal="center"/>
    </xf>
    <xf numFmtId="0" fontId="0" fillId="2" borderId="0" xfId="0" applyFill="1" applyAlignment="1"/>
    <xf numFmtId="0" fontId="6" fillId="2" borderId="0" xfId="0" applyFont="1" applyFill="1"/>
    <xf numFmtId="0" fontId="6" fillId="2" borderId="0" xfId="0" applyFont="1" applyFill="1" applyAlignment="1"/>
    <xf numFmtId="0" fontId="0" fillId="2" borderId="0" xfId="0" applyFont="1" applyFill="1"/>
    <xf numFmtId="0" fontId="1" fillId="4" borderId="2" xfId="0" applyFont="1" applyFill="1" applyBorder="1" applyAlignment="1">
      <alignment horizontal="center" vertical="top"/>
    </xf>
    <xf numFmtId="1" fontId="3" fillId="4" borderId="2" xfId="0" applyNumberFormat="1" applyFont="1" applyFill="1" applyBorder="1" applyAlignment="1">
      <alignment horizontal="center" vertical="top"/>
    </xf>
    <xf numFmtId="166" fontId="3" fillId="4" borderId="2" xfId="0" applyNumberFormat="1" applyFont="1" applyFill="1" applyBorder="1" applyAlignment="1">
      <alignment horizontal="center" vertical="top"/>
    </xf>
    <xf numFmtId="9" fontId="3" fillId="4" borderId="3" xfId="1" applyFont="1" applyFill="1" applyBorder="1" applyAlignment="1">
      <alignment horizontal="center" vertical="top"/>
    </xf>
    <xf numFmtId="0" fontId="6" fillId="3" borderId="0" xfId="0" applyFont="1" applyFill="1" applyAlignment="1">
      <alignment horizontal="center"/>
    </xf>
    <xf numFmtId="0" fontId="9" fillId="2" borderId="0" xfId="0" applyFont="1" applyFill="1" applyAlignment="1">
      <alignment vertical="center"/>
    </xf>
    <xf numFmtId="0" fontId="0" fillId="2" borderId="0" xfId="0" applyFill="1" applyAlignment="1">
      <alignment horizontal="left" vertical="center" indent="1"/>
    </xf>
    <xf numFmtId="0" fontId="0" fillId="2" borderId="0" xfId="0" applyFill="1" applyAlignment="1">
      <alignment vertical="center"/>
    </xf>
    <xf numFmtId="0" fontId="9" fillId="2" borderId="0" xfId="0" applyFont="1" applyFill="1" applyAlignment="1">
      <alignment horizontal="left" vertical="center"/>
    </xf>
    <xf numFmtId="0" fontId="0" fillId="2" borderId="0" xfId="0" applyFill="1" applyAlignment="1">
      <alignment horizontal="left"/>
    </xf>
    <xf numFmtId="0" fontId="6" fillId="3" borderId="0" xfId="0" applyFont="1" applyFill="1" applyAlignment="1"/>
    <xf numFmtId="0" fontId="0" fillId="3" borderId="0" xfId="0" applyFill="1" applyAlignment="1"/>
  </cellXfs>
  <cellStyles count="2">
    <cellStyle name="Normal" xfId="0" builtinId="0"/>
    <cellStyle name="Percent" xfId="1" builtinId="5"/>
  </cellStyles>
  <dxfs count="79">
    <dxf>
      <numFmt numFmtId="0" formatCode="General"/>
      <fill>
        <patternFill>
          <fgColor indexed="64"/>
          <bgColor theme="5" tint="0.59999389629810485"/>
        </patternFill>
      </fill>
      <border diagonalUp="0" diagonalDown="0">
        <left style="thin">
          <color auto="1"/>
        </left>
        <right style="thin">
          <color auto="1"/>
        </right>
        <top style="thin">
          <color auto="1"/>
        </top>
        <bottom style="thin">
          <color auto="1"/>
        </bottom>
        <vertical/>
        <horizontal/>
      </border>
    </dxf>
    <dxf>
      <numFmt numFmtId="165" formatCode="&quot;₹&quot;\ #,##0"/>
      <fill>
        <patternFill>
          <fgColor indexed="64"/>
          <bgColor theme="5" tint="0.59999389629810485"/>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C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border diagonalUp="0" diagonalDown="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[Ecommerce_Sales_Dataset_updated_Priyanka.xlsx]Pivot Chart!PivotTable3</c:name>
    <c:fmtId val="2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53372132831222"/>
          <c:y val="9.1618577643547985E-2"/>
          <c:w val="0.84577062649777468"/>
          <c:h val="0.80413363278043848"/>
        </c:manualLayout>
      </c:layout>
      <c:bar3DChart>
        <c:barDir val="col"/>
        <c:grouping val="clustered"/>
        <c:varyColors val="0"/>
        <c:ser>
          <c:idx val="0"/>
          <c:order val="0"/>
          <c:tx>
            <c:strRef>
              <c:f>'Pivot Chart'!$B$3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Chart'!$A$4:$A$9</c:f>
              <c:strCache>
                <c:ptCount val="5"/>
                <c:pt idx="0">
                  <c:v>Beauty</c:v>
                </c:pt>
                <c:pt idx="1">
                  <c:v>Clothing</c:v>
                </c:pt>
                <c:pt idx="2">
                  <c:v>Electronics</c:v>
                </c:pt>
                <c:pt idx="3">
                  <c:v>Home</c:v>
                </c:pt>
                <c:pt idx="4">
                  <c:v>Sports</c:v>
                </c:pt>
              </c:strCache>
            </c:strRef>
          </c:cat>
          <c:val>
            <c:numRef>
              <c:f>'Pivot Chart'!$B$4:$B$9</c:f>
              <c:numCache>
                <c:formatCode>General</c:formatCode>
                <c:ptCount val="5"/>
                <c:pt idx="0">
                  <c:v>355058.38749999966</c:v>
                </c:pt>
                <c:pt idx="1">
                  <c:v>321815.71910000022</c:v>
                </c:pt>
                <c:pt idx="2">
                  <c:v>503164.84240000014</c:v>
                </c:pt>
                <c:pt idx="3">
                  <c:v>448549.82009999995</c:v>
                </c:pt>
                <c:pt idx="4">
                  <c:v>544158.91900000058</c:v>
                </c:pt>
              </c:numCache>
            </c:numRef>
          </c:val>
          <c:extLst>
            <c:ext xmlns:c16="http://schemas.microsoft.com/office/drawing/2014/chart" uri="{C3380CC4-5D6E-409C-BE32-E72D297353CC}">
              <c16:uniqueId val="{00000000-A273-45BA-931C-DC0D1B1A59A5}"/>
            </c:ext>
          </c:extLst>
        </c:ser>
        <c:dLbls>
          <c:showLegendKey val="0"/>
          <c:showVal val="1"/>
          <c:showCatName val="0"/>
          <c:showSerName val="0"/>
          <c:showPercent val="0"/>
          <c:showBubbleSize val="0"/>
        </c:dLbls>
        <c:gapWidth val="150"/>
        <c:shape val="box"/>
        <c:axId val="1642840432"/>
        <c:axId val="1642839472"/>
        <c:axId val="0"/>
      </c:bar3DChart>
      <c:catAx>
        <c:axId val="1642840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2839472"/>
        <c:crosses val="autoZero"/>
        <c:auto val="1"/>
        <c:lblAlgn val="ctr"/>
        <c:lblOffset val="100"/>
        <c:noMultiLvlLbl val="0"/>
      </c:catAx>
      <c:valAx>
        <c:axId val="164283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28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[Ecommerce_Sales_Dataset_updated_Priyanka.xlsx]Pivot Chart!PivotTable4</c:name>
    <c:fmtId val="8"/>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862074492596828E-2"/>
          <c:y val="0.34142505870976653"/>
          <c:w val="0.82571684587813621"/>
          <c:h val="0.54543058433485292"/>
        </c:manualLayout>
      </c:layout>
      <c:pie3DChart>
        <c:varyColors val="1"/>
        <c:ser>
          <c:idx val="0"/>
          <c:order val="0"/>
          <c:tx>
            <c:strRef>
              <c:f>'Pivot Chart'!$B$16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CD7-45FC-A4BF-761F9C482F9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CD7-45FC-A4BF-761F9C482F9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CD7-45FC-A4BF-761F9C482F9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CD7-45FC-A4BF-761F9C482F9A}"/>
              </c:ext>
            </c:extLst>
          </c:dPt>
          <c:dLbls>
            <c:dLbl>
              <c:idx val="0"/>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8CD7-45FC-A4BF-761F9C482F9A}"/>
                </c:ext>
              </c:extLst>
            </c:dLbl>
            <c:dLbl>
              <c:idx val="1"/>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8CD7-45FC-A4BF-761F9C482F9A}"/>
                </c:ext>
              </c:extLst>
            </c:dLbl>
            <c:dLbl>
              <c:idx val="2"/>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8CD7-45FC-A4BF-761F9C482F9A}"/>
                </c:ext>
              </c:extLst>
            </c:dLbl>
            <c:dLbl>
              <c:idx val="3"/>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8CD7-45FC-A4BF-761F9C482F9A}"/>
                </c:ext>
              </c:extLst>
            </c:dLbl>
            <c:numFmt formatCode="[$$-C09]#,##0" sourceLinked="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Chart'!$A$17:$A$21</c:f>
              <c:strCache>
                <c:ptCount val="4"/>
                <c:pt idx="0">
                  <c:v>East</c:v>
                </c:pt>
                <c:pt idx="1">
                  <c:v>North</c:v>
                </c:pt>
                <c:pt idx="2">
                  <c:v>South</c:v>
                </c:pt>
                <c:pt idx="3">
                  <c:v>West</c:v>
                </c:pt>
              </c:strCache>
            </c:strRef>
          </c:cat>
          <c:val>
            <c:numRef>
              <c:f>'Pivot Chart'!$B$17:$B$21</c:f>
              <c:numCache>
                <c:formatCode>General</c:formatCode>
                <c:ptCount val="4"/>
                <c:pt idx="0">
                  <c:v>620890.13170000003</c:v>
                </c:pt>
                <c:pt idx="1">
                  <c:v>645968.05470000056</c:v>
                </c:pt>
                <c:pt idx="2">
                  <c:v>635213.09570000006</c:v>
                </c:pt>
                <c:pt idx="3">
                  <c:v>270676.40600000002</c:v>
                </c:pt>
              </c:numCache>
            </c:numRef>
          </c:val>
          <c:extLst>
            <c:ext xmlns:c16="http://schemas.microsoft.com/office/drawing/2014/chart" uri="{C3380CC4-5D6E-409C-BE32-E72D297353CC}">
              <c16:uniqueId val="{00000008-8CD7-45FC-A4BF-761F9C482F9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[Ecommerce_Sales_Dataset_updated_Priyanka.xlsx]Pivot Chart!PivotTable6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5991456950234"/>
          <c:y val="0.20593869731800765"/>
          <c:w val="0.81458905872060106"/>
          <c:h val="0.70690484810088394"/>
        </c:manualLayout>
      </c:layout>
      <c:barChart>
        <c:barDir val="col"/>
        <c:grouping val="clustered"/>
        <c:varyColors val="0"/>
        <c:ser>
          <c:idx val="0"/>
          <c:order val="0"/>
          <c:tx>
            <c:strRef>
              <c:f>'Pivot Chart'!$B$38:$B$39</c:f>
              <c:strCache>
                <c:ptCount val="1"/>
                <c:pt idx="0">
                  <c:v>East</c:v>
                </c:pt>
              </c:strCache>
            </c:strRef>
          </c:tx>
          <c:spPr>
            <a:solidFill>
              <a:schemeClr val="accent1">
                <a:alpha val="70000"/>
              </a:schemeClr>
            </a:solidFill>
            <a:ln>
              <a:noFill/>
            </a:ln>
            <a:effectLst/>
          </c:spPr>
          <c:invertIfNegative val="0"/>
          <c:cat>
            <c:strRef>
              <c:f>'Pivot Chart'!$A$40:$A$42</c:f>
              <c:strCache>
                <c:ptCount val="2"/>
                <c:pt idx="0">
                  <c:v>Female</c:v>
                </c:pt>
                <c:pt idx="1">
                  <c:v>Male</c:v>
                </c:pt>
              </c:strCache>
            </c:strRef>
          </c:cat>
          <c:val>
            <c:numRef>
              <c:f>'Pivot Chart'!$B$40:$B$42</c:f>
              <c:numCache>
                <c:formatCode>General</c:formatCode>
                <c:ptCount val="2"/>
                <c:pt idx="0">
                  <c:v>325668.35900000017</c:v>
                </c:pt>
                <c:pt idx="1">
                  <c:v>295221.77270000009</c:v>
                </c:pt>
              </c:numCache>
            </c:numRef>
          </c:val>
          <c:extLst>
            <c:ext xmlns:c16="http://schemas.microsoft.com/office/drawing/2014/chart" uri="{C3380CC4-5D6E-409C-BE32-E72D297353CC}">
              <c16:uniqueId val="{00000000-88C7-4C1B-BF11-75F72E27AEFE}"/>
            </c:ext>
          </c:extLst>
        </c:ser>
        <c:ser>
          <c:idx val="1"/>
          <c:order val="1"/>
          <c:tx>
            <c:strRef>
              <c:f>'Pivot Chart'!$C$38:$C$39</c:f>
              <c:strCache>
                <c:ptCount val="1"/>
                <c:pt idx="0">
                  <c:v>North</c:v>
                </c:pt>
              </c:strCache>
            </c:strRef>
          </c:tx>
          <c:spPr>
            <a:solidFill>
              <a:schemeClr val="accent2">
                <a:alpha val="70000"/>
              </a:schemeClr>
            </a:solidFill>
            <a:ln>
              <a:noFill/>
            </a:ln>
            <a:effectLst/>
          </c:spPr>
          <c:invertIfNegative val="0"/>
          <c:cat>
            <c:strRef>
              <c:f>'Pivot Chart'!$A$40:$A$42</c:f>
              <c:strCache>
                <c:ptCount val="2"/>
                <c:pt idx="0">
                  <c:v>Female</c:v>
                </c:pt>
                <c:pt idx="1">
                  <c:v>Male</c:v>
                </c:pt>
              </c:strCache>
            </c:strRef>
          </c:cat>
          <c:val>
            <c:numRef>
              <c:f>'Pivot Chart'!$C$40:$C$42</c:f>
              <c:numCache>
                <c:formatCode>General</c:formatCode>
                <c:ptCount val="2"/>
                <c:pt idx="0">
                  <c:v>341217.55280000012</c:v>
                </c:pt>
                <c:pt idx="1">
                  <c:v>304750.50190000009</c:v>
                </c:pt>
              </c:numCache>
            </c:numRef>
          </c:val>
          <c:extLst>
            <c:ext xmlns:c16="http://schemas.microsoft.com/office/drawing/2014/chart" uri="{C3380CC4-5D6E-409C-BE32-E72D297353CC}">
              <c16:uniqueId val="{0000000A-3F5D-4FE1-90AE-FD1E84A6C48D}"/>
            </c:ext>
          </c:extLst>
        </c:ser>
        <c:ser>
          <c:idx val="2"/>
          <c:order val="2"/>
          <c:tx>
            <c:strRef>
              <c:f>'Pivot Chart'!$D$38:$D$39</c:f>
              <c:strCache>
                <c:ptCount val="1"/>
                <c:pt idx="0">
                  <c:v>South</c:v>
                </c:pt>
              </c:strCache>
            </c:strRef>
          </c:tx>
          <c:spPr>
            <a:solidFill>
              <a:schemeClr val="accent3">
                <a:alpha val="70000"/>
              </a:schemeClr>
            </a:solidFill>
            <a:ln>
              <a:noFill/>
            </a:ln>
            <a:effectLst/>
          </c:spPr>
          <c:invertIfNegative val="0"/>
          <c:cat>
            <c:strRef>
              <c:f>'Pivot Chart'!$A$40:$A$42</c:f>
              <c:strCache>
                <c:ptCount val="2"/>
                <c:pt idx="0">
                  <c:v>Female</c:v>
                </c:pt>
                <c:pt idx="1">
                  <c:v>Male</c:v>
                </c:pt>
              </c:strCache>
            </c:strRef>
          </c:cat>
          <c:val>
            <c:numRef>
              <c:f>'Pivot Chart'!$D$40:$D$42</c:f>
              <c:numCache>
                <c:formatCode>General</c:formatCode>
                <c:ptCount val="2"/>
                <c:pt idx="0">
                  <c:v>399580.1988999999</c:v>
                </c:pt>
                <c:pt idx="1">
                  <c:v>235632.89679999999</c:v>
                </c:pt>
              </c:numCache>
            </c:numRef>
          </c:val>
          <c:extLst>
            <c:ext xmlns:c16="http://schemas.microsoft.com/office/drawing/2014/chart" uri="{C3380CC4-5D6E-409C-BE32-E72D297353CC}">
              <c16:uniqueId val="{0000000B-3F5D-4FE1-90AE-FD1E84A6C48D}"/>
            </c:ext>
          </c:extLst>
        </c:ser>
        <c:ser>
          <c:idx val="3"/>
          <c:order val="3"/>
          <c:tx>
            <c:strRef>
              <c:f>'Pivot Chart'!$E$38:$E$39</c:f>
              <c:strCache>
                <c:ptCount val="1"/>
                <c:pt idx="0">
                  <c:v>West</c:v>
                </c:pt>
              </c:strCache>
            </c:strRef>
          </c:tx>
          <c:spPr>
            <a:solidFill>
              <a:schemeClr val="accent4">
                <a:alpha val="70000"/>
              </a:schemeClr>
            </a:solidFill>
            <a:ln>
              <a:noFill/>
            </a:ln>
            <a:effectLst/>
          </c:spPr>
          <c:invertIfNegative val="0"/>
          <c:cat>
            <c:strRef>
              <c:f>'Pivot Chart'!$A$40:$A$42</c:f>
              <c:strCache>
                <c:ptCount val="2"/>
                <c:pt idx="0">
                  <c:v>Female</c:v>
                </c:pt>
                <c:pt idx="1">
                  <c:v>Male</c:v>
                </c:pt>
              </c:strCache>
            </c:strRef>
          </c:cat>
          <c:val>
            <c:numRef>
              <c:f>'Pivot Chart'!$E$40:$E$42</c:f>
              <c:numCache>
                <c:formatCode>General</c:formatCode>
                <c:ptCount val="2"/>
                <c:pt idx="0">
                  <c:v>164978.11909999995</c:v>
                </c:pt>
                <c:pt idx="1">
                  <c:v>105698.28689999999</c:v>
                </c:pt>
              </c:numCache>
            </c:numRef>
          </c:val>
          <c:extLst>
            <c:ext xmlns:c16="http://schemas.microsoft.com/office/drawing/2014/chart" uri="{C3380CC4-5D6E-409C-BE32-E72D297353CC}">
              <c16:uniqueId val="{0000000C-3F5D-4FE1-90AE-FD1E84A6C48D}"/>
            </c:ext>
          </c:extLst>
        </c:ser>
        <c:dLbls>
          <c:showLegendKey val="0"/>
          <c:showVal val="0"/>
          <c:showCatName val="0"/>
          <c:showSerName val="0"/>
          <c:showPercent val="0"/>
          <c:showBubbleSize val="0"/>
        </c:dLbls>
        <c:gapWidth val="80"/>
        <c:overlap val="25"/>
        <c:axId val="911609664"/>
        <c:axId val="911601024"/>
      </c:barChart>
      <c:catAx>
        <c:axId val="9116096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911601024"/>
        <c:crosses val="autoZero"/>
        <c:auto val="1"/>
        <c:lblAlgn val="ctr"/>
        <c:lblOffset val="100"/>
        <c:noMultiLvlLbl val="0"/>
      </c:catAx>
      <c:valAx>
        <c:axId val="9116010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911609664"/>
        <c:crosses val="autoZero"/>
        <c:crossBetween val="between"/>
      </c:valAx>
      <c:spPr>
        <a:noFill/>
        <a:ln>
          <a:noFill/>
        </a:ln>
        <a:effectLst/>
      </c:spPr>
    </c:plotArea>
    <c:legend>
      <c:legendPos val="t"/>
      <c:layout>
        <c:manualLayout>
          <c:xMode val="edge"/>
          <c:yMode val="edge"/>
          <c:x val="0.27136971849107094"/>
          <c:y val="0.13409961685823754"/>
          <c:w val="0.45726056301785806"/>
          <c:h val="7.12409871179895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[Ecommerce_Sales_Dataset_updated_Priyanka.xlsx]Pivot Chart!PivotTable12</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4712744240303297"/>
          <c:w val="0.67557108486439199"/>
          <c:h val="0.65853091280256637"/>
        </c:manualLayout>
      </c:layout>
      <c:lineChart>
        <c:grouping val="standard"/>
        <c:varyColors val="0"/>
        <c:ser>
          <c:idx val="0"/>
          <c:order val="0"/>
          <c:tx>
            <c:strRef>
              <c:f>'Pivot Chart'!$E$63:$E$64</c:f>
              <c:strCache>
                <c:ptCount val="1"/>
                <c:pt idx="0">
                  <c:v>Beauty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Chart'!$D$65:$D$68</c:f>
              <c:strCache>
                <c:ptCount val="3"/>
                <c:pt idx="0">
                  <c:v>Flagship</c:v>
                </c:pt>
                <c:pt idx="1">
                  <c:v>Online</c:v>
                </c:pt>
                <c:pt idx="2">
                  <c:v>Outlet</c:v>
                </c:pt>
              </c:strCache>
            </c:strRef>
          </c:cat>
          <c:val>
            <c:numRef>
              <c:f>'Pivot Chart'!$E$65:$E$68</c:f>
              <c:numCache>
                <c:formatCode>General</c:formatCode>
                <c:ptCount val="3"/>
                <c:pt idx="0">
                  <c:v>135</c:v>
                </c:pt>
                <c:pt idx="1">
                  <c:v>135</c:v>
                </c:pt>
                <c:pt idx="2">
                  <c:v>69</c:v>
                </c:pt>
              </c:numCache>
            </c:numRef>
          </c:val>
          <c:smooth val="0"/>
          <c:extLst>
            <c:ext xmlns:c16="http://schemas.microsoft.com/office/drawing/2014/chart" uri="{C3380CC4-5D6E-409C-BE32-E72D297353CC}">
              <c16:uniqueId val="{00000000-4EB6-4A6A-831A-59B758CB34ED}"/>
            </c:ext>
          </c:extLst>
        </c:ser>
        <c:ser>
          <c:idx val="1"/>
          <c:order val="1"/>
          <c:tx>
            <c:strRef>
              <c:f>'Pivot Chart'!$F$63:$F$64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Chart'!$D$65:$D$68</c:f>
              <c:strCache>
                <c:ptCount val="3"/>
                <c:pt idx="0">
                  <c:v>Flagship</c:v>
                </c:pt>
                <c:pt idx="1">
                  <c:v>Online</c:v>
                </c:pt>
                <c:pt idx="2">
                  <c:v>Outlet</c:v>
                </c:pt>
              </c:strCache>
            </c:strRef>
          </c:cat>
          <c:val>
            <c:numRef>
              <c:f>'Pivot Chart'!$F$65:$F$68</c:f>
              <c:numCache>
                <c:formatCode>General</c:formatCode>
                <c:ptCount val="3"/>
                <c:pt idx="0">
                  <c:v>114</c:v>
                </c:pt>
                <c:pt idx="1">
                  <c:v>113</c:v>
                </c:pt>
                <c:pt idx="2">
                  <c:v>54</c:v>
                </c:pt>
              </c:numCache>
            </c:numRef>
          </c:val>
          <c:smooth val="0"/>
          <c:extLst>
            <c:ext xmlns:c16="http://schemas.microsoft.com/office/drawing/2014/chart" uri="{C3380CC4-5D6E-409C-BE32-E72D297353CC}">
              <c16:uniqueId val="{00000019-8C98-4C6B-99FD-FFE21819F5E9}"/>
            </c:ext>
          </c:extLst>
        </c:ser>
        <c:ser>
          <c:idx val="2"/>
          <c:order val="2"/>
          <c:tx>
            <c:strRef>
              <c:f>'Pivot Chart'!$G$63:$G$64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Chart'!$D$65:$D$68</c:f>
              <c:strCache>
                <c:ptCount val="3"/>
                <c:pt idx="0">
                  <c:v>Flagship</c:v>
                </c:pt>
                <c:pt idx="1">
                  <c:v>Online</c:v>
                </c:pt>
                <c:pt idx="2">
                  <c:v>Outlet</c:v>
                </c:pt>
              </c:strCache>
            </c:strRef>
          </c:cat>
          <c:val>
            <c:numRef>
              <c:f>'Pivot Chart'!$G$65:$G$68</c:f>
              <c:numCache>
                <c:formatCode>General</c:formatCode>
                <c:ptCount val="3"/>
                <c:pt idx="0">
                  <c:v>180</c:v>
                </c:pt>
                <c:pt idx="1">
                  <c:v>188</c:v>
                </c:pt>
                <c:pt idx="2">
                  <c:v>83</c:v>
                </c:pt>
              </c:numCache>
            </c:numRef>
          </c:val>
          <c:smooth val="0"/>
          <c:extLst>
            <c:ext xmlns:c16="http://schemas.microsoft.com/office/drawing/2014/chart" uri="{C3380CC4-5D6E-409C-BE32-E72D297353CC}">
              <c16:uniqueId val="{0000001A-8C98-4C6B-99FD-FFE21819F5E9}"/>
            </c:ext>
          </c:extLst>
        </c:ser>
        <c:ser>
          <c:idx val="3"/>
          <c:order val="3"/>
          <c:tx>
            <c:strRef>
              <c:f>'Pivot Chart'!$H$63:$H$64</c:f>
              <c:strCache>
                <c:ptCount val="1"/>
                <c:pt idx="0">
                  <c:v>Home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Chart'!$D$65:$D$68</c:f>
              <c:strCache>
                <c:ptCount val="3"/>
                <c:pt idx="0">
                  <c:v>Flagship</c:v>
                </c:pt>
                <c:pt idx="1">
                  <c:v>Online</c:v>
                </c:pt>
                <c:pt idx="2">
                  <c:v>Outlet</c:v>
                </c:pt>
              </c:strCache>
            </c:strRef>
          </c:cat>
          <c:val>
            <c:numRef>
              <c:f>'Pivot Chart'!$H$65:$H$68</c:f>
              <c:numCache>
                <c:formatCode>General</c:formatCode>
                <c:ptCount val="3"/>
                <c:pt idx="0">
                  <c:v>182</c:v>
                </c:pt>
                <c:pt idx="1">
                  <c:v>174</c:v>
                </c:pt>
                <c:pt idx="2">
                  <c:v>76</c:v>
                </c:pt>
              </c:numCache>
            </c:numRef>
          </c:val>
          <c:smooth val="0"/>
          <c:extLst>
            <c:ext xmlns:c16="http://schemas.microsoft.com/office/drawing/2014/chart" uri="{C3380CC4-5D6E-409C-BE32-E72D297353CC}">
              <c16:uniqueId val="{0000001B-8C98-4C6B-99FD-FFE21819F5E9}"/>
            </c:ext>
          </c:extLst>
        </c:ser>
        <c:ser>
          <c:idx val="4"/>
          <c:order val="4"/>
          <c:tx>
            <c:strRef>
              <c:f>'Pivot Chart'!$I$63:$I$64</c:f>
              <c:strCache>
                <c:ptCount val="1"/>
                <c:pt idx="0">
                  <c:v>Sports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Chart'!$D$65:$D$68</c:f>
              <c:strCache>
                <c:ptCount val="3"/>
                <c:pt idx="0">
                  <c:v>Flagship</c:v>
                </c:pt>
                <c:pt idx="1">
                  <c:v>Online</c:v>
                </c:pt>
                <c:pt idx="2">
                  <c:v>Outlet</c:v>
                </c:pt>
              </c:strCache>
            </c:strRef>
          </c:cat>
          <c:val>
            <c:numRef>
              <c:f>'Pivot Chart'!$I$65:$I$68</c:f>
              <c:numCache>
                <c:formatCode>General</c:formatCode>
                <c:ptCount val="3"/>
                <c:pt idx="0">
                  <c:v>183</c:v>
                </c:pt>
                <c:pt idx="1">
                  <c:v>212</c:v>
                </c:pt>
                <c:pt idx="2">
                  <c:v>102</c:v>
                </c:pt>
              </c:numCache>
            </c:numRef>
          </c:val>
          <c:smooth val="0"/>
          <c:extLst>
            <c:ext xmlns:c16="http://schemas.microsoft.com/office/drawing/2014/chart" uri="{C3380CC4-5D6E-409C-BE32-E72D297353CC}">
              <c16:uniqueId val="{0000001C-8C98-4C6B-99FD-FFE21819F5E9}"/>
            </c:ext>
          </c:extLst>
        </c:ser>
        <c:dLbls>
          <c:showLegendKey val="0"/>
          <c:showVal val="0"/>
          <c:showCatName val="0"/>
          <c:showSerName val="0"/>
          <c:showPercent val="0"/>
          <c:showBubbleSize val="0"/>
        </c:dLbls>
        <c:marker val="1"/>
        <c:smooth val="0"/>
        <c:axId val="1642837552"/>
        <c:axId val="1642846672"/>
      </c:lineChart>
      <c:catAx>
        <c:axId val="16428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2846672"/>
        <c:crosses val="autoZero"/>
        <c:auto val="1"/>
        <c:lblAlgn val="ctr"/>
        <c:lblOffset val="100"/>
        <c:noMultiLvlLbl val="0"/>
      </c:catAx>
      <c:valAx>
        <c:axId val="164284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2837552"/>
        <c:crosses val="autoZero"/>
        <c:crossBetween val="between"/>
      </c:valAx>
      <c:spPr>
        <a:noFill/>
        <a:ln>
          <a:noFill/>
        </a:ln>
        <a:effectLst/>
      </c:spPr>
    </c:plotArea>
    <c:legend>
      <c:legendPos val="r"/>
      <c:layout>
        <c:manualLayout>
          <c:xMode val="edge"/>
          <c:yMode val="edge"/>
          <c:x val="0.72735666145857503"/>
          <c:y val="0.29773578302712161"/>
          <c:w val="0.23335060769663124"/>
          <c:h val="0.5494728783902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[Ecommerce_Sales_Dataset_updated_Priyanka.xlsx]Pivot Chart!PivotTable7</c:name>
    <c:fmtId val="3"/>
  </c:pivotSource>
  <c:chart>
    <c:autoTitleDeleted val="1"/>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numFmt formatCode="[$$-C09]#,##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09281877027071"/>
          <c:y val="0.19927536231884058"/>
          <c:w val="0.85335316620950974"/>
          <c:h val="0.6908317166875878"/>
        </c:manualLayout>
      </c:layout>
      <c:bar3DChart>
        <c:barDir val="col"/>
        <c:grouping val="clustered"/>
        <c:varyColors val="0"/>
        <c:ser>
          <c:idx val="0"/>
          <c:order val="0"/>
          <c:tx>
            <c:strRef>
              <c:f>'Pivot Chart'!$B$50</c:f>
              <c:strCache>
                <c:ptCount val="1"/>
                <c:pt idx="0">
                  <c:v>Total</c:v>
                </c:pt>
              </c:strCache>
            </c:strRef>
          </c:tx>
          <c:spPr>
            <a:solidFill>
              <a:schemeClr val="accent1"/>
            </a:solidFill>
            <a:ln>
              <a:noFill/>
            </a:ln>
            <a:effectLst/>
            <a:sp3d/>
          </c:spPr>
          <c:invertIfNegative val="0"/>
          <c:dLbls>
            <c:numFmt formatCode="[$$-C09]#,##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Chart'!$A$51:$A$54</c:f>
              <c:strCache>
                <c:ptCount val="3"/>
                <c:pt idx="0">
                  <c:v>Flagship</c:v>
                </c:pt>
                <c:pt idx="1">
                  <c:v>Online</c:v>
                </c:pt>
                <c:pt idx="2">
                  <c:v>Outlet</c:v>
                </c:pt>
              </c:strCache>
            </c:strRef>
          </c:cat>
          <c:val>
            <c:numRef>
              <c:f>'Pivot Chart'!$B$51:$B$54</c:f>
              <c:numCache>
                <c:formatCode>General</c:formatCode>
                <c:ptCount val="3"/>
                <c:pt idx="0">
                  <c:v>848576.66610000073</c:v>
                </c:pt>
                <c:pt idx="1">
                  <c:v>912739.3391000001</c:v>
                </c:pt>
                <c:pt idx="2">
                  <c:v>411431.68289999967</c:v>
                </c:pt>
              </c:numCache>
            </c:numRef>
          </c:val>
          <c:extLst>
            <c:ext xmlns:c16="http://schemas.microsoft.com/office/drawing/2014/chart" uri="{C3380CC4-5D6E-409C-BE32-E72D297353CC}">
              <c16:uniqueId val="{00000000-E728-49B7-82EF-32B386895287}"/>
            </c:ext>
          </c:extLst>
        </c:ser>
        <c:dLbls>
          <c:showLegendKey val="0"/>
          <c:showVal val="0"/>
          <c:showCatName val="0"/>
          <c:showSerName val="0"/>
          <c:showPercent val="0"/>
          <c:showBubbleSize val="0"/>
        </c:dLbls>
        <c:gapWidth val="150"/>
        <c:shape val="box"/>
        <c:axId val="921873296"/>
        <c:axId val="921857936"/>
        <c:axId val="0"/>
      </c:bar3DChart>
      <c:catAx>
        <c:axId val="92187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857936"/>
        <c:crosses val="autoZero"/>
        <c:auto val="1"/>
        <c:lblAlgn val="ctr"/>
        <c:lblOffset val="100"/>
        <c:noMultiLvlLbl val="0"/>
      </c:catAx>
      <c:valAx>
        <c:axId val="92185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87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[Ecommerce_Sales_Dataset_updated_Priyanka.xlsx]Pivot Chart!PivotTable10</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18501460902293"/>
          <c:y val="0.12380952380952381"/>
          <c:w val="0.84517621618052474"/>
          <c:h val="0.78953205849268837"/>
        </c:manualLayout>
      </c:layout>
      <c:bar3DChart>
        <c:barDir val="bar"/>
        <c:grouping val="clustered"/>
        <c:varyColors val="0"/>
        <c:ser>
          <c:idx val="0"/>
          <c:order val="0"/>
          <c:tx>
            <c:strRef>
              <c:f>'Pivot Chart'!$B$72</c:f>
              <c:strCache>
                <c:ptCount val="1"/>
                <c:pt idx="0">
                  <c:v>Total</c:v>
                </c:pt>
              </c:strCache>
            </c:strRef>
          </c:tx>
          <c:spPr>
            <a:solidFill>
              <a:schemeClr val="accent1"/>
            </a:solidFill>
            <a:ln>
              <a:noFill/>
            </a:ln>
            <a:effectLst/>
            <a:sp3d/>
          </c:spPr>
          <c:invertIfNegative val="0"/>
          <c:cat>
            <c:strRef>
              <c:f>'Pivot Chart'!$A$73:$A$77</c:f>
              <c:strCache>
                <c:ptCount val="4"/>
                <c:pt idx="0">
                  <c:v>Bronze</c:v>
                </c:pt>
                <c:pt idx="1">
                  <c:v>Gold</c:v>
                </c:pt>
                <c:pt idx="2">
                  <c:v>Platinum</c:v>
                </c:pt>
                <c:pt idx="3">
                  <c:v>Silver</c:v>
                </c:pt>
              </c:strCache>
            </c:strRef>
          </c:cat>
          <c:val>
            <c:numRef>
              <c:f>'Pivot Chart'!$B$73:$B$77</c:f>
              <c:numCache>
                <c:formatCode>General</c:formatCode>
                <c:ptCount val="4"/>
                <c:pt idx="0">
                  <c:v>487</c:v>
                </c:pt>
                <c:pt idx="1">
                  <c:v>469</c:v>
                </c:pt>
                <c:pt idx="2">
                  <c:v>622</c:v>
                </c:pt>
                <c:pt idx="3">
                  <c:v>422</c:v>
                </c:pt>
              </c:numCache>
            </c:numRef>
          </c:val>
          <c:extLst>
            <c:ext xmlns:c16="http://schemas.microsoft.com/office/drawing/2014/chart" uri="{C3380CC4-5D6E-409C-BE32-E72D297353CC}">
              <c16:uniqueId val="{00000000-D643-47B5-9521-99E245F05064}"/>
            </c:ext>
          </c:extLst>
        </c:ser>
        <c:dLbls>
          <c:showLegendKey val="0"/>
          <c:showVal val="0"/>
          <c:showCatName val="0"/>
          <c:showSerName val="0"/>
          <c:showPercent val="0"/>
          <c:showBubbleSize val="0"/>
        </c:dLbls>
        <c:gapWidth val="150"/>
        <c:shape val="box"/>
        <c:axId val="911622624"/>
        <c:axId val="911616864"/>
        <c:axId val="0"/>
      </c:bar3DChart>
      <c:catAx>
        <c:axId val="911622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1616864"/>
        <c:crosses val="autoZero"/>
        <c:auto val="1"/>
        <c:lblAlgn val="ctr"/>
        <c:lblOffset val="100"/>
        <c:noMultiLvlLbl val="0"/>
      </c:catAx>
      <c:valAx>
        <c:axId val="91161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16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632460</xdr:colOff>
      <xdr:row>69</xdr:row>
      <xdr:rowOff>41910</xdr:rowOff>
    </xdr:from>
    <xdr:to>
      <xdr:col>10</xdr:col>
      <xdr:colOff>213360</xdr:colOff>
      <xdr:row>74</xdr:row>
      <xdr:rowOff>41910</xdr:rowOff>
    </xdr:to>
    <xdr:sp macro="" textlink="">
      <xdr:nvSpPr>
        <xdr:cNvPr id="2" name="TextBox 1">
          <a:extLst>
            <a:ext uri="{FF2B5EF4-FFF2-40B4-BE49-F238E27FC236}">
              <a16:creationId xmlns:a16="http://schemas.microsoft.com/office/drawing/2014/main" id="{2705E44C-C69A-BC36-394F-9D07A958781A}"/>
            </a:ext>
          </a:extLst>
        </xdr:cNvPr>
        <xdr:cNvSpPr txBox="1"/>
      </xdr:nvSpPr>
      <xdr:spPr>
        <a:xfrm>
          <a:off x="6629400" y="12660630"/>
          <a:ext cx="1851660" cy="9144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114300</xdr:colOff>
      <xdr:row>14</xdr:row>
      <xdr:rowOff>22860</xdr:rowOff>
    </xdr:to>
    <xdr:graphicFrame macro="">
      <xdr:nvGraphicFramePr>
        <xdr:cNvPr id="6" name="Chart 5">
          <a:extLst>
            <a:ext uri="{FF2B5EF4-FFF2-40B4-BE49-F238E27FC236}">
              <a16:creationId xmlns:a16="http://schemas.microsoft.com/office/drawing/2014/main" id="{94D24178-8078-4731-AE74-765E2A6D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121920</xdr:colOff>
      <xdr:row>1</xdr:row>
      <xdr:rowOff>167641</xdr:rowOff>
    </xdr:from>
    <xdr:to>
      <xdr:col>10</xdr:col>
      <xdr:colOff>281940</xdr:colOff>
      <xdr:row>11</xdr:row>
      <xdr:rowOff>45721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2A50AA2-C221-34BD-C955-BE6295B04C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89120" y="350521"/>
              <a:ext cx="198882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38100</xdr:rowOff>
    </xdr:from>
    <xdr:to>
      <xdr:col>7</xdr:col>
      <xdr:colOff>144780</xdr:colOff>
      <xdr:row>17</xdr:row>
      <xdr:rowOff>106679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1A655B9-734E-43C5-3245-8A82986F8C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2598420"/>
              <a:ext cx="439674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11</xdr:row>
      <xdr:rowOff>53340</xdr:rowOff>
    </xdr:from>
    <xdr:to>
      <xdr:col>10</xdr:col>
      <xdr:colOff>297180</xdr:colOff>
      <xdr:row>14</xdr:row>
      <xdr:rowOff>76200</xdr:rowOff>
    </xdr:to>
    <mc:AlternateContent xmlns:mc="http://schemas.openxmlformats.org/markup-compatibility/2006" xmlns:a14="http://schemas.microsoft.com/office/drawing/2010/main">
      <mc:Choice Requires="a14">
        <xdr:graphicFrame macro="">
          <xdr:nvGraphicFramePr>
            <xdr:cNvPr id="12" name="Store_Type">
              <a:extLst>
                <a:ext uri="{FF2B5EF4-FFF2-40B4-BE49-F238E27FC236}">
                  <a16:creationId xmlns:a16="http://schemas.microsoft.com/office/drawing/2014/main" id="{2D3FF31F-3EDD-46C8-2C21-5100D73F25FD}"/>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4389120" y="2065020"/>
              <a:ext cx="200406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289560</xdr:colOff>
      <xdr:row>4</xdr:row>
      <xdr:rowOff>60960</xdr:rowOff>
    </xdr:from>
    <xdr:to>
      <xdr:col>17</xdr:col>
      <xdr:colOff>99060</xdr:colOff>
      <xdr:row>14</xdr:row>
      <xdr:rowOff>106680</xdr:rowOff>
    </xdr:to>
    <xdr:graphicFrame macro="">
      <xdr:nvGraphicFramePr>
        <xdr:cNvPr id="16" name="Chart 15">
          <a:extLst>
            <a:ext uri="{FF2B5EF4-FFF2-40B4-BE49-F238E27FC236}">
              <a16:creationId xmlns:a16="http://schemas.microsoft.com/office/drawing/2014/main" id="{5B4950C3-1F4D-44E2-BD5F-F0D5B14A6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99060</xdr:colOff>
      <xdr:row>14</xdr:row>
      <xdr:rowOff>106680</xdr:rowOff>
    </xdr:from>
    <xdr:to>
      <xdr:col>23</xdr:col>
      <xdr:colOff>327660</xdr:colOff>
      <xdr:row>29</xdr:row>
      <xdr:rowOff>15240</xdr:rowOff>
    </xdr:to>
    <xdr:graphicFrame macro="">
      <xdr:nvGraphicFramePr>
        <xdr:cNvPr id="21" name="Chart 20">
          <a:extLst>
            <a:ext uri="{FF2B5EF4-FFF2-40B4-BE49-F238E27FC236}">
              <a16:creationId xmlns:a16="http://schemas.microsoft.com/office/drawing/2014/main" id="{563DF109-1A50-457F-A384-1B3C26575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106680</xdr:colOff>
      <xdr:row>2</xdr:row>
      <xdr:rowOff>0</xdr:rowOff>
    </xdr:from>
    <xdr:to>
      <xdr:col>23</xdr:col>
      <xdr:colOff>327660</xdr:colOff>
      <xdr:row>14</xdr:row>
      <xdr:rowOff>91440</xdr:rowOff>
    </xdr:to>
    <xdr:graphicFrame macro="">
      <xdr:nvGraphicFramePr>
        <xdr:cNvPr id="23" name="Chart 22">
          <a:extLst>
            <a:ext uri="{FF2B5EF4-FFF2-40B4-BE49-F238E27FC236}">
              <a16:creationId xmlns:a16="http://schemas.microsoft.com/office/drawing/2014/main" id="{2D6F0CAD-0A66-4137-B75F-ED45459F0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xdr:row>
      <xdr:rowOff>106680</xdr:rowOff>
    </xdr:from>
    <xdr:to>
      <xdr:col>7</xdr:col>
      <xdr:colOff>129540</xdr:colOff>
      <xdr:row>29</xdr:row>
      <xdr:rowOff>15240</xdr:rowOff>
    </xdr:to>
    <xdr:graphicFrame macro="">
      <xdr:nvGraphicFramePr>
        <xdr:cNvPr id="25" name="Chart 24">
          <a:extLst>
            <a:ext uri="{FF2B5EF4-FFF2-40B4-BE49-F238E27FC236}">
              <a16:creationId xmlns:a16="http://schemas.microsoft.com/office/drawing/2014/main" id="{CBDAC6B5-D1A9-4FC1-8136-C776F141B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137160</xdr:colOff>
      <xdr:row>14</xdr:row>
      <xdr:rowOff>68580</xdr:rowOff>
    </xdr:from>
    <xdr:to>
      <xdr:col>17</xdr:col>
      <xdr:colOff>99060</xdr:colOff>
      <xdr:row>28</xdr:row>
      <xdr:rowOff>175260</xdr:rowOff>
    </xdr:to>
    <xdr:graphicFrame macro="">
      <xdr:nvGraphicFramePr>
        <xdr:cNvPr id="27" name="Chart 26">
          <a:extLst>
            <a:ext uri="{FF2B5EF4-FFF2-40B4-BE49-F238E27FC236}">
              <a16:creationId xmlns:a16="http://schemas.microsoft.com/office/drawing/2014/main" id="{EC6D3A2C-95E7-4B74-8862-6D89F8A21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412436</xdr:colOff>
      <xdr:row>2</xdr:row>
      <xdr:rowOff>30480</xdr:rowOff>
    </xdr:from>
    <xdr:to>
      <xdr:col>5</xdr:col>
      <xdr:colOff>480060</xdr:colOff>
      <xdr:row>3</xdr:row>
      <xdr:rowOff>91440</xdr:rowOff>
    </xdr:to>
    <xdr:sp macro="" textlink="">
      <xdr:nvSpPr>
        <xdr:cNvPr id="3" name="Rectangle: Rounded Corners 2">
          <a:extLst>
            <a:ext uri="{FF2B5EF4-FFF2-40B4-BE49-F238E27FC236}">
              <a16:creationId xmlns:a16="http://schemas.microsoft.com/office/drawing/2014/main" id="{6C9351C3-39DE-45C2-865C-6D3D39164836}"/>
            </a:ext>
          </a:extLst>
        </xdr:cNvPr>
        <xdr:cNvSpPr/>
      </xdr:nvSpPr>
      <xdr:spPr>
        <a:xfrm>
          <a:off x="1022036" y="396240"/>
          <a:ext cx="2506024" cy="24384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anchor="ctr"/>
        <a:lstStyle/>
        <a:p>
          <a:pPr marL="0" indent="0" algn="ctr"/>
          <a:r>
            <a:rPr lang="en-IN" sz="1100" b="1" kern="1200">
              <a:solidFill>
                <a:schemeClr val="lt1"/>
              </a:solidFill>
              <a:latin typeface="+mn-lt"/>
              <a:ea typeface="+mn-ea"/>
              <a:cs typeface="+mn-cs"/>
            </a:rPr>
            <a:t>Category Wise Total Sale</a:t>
          </a:r>
        </a:p>
      </xdr:txBody>
    </xdr:sp>
    <xdr:clientData/>
  </xdr:twoCellAnchor>
  <xdr:twoCellAnchor>
    <xdr:from>
      <xdr:col>20</xdr:col>
      <xdr:colOff>365760</xdr:colOff>
      <xdr:row>14</xdr:row>
      <xdr:rowOff>152400</xdr:rowOff>
    </xdr:from>
    <xdr:to>
      <xdr:col>23</xdr:col>
      <xdr:colOff>251460</xdr:colOff>
      <xdr:row>16</xdr:row>
      <xdr:rowOff>53340</xdr:rowOff>
    </xdr:to>
    <xdr:sp macro="" textlink="">
      <xdr:nvSpPr>
        <xdr:cNvPr id="4" name="Rectangle: Rounded Corners 3">
          <a:extLst>
            <a:ext uri="{FF2B5EF4-FFF2-40B4-BE49-F238E27FC236}">
              <a16:creationId xmlns:a16="http://schemas.microsoft.com/office/drawing/2014/main" id="{D2FE87C4-410F-D48B-5353-A3EF5C6CA3B7}"/>
            </a:ext>
          </a:extLst>
        </xdr:cNvPr>
        <xdr:cNvSpPr/>
      </xdr:nvSpPr>
      <xdr:spPr>
        <a:xfrm>
          <a:off x="12557760" y="2712720"/>
          <a:ext cx="1714500" cy="26670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Gender Wise Region Total</a:t>
          </a:r>
          <a:r>
            <a:rPr lang="en-IN" sz="1100" baseline="0"/>
            <a:t> </a:t>
          </a:r>
          <a:endParaRPr lang="en-IN" sz="1100"/>
        </a:p>
      </xdr:txBody>
    </xdr:sp>
    <xdr:clientData/>
  </xdr:twoCellAnchor>
  <xdr:twoCellAnchor>
    <xdr:from>
      <xdr:col>10</xdr:col>
      <xdr:colOff>304800</xdr:colOff>
      <xdr:row>2</xdr:row>
      <xdr:rowOff>30480</xdr:rowOff>
    </xdr:from>
    <xdr:to>
      <xdr:col>13</xdr:col>
      <xdr:colOff>441960</xdr:colOff>
      <xdr:row>4</xdr:row>
      <xdr:rowOff>45720</xdr:rowOff>
    </xdr:to>
    <xdr:sp macro="" textlink="">
      <xdr:nvSpPr>
        <xdr:cNvPr id="5" name="Rectangle: Rounded Corners 4">
          <a:extLst>
            <a:ext uri="{FF2B5EF4-FFF2-40B4-BE49-F238E27FC236}">
              <a16:creationId xmlns:a16="http://schemas.microsoft.com/office/drawing/2014/main" id="{02F4975F-2909-4779-81F8-9B6E8E9285B0}"/>
            </a:ext>
          </a:extLst>
        </xdr:cNvPr>
        <xdr:cNvSpPr/>
      </xdr:nvSpPr>
      <xdr:spPr>
        <a:xfrm>
          <a:off x="6400800" y="396240"/>
          <a:ext cx="1965960" cy="38100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100" b="1" kern="1200">
              <a:solidFill>
                <a:schemeClr val="lt1"/>
              </a:solidFill>
              <a:latin typeface="+mn-lt"/>
              <a:ea typeface="+mn-ea"/>
              <a:cs typeface="+mn-cs"/>
            </a:rPr>
            <a:t>TOTAL</a:t>
          </a:r>
          <a:r>
            <a:rPr lang="en-IN" sz="1100" b="1" kern="0" baseline="0">
              <a:solidFill>
                <a:schemeClr val="lt1"/>
              </a:solidFill>
              <a:latin typeface="+mn-lt"/>
              <a:ea typeface="+mn-ea"/>
              <a:cs typeface="+mn-cs"/>
            </a:rPr>
            <a:t> </a:t>
          </a:r>
          <a:r>
            <a:rPr lang="en-IN" sz="1100" b="1">
              <a:solidFill>
                <a:schemeClr val="bg1"/>
              </a:solidFill>
            </a:rPr>
            <a:t>SALE</a:t>
          </a:r>
          <a:r>
            <a:rPr lang="en-IN" sz="1100" b="1"/>
            <a:t> </a:t>
          </a:r>
          <a:r>
            <a:rPr lang="en-IN" sz="1100" b="1" i="0" u="none" strike="noStrike">
              <a:solidFill>
                <a:schemeClr val="lt1"/>
              </a:solidFill>
              <a:effectLst/>
              <a:latin typeface="+mn-lt"/>
              <a:ea typeface="+mn-ea"/>
              <a:cs typeface="+mn-cs"/>
            </a:rPr>
            <a:t>$2,17,2747</a:t>
          </a:r>
          <a:endParaRPr lang="en-IN" sz="1100" b="1"/>
        </a:p>
      </xdr:txBody>
    </xdr:sp>
    <xdr:clientData/>
  </xdr:twoCellAnchor>
  <xdr:twoCellAnchor>
    <xdr:from>
      <xdr:col>13</xdr:col>
      <xdr:colOff>487680</xdr:colOff>
      <xdr:row>2</xdr:row>
      <xdr:rowOff>15240</xdr:rowOff>
    </xdr:from>
    <xdr:to>
      <xdr:col>17</xdr:col>
      <xdr:colOff>99060</xdr:colOff>
      <xdr:row>4</xdr:row>
      <xdr:rowOff>38100</xdr:rowOff>
    </xdr:to>
    <xdr:sp macro="" textlink="">
      <xdr:nvSpPr>
        <xdr:cNvPr id="8" name="Rectangle: Rounded Corners 7">
          <a:extLst>
            <a:ext uri="{FF2B5EF4-FFF2-40B4-BE49-F238E27FC236}">
              <a16:creationId xmlns:a16="http://schemas.microsoft.com/office/drawing/2014/main" id="{36771122-942E-9F00-3CC3-DF685C273696}"/>
            </a:ext>
          </a:extLst>
        </xdr:cNvPr>
        <xdr:cNvSpPr/>
      </xdr:nvSpPr>
      <xdr:spPr>
        <a:xfrm>
          <a:off x="8412480" y="381000"/>
          <a:ext cx="2049780" cy="3886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IN" sz="1100" b="1" kern="1200">
              <a:solidFill>
                <a:schemeClr val="lt1"/>
              </a:solidFill>
              <a:latin typeface="+mn-lt"/>
              <a:ea typeface="+mn-ea"/>
              <a:cs typeface="+mn-cs"/>
            </a:rPr>
            <a:t>AVERAG SALE  $1,086</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0.24673</cdr:x>
      <cdr:y>0.0299</cdr:y>
    </cdr:from>
    <cdr:to>
      <cdr:x>0.7514</cdr:x>
      <cdr:y>0.12957</cdr:y>
    </cdr:to>
    <cdr:sp macro="" textlink="">
      <cdr:nvSpPr>
        <cdr:cNvPr id="2" name="Rectangle: Rounded Corners 1">
          <a:extLst xmlns:a="http://schemas.openxmlformats.org/drawingml/2006/main">
            <a:ext uri="{FF2B5EF4-FFF2-40B4-BE49-F238E27FC236}">
              <a16:creationId xmlns:a16="http://schemas.microsoft.com/office/drawing/2014/main" id="{FB97814C-B6D9-652F-6BBF-665D93DC22F9}"/>
            </a:ext>
          </a:extLst>
        </cdr:cNvPr>
        <cdr:cNvSpPr/>
      </cdr:nvSpPr>
      <cdr:spPr>
        <a:xfrm xmlns:a="http://schemas.openxmlformats.org/drawingml/2006/main">
          <a:off x="1005840" y="68580"/>
          <a:ext cx="2057400" cy="228600"/>
        </a:xfrm>
        <a:prstGeom xmlns:a="http://schemas.openxmlformats.org/drawingml/2006/main" prst="roundRect">
          <a:avLst/>
        </a:prstGeom>
        <a:gradFill xmlns:a="http://schemas.openxmlformats.org/drawingml/2006/main"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Region Wise Total</a:t>
          </a:r>
          <a:r>
            <a:rPr lang="en-IN" b="1" kern="1200" baseline="0"/>
            <a:t> Sale</a:t>
          </a:r>
          <a:endParaRPr lang="en-IN"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0.35953</cdr:x>
      <cdr:y>0.01667</cdr:y>
    </cdr:from>
    <cdr:to>
      <cdr:x>0.94892</cdr:x>
      <cdr:y>0.12667</cdr:y>
    </cdr:to>
    <cdr:sp macro="" textlink="">
      <cdr:nvSpPr>
        <cdr:cNvPr id="2" name="Rectangle: Rounded Corners 1">
          <a:extLst xmlns:a="http://schemas.openxmlformats.org/drawingml/2006/main">
            <a:ext uri="{FF2B5EF4-FFF2-40B4-BE49-F238E27FC236}">
              <a16:creationId xmlns:a16="http://schemas.microsoft.com/office/drawing/2014/main" id="{0E7A0D6C-F85C-E3E2-298F-55FC4CBB14EA}"/>
            </a:ext>
          </a:extLst>
        </cdr:cNvPr>
        <cdr:cNvSpPr/>
      </cdr:nvSpPr>
      <cdr:spPr>
        <a:xfrm xmlns:a="http://schemas.openxmlformats.org/drawingml/2006/main">
          <a:off x="1394460" y="38100"/>
          <a:ext cx="2286000" cy="251460"/>
        </a:xfrm>
        <a:prstGeom xmlns:a="http://schemas.openxmlformats.org/drawingml/2006/main" prst="roundRect">
          <a:avLst/>
        </a:prstGeom>
        <a:gradFill xmlns:a="http://schemas.openxmlformats.org/drawingml/2006/main"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kern="1200"/>
            <a:t>Store_Type</a:t>
          </a:r>
          <a:r>
            <a:rPr lang="en-IN" kern="1200" baseline="0"/>
            <a:t> Wise Category Count</a:t>
          </a:r>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0.43847</cdr:x>
      <cdr:y>0.01812</cdr:y>
    </cdr:from>
    <cdr:to>
      <cdr:x>0.97227</cdr:x>
      <cdr:y>0.16721</cdr:y>
    </cdr:to>
    <cdr:sp macro="" textlink="">
      <cdr:nvSpPr>
        <cdr:cNvPr id="3" name="Rectangle: Rounded Corners 2">
          <a:extLst xmlns:a="http://schemas.openxmlformats.org/drawingml/2006/main">
            <a:ext uri="{FF2B5EF4-FFF2-40B4-BE49-F238E27FC236}">
              <a16:creationId xmlns:a16="http://schemas.microsoft.com/office/drawing/2014/main" id="{E0E4D5B7-E670-A336-7694-D3BF26CC6B60}"/>
            </a:ext>
          </a:extLst>
        </cdr:cNvPr>
        <cdr:cNvSpPr/>
      </cdr:nvSpPr>
      <cdr:spPr>
        <a:xfrm xmlns:a="http://schemas.openxmlformats.org/drawingml/2006/main">
          <a:off x="1927860" y="38100"/>
          <a:ext cx="2346960" cy="313555"/>
        </a:xfrm>
        <a:prstGeom xmlns:a="http://schemas.openxmlformats.org/drawingml/2006/main" prst="roundRect">
          <a:avLst/>
        </a:prstGeom>
        <a:gradFill xmlns:a="http://schemas.openxmlformats.org/drawingml/2006/main"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indent="0" algn="ctr"/>
          <a:r>
            <a:rPr lang="en-IN" sz="1100" b="1" kern="1200">
              <a:solidFill>
                <a:schemeClr val="lt1"/>
              </a:solidFill>
              <a:latin typeface="+mn-lt"/>
              <a:ea typeface="+mn-ea"/>
              <a:cs typeface="+mn-cs"/>
            </a:rPr>
            <a:t>Store_Type Wise Total Sale</a:t>
          </a:r>
        </a:p>
      </cdr:txBody>
    </cdr:sp>
  </cdr:relSizeAnchor>
</c:userShapes>
</file>

<file path=xl/drawings/drawing6.xml><?xml version="1.0" encoding="utf-8"?>
<c:userShapes xmlns:c="http://schemas.openxmlformats.org/drawingml/2006/chart">
  <cdr:relSizeAnchor xmlns:cdr="http://schemas.openxmlformats.org/drawingml/2006/chartDrawing">
    <cdr:from>
      <cdr:x>0.37736</cdr:x>
      <cdr:y>0.00286</cdr:y>
    </cdr:from>
    <cdr:to>
      <cdr:x>0.76101</cdr:x>
      <cdr:y>0.10857</cdr:y>
    </cdr:to>
    <cdr:sp macro="" textlink="">
      <cdr:nvSpPr>
        <cdr:cNvPr id="2" name="Rectangle: Rounded Corners 1">
          <a:extLst xmlns:a="http://schemas.openxmlformats.org/drawingml/2006/main">
            <a:ext uri="{FF2B5EF4-FFF2-40B4-BE49-F238E27FC236}">
              <a16:creationId xmlns:a16="http://schemas.microsoft.com/office/drawing/2014/main" id="{46ED35CF-E4E9-EC01-EE6A-08E01E83ED4C}"/>
            </a:ext>
          </a:extLst>
        </cdr:cNvPr>
        <cdr:cNvSpPr/>
      </cdr:nvSpPr>
      <cdr:spPr>
        <a:xfrm xmlns:a="http://schemas.openxmlformats.org/drawingml/2006/main">
          <a:off x="2286000" y="7620"/>
          <a:ext cx="2324100" cy="281940"/>
        </a:xfrm>
        <a:prstGeom xmlns:a="http://schemas.openxmlformats.org/drawingml/2006/main" prst="roundRect">
          <a:avLst/>
        </a:prstGeom>
        <a:gradFill xmlns:a="http://schemas.openxmlformats.org/drawingml/2006/main"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rtl="0"/>
          <a:r>
            <a:rPr lang="en-US" sz="1100" b="1" kern="1200">
              <a:solidFill>
                <a:schemeClr val="lt1"/>
              </a:solidFill>
              <a:latin typeface="+mn-lt"/>
              <a:ea typeface="+mn-ea"/>
              <a:cs typeface="+mn-cs"/>
            </a:rPr>
            <a:t>Loyalty</a:t>
          </a:r>
          <a:r>
            <a:rPr lang="en-US" sz="1100" b="1" i="0" baseline="0">
              <a:solidFill>
                <a:schemeClr val="lt1"/>
              </a:solidFill>
              <a:effectLst/>
              <a:latin typeface="+mn-lt"/>
              <a:ea typeface="+mn-ea"/>
              <a:cs typeface="+mn-cs"/>
            </a:rPr>
            <a:t> wise Count</a:t>
          </a:r>
          <a:endParaRPr lang="en-IN" b="1">
            <a:effectLs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359606365739" backgroundQuery="1" createdVersion="8" refreshedVersion="8" minRefreshableVersion="3" recordCount="0" supportSubquery="1" supportAdvancedDrill="1" xr:uid="{8900E395-CF98-4759-B8C2-A2B4F6BEEDAF}">
  <cacheSource type="external" connectionId="1"/>
  <cacheFields count="1">
    <cacheField name="[Measures].[Sum of Total_Amount]" caption="Sum of Total_Amount" numFmtId="0" hierarchy="22" level="32767"/>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366206018516" backgroundQuery="1" createdVersion="8" refreshedVersion="8" minRefreshableVersion="3" recordCount="0" supportSubquery="1" supportAdvancedDrill="1" xr:uid="{BC1E932A-3C82-4CA5-B1DF-5E45D2C0EA65}">
  <cacheSource type="external" connectionId="1"/>
  <cacheFields count="1">
    <cacheField name="[Measures].[Average of Total_Amount]" caption="Average of Total_Amount" numFmtId="0" hierarchy="25" level="32767"/>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2"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5625002" backgroundQuery="1" createdVersion="8" refreshedVersion="8" minRefreshableVersion="3" recordCount="0" supportSubquery="1" supportAdvancedDrill="1" xr:uid="{9355F556-AF60-4F24-9475-311245FDD4A7}">
  <cacheSource type="external" connectionId="1"/>
  <cacheFields count="2">
    <cacheField name="[Measures].[Sum of Total_Amount]" caption="Sum of Total_Amount" numFmtId="0" hierarchy="22" level="32767"/>
    <cacheField name="[Table4].[Category].[Category]" caption="Category" numFmtId="0" hierarchy="13" level="1">
      <sharedItems count="5">
        <s v="Beauty"/>
        <s v="Clothing"/>
        <s v="Electronics"/>
        <s v="Home"/>
        <s v="Sports"/>
      </sharedItems>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1"/>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6319441" backgroundQuery="1" createdVersion="8" refreshedVersion="8" minRefreshableVersion="3" recordCount="0" supportSubquery="1" supportAdvancedDrill="1" xr:uid="{8DF593FB-4BEA-468A-A0F8-2760D56BC855}">
  <cacheSource type="external" connectionId="1"/>
  <cacheFields count="3">
    <cacheField name="[Table4].[Loyalty_Level].[Loyalty_Level]" caption="Loyalty_Level" numFmtId="0" hierarchy="10" level="1">
      <sharedItems count="4">
        <s v="Bronze"/>
        <s v="Gold"/>
        <s v="Platinum"/>
        <s v="Silver"/>
      </sharedItems>
    </cacheField>
    <cacheField name="[Measures].[Count of Customer_ID]" caption="Count of Customer_ID" numFmtId="0" hierarchy="27" level="32767"/>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2" memberValueDatatype="130" unbalanced="0">
      <fieldsUsage count="2">
        <fieldUsage x="-1"/>
        <fieldUsage x="0"/>
      </fieldsUsage>
    </cacheHierarchy>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7129626" backgroundQuery="1" createdVersion="8" refreshedVersion="8" minRefreshableVersion="3" recordCount="0" supportSubquery="1" supportAdvancedDrill="1" xr:uid="{1E4FB0BC-3C2C-47A3-9440-8DFE7F86818A}">
  <cacheSource type="external" connectionId="1"/>
  <cacheFields count="3">
    <cacheField name="[Table4].[Category].[Category]" caption="Category" numFmtId="0" hierarchy="13" level="1">
      <sharedItems count="5">
        <s v="Beauty"/>
        <s v="Clothing"/>
        <s v="Electronics"/>
        <s v="Home"/>
        <s v="Sports"/>
      </sharedItems>
    </cacheField>
    <cacheField name="[Table4].[Store_Type].[Store_Type]" caption="Store_Type" numFmtId="0" hierarchy="17" level="1">
      <sharedItems count="3">
        <s v="Flagship"/>
        <s v="Online"/>
        <s v="Outlet"/>
      </sharedItems>
    </cacheField>
    <cacheField name="[Measures].[Count of Total_Amount]" caption="Count of Total_Amount" numFmtId="0" hierarchy="23" level="32767"/>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0"/>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fieldsUsage count="2">
        <fieldUsage x="-1"/>
        <fieldUsage x="1"/>
      </fieldsUsage>
    </cacheHierarchy>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7824073" backgroundQuery="1" createdVersion="8" refreshedVersion="8" minRefreshableVersion="3" recordCount="0" supportSubquery="1" supportAdvancedDrill="1" xr:uid="{D49FCB1E-24F8-423D-9D87-A7F49A1B8A1D}">
  <cacheSource type="external" connectionId="1"/>
  <cacheFields count="3">
    <cacheField name="[Table4].[Loyalty_Level].[Loyalty_Level]" caption="Loyalty_Level" numFmtId="0" hierarchy="10" level="1">
      <sharedItems count="4">
        <s v="Bronze"/>
        <s v="Gold"/>
        <s v="Platinum"/>
        <s v="Silver"/>
      </sharedItems>
    </cacheField>
    <cacheField name="[Measures].[Count of Total_Amount]" caption="Count of Total_Amount" numFmtId="0" hierarchy="23" level="32767"/>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2" memberValueDatatype="130" unbalanced="0">
      <fieldsUsage count="2">
        <fieldUsage x="-1"/>
        <fieldUsage x="0"/>
      </fieldsUsage>
    </cacheHierarchy>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8402781" backgroundQuery="1" createdVersion="8" refreshedVersion="8" minRefreshableVersion="3" recordCount="0" supportSubquery="1" supportAdvancedDrill="1" xr:uid="{28250210-2E49-474D-9CCC-609850A454A2}">
  <cacheSource type="external" connectionId="1"/>
  <cacheFields count="3">
    <cacheField name="[Table4].[Region].[Region]" caption="Region" numFmtId="0" hierarchy="18" level="1">
      <sharedItems count="4">
        <s v="East"/>
        <s v="North"/>
        <s v="South"/>
        <s v="West"/>
      </sharedItems>
    </cacheField>
    <cacheField name="[Measures].[Sum of Total_Amount]" caption="Sum of Total_Amount" numFmtId="0" hierarchy="22" level="32767"/>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fieldsUsage count="2">
        <fieldUsage x="-1"/>
        <fieldUsage x="0"/>
      </fieldsUsage>
    </cacheHierarchy>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909722" backgroundQuery="1" createdVersion="8" refreshedVersion="8" minRefreshableVersion="3" recordCount="0" supportSubquery="1" supportAdvancedDrill="1" xr:uid="{9D0AB90A-D3F9-471B-85BD-F74B94EDBB8C}">
  <cacheSource type="external" connectionId="1"/>
  <cacheFields count="3">
    <cacheField name="[Measures].[Count of Total_Amount]" caption="Count of Total_Amount" numFmtId="0" hierarchy="23" level="32767"/>
    <cacheField name="[Table4].[Loyalty_Level].[Loyalty_Level]" caption="Loyalty_Level" numFmtId="0" hierarchy="10" level="1">
      <sharedItems count="4">
        <s v="Bronze"/>
        <s v="Gold"/>
        <s v="Platinum"/>
        <s v="Silver"/>
      </sharedItems>
    </cacheField>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2" memberValueDatatype="130" unbalanced="0">
      <fieldsUsage count="2">
        <fieldUsage x="-1"/>
        <fieldUsage x="1"/>
      </fieldsUsage>
    </cacheHierarchy>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19675928" backgroundQuery="1" createdVersion="8" refreshedVersion="8" minRefreshableVersion="3" recordCount="0" supportSubquery="1" supportAdvancedDrill="1" xr:uid="{D2426B72-3655-4648-8FF2-6B3153A265DC}">
  <cacheSource type="external" connectionId="1"/>
  <cacheFields count="4">
    <cacheField name="[Table4].[Gender].[Gender]" caption="Gender" numFmtId="0" hierarchy="11" level="1">
      <sharedItems count="2">
        <s v="Female"/>
        <s v="Male"/>
      </sharedItems>
    </cacheField>
    <cacheField name="[Table4].[Region].[Region]" caption="Region" numFmtId="0" hierarchy="18" level="1">
      <sharedItems count="4">
        <s v="East"/>
        <s v="North"/>
        <s v="South"/>
        <s v="West"/>
      </sharedItems>
    </cacheField>
    <cacheField name="[Measures].[Sum of Total_Amount]" caption="Sum of Total_Amount" numFmtId="0" hierarchy="22" level="32767"/>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0"/>
      </fieldsUsage>
    </cacheHierarchy>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3"/>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fieldsUsage count="2">
        <fieldUsage x="-1"/>
        <fieldUsage x="1"/>
      </fieldsUsage>
    </cacheHierarchy>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48132013889" backgroundQuery="1" createdVersion="8" refreshedVersion="8" minRefreshableVersion="3" recordCount="0" supportSubquery="1" supportAdvancedDrill="1" xr:uid="{17240F49-E727-48CF-8BE2-7212BE991792}">
  <cacheSource type="external" connectionId="1"/>
  <cacheFields count="3">
    <cacheField name="[Table4].[Store_Type].[Store_Type]" caption="Store_Type" numFmtId="0" hierarchy="17" level="1">
      <sharedItems count="3">
        <s v="Flagship"/>
        <s v="Online"/>
        <s v="Outlet"/>
      </sharedItems>
    </cacheField>
    <cacheField name="[Measures].[Sum of Total_Amount]" caption="Sum of Total_Amount" numFmtId="0" hierarchy="22" level="32767"/>
    <cacheField name="[Table4].[Category].[Category]" caption="Category" numFmtId="0" hierarchy="13" level="1">
      <sharedItems containsSemiMixedTypes="0" containsNonDate="0" containsString="0"/>
    </cacheField>
  </cacheFields>
  <cacheHierarchies count="29">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0" memberValueDatatype="5" unbalanced="0"/>
    <cacheHierarchy uniqueName="[Table4].[Loyalty_Level]" caption="Loyalty_Level" attribute="1" defaultMemberUniqueName="[Table4].[Loyalty_Level].[All]" allUniqueName="[Table4].[Loyalty_Level].[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fieldsUsage count="2">
        <fieldUsage x="-1"/>
        <fieldUsage x="0"/>
      </fieldsUsage>
    </cacheHierarchy>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y uniqueName="[Measures].[Sum of Order_Date]" caption="Sum of Order_Date" measure="1" displayFolder="" measureGroup="Table4"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38.061326620373" backgroundQuery="1" createdVersion="3" refreshedVersion="8" minRefreshableVersion="3" recordCount="0" supportSubquery="1" supportAdvancedDrill="1" xr:uid="{5A1CF7F2-E25A-4A52-97EF-EA981AD01E25}">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defaultMemberUniqueName="[Table4].[Order_Date].[All]" allUniqueName="[Table4].[Order_Date].[All]" dimensionUniqueName="[Table4]" displayFolder="" count="0" memberValueDatatype="2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Payment_Type]" caption="Payment_Type" attribute="1" defaultMemberUniqueName="[Table4].[Payment_Type].[All]" allUniqueName="[Table4].[Payment_Type].[All]" dimensionUniqueName="[Table4]" displayFolder="" count="2"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Total_Amount]" caption="Total_Amount" attribute="1" defaultMemberUniqueName="[Table4].[Total_Amount].[All]" allUniqueName="[Table4].[Total_Amount].[All]" dimensionUniqueName="[Table4]" displayFolder="" count="2" memberValueDatatype="5" unbalanced="0"/>
    <cacheHierarchy uniqueName="[Table4].[Loyalty_Level]" caption="Loyalty_Level" attribute="1" defaultMemberUniqueName="[Table4].[Loyalty_Level].[All]" allUniqueName="[Table4].[Loyalty_Level].[All]" dimensionUniqueName="[Table4]" displayFolder="" count="2"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Table4"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5"/>
        </ext>
      </extLst>
    </cacheHierarchy>
    <cacheHierarchy uniqueName="[Measures].[Average of Total_Amount]" caption="Average of Total_Amount" measure="1" displayFolder="" measureGroup="Table4"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4"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Table4"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3873651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4CAFA-4961-49FA-912B-5C6BF4D820DC}"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B89" firstHeaderRow="1" firstDataRow="1" firstDataCol="0"/>
  <pivotFields count="1">
    <pivotField dataField="1" subtotalTop="0" showAll="0" defaultSubtotal="0"/>
  </pivotFields>
  <rowItems count="1">
    <i/>
  </rowItems>
  <colItems count="1">
    <i/>
  </colItems>
  <dataFields count="1">
    <dataField name="Average of Total_Amount" fld="0"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4A44A-175B-4524-9AB8-2F7131A79BDD}" name="PivotTable8"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A82" firstHeaderRow="1" firstDataRow="1" firstDataCol="0"/>
  <pivotFields count="1">
    <pivotField dataField="1" subtotalTop="0" showAll="0" defaultSubtotal="0"/>
  </pivotFields>
  <rowItems count="1">
    <i/>
  </rowItems>
  <colItems count="1">
    <i/>
  </colItems>
  <dataFields count="1">
    <dataField name="Sum of Total_Amount"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D8D13A-F254-4C72-AA02-EF358534F826}" name="PivotTable10" cacheId="8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72:B7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_I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714DB-CF28-44A9-B497-2DD0EFCC36AB}" name="PivotTable5" cacheId="9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6:B3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otal_Amount" fld="0"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388A3C-49C5-4413-A1E8-6B3A5C21DFEF}" name="PivotTable13" cacheId="8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3:D7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otal_Amount"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E3B32D-9D8C-47F6-9B5F-1155B070BA66}" name="PivotTable12" cacheId="8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63:J68"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6">
    <i>
      <x/>
    </i>
    <i>
      <x v="1"/>
    </i>
    <i>
      <x v="2"/>
    </i>
    <i>
      <x v="3"/>
    </i>
    <i>
      <x v="4"/>
    </i>
    <i t="grand">
      <x/>
    </i>
  </colItems>
  <dataFields count="1">
    <dataField name="Count of Total_Amount" fld="2" subtotal="count" baseField="1" baseItem="0"/>
  </dataFields>
  <chartFormats count="5">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950EAE-A186-4897-BA19-F9241894072F}" name="PivotTable3" cacheId="8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Total_Amount" fld="0" baseField="0" baseItem="0"/>
  </dataFields>
  <chartFormats count="1">
    <chartFormat chart="2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9531DF-57F1-4382-8D42-5B5FEDFAA913}" name="PivotTable7" cacheId="9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0:B5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4D7FFA-6266-4410-9F16-23BFBA232BB7}" name="PivotTable4" cacheId="9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6:B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0"/>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B6182C-BBCD-4CD3-A522-993E20F3040D}" name="PivotTable6" cacheId="9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8:F42"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5">
    <i>
      <x/>
    </i>
    <i>
      <x v="1"/>
    </i>
    <i>
      <x v="2"/>
    </i>
    <i>
      <x v="3"/>
    </i>
    <i t="grand">
      <x/>
    </i>
  </colItems>
  <dataFields count="1">
    <dataField name="Sum of Total_Amount" fld="2" baseField="0" baseItem="0"/>
  </dataFields>
  <chartFormats count="4">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_Priyank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C7A4BD-D1C0-4C5B-A431-AA702C12C6F4}" sourceName="[Table4].[Category]">
  <pivotTables>
    <pivotTable tabId="54" name="PivotTable3"/>
    <pivotTable tabId="54" name="PivotTable10"/>
    <pivotTable tabId="54" name="PivotTable12"/>
    <pivotTable tabId="54" name="PivotTable13"/>
    <pivotTable tabId="54" name="PivotTable4"/>
    <pivotTable tabId="54" name="PivotTable5"/>
    <pivotTable tabId="54" name="PivotTable6"/>
    <pivotTable tabId="54" name="PivotTable7"/>
  </pivotTables>
  <data>
    <olap pivotCacheId="1387365164">
      <levels count="2">
        <level uniqueName="[Table4].[Category].[(All)]" sourceCaption="(All)" count="0"/>
        <level uniqueName="[Table4].[Category].[Category]" sourceCaption="Category" count="5">
          <ranges>
            <range startItem="0">
              <i n="[Table4].[Category].&amp;[Beauty]" c="Beauty"/>
              <i n="[Table4].[Category].&amp;[Clothing]" c="Clothing"/>
              <i n="[Table4].[Category].&amp;[Electronics]" c="Electronics"/>
              <i n="[Table4].[Category].&amp;[Home]" c="Home"/>
              <i n="[Table4].[Category].&amp;[Sports]" c="Sports"/>
            </range>
          </ranges>
        </level>
      </levels>
      <selections count="1">
        <selection n="[Table4].[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B2854E-6F9C-4953-8F99-9159BA0D8BFB}" sourceName="[Table4].[Region]">
  <pivotTables>
    <pivotTable tabId="54" name="PivotTable3"/>
    <pivotTable tabId="54" name="PivotTable10"/>
    <pivotTable tabId="54" name="PivotTable12"/>
    <pivotTable tabId="54" name="PivotTable13"/>
    <pivotTable tabId="54" name="PivotTable4"/>
    <pivotTable tabId="54" name="PivotTable5"/>
    <pivotTable tabId="54" name="PivotTable6"/>
    <pivotTable tabId="54" name="PivotTable7"/>
  </pivotTables>
  <data>
    <olap pivotCacheId="1387365164">
      <levels count="2">
        <level uniqueName="[Table4].[Region].[(All)]" sourceCaption="(All)" count="0"/>
        <level uniqueName="[Table4].[Region].[Region]" sourceCaption="Region" count="4">
          <ranges>
            <range startItem="0">
              <i n="[Table4].[Region].&amp;[East]" c="East"/>
              <i n="[Table4].[Region].&amp;[North]" c="North"/>
              <i n="[Table4].[Region].&amp;[South]" c="South"/>
              <i n="[Table4].[Region].&amp;[West]" c="West"/>
            </range>
          </ranges>
        </level>
      </levels>
      <selections count="1">
        <selection n="[Table4].[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719D8007-EEB1-4311-8A76-9410897C6EF4}" sourceName="[Table4].[Store_Type]">
  <pivotTables>
    <pivotTable tabId="54" name="PivotTable3"/>
    <pivotTable tabId="54" name="PivotTable10"/>
    <pivotTable tabId="54" name="PivotTable12"/>
    <pivotTable tabId="54" name="PivotTable13"/>
    <pivotTable tabId="54" name="PivotTable4"/>
    <pivotTable tabId="54" name="PivotTable5"/>
    <pivotTable tabId="54" name="PivotTable6"/>
    <pivotTable tabId="54" name="PivotTable7"/>
  </pivotTables>
  <data>
    <olap pivotCacheId="1387365164">
      <levels count="2">
        <level uniqueName="[Table4].[Store_Type].[(All)]" sourceCaption="(All)" count="0"/>
        <level uniqueName="[Table4].[Store_Type].[Store_Type]" sourceCaption="Store_Type" count="3">
          <ranges>
            <range startItem="0">
              <i n="[Table4].[Store_Type].&amp;[Flagship]" c="Flagship"/>
              <i n="[Table4].[Store_Type].&amp;[Online]" c="Online"/>
              <i n="[Table4].[Store_Type].&amp;[Outlet]" c="Outlet"/>
            </range>
          </ranges>
        </level>
      </levels>
      <selections count="1">
        <selection n="[Table4].[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1D1BACA-95C8-4189-B785-C4621681404A}" cache="Slicer_Category" caption="Category" level="1" rowHeight="234950"/>
  <slicer name="Region" xr10:uid="{DBA00A0C-A430-4510-83AA-3614251CEAF7}" cache="Slicer_Region" caption="Region" columnCount="4" level="1" rowHeight="216000"/>
  <slicer name="Store_Type" xr10:uid="{3C815A18-AD61-460F-8B88-B70F69BDFCEA}" cache="Slicer_Store_Type" caption="Store_Type" columnCount="3"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9D8B8C-5599-4BD9-8F87-8299716CDECB}" name="Table5" displayName="Table5" ref="A1:J501" totalsRowShown="0" headerRowDxfId="78" headerRowBorderDxfId="77" tableBorderDxfId="76" totalsRowBorderDxfId="75">
  <autoFilter ref="A1:J501" xr:uid="{A89D8B8C-5599-4BD9-8F87-8299716CDECB}"/>
  <tableColumns count="10">
    <tableColumn id="1" xr3:uid="{A595B5A2-BE4F-425E-A245-102C0C1AEA63}" name="Customer_ID" dataDxfId="74"/>
    <tableColumn id="2" xr3:uid="{1ADF9456-1714-478B-8B71-11424F2B2E75}" name="Name" dataDxfId="73"/>
    <tableColumn id="3" xr3:uid="{0337DC4C-960D-4449-B207-A5FC8B04C5D2}" name="Age" dataDxfId="72"/>
    <tableColumn id="4" xr3:uid="{E630E833-3A1A-44BC-83F0-707E6EDBAC01}" name="Gender" dataDxfId="71"/>
    <tableColumn id="5" xr3:uid="{3EFDEF65-1F59-48EA-8D07-F0C07A598D9C}" name="City" dataDxfId="70"/>
    <tableColumn id="6" xr3:uid="{CCFFFB3E-2E40-4BC9-A916-17F233CC3955}" name="State" dataDxfId="69"/>
    <tableColumn id="7" xr3:uid="{9145C54E-6956-406C-96A8-C53D18D17153}" name="Country" dataDxfId="68"/>
    <tableColumn id="8" xr3:uid="{AC71D339-7658-4782-BE62-98B68451A861}" name="Loyalty_Level" dataDxfId="67"/>
    <tableColumn id="9" xr3:uid="{B6643633-6D31-47A9-A2EA-2ACB42BAFBCE}" name="Name TRIM" dataDxfId="66">
      <calculatedColumnFormula>TRIM(B2)</calculatedColumnFormula>
    </tableColumn>
    <tableColumn id="10" xr3:uid="{AF6C34D5-417A-4220-83B1-04FF996CD8AF}" name="Name PROPER" dataDxfId="65">
      <calculatedColumnFormula>PROPER(I2)</calculatedColumnFormula>
    </tableColumn>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DB5011-FB36-4358-82C9-5D135D4F20C0}" name="Table2" displayName="Table2" ref="A1:I101" totalsRowShown="0" headerRowDxfId="19" headerRowBorderDxfId="28" tableBorderDxfId="29" totalsRowBorderDxfId="27">
  <autoFilter ref="A1:I101" xr:uid="{6CDB5011-FB36-4358-82C9-5D135D4F20C0}"/>
  <tableColumns count="9">
    <tableColumn id="1" xr3:uid="{0AA0F07D-D4E8-4905-96CB-1AA6B3673484}" name="Product_ID" dataDxfId="26"/>
    <tableColumn id="2" xr3:uid="{D2866CC4-9C77-461A-9416-1F972975980B}" name="Product_Name" dataDxfId="25"/>
    <tableColumn id="3" xr3:uid="{F1B218C7-87A8-4901-AAB6-E2A676E61E5C}" name="Category" dataDxfId="24"/>
    <tableColumn id="4" xr3:uid="{A681E027-6707-4B12-B160-C0D571B66C1F}" name="Sub_Category" dataDxfId="23"/>
    <tableColumn id="5" xr3:uid="{4CB44878-0CA6-4A46-8A0B-9FAEC11906B8}" name="Brand" dataDxfId="22"/>
    <tableColumn id="6" xr3:uid="{D4133903-D3F4-429C-8475-5BE16363A7D7}" name="Cost" dataDxfId="21"/>
    <tableColumn id="7" xr3:uid="{2C8616D0-270C-471C-9E9A-FC94A9793315}" name="Stock" dataDxfId="20"/>
    <tableColumn id="9" xr3:uid="{27682849-6AC9-4A1B-B80D-9E4BC5C0C155}" name="Cost2" dataDxfId="1">
      <calculatedColumnFormula>IF(F2="",AVERAGEIF($C$2:$C$100,C2,$F$2:$F$100),F2)</calculatedColumnFormula>
    </tableColumn>
    <tableColumn id="11" xr3:uid="{59B76D84-65BB-419F-BF0C-802C98C3974D}" name="Stock2" dataDxfId="0">
      <calculatedColumnFormula>IF(G2="",AVERAGEIF($C$2:$C$500,C2,$G$2:$G$500),G2)</calculatedColumnFormula>
    </tableColumn>
  </tableColumns>
  <tableStyleInfo name="TableStyleDark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73B97F-9E8F-400F-B57D-63E459E63F47}" name="Table6" displayName="Table6" ref="A1:E21" totalsRowShown="0" headerRowDxfId="64" headerRowBorderDxfId="63" tableBorderDxfId="62" totalsRowBorderDxfId="61">
  <autoFilter ref="A1:E21" xr:uid="{EE73B97F-9E8F-400F-B57D-63E459E63F47}"/>
  <tableColumns count="5">
    <tableColumn id="1" xr3:uid="{3CB544DF-DC8D-4277-9793-E18535FBCA70}" name="Store_ID" dataDxfId="60"/>
    <tableColumn id="2" xr3:uid="{CA60DED0-73DF-4209-8B80-6D1AE71BA135}" name="Store_Name" dataDxfId="59"/>
    <tableColumn id="3" xr3:uid="{46782681-B85B-4A3A-AF44-E2C5361157FB}" name="Region" dataDxfId="58"/>
    <tableColumn id="4" xr3:uid="{092DE549-81D8-455B-968D-63C1E550C950}" name="City" dataDxfId="57"/>
    <tableColumn id="5" xr3:uid="{5C907155-B60E-4FAA-AC5E-ABE03FDED5B8}" name="Store_Type" dataDxfId="56"/>
  </tableColumns>
  <tableStyleInfo name="TableStyleDark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4AFD68-96E1-4187-A656-626FD45986E4}" name="Table7" displayName="Table7" ref="A1:M2001" totalsRowShown="0" headerRowDxfId="2" headerRowBorderDxfId="17" tableBorderDxfId="18" totalsRowBorderDxfId="16">
  <autoFilter ref="A1:M2001" xr:uid="{DB4AFD68-96E1-4187-A656-626FD45986E4}"/>
  <tableColumns count="13">
    <tableColumn id="1" xr3:uid="{6CFF0E24-D058-42DA-9AF4-A5C75CEE7B46}" name="Sales_ID" dataDxfId="15"/>
    <tableColumn id="2" xr3:uid="{146ECC18-9035-45CC-B5AA-B6E5602E6FF0}" name="Order_Date" dataDxfId="14"/>
    <tableColumn id="3" xr3:uid="{A6B3DD99-03DE-44B5-9400-EBDAD94C8B61}" name="Customer_ID" dataDxfId="13"/>
    <tableColumn id="4" xr3:uid="{60382B5C-45CA-459F-AE2D-8A4FBE87C512}" name="Product_ID" dataDxfId="12"/>
    <tableColumn id="5" xr3:uid="{9CC597AC-A202-4EDC-866F-48973EAAB4ED}" name="Store_ID" dataDxfId="11"/>
    <tableColumn id="6" xr3:uid="{5041A9EE-7681-41FF-A45B-7E1992003079}" name="Quantity" dataDxfId="10"/>
    <tableColumn id="7" xr3:uid="{CEF8B7AC-6899-4E47-BAFB-0BA69E3C9413}" name="Unit_Price" dataDxfId="9"/>
    <tableColumn id="8" xr3:uid="{F6402003-2C25-4AD3-98B7-F6B875E67478}" name="Discount" dataDxfId="8" dataCellStyle="Percent"/>
    <tableColumn id="9" xr3:uid="{01A7EFAA-C3D0-4230-B529-83CE7D049A23}" name="Payment_Type" dataDxfId="7"/>
    <tableColumn id="10" xr3:uid="{51F834B6-0743-493E-B0FF-E5A626F8D268}" name="Total_Amount" dataDxfId="6"/>
    <tableColumn id="11" xr3:uid="{CF70B052-6B13-4F76-A529-0CDEC52D16D3}" name="Quantity2" dataDxfId="5">
      <calculatedColumnFormula>IF(F2="",AVERAGEIF($D$2:$D$2000,D2,$F$2:$F$2000),F2)</calculatedColumnFormula>
    </tableColumn>
    <tableColumn id="12" xr3:uid="{59B734CB-1F2A-4C1B-86AA-8D376B0BD133}" name="Unit_Price2" dataDxfId="4">
      <calculatedColumnFormula>IF(G2="",AVERAGEIF($D$2:$D$2000,D2,$G$2:$G$2000),G2)</calculatedColumnFormula>
    </tableColumn>
    <tableColumn id="13" xr3:uid="{C2765FCB-157F-482A-ABF6-E87DEED521A5}" name="Discount2" dataDxfId="3" dataCellStyle="Percent">
      <calculatedColumnFormula>IF(H2="",AVERAGE($D$2:$D$2000,D2,$H$2:$H$2000),H2)</calculatedColumnFormula>
    </tableColumn>
  </tableColumns>
  <tableStyleInfo name="TableStyleDark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53C2D6-B45A-4D00-AA45-323CF7B82164}" name="Table4" displayName="Table4" ref="A1:T2001" totalsRowShown="0" headerRowDxfId="55" headerRowBorderDxfId="54" tableBorderDxfId="53" totalsRowBorderDxfId="52">
  <autoFilter ref="A1:T2001" xr:uid="{5E53C2D6-B45A-4D00-AA45-323CF7B82164}"/>
  <tableColumns count="20">
    <tableColumn id="1" xr3:uid="{CB005DF9-DEFE-4679-82DD-FB9F28A4AEF3}" name="Sales_ID" dataDxfId="51"/>
    <tableColumn id="2" xr3:uid="{E6B2F0E3-6A50-487C-8194-CE3FDB21494A}" name="Order_Date" dataDxfId="50"/>
    <tableColumn id="3" xr3:uid="{110CEA13-0AE1-4BE0-B60D-30241D870667}" name="Customer_ID" dataDxfId="49"/>
    <tableColumn id="4" xr3:uid="{5EAEEAB2-92D7-4167-9F74-57B549E58466}" name="Product_ID" dataDxfId="48"/>
    <tableColumn id="5" xr3:uid="{A2A064DE-0B2B-470D-A42B-445196736658}" name="Store_ID" dataDxfId="47"/>
    <tableColumn id="7" xr3:uid="{BB98CADD-6CCA-4400-9F3D-91278B4893EE}" name="Payment_Type" dataDxfId="46"/>
    <tableColumn id="9" xr3:uid="{2673EB9B-9C4C-43EF-8F57-3330F0D6441D}" name="Quantity " dataDxfId="45"/>
    <tableColumn id="10" xr3:uid="{C388685C-6F8A-43E3-9239-C9DE20714188}" name="Unit_Price" dataDxfId="44"/>
    <tableColumn id="11" xr3:uid="{5D1C23DD-A097-4761-9827-3A3BA74929CC}" name="Discount" dataDxfId="43" dataCellStyle="Percent"/>
    <tableColumn id="12" xr3:uid="{A3937F0C-294F-4DA0-B8D0-A268F1B0D347}" name="Total_Amount" dataDxfId="42"/>
    <tableColumn id="13" xr3:uid="{0635FBEE-A24C-4043-80CA-95BB9D13F13D}" name="Loyalty_Level" dataDxfId="41">
      <calculatedColumnFormula>VLOOKUP(C2,Table5[#All],8,0)</calculatedColumnFormula>
    </tableColumn>
    <tableColumn id="14" xr3:uid="{A3D4CE38-DEEC-4D54-8395-CCC6BCECAD9B}" name="Gender" dataDxfId="40">
      <calculatedColumnFormula>VLOOKUP(C2,Table5[#All],4,0)</calculatedColumnFormula>
    </tableColumn>
    <tableColumn id="15" xr3:uid="{9504B87F-F03C-4062-8868-5F30609A4BB8}" name="Product_Name" dataDxfId="39">
      <calculatedColumnFormula>VLOOKUP(D2,Table2[#All],2,0)</calculatedColumnFormula>
    </tableColumn>
    <tableColumn id="16" xr3:uid="{1A2B7206-E94B-4328-8DB5-3AF01FDFC31A}" name="Category" dataDxfId="38">
      <calculatedColumnFormula>VLOOKUP(D2,Table2[#All],3)</calculatedColumnFormula>
    </tableColumn>
    <tableColumn id="17" xr3:uid="{2B3A584B-379C-4C64-B585-EC94FC8C4D17}" name="Sub_Category" dataDxfId="37">
      <calculatedColumnFormula>VLOOKUP(D2,Table2[#All],4,0)</calculatedColumnFormula>
    </tableColumn>
    <tableColumn id="18" xr3:uid="{A7AD5629-6122-4FDB-B665-57740463E961}" name="BRAND" dataDxfId="36">
      <calculatedColumnFormula>VLOOKUP(D2,Table2[#All],5,0)</calculatedColumnFormula>
    </tableColumn>
    <tableColumn id="19" xr3:uid="{F06F1CA1-E20A-4EB5-9E49-18D3406E37F1}" name="Store_Name" dataDxfId="35">
      <calculatedColumnFormula>VLOOKUP(E2,Table6[#All],2,0)</calculatedColumnFormula>
    </tableColumn>
    <tableColumn id="20" xr3:uid="{555991E6-7832-41D1-8F70-F70E7C6453CD}" name="Store_Type" dataDxfId="34">
      <calculatedColumnFormula>VLOOKUP(E2,Table6[#All],5,0)</calculatedColumnFormula>
    </tableColumn>
    <tableColumn id="21" xr3:uid="{64E894CE-8B37-416E-81D8-29CE3F5EBEEB}" name="Region" dataDxfId="33">
      <calculatedColumnFormula>VLOOKUP(E2,Table6[#All],3,0)</calculatedColumnFormula>
    </tableColumn>
    <tableColumn id="22" xr3:uid="{74B8A3AD-8039-4527-BBCF-BBA50C50B4CC}" name="City" dataDxfId="32">
      <calculatedColumnFormula>VLOOKUP(E2,Table6[#All],4,0)</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CE08-14D6-46CA-A598-C4A53A225AEE}">
  <dimension ref="A1:J501"/>
  <sheetViews>
    <sheetView workbookViewId="0">
      <selection activeCell="H1" sqref="H1:H1048576"/>
    </sheetView>
  </sheetViews>
  <sheetFormatPr defaultRowHeight="14.4" x14ac:dyDescent="0.3"/>
  <cols>
    <col min="1" max="1" width="13.77734375" customWidth="1"/>
    <col min="2" max="2" width="16.44140625" customWidth="1"/>
    <col min="3" max="3" width="9.44140625" customWidth="1"/>
    <col min="4" max="4" width="11.5546875" customWidth="1"/>
    <col min="5" max="5" width="24.33203125" customWidth="1"/>
    <col min="6" max="6" width="13.6640625" customWidth="1"/>
    <col min="7" max="7" width="11.44140625" customWidth="1"/>
    <col min="8" max="8" width="17.109375" customWidth="1"/>
    <col min="9" max="10" width="17.33203125" customWidth="1"/>
  </cols>
  <sheetData>
    <row r="1" spans="1:10" s="38" customFormat="1" x14ac:dyDescent="0.3">
      <c r="A1" s="37" t="s">
        <v>0</v>
      </c>
      <c r="B1" s="1" t="s">
        <v>1</v>
      </c>
      <c r="C1" s="1" t="s">
        <v>2</v>
      </c>
      <c r="D1" s="1" t="s">
        <v>3</v>
      </c>
      <c r="E1" s="1" t="s">
        <v>4</v>
      </c>
      <c r="F1" s="1" t="s">
        <v>5</v>
      </c>
      <c r="G1" s="1" t="s">
        <v>6</v>
      </c>
      <c r="H1" s="4" t="s">
        <v>7</v>
      </c>
      <c r="I1" s="4" t="s">
        <v>3973</v>
      </c>
      <c r="J1" s="3" t="s">
        <v>3974</v>
      </c>
    </row>
    <row r="2" spans="1:10" x14ac:dyDescent="0.3">
      <c r="A2" s="11" t="s">
        <v>8</v>
      </c>
      <c r="B2" s="12" t="s">
        <v>9</v>
      </c>
      <c r="C2" s="12">
        <v>55</v>
      </c>
      <c r="D2" s="12" t="s">
        <v>10</v>
      </c>
      <c r="E2" s="12" t="s">
        <v>11</v>
      </c>
      <c r="F2" s="12" t="s">
        <v>12</v>
      </c>
      <c r="G2" s="12" t="s">
        <v>13</v>
      </c>
      <c r="H2" s="13" t="s">
        <v>19</v>
      </c>
      <c r="I2" s="10" t="str">
        <f t="shared" ref="I2:I65" si="0">TRIM(B2)</f>
        <v>sheena bonilla</v>
      </c>
      <c r="J2" s="10" t="str">
        <f t="shared" ref="J2:J65" si="1">PROPER(I2)</f>
        <v>Sheena Bonilla</v>
      </c>
    </row>
    <row r="3" spans="1:10" x14ac:dyDescent="0.3">
      <c r="A3" s="11" t="s">
        <v>14</v>
      </c>
      <c r="B3" s="12" t="s">
        <v>15</v>
      </c>
      <c r="C3" s="12">
        <v>26</v>
      </c>
      <c r="D3" s="12" t="s">
        <v>16</v>
      </c>
      <c r="E3" s="12" t="s">
        <v>17</v>
      </c>
      <c r="F3" s="12" t="s">
        <v>18</v>
      </c>
      <c r="G3" s="12" t="s">
        <v>13</v>
      </c>
      <c r="H3" s="13" t="s">
        <v>19</v>
      </c>
      <c r="I3" s="12" t="str">
        <f t="shared" si="0"/>
        <v>Eugene Nelson</v>
      </c>
      <c r="J3" s="12" t="str">
        <f t="shared" si="1"/>
        <v>Eugene Nelson</v>
      </c>
    </row>
    <row r="4" spans="1:10" x14ac:dyDescent="0.3">
      <c r="A4" s="11" t="s">
        <v>20</v>
      </c>
      <c r="B4" s="12" t="s">
        <v>21</v>
      </c>
      <c r="C4" s="12">
        <v>29</v>
      </c>
      <c r="D4" s="12" t="s">
        <v>16</v>
      </c>
      <c r="E4" s="12" t="s">
        <v>22</v>
      </c>
      <c r="F4" s="12" t="s">
        <v>23</v>
      </c>
      <c r="G4" s="12" t="s">
        <v>13</v>
      </c>
      <c r="H4" s="13" t="s">
        <v>19</v>
      </c>
      <c r="I4" s="12" t="str">
        <f t="shared" si="0"/>
        <v>dr. Benjamin Price</v>
      </c>
      <c r="J4" s="12" t="str">
        <f t="shared" si="1"/>
        <v>Dr. Benjamin Price</v>
      </c>
    </row>
    <row r="5" spans="1:10" x14ac:dyDescent="0.3">
      <c r="A5" s="11" t="s">
        <v>24</v>
      </c>
      <c r="B5" s="12" t="s">
        <v>25</v>
      </c>
      <c r="C5" s="12">
        <v>59</v>
      </c>
      <c r="D5" s="12" t="s">
        <v>16</v>
      </c>
      <c r="E5" s="12" t="s">
        <v>26</v>
      </c>
      <c r="F5" s="12" t="s">
        <v>27</v>
      </c>
      <c r="G5" s="12" t="s">
        <v>13</v>
      </c>
      <c r="H5" s="13" t="s">
        <v>28</v>
      </c>
      <c r="I5" s="12" t="str">
        <f t="shared" si="0"/>
        <v>jeremy harris</v>
      </c>
      <c r="J5" s="12" t="str">
        <f t="shared" si="1"/>
        <v>Jeremy Harris</v>
      </c>
    </row>
    <row r="6" spans="1:10" x14ac:dyDescent="0.3">
      <c r="A6" s="11" t="s">
        <v>29</v>
      </c>
      <c r="B6" s="12" t="s">
        <v>30</v>
      </c>
      <c r="C6" s="12">
        <v>64</v>
      </c>
      <c r="D6" s="12" t="s">
        <v>16</v>
      </c>
      <c r="E6" s="12" t="s">
        <v>31</v>
      </c>
      <c r="F6" s="12" t="s">
        <v>32</v>
      </c>
      <c r="G6" s="12" t="s">
        <v>13</v>
      </c>
      <c r="H6" s="13" t="s">
        <v>33</v>
      </c>
      <c r="I6" s="12" t="str">
        <f t="shared" si="0"/>
        <v>Caroline Collins</v>
      </c>
      <c r="J6" s="12" t="str">
        <f t="shared" si="1"/>
        <v>Caroline Collins</v>
      </c>
    </row>
    <row r="7" spans="1:10" x14ac:dyDescent="0.3">
      <c r="A7" s="11" t="s">
        <v>34</v>
      </c>
      <c r="B7" s="12" t="s">
        <v>35</v>
      </c>
      <c r="C7" s="12">
        <v>24</v>
      </c>
      <c r="D7" s="12" t="s">
        <v>10</v>
      </c>
      <c r="E7" s="12" t="s">
        <v>36</v>
      </c>
      <c r="F7" s="12" t="s">
        <v>37</v>
      </c>
      <c r="G7" s="12" t="s">
        <v>13</v>
      </c>
      <c r="H7" s="13" t="s">
        <v>28</v>
      </c>
      <c r="I7" s="12" t="str">
        <f t="shared" si="0"/>
        <v>Christine Vaughn</v>
      </c>
      <c r="J7" s="12" t="str">
        <f t="shared" si="1"/>
        <v>Christine Vaughn</v>
      </c>
    </row>
    <row r="8" spans="1:10" x14ac:dyDescent="0.3">
      <c r="A8" s="11" t="s">
        <v>38</v>
      </c>
      <c r="B8" s="12" t="s">
        <v>39</v>
      </c>
      <c r="C8" s="12">
        <v>29</v>
      </c>
      <c r="D8" s="12" t="s">
        <v>16</v>
      </c>
      <c r="E8" s="12" t="s">
        <v>40</v>
      </c>
      <c r="F8" s="12" t="s">
        <v>41</v>
      </c>
      <c r="G8" s="12" t="s">
        <v>13</v>
      </c>
      <c r="H8" s="13" t="s">
        <v>19</v>
      </c>
      <c r="I8" s="12" t="str">
        <f t="shared" si="0"/>
        <v>Amber Jackson</v>
      </c>
      <c r="J8" s="12" t="str">
        <f t="shared" si="1"/>
        <v>Amber Jackson</v>
      </c>
    </row>
    <row r="9" spans="1:10" x14ac:dyDescent="0.3">
      <c r="A9" s="11" t="s">
        <v>42</v>
      </c>
      <c r="B9" s="12" t="s">
        <v>43</v>
      </c>
      <c r="C9" s="12">
        <v>29</v>
      </c>
      <c r="D9" s="12" t="s">
        <v>16</v>
      </c>
      <c r="E9" s="12" t="s">
        <v>44</v>
      </c>
      <c r="F9" s="12" t="s">
        <v>45</v>
      </c>
      <c r="G9" s="12" t="s">
        <v>13</v>
      </c>
      <c r="H9" s="13" t="s">
        <v>28</v>
      </c>
      <c r="I9" s="12" t="str">
        <f t="shared" si="0"/>
        <v>Daniel Boyd</v>
      </c>
      <c r="J9" s="12" t="str">
        <f t="shared" si="1"/>
        <v>Daniel Boyd</v>
      </c>
    </row>
    <row r="10" spans="1:10" x14ac:dyDescent="0.3">
      <c r="A10" s="11" t="s">
        <v>46</v>
      </c>
      <c r="B10" s="12" t="s">
        <v>47</v>
      </c>
      <c r="C10" s="12">
        <v>53</v>
      </c>
      <c r="D10" s="12" t="s">
        <v>16</v>
      </c>
      <c r="E10" s="12" t="s">
        <v>48</v>
      </c>
      <c r="F10" s="12" t="s">
        <v>49</v>
      </c>
      <c r="G10" s="12" t="s">
        <v>13</v>
      </c>
      <c r="H10" s="13" t="s">
        <v>50</v>
      </c>
      <c r="I10" s="12" t="str">
        <f t="shared" si="0"/>
        <v>Melissa Howard</v>
      </c>
      <c r="J10" s="12" t="str">
        <f t="shared" si="1"/>
        <v>Melissa Howard</v>
      </c>
    </row>
    <row r="11" spans="1:10" x14ac:dyDescent="0.3">
      <c r="A11" s="11" t="s">
        <v>51</v>
      </c>
      <c r="B11" s="12" t="s">
        <v>52</v>
      </c>
      <c r="C11" s="12">
        <v>64</v>
      </c>
      <c r="D11" s="12" t="s">
        <v>10</v>
      </c>
      <c r="E11" s="12" t="s">
        <v>53</v>
      </c>
      <c r="F11" s="12" t="s">
        <v>54</v>
      </c>
      <c r="G11" s="12" t="s">
        <v>13</v>
      </c>
      <c r="H11" s="13" t="s">
        <v>19</v>
      </c>
      <c r="I11" s="12" t="str">
        <f t="shared" si="0"/>
        <v>Ms. Maria Leach</v>
      </c>
      <c r="J11" s="12" t="str">
        <f t="shared" si="1"/>
        <v>Ms. Maria Leach</v>
      </c>
    </row>
    <row r="12" spans="1:10" x14ac:dyDescent="0.3">
      <c r="A12" s="11" t="s">
        <v>55</v>
      </c>
      <c r="B12" s="12" t="s">
        <v>56</v>
      </c>
      <c r="C12" s="12">
        <v>53</v>
      </c>
      <c r="D12" s="12" t="s">
        <v>10</v>
      </c>
      <c r="E12" s="12" t="s">
        <v>57</v>
      </c>
      <c r="F12" s="12" t="s">
        <v>54</v>
      </c>
      <c r="G12" s="12" t="s">
        <v>13</v>
      </c>
      <c r="H12" s="13" t="s">
        <v>28</v>
      </c>
      <c r="I12" s="12" t="str">
        <f t="shared" si="0"/>
        <v>Dominic Page</v>
      </c>
      <c r="J12" s="12" t="str">
        <f t="shared" si="1"/>
        <v>Dominic Page</v>
      </c>
    </row>
    <row r="13" spans="1:10" x14ac:dyDescent="0.3">
      <c r="A13" s="11" t="s">
        <v>58</v>
      </c>
      <c r="B13" s="12" t="s">
        <v>59</v>
      </c>
      <c r="C13" s="12">
        <v>28</v>
      </c>
      <c r="D13" s="12" t="s">
        <v>16</v>
      </c>
      <c r="E13" s="12" t="s">
        <v>60</v>
      </c>
      <c r="F13" s="12" t="s">
        <v>61</v>
      </c>
      <c r="G13" s="12" t="s">
        <v>13</v>
      </c>
      <c r="H13" s="13" t="s">
        <v>50</v>
      </c>
      <c r="I13" s="12" t="str">
        <f t="shared" si="0"/>
        <v>Brian Lopez</v>
      </c>
      <c r="J13" s="12" t="str">
        <f t="shared" si="1"/>
        <v>Brian Lopez</v>
      </c>
    </row>
    <row r="14" spans="1:10" x14ac:dyDescent="0.3">
      <c r="A14" s="11" t="s">
        <v>62</v>
      </c>
      <c r="B14" s="12" t="s">
        <v>63</v>
      </c>
      <c r="C14" s="12">
        <v>55</v>
      </c>
      <c r="D14" s="12" t="s">
        <v>16</v>
      </c>
      <c r="E14" s="12" t="s">
        <v>64</v>
      </c>
      <c r="F14" s="12" t="s">
        <v>65</v>
      </c>
      <c r="G14" s="12" t="s">
        <v>13</v>
      </c>
      <c r="H14" s="13" t="s">
        <v>19</v>
      </c>
      <c r="I14" s="12" t="str">
        <f t="shared" si="0"/>
        <v>Kenneth Lambert</v>
      </c>
      <c r="J14" s="12" t="str">
        <f t="shared" si="1"/>
        <v>Kenneth Lambert</v>
      </c>
    </row>
    <row r="15" spans="1:10" x14ac:dyDescent="0.3">
      <c r="A15" s="11" t="s">
        <v>66</v>
      </c>
      <c r="B15" s="12" t="s">
        <v>67</v>
      </c>
      <c r="C15" s="12">
        <v>32</v>
      </c>
      <c r="D15" s="12" t="s">
        <v>16</v>
      </c>
      <c r="E15" s="12" t="s">
        <v>68</v>
      </c>
      <c r="F15" s="12" t="s">
        <v>69</v>
      </c>
      <c r="G15" s="12" t="s">
        <v>13</v>
      </c>
      <c r="H15" s="13" t="s">
        <v>33</v>
      </c>
      <c r="I15" s="12" t="str">
        <f t="shared" si="0"/>
        <v>Nathan Hernandez</v>
      </c>
      <c r="J15" s="12" t="str">
        <f t="shared" si="1"/>
        <v>Nathan Hernandez</v>
      </c>
    </row>
    <row r="16" spans="1:10" x14ac:dyDescent="0.3">
      <c r="A16" s="11" t="s">
        <v>70</v>
      </c>
      <c r="B16" s="12" t="s">
        <v>71</v>
      </c>
      <c r="C16" s="12">
        <v>53</v>
      </c>
      <c r="D16" s="12" t="s">
        <v>16</v>
      </c>
      <c r="E16" s="12" t="s">
        <v>72</v>
      </c>
      <c r="F16" s="12" t="s">
        <v>73</v>
      </c>
      <c r="G16" s="12" t="s">
        <v>13</v>
      </c>
      <c r="H16" s="13" t="s">
        <v>33</v>
      </c>
      <c r="I16" s="12" t="str">
        <f t="shared" si="0"/>
        <v>Ashley Cohen</v>
      </c>
      <c r="J16" s="12" t="str">
        <f t="shared" si="1"/>
        <v>Ashley Cohen</v>
      </c>
    </row>
    <row r="17" spans="1:10" x14ac:dyDescent="0.3">
      <c r="A17" s="11" t="s">
        <v>74</v>
      </c>
      <c r="B17" s="12" t="s">
        <v>75</v>
      </c>
      <c r="C17" s="12">
        <v>49</v>
      </c>
      <c r="D17" s="12" t="s">
        <v>16</v>
      </c>
      <c r="E17" s="12" t="s">
        <v>76</v>
      </c>
      <c r="F17" s="12" t="s">
        <v>77</v>
      </c>
      <c r="G17" s="12" t="s">
        <v>13</v>
      </c>
      <c r="H17" s="13" t="s">
        <v>19</v>
      </c>
      <c r="I17" s="12" t="str">
        <f t="shared" si="0"/>
        <v>Laura Alvarez</v>
      </c>
      <c r="J17" s="12" t="str">
        <f t="shared" si="1"/>
        <v>Laura Alvarez</v>
      </c>
    </row>
    <row r="18" spans="1:10" x14ac:dyDescent="0.3">
      <c r="A18" s="11" t="s">
        <v>78</v>
      </c>
      <c r="B18" s="12" t="s">
        <v>79</v>
      </c>
      <c r="C18" s="12">
        <v>24</v>
      </c>
      <c r="D18" s="12" t="s">
        <v>16</v>
      </c>
      <c r="E18" s="12" t="s">
        <v>80</v>
      </c>
      <c r="F18" s="12" t="s">
        <v>54</v>
      </c>
      <c r="G18" s="12" t="s">
        <v>13</v>
      </c>
      <c r="H18" s="13" t="s">
        <v>28</v>
      </c>
      <c r="I18" s="12" t="str">
        <f t="shared" si="0"/>
        <v>John Scott</v>
      </c>
      <c r="J18" s="12" t="str">
        <f t="shared" si="1"/>
        <v>John Scott</v>
      </c>
    </row>
    <row r="19" spans="1:10" x14ac:dyDescent="0.3">
      <c r="A19" s="11" t="s">
        <v>81</v>
      </c>
      <c r="B19" s="12" t="s">
        <v>82</v>
      </c>
      <c r="C19" s="12">
        <v>60</v>
      </c>
      <c r="D19" s="12" t="s">
        <v>16</v>
      </c>
      <c r="E19" s="12" t="s">
        <v>83</v>
      </c>
      <c r="F19" s="12" t="s">
        <v>84</v>
      </c>
      <c r="G19" s="12" t="s">
        <v>13</v>
      </c>
      <c r="H19" s="13" t="s">
        <v>19</v>
      </c>
      <c r="I19" s="12" t="str">
        <f t="shared" si="0"/>
        <v>Adam Cruz</v>
      </c>
      <c r="J19" s="12" t="str">
        <f t="shared" si="1"/>
        <v>Adam Cruz</v>
      </c>
    </row>
    <row r="20" spans="1:10" x14ac:dyDescent="0.3">
      <c r="A20" s="11" t="s">
        <v>85</v>
      </c>
      <c r="B20" s="12" t="s">
        <v>86</v>
      </c>
      <c r="C20" s="12">
        <v>43</v>
      </c>
      <c r="D20" s="12" t="s">
        <v>10</v>
      </c>
      <c r="E20" s="12" t="s">
        <v>87</v>
      </c>
      <c r="F20" s="12" t="s">
        <v>65</v>
      </c>
      <c r="G20" s="12" t="s">
        <v>13</v>
      </c>
      <c r="H20" s="13" t="s">
        <v>19</v>
      </c>
      <c r="I20" s="12" t="str">
        <f t="shared" si="0"/>
        <v>Rhonda Moss</v>
      </c>
      <c r="J20" s="12" t="str">
        <f t="shared" si="1"/>
        <v>Rhonda Moss</v>
      </c>
    </row>
    <row r="21" spans="1:10" x14ac:dyDescent="0.3">
      <c r="A21" s="11" t="s">
        <v>88</v>
      </c>
      <c r="B21" s="12" t="s">
        <v>89</v>
      </c>
      <c r="C21" s="12">
        <v>46</v>
      </c>
      <c r="D21" s="12" t="s">
        <v>16</v>
      </c>
      <c r="E21" s="12" t="s">
        <v>90</v>
      </c>
      <c r="F21" s="12" t="s">
        <v>91</v>
      </c>
      <c r="G21" s="12" t="s">
        <v>13</v>
      </c>
      <c r="H21" s="13" t="s">
        <v>19</v>
      </c>
      <c r="I21" s="12" t="str">
        <f t="shared" si="0"/>
        <v>Michael Torres</v>
      </c>
      <c r="J21" s="12" t="str">
        <f t="shared" si="1"/>
        <v>Michael Torres</v>
      </c>
    </row>
    <row r="22" spans="1:10" x14ac:dyDescent="0.3">
      <c r="A22" s="11" t="s">
        <v>92</v>
      </c>
      <c r="B22" s="12" t="s">
        <v>93</v>
      </c>
      <c r="C22" s="12">
        <v>59</v>
      </c>
      <c r="D22" s="12" t="s">
        <v>10</v>
      </c>
      <c r="E22" s="12" t="s">
        <v>94</v>
      </c>
      <c r="F22" s="12" t="s">
        <v>95</v>
      </c>
      <c r="G22" s="12" t="s">
        <v>13</v>
      </c>
      <c r="H22" s="13" t="s">
        <v>33</v>
      </c>
      <c r="I22" s="12" t="str">
        <f t="shared" si="0"/>
        <v>Bridget Allen</v>
      </c>
      <c r="J22" s="12" t="str">
        <f t="shared" si="1"/>
        <v>Bridget Allen</v>
      </c>
    </row>
    <row r="23" spans="1:10" x14ac:dyDescent="0.3">
      <c r="A23" s="11" t="s">
        <v>96</v>
      </c>
      <c r="B23" s="12" t="s">
        <v>97</v>
      </c>
      <c r="C23" s="12">
        <v>36</v>
      </c>
      <c r="D23" s="12" t="s">
        <v>16</v>
      </c>
      <c r="E23" s="12" t="s">
        <v>98</v>
      </c>
      <c r="F23" s="12" t="s">
        <v>99</v>
      </c>
      <c r="G23" s="12" t="s">
        <v>13</v>
      </c>
      <c r="H23" s="13" t="s">
        <v>50</v>
      </c>
      <c r="I23" s="12" t="str">
        <f t="shared" si="0"/>
        <v>Jeff Martinez</v>
      </c>
      <c r="J23" s="12" t="str">
        <f t="shared" si="1"/>
        <v>Jeff Martinez</v>
      </c>
    </row>
    <row r="24" spans="1:10" x14ac:dyDescent="0.3">
      <c r="A24" s="11" t="s">
        <v>100</v>
      </c>
      <c r="B24" s="12" t="s">
        <v>101</v>
      </c>
      <c r="C24" s="12">
        <v>33</v>
      </c>
      <c r="D24" s="12" t="s">
        <v>16</v>
      </c>
      <c r="E24" s="12" t="s">
        <v>102</v>
      </c>
      <c r="F24" s="12" t="s">
        <v>103</v>
      </c>
      <c r="G24" s="12" t="s">
        <v>13</v>
      </c>
      <c r="H24" s="13" t="s">
        <v>33</v>
      </c>
      <c r="I24" s="12" t="str">
        <f t="shared" si="0"/>
        <v>paul fox</v>
      </c>
      <c r="J24" s="12" t="str">
        <f t="shared" si="1"/>
        <v>Paul Fox</v>
      </c>
    </row>
    <row r="25" spans="1:10" x14ac:dyDescent="0.3">
      <c r="A25" s="11" t="s">
        <v>104</v>
      </c>
      <c r="B25" s="12" t="s">
        <v>105</v>
      </c>
      <c r="C25" s="12">
        <v>52</v>
      </c>
      <c r="D25" s="12" t="s">
        <v>16</v>
      </c>
      <c r="E25" s="12" t="s">
        <v>106</v>
      </c>
      <c r="F25" s="12" t="s">
        <v>37</v>
      </c>
      <c r="G25" s="12" t="s">
        <v>13</v>
      </c>
      <c r="H25" s="13" t="s">
        <v>33</v>
      </c>
      <c r="I25" s="12" t="str">
        <f t="shared" si="0"/>
        <v>Jonathan Steele</v>
      </c>
      <c r="J25" s="12" t="str">
        <f t="shared" si="1"/>
        <v>Jonathan Steele</v>
      </c>
    </row>
    <row r="26" spans="1:10" x14ac:dyDescent="0.3">
      <c r="A26" s="11" t="s">
        <v>107</v>
      </c>
      <c r="B26" s="12" t="s">
        <v>108</v>
      </c>
      <c r="C26" s="12">
        <v>40</v>
      </c>
      <c r="D26" s="12" t="s">
        <v>10</v>
      </c>
      <c r="E26" s="12" t="s">
        <v>109</v>
      </c>
      <c r="F26" s="12" t="s">
        <v>110</v>
      </c>
      <c r="G26" s="12" t="s">
        <v>13</v>
      </c>
      <c r="H26" s="13" t="s">
        <v>19</v>
      </c>
      <c r="I26" s="12" t="str">
        <f t="shared" si="0"/>
        <v>Heather Collins</v>
      </c>
      <c r="J26" s="12" t="str">
        <f t="shared" si="1"/>
        <v>Heather Collins</v>
      </c>
    </row>
    <row r="27" spans="1:10" x14ac:dyDescent="0.3">
      <c r="A27" s="11" t="s">
        <v>111</v>
      </c>
      <c r="B27" s="12" t="s">
        <v>112</v>
      </c>
      <c r="C27" s="12">
        <v>59</v>
      </c>
      <c r="D27" s="12" t="s">
        <v>16</v>
      </c>
      <c r="E27" s="12" t="s">
        <v>113</v>
      </c>
      <c r="F27" s="12" t="s">
        <v>32</v>
      </c>
      <c r="G27" s="12" t="s">
        <v>13</v>
      </c>
      <c r="H27" s="13" t="s">
        <v>28</v>
      </c>
      <c r="I27" s="12" t="str">
        <f t="shared" si="0"/>
        <v>Diana Taylor</v>
      </c>
      <c r="J27" s="12" t="str">
        <f t="shared" si="1"/>
        <v>Diana Taylor</v>
      </c>
    </row>
    <row r="28" spans="1:10" x14ac:dyDescent="0.3">
      <c r="A28" s="11" t="s">
        <v>114</v>
      </c>
      <c r="B28" s="12" t="s">
        <v>115</v>
      </c>
      <c r="C28" s="12">
        <v>18</v>
      </c>
      <c r="D28" s="12" t="s">
        <v>16</v>
      </c>
      <c r="E28" s="12" t="s">
        <v>116</v>
      </c>
      <c r="F28" s="12" t="s">
        <v>117</v>
      </c>
      <c r="G28" s="12" t="s">
        <v>13</v>
      </c>
      <c r="H28" s="13" t="s">
        <v>50</v>
      </c>
      <c r="I28" s="12" t="str">
        <f t="shared" si="0"/>
        <v>Amber Carlson</v>
      </c>
      <c r="J28" s="12" t="str">
        <f t="shared" si="1"/>
        <v>Amber Carlson</v>
      </c>
    </row>
    <row r="29" spans="1:10" x14ac:dyDescent="0.3">
      <c r="A29" s="11" t="s">
        <v>118</v>
      </c>
      <c r="B29" s="12" t="s">
        <v>119</v>
      </c>
      <c r="C29" s="12">
        <v>31</v>
      </c>
      <c r="D29" s="12" t="s">
        <v>10</v>
      </c>
      <c r="E29" s="12" t="s">
        <v>120</v>
      </c>
      <c r="F29" s="12" t="s">
        <v>121</v>
      </c>
      <c r="G29" s="12" t="s">
        <v>13</v>
      </c>
      <c r="H29" s="13" t="s">
        <v>19</v>
      </c>
      <c r="I29" s="12" t="str">
        <f t="shared" si="0"/>
        <v>Leslie Johnson</v>
      </c>
      <c r="J29" s="12" t="str">
        <f t="shared" si="1"/>
        <v>Leslie Johnson</v>
      </c>
    </row>
    <row r="30" spans="1:10" x14ac:dyDescent="0.3">
      <c r="A30" s="11" t="s">
        <v>122</v>
      </c>
      <c r="B30" s="12" t="s">
        <v>123</v>
      </c>
      <c r="C30" s="12">
        <v>27</v>
      </c>
      <c r="D30" s="12" t="s">
        <v>16</v>
      </c>
      <c r="E30" s="12" t="s">
        <v>124</v>
      </c>
      <c r="F30" s="12" t="s">
        <v>91</v>
      </c>
      <c r="G30" s="12" t="s">
        <v>13</v>
      </c>
      <c r="H30" s="13" t="s">
        <v>19</v>
      </c>
      <c r="I30" s="12" t="str">
        <f t="shared" si="0"/>
        <v>Joshua Ryan</v>
      </c>
      <c r="J30" s="12" t="str">
        <f t="shared" si="1"/>
        <v>Joshua Ryan</v>
      </c>
    </row>
    <row r="31" spans="1:10" x14ac:dyDescent="0.3">
      <c r="A31" s="11" t="s">
        <v>125</v>
      </c>
      <c r="B31" s="12" t="s">
        <v>126</v>
      </c>
      <c r="C31" s="12">
        <v>54</v>
      </c>
      <c r="D31" s="12" t="s">
        <v>16</v>
      </c>
      <c r="E31" s="12" t="s">
        <v>127</v>
      </c>
      <c r="F31" s="12" t="s">
        <v>32</v>
      </c>
      <c r="G31" s="12" t="s">
        <v>13</v>
      </c>
      <c r="H31" s="13" t="s">
        <v>33</v>
      </c>
      <c r="I31" s="12" t="str">
        <f t="shared" si="0"/>
        <v>David Arnold</v>
      </c>
      <c r="J31" s="12" t="str">
        <f t="shared" si="1"/>
        <v>David Arnold</v>
      </c>
    </row>
    <row r="32" spans="1:10" x14ac:dyDescent="0.3">
      <c r="A32" s="11" t="s">
        <v>128</v>
      </c>
      <c r="B32" s="12" t="s">
        <v>129</v>
      </c>
      <c r="C32" s="12">
        <v>64</v>
      </c>
      <c r="D32" s="12" t="s">
        <v>16</v>
      </c>
      <c r="E32" s="12" t="s">
        <v>130</v>
      </c>
      <c r="F32" s="12" t="s">
        <v>54</v>
      </c>
      <c r="G32" s="12" t="s">
        <v>13</v>
      </c>
      <c r="H32" s="13" t="s">
        <v>28</v>
      </c>
      <c r="I32" s="12" t="str">
        <f t="shared" si="0"/>
        <v>Jessica Acevedo</v>
      </c>
      <c r="J32" s="12" t="str">
        <f t="shared" si="1"/>
        <v>Jessica Acevedo</v>
      </c>
    </row>
    <row r="33" spans="1:10" x14ac:dyDescent="0.3">
      <c r="A33" s="11" t="s">
        <v>131</v>
      </c>
      <c r="B33" s="12" t="s">
        <v>132</v>
      </c>
      <c r="C33" s="12">
        <v>41</v>
      </c>
      <c r="D33" s="12" t="s">
        <v>10</v>
      </c>
      <c r="E33" s="12" t="s">
        <v>133</v>
      </c>
      <c r="F33" s="12" t="s">
        <v>37</v>
      </c>
      <c r="G33" s="12" t="s">
        <v>13</v>
      </c>
      <c r="H33" s="13" t="s">
        <v>33</v>
      </c>
      <c r="I33" s="12" t="str">
        <f t="shared" si="0"/>
        <v>Sarah Vance</v>
      </c>
      <c r="J33" s="12" t="str">
        <f t="shared" si="1"/>
        <v>Sarah Vance</v>
      </c>
    </row>
    <row r="34" spans="1:10" x14ac:dyDescent="0.3">
      <c r="A34" s="11" t="s">
        <v>134</v>
      </c>
      <c r="B34" s="12" t="s">
        <v>135</v>
      </c>
      <c r="C34" s="12">
        <v>48</v>
      </c>
      <c r="D34" s="12" t="s">
        <v>16</v>
      </c>
      <c r="E34" s="12" t="s">
        <v>136</v>
      </c>
      <c r="F34" s="12" t="s">
        <v>137</v>
      </c>
      <c r="G34" s="12" t="s">
        <v>13</v>
      </c>
      <c r="H34" s="13" t="s">
        <v>50</v>
      </c>
      <c r="I34" s="12" t="str">
        <f t="shared" si="0"/>
        <v>Mike Jennings</v>
      </c>
      <c r="J34" s="12" t="str">
        <f t="shared" si="1"/>
        <v>Mike Jennings</v>
      </c>
    </row>
    <row r="35" spans="1:10" x14ac:dyDescent="0.3">
      <c r="A35" s="11" t="s">
        <v>138</v>
      </c>
      <c r="B35" s="12" t="s">
        <v>139</v>
      </c>
      <c r="C35" s="12">
        <v>25</v>
      </c>
      <c r="D35" s="12" t="s">
        <v>10</v>
      </c>
      <c r="E35" s="12" t="s">
        <v>140</v>
      </c>
      <c r="F35" s="12" t="s">
        <v>99</v>
      </c>
      <c r="G35" s="12" t="s">
        <v>13</v>
      </c>
      <c r="H35" s="13" t="s">
        <v>19</v>
      </c>
      <c r="I35" s="12" t="str">
        <f t="shared" si="0"/>
        <v>Robert Jones DDS</v>
      </c>
      <c r="J35" s="12" t="str">
        <f t="shared" si="1"/>
        <v>Robert Jones Dds</v>
      </c>
    </row>
    <row r="36" spans="1:10" x14ac:dyDescent="0.3">
      <c r="A36" s="11" t="s">
        <v>141</v>
      </c>
      <c r="B36" s="12" t="s">
        <v>142</v>
      </c>
      <c r="C36" s="12">
        <v>27</v>
      </c>
      <c r="D36" s="12" t="s">
        <v>16</v>
      </c>
      <c r="E36" s="12" t="s">
        <v>143</v>
      </c>
      <c r="F36" s="12" t="s">
        <v>144</v>
      </c>
      <c r="G36" s="12" t="s">
        <v>13</v>
      </c>
      <c r="H36" s="13" t="s">
        <v>19</v>
      </c>
      <c r="I36" s="12" t="str">
        <f t="shared" si="0"/>
        <v>Christopher Olson</v>
      </c>
      <c r="J36" s="12" t="str">
        <f t="shared" si="1"/>
        <v>Christopher Olson</v>
      </c>
    </row>
    <row r="37" spans="1:10" x14ac:dyDescent="0.3">
      <c r="A37" s="11" t="s">
        <v>145</v>
      </c>
      <c r="B37" s="12" t="s">
        <v>146</v>
      </c>
      <c r="C37" s="12">
        <v>52</v>
      </c>
      <c r="D37" s="12" t="s">
        <v>10</v>
      </c>
      <c r="E37" s="12" t="s">
        <v>147</v>
      </c>
      <c r="F37" s="12" t="s">
        <v>18</v>
      </c>
      <c r="G37" s="12" t="s">
        <v>13</v>
      </c>
      <c r="H37" s="13" t="s">
        <v>33</v>
      </c>
      <c r="I37" s="12" t="str">
        <f t="shared" si="0"/>
        <v>Rachel Myers</v>
      </c>
      <c r="J37" s="12" t="str">
        <f t="shared" si="1"/>
        <v>Rachel Myers</v>
      </c>
    </row>
    <row r="38" spans="1:10" x14ac:dyDescent="0.3">
      <c r="A38" s="11" t="s">
        <v>148</v>
      </c>
      <c r="B38" s="12" t="s">
        <v>149</v>
      </c>
      <c r="C38" s="12">
        <v>20</v>
      </c>
      <c r="D38" s="12" t="s">
        <v>16</v>
      </c>
      <c r="E38" s="12" t="s">
        <v>150</v>
      </c>
      <c r="F38" s="12" t="s">
        <v>84</v>
      </c>
      <c r="G38" s="12" t="s">
        <v>13</v>
      </c>
      <c r="H38" s="13" t="s">
        <v>50</v>
      </c>
      <c r="I38" s="12" t="str">
        <f t="shared" si="0"/>
        <v>Thomas Phillips</v>
      </c>
      <c r="J38" s="12" t="str">
        <f t="shared" si="1"/>
        <v>Thomas Phillips</v>
      </c>
    </row>
    <row r="39" spans="1:10" x14ac:dyDescent="0.3">
      <c r="A39" s="11" t="s">
        <v>151</v>
      </c>
      <c r="B39" s="12" t="s">
        <v>152</v>
      </c>
      <c r="C39" s="12">
        <v>27</v>
      </c>
      <c r="D39" s="12" t="s">
        <v>16</v>
      </c>
      <c r="E39" s="12" t="s">
        <v>153</v>
      </c>
      <c r="F39" s="12" t="s">
        <v>41</v>
      </c>
      <c r="G39" s="12" t="s">
        <v>13</v>
      </c>
      <c r="H39" s="13" t="s">
        <v>19</v>
      </c>
      <c r="I39" s="12" t="str">
        <f t="shared" si="0"/>
        <v>Christopher Carter</v>
      </c>
      <c r="J39" s="12" t="str">
        <f t="shared" si="1"/>
        <v>Christopher Carter</v>
      </c>
    </row>
    <row r="40" spans="1:10" x14ac:dyDescent="0.3">
      <c r="A40" s="11" t="s">
        <v>154</v>
      </c>
      <c r="B40" s="12" t="s">
        <v>155</v>
      </c>
      <c r="C40" s="12">
        <v>35</v>
      </c>
      <c r="D40" s="12" t="s">
        <v>16</v>
      </c>
      <c r="E40" s="12" t="s">
        <v>156</v>
      </c>
      <c r="F40" s="12" t="s">
        <v>18</v>
      </c>
      <c r="G40" s="12" t="s">
        <v>13</v>
      </c>
      <c r="H40" s="13" t="s">
        <v>28</v>
      </c>
      <c r="I40" s="12" t="str">
        <f t="shared" si="0"/>
        <v>Deanna Simpson</v>
      </c>
      <c r="J40" s="12" t="str">
        <f t="shared" si="1"/>
        <v>Deanna Simpson</v>
      </c>
    </row>
    <row r="41" spans="1:10" x14ac:dyDescent="0.3">
      <c r="A41" s="11" t="s">
        <v>157</v>
      </c>
      <c r="B41" s="12" t="s">
        <v>158</v>
      </c>
      <c r="C41" s="12">
        <v>55</v>
      </c>
      <c r="D41" s="12" t="s">
        <v>16</v>
      </c>
      <c r="E41" s="12" t="s">
        <v>159</v>
      </c>
      <c r="F41" s="12" t="s">
        <v>160</v>
      </c>
      <c r="G41" s="12" t="s">
        <v>13</v>
      </c>
      <c r="H41" s="13" t="s">
        <v>50</v>
      </c>
      <c r="I41" s="12" t="str">
        <f t="shared" si="0"/>
        <v>Tonya Reynolds</v>
      </c>
      <c r="J41" s="12" t="str">
        <f t="shared" si="1"/>
        <v>Tonya Reynolds</v>
      </c>
    </row>
    <row r="42" spans="1:10" x14ac:dyDescent="0.3">
      <c r="A42" s="11" t="s">
        <v>161</v>
      </c>
      <c r="B42" s="12" t="s">
        <v>162</v>
      </c>
      <c r="C42" s="12">
        <v>50</v>
      </c>
      <c r="D42" s="12" t="s">
        <v>10</v>
      </c>
      <c r="E42" s="12" t="s">
        <v>163</v>
      </c>
      <c r="F42" s="12" t="s">
        <v>65</v>
      </c>
      <c r="G42" s="12" t="s">
        <v>13</v>
      </c>
      <c r="H42" s="13" t="s">
        <v>50</v>
      </c>
      <c r="I42" s="12" t="str">
        <f t="shared" si="0"/>
        <v>Eric Vega</v>
      </c>
      <c r="J42" s="12" t="str">
        <f t="shared" si="1"/>
        <v>Eric Vega</v>
      </c>
    </row>
    <row r="43" spans="1:10" x14ac:dyDescent="0.3">
      <c r="A43" s="11" t="s">
        <v>164</v>
      </c>
      <c r="B43" s="12" t="s">
        <v>165</v>
      </c>
      <c r="C43" s="12">
        <v>21</v>
      </c>
      <c r="D43" s="12" t="s">
        <v>10</v>
      </c>
      <c r="E43" s="12" t="s">
        <v>166</v>
      </c>
      <c r="F43" s="12" t="s">
        <v>167</v>
      </c>
      <c r="G43" s="12" t="s">
        <v>13</v>
      </c>
      <c r="H43" s="13" t="s">
        <v>19</v>
      </c>
      <c r="I43" s="12" t="str">
        <f t="shared" si="0"/>
        <v>James Gibbs</v>
      </c>
      <c r="J43" s="12" t="str">
        <f t="shared" si="1"/>
        <v>James Gibbs</v>
      </c>
    </row>
    <row r="44" spans="1:10" x14ac:dyDescent="0.3">
      <c r="A44" s="11" t="s">
        <v>168</v>
      </c>
      <c r="B44" s="12" t="s">
        <v>169</v>
      </c>
      <c r="C44" s="12">
        <v>19</v>
      </c>
      <c r="D44" s="12" t="s">
        <v>10</v>
      </c>
      <c r="E44" s="12" t="s">
        <v>170</v>
      </c>
      <c r="F44" s="12" t="s">
        <v>171</v>
      </c>
      <c r="G44" s="12" t="s">
        <v>13</v>
      </c>
      <c r="H44" s="13" t="s">
        <v>19</v>
      </c>
      <c r="I44" s="12" t="str">
        <f t="shared" si="0"/>
        <v>William Martin</v>
      </c>
      <c r="J44" s="12" t="str">
        <f t="shared" si="1"/>
        <v>William Martin</v>
      </c>
    </row>
    <row r="45" spans="1:10" x14ac:dyDescent="0.3">
      <c r="A45" s="11" t="s">
        <v>172</v>
      </c>
      <c r="B45" s="12" t="s">
        <v>173</v>
      </c>
      <c r="C45" s="12">
        <v>45</v>
      </c>
      <c r="D45" s="12" t="s">
        <v>10</v>
      </c>
      <c r="E45" s="12" t="s">
        <v>174</v>
      </c>
      <c r="F45" s="12" t="s">
        <v>175</v>
      </c>
      <c r="G45" s="12" t="s">
        <v>13</v>
      </c>
      <c r="H45" s="13" t="s">
        <v>50</v>
      </c>
      <c r="I45" s="12" t="str">
        <f t="shared" si="0"/>
        <v>Joseph Snow</v>
      </c>
      <c r="J45" s="12" t="str">
        <f t="shared" si="1"/>
        <v>Joseph Snow</v>
      </c>
    </row>
    <row r="46" spans="1:10" x14ac:dyDescent="0.3">
      <c r="A46" s="11" t="s">
        <v>176</v>
      </c>
      <c r="B46" s="12" t="s">
        <v>177</v>
      </c>
      <c r="C46" s="12">
        <v>34</v>
      </c>
      <c r="D46" s="12" t="s">
        <v>10</v>
      </c>
      <c r="E46" s="12" t="s">
        <v>178</v>
      </c>
      <c r="F46" s="12" t="s">
        <v>103</v>
      </c>
      <c r="G46" s="12" t="s">
        <v>13</v>
      </c>
      <c r="H46" s="13" t="s">
        <v>28</v>
      </c>
      <c r="I46" s="12" t="str">
        <f t="shared" si="0"/>
        <v>Denise Williams</v>
      </c>
      <c r="J46" s="12" t="str">
        <f t="shared" si="1"/>
        <v>Denise Williams</v>
      </c>
    </row>
    <row r="47" spans="1:10" x14ac:dyDescent="0.3">
      <c r="A47" s="11" t="s">
        <v>179</v>
      </c>
      <c r="B47" s="12" t="s">
        <v>180</v>
      </c>
      <c r="C47" s="12">
        <v>54</v>
      </c>
      <c r="D47" s="12" t="s">
        <v>10</v>
      </c>
      <c r="E47" s="12" t="s">
        <v>181</v>
      </c>
      <c r="F47" s="12" t="s">
        <v>137</v>
      </c>
      <c r="G47" s="12" t="s">
        <v>13</v>
      </c>
      <c r="H47" s="13" t="s">
        <v>50</v>
      </c>
      <c r="I47" s="12" t="str">
        <f t="shared" si="0"/>
        <v>Jordan Jackson DDS</v>
      </c>
      <c r="J47" s="12" t="str">
        <f t="shared" si="1"/>
        <v>Jordan Jackson Dds</v>
      </c>
    </row>
    <row r="48" spans="1:10" x14ac:dyDescent="0.3">
      <c r="A48" s="11" t="s">
        <v>182</v>
      </c>
      <c r="B48" s="12" t="s">
        <v>183</v>
      </c>
      <c r="C48" s="12">
        <v>55</v>
      </c>
      <c r="D48" s="12" t="s">
        <v>16</v>
      </c>
      <c r="E48" s="12" t="s">
        <v>184</v>
      </c>
      <c r="F48" s="12" t="s">
        <v>27</v>
      </c>
      <c r="G48" s="12" t="s">
        <v>13</v>
      </c>
      <c r="H48" s="13" t="s">
        <v>19</v>
      </c>
      <c r="I48" s="12" t="str">
        <f t="shared" si="0"/>
        <v>Michelle Garcia DDS</v>
      </c>
      <c r="J48" s="12" t="str">
        <f t="shared" si="1"/>
        <v>Michelle Garcia Dds</v>
      </c>
    </row>
    <row r="49" spans="1:10" x14ac:dyDescent="0.3">
      <c r="A49" s="11" t="s">
        <v>185</v>
      </c>
      <c r="B49" s="12" t="s">
        <v>186</v>
      </c>
      <c r="C49" s="12">
        <v>54</v>
      </c>
      <c r="D49" s="12" t="s">
        <v>16</v>
      </c>
      <c r="E49" s="12" t="s">
        <v>187</v>
      </c>
      <c r="F49" s="12" t="s">
        <v>188</v>
      </c>
      <c r="G49" s="12" t="s">
        <v>13</v>
      </c>
      <c r="H49" s="13" t="s">
        <v>33</v>
      </c>
      <c r="I49" s="12" t="str">
        <f t="shared" si="0"/>
        <v>Gina Knight</v>
      </c>
      <c r="J49" s="12" t="str">
        <f t="shared" si="1"/>
        <v>Gina Knight</v>
      </c>
    </row>
    <row r="50" spans="1:10" x14ac:dyDescent="0.3">
      <c r="A50" s="11" t="s">
        <v>189</v>
      </c>
      <c r="B50" s="12" t="s">
        <v>190</v>
      </c>
      <c r="C50" s="12">
        <v>54</v>
      </c>
      <c r="D50" s="12" t="s">
        <v>10</v>
      </c>
      <c r="E50" s="12" t="s">
        <v>191</v>
      </c>
      <c r="F50" s="12" t="s">
        <v>12</v>
      </c>
      <c r="G50" s="12" t="s">
        <v>13</v>
      </c>
      <c r="H50" s="13" t="s">
        <v>19</v>
      </c>
      <c r="I50" s="12" t="str">
        <f t="shared" si="0"/>
        <v>April Mullins</v>
      </c>
      <c r="J50" s="12" t="str">
        <f t="shared" si="1"/>
        <v>April Mullins</v>
      </c>
    </row>
    <row r="51" spans="1:10" x14ac:dyDescent="0.3">
      <c r="A51" s="11" t="s">
        <v>192</v>
      </c>
      <c r="B51" s="12" t="s">
        <v>193</v>
      </c>
      <c r="C51" s="12">
        <v>45</v>
      </c>
      <c r="D51" s="12" t="s">
        <v>16</v>
      </c>
      <c r="E51" s="12" t="s">
        <v>194</v>
      </c>
      <c r="F51" s="12" t="s">
        <v>27</v>
      </c>
      <c r="G51" s="12" t="s">
        <v>13</v>
      </c>
      <c r="H51" s="13" t="s">
        <v>50</v>
      </c>
      <c r="I51" s="12" t="str">
        <f t="shared" si="0"/>
        <v>Timothy Weaver</v>
      </c>
      <c r="J51" s="12" t="str">
        <f t="shared" si="1"/>
        <v>Timothy Weaver</v>
      </c>
    </row>
    <row r="52" spans="1:10" x14ac:dyDescent="0.3">
      <c r="A52" s="11" t="s">
        <v>195</v>
      </c>
      <c r="B52" s="12" t="s">
        <v>196</v>
      </c>
      <c r="C52" s="12">
        <v>61</v>
      </c>
      <c r="D52" s="12" t="s">
        <v>16</v>
      </c>
      <c r="E52" s="12" t="s">
        <v>197</v>
      </c>
      <c r="F52" s="12" t="s">
        <v>198</v>
      </c>
      <c r="G52" s="12" t="s">
        <v>13</v>
      </c>
      <c r="H52" s="13" t="s">
        <v>50</v>
      </c>
      <c r="I52" s="12" t="str">
        <f t="shared" si="0"/>
        <v>Matthew Hunter Jr.</v>
      </c>
      <c r="J52" s="12" t="str">
        <f t="shared" si="1"/>
        <v>Matthew Hunter Jr.</v>
      </c>
    </row>
    <row r="53" spans="1:10" x14ac:dyDescent="0.3">
      <c r="A53" s="11" t="s">
        <v>199</v>
      </c>
      <c r="B53" s="12" t="s">
        <v>200</v>
      </c>
      <c r="C53" s="12">
        <v>23</v>
      </c>
      <c r="D53" s="12" t="s">
        <v>16</v>
      </c>
      <c r="E53" s="12" t="s">
        <v>201</v>
      </c>
      <c r="F53" s="12" t="s">
        <v>45</v>
      </c>
      <c r="G53" s="12" t="s">
        <v>13</v>
      </c>
      <c r="H53" s="13" t="s">
        <v>50</v>
      </c>
      <c r="I53" s="12" t="str">
        <f t="shared" si="0"/>
        <v>Sarah Rodgers</v>
      </c>
      <c r="J53" s="12" t="str">
        <f t="shared" si="1"/>
        <v>Sarah Rodgers</v>
      </c>
    </row>
    <row r="54" spans="1:10" x14ac:dyDescent="0.3">
      <c r="A54" s="11" t="s">
        <v>202</v>
      </c>
      <c r="B54" s="12" t="s">
        <v>203</v>
      </c>
      <c r="C54" s="12">
        <v>55</v>
      </c>
      <c r="D54" s="12" t="s">
        <v>10</v>
      </c>
      <c r="E54" s="12" t="s">
        <v>204</v>
      </c>
      <c r="F54" s="12" t="s">
        <v>205</v>
      </c>
      <c r="G54" s="12" t="s">
        <v>13</v>
      </c>
      <c r="H54" s="13" t="s">
        <v>28</v>
      </c>
      <c r="I54" s="12" t="str">
        <f t="shared" si="0"/>
        <v>Debra Liu</v>
      </c>
      <c r="J54" s="12" t="str">
        <f t="shared" si="1"/>
        <v>Debra Liu</v>
      </c>
    </row>
    <row r="55" spans="1:10" x14ac:dyDescent="0.3">
      <c r="A55" s="11" t="s">
        <v>206</v>
      </c>
      <c r="B55" s="12" t="s">
        <v>207</v>
      </c>
      <c r="C55" s="12">
        <v>37</v>
      </c>
      <c r="D55" s="12" t="s">
        <v>16</v>
      </c>
      <c r="E55" s="12" t="s">
        <v>208</v>
      </c>
      <c r="F55" s="12" t="s">
        <v>160</v>
      </c>
      <c r="G55" s="12" t="s">
        <v>13</v>
      </c>
      <c r="H55" s="13" t="s">
        <v>50</v>
      </c>
      <c r="I55" s="12" t="str">
        <f t="shared" si="0"/>
        <v>Sharon Brown</v>
      </c>
      <c r="J55" s="12" t="str">
        <f t="shared" si="1"/>
        <v>Sharon Brown</v>
      </c>
    </row>
    <row r="56" spans="1:10" x14ac:dyDescent="0.3">
      <c r="A56" s="11" t="s">
        <v>209</v>
      </c>
      <c r="B56" s="12" t="s">
        <v>210</v>
      </c>
      <c r="C56" s="12">
        <v>24</v>
      </c>
      <c r="D56" s="12" t="s">
        <v>10</v>
      </c>
      <c r="E56" s="12" t="s">
        <v>211</v>
      </c>
      <c r="F56" s="12" t="s">
        <v>99</v>
      </c>
      <c r="G56" s="12" t="s">
        <v>13</v>
      </c>
      <c r="H56" s="13" t="s">
        <v>19</v>
      </c>
      <c r="I56" s="12" t="str">
        <f t="shared" si="0"/>
        <v>Katherine Dorsey</v>
      </c>
      <c r="J56" s="12" t="str">
        <f t="shared" si="1"/>
        <v>Katherine Dorsey</v>
      </c>
    </row>
    <row r="57" spans="1:10" x14ac:dyDescent="0.3">
      <c r="A57" s="11" t="s">
        <v>212</v>
      </c>
      <c r="B57" s="12" t="s">
        <v>213</v>
      </c>
      <c r="C57" s="12">
        <v>56</v>
      </c>
      <c r="D57" s="12" t="s">
        <v>16</v>
      </c>
      <c r="E57" s="12" t="s">
        <v>214</v>
      </c>
      <c r="F57" s="12" t="s">
        <v>205</v>
      </c>
      <c r="G57" s="12" t="s">
        <v>13</v>
      </c>
      <c r="H57" s="13" t="s">
        <v>28</v>
      </c>
      <c r="I57" s="12" t="str">
        <f t="shared" si="0"/>
        <v>Wayne Mcpherson</v>
      </c>
      <c r="J57" s="12" t="str">
        <f t="shared" si="1"/>
        <v>Wayne Mcpherson</v>
      </c>
    </row>
    <row r="58" spans="1:10" x14ac:dyDescent="0.3">
      <c r="A58" s="11" t="s">
        <v>215</v>
      </c>
      <c r="B58" s="12" t="s">
        <v>216</v>
      </c>
      <c r="C58" s="12">
        <v>49</v>
      </c>
      <c r="D58" s="12" t="s">
        <v>16</v>
      </c>
      <c r="E58" s="12" t="s">
        <v>217</v>
      </c>
      <c r="F58" s="12" t="s">
        <v>54</v>
      </c>
      <c r="G58" s="12" t="s">
        <v>13</v>
      </c>
      <c r="H58" s="13" t="s">
        <v>50</v>
      </c>
      <c r="I58" s="12" t="str">
        <f t="shared" si="0"/>
        <v>Christopher Sutton</v>
      </c>
      <c r="J58" s="12" t="str">
        <f t="shared" si="1"/>
        <v>Christopher Sutton</v>
      </c>
    </row>
    <row r="59" spans="1:10" x14ac:dyDescent="0.3">
      <c r="A59" s="11" t="s">
        <v>218</v>
      </c>
      <c r="B59" s="12" t="s">
        <v>219</v>
      </c>
      <c r="C59" s="12">
        <v>43</v>
      </c>
      <c r="D59" s="12" t="s">
        <v>16</v>
      </c>
      <c r="E59" s="12" t="s">
        <v>220</v>
      </c>
      <c r="F59" s="12" t="s">
        <v>221</v>
      </c>
      <c r="G59" s="12" t="s">
        <v>13</v>
      </c>
      <c r="H59" s="13" t="s">
        <v>19</v>
      </c>
      <c r="I59" s="12" t="str">
        <f t="shared" si="0"/>
        <v>Jay Patel</v>
      </c>
      <c r="J59" s="12" t="str">
        <f t="shared" si="1"/>
        <v>Jay Patel</v>
      </c>
    </row>
    <row r="60" spans="1:10" x14ac:dyDescent="0.3">
      <c r="A60" s="11" t="s">
        <v>222</v>
      </c>
      <c r="B60" s="12" t="s">
        <v>223</v>
      </c>
      <c r="C60" s="12">
        <v>51</v>
      </c>
      <c r="D60" s="12" t="s">
        <v>10</v>
      </c>
      <c r="E60" s="12" t="s">
        <v>224</v>
      </c>
      <c r="F60" s="12" t="s">
        <v>144</v>
      </c>
      <c r="G60" s="12" t="s">
        <v>13</v>
      </c>
      <c r="H60" s="13" t="s">
        <v>19</v>
      </c>
      <c r="I60" s="12" t="str">
        <f t="shared" si="0"/>
        <v>Cheryl Copeland</v>
      </c>
      <c r="J60" s="12" t="str">
        <f t="shared" si="1"/>
        <v>Cheryl Copeland</v>
      </c>
    </row>
    <row r="61" spans="1:10" x14ac:dyDescent="0.3">
      <c r="A61" s="11" t="s">
        <v>225</v>
      </c>
      <c r="B61" s="12" t="s">
        <v>226</v>
      </c>
      <c r="C61" s="12">
        <v>53</v>
      </c>
      <c r="D61" s="12" t="s">
        <v>10</v>
      </c>
      <c r="E61" s="12" t="s">
        <v>227</v>
      </c>
      <c r="F61" s="12" t="s">
        <v>69</v>
      </c>
      <c r="G61" s="12" t="s">
        <v>13</v>
      </c>
      <c r="H61" s="13" t="s">
        <v>19</v>
      </c>
      <c r="I61" s="12" t="str">
        <f t="shared" si="0"/>
        <v>Alyssa Vargas</v>
      </c>
      <c r="J61" s="12" t="str">
        <f t="shared" si="1"/>
        <v>Alyssa Vargas</v>
      </c>
    </row>
    <row r="62" spans="1:10" x14ac:dyDescent="0.3">
      <c r="A62" s="11" t="s">
        <v>228</v>
      </c>
      <c r="B62" s="12" t="s">
        <v>229</v>
      </c>
      <c r="C62" s="12">
        <v>22</v>
      </c>
      <c r="D62" s="12" t="s">
        <v>16</v>
      </c>
      <c r="E62" s="12" t="s">
        <v>230</v>
      </c>
      <c r="F62" s="12" t="s">
        <v>167</v>
      </c>
      <c r="G62" s="12" t="s">
        <v>13</v>
      </c>
      <c r="H62" s="13" t="s">
        <v>33</v>
      </c>
      <c r="I62" s="12" t="str">
        <f t="shared" si="0"/>
        <v>Dr. David Smith</v>
      </c>
      <c r="J62" s="12" t="str">
        <f t="shared" si="1"/>
        <v>Dr. David Smith</v>
      </c>
    </row>
    <row r="63" spans="1:10" x14ac:dyDescent="0.3">
      <c r="A63" s="11" t="s">
        <v>231</v>
      </c>
      <c r="B63" s="12" t="s">
        <v>232</v>
      </c>
      <c r="C63" s="12">
        <v>23</v>
      </c>
      <c r="D63" s="12" t="s">
        <v>10</v>
      </c>
      <c r="E63" s="12" t="s">
        <v>233</v>
      </c>
      <c r="F63" s="12" t="s">
        <v>117</v>
      </c>
      <c r="G63" s="12" t="s">
        <v>13</v>
      </c>
      <c r="H63" s="13" t="s">
        <v>33</v>
      </c>
      <c r="I63" s="12" t="str">
        <f t="shared" si="0"/>
        <v>Kristin Stein</v>
      </c>
      <c r="J63" s="12" t="str">
        <f t="shared" si="1"/>
        <v>Kristin Stein</v>
      </c>
    </row>
    <row r="64" spans="1:10" x14ac:dyDescent="0.3">
      <c r="A64" s="11" t="s">
        <v>234</v>
      </c>
      <c r="B64" s="12" t="s">
        <v>235</v>
      </c>
      <c r="C64" s="12">
        <v>50</v>
      </c>
      <c r="D64" s="12" t="s">
        <v>10</v>
      </c>
      <c r="E64" s="12" t="s">
        <v>236</v>
      </c>
      <c r="F64" s="12" t="s">
        <v>237</v>
      </c>
      <c r="G64" s="12" t="s">
        <v>13</v>
      </c>
      <c r="H64" s="13" t="s">
        <v>28</v>
      </c>
      <c r="I64" s="12" t="str">
        <f t="shared" si="0"/>
        <v>James Bean</v>
      </c>
      <c r="J64" s="12" t="str">
        <f t="shared" si="1"/>
        <v>James Bean</v>
      </c>
    </row>
    <row r="65" spans="1:10" x14ac:dyDescent="0.3">
      <c r="A65" s="11" t="s">
        <v>238</v>
      </c>
      <c r="B65" s="12" t="s">
        <v>239</v>
      </c>
      <c r="C65" s="12">
        <v>51</v>
      </c>
      <c r="D65" s="12" t="s">
        <v>10</v>
      </c>
      <c r="E65" s="12" t="s">
        <v>240</v>
      </c>
      <c r="F65" s="12" t="s">
        <v>241</v>
      </c>
      <c r="G65" s="12" t="s">
        <v>13</v>
      </c>
      <c r="H65" s="13" t="s">
        <v>19</v>
      </c>
      <c r="I65" s="12" t="str">
        <f t="shared" si="0"/>
        <v>Michael Daniel</v>
      </c>
      <c r="J65" s="12" t="str">
        <f t="shared" si="1"/>
        <v>Michael Daniel</v>
      </c>
    </row>
    <row r="66" spans="1:10" x14ac:dyDescent="0.3">
      <c r="A66" s="11" t="s">
        <v>242</v>
      </c>
      <c r="B66" s="12" t="s">
        <v>243</v>
      </c>
      <c r="C66" s="12">
        <v>33</v>
      </c>
      <c r="D66" s="12" t="s">
        <v>10</v>
      </c>
      <c r="E66" s="12" t="s">
        <v>244</v>
      </c>
      <c r="F66" s="12" t="s">
        <v>137</v>
      </c>
      <c r="G66" s="12" t="s">
        <v>13</v>
      </c>
      <c r="H66" s="13" t="s">
        <v>50</v>
      </c>
      <c r="I66" s="12" t="str">
        <f t="shared" ref="I66:I129" si="2">TRIM(B66)</f>
        <v>Mr. Mason Butler</v>
      </c>
      <c r="J66" s="12" t="str">
        <f t="shared" ref="J66:J129" si="3">PROPER(I66)</f>
        <v>Mr. Mason Butler</v>
      </c>
    </row>
    <row r="67" spans="1:10" x14ac:dyDescent="0.3">
      <c r="A67" s="11" t="s">
        <v>245</v>
      </c>
      <c r="B67" s="12" t="s">
        <v>246</v>
      </c>
      <c r="C67" s="12">
        <v>21</v>
      </c>
      <c r="D67" s="12" t="s">
        <v>16</v>
      </c>
      <c r="E67" s="12" t="s">
        <v>247</v>
      </c>
      <c r="F67" s="12" t="s">
        <v>188</v>
      </c>
      <c r="G67" s="12" t="s">
        <v>13</v>
      </c>
      <c r="H67" s="13" t="s">
        <v>33</v>
      </c>
      <c r="I67" s="12" t="str">
        <f t="shared" si="2"/>
        <v>Michael Thomas</v>
      </c>
      <c r="J67" s="12" t="str">
        <f t="shared" si="3"/>
        <v>Michael Thomas</v>
      </c>
    </row>
    <row r="68" spans="1:10" x14ac:dyDescent="0.3">
      <c r="A68" s="11" t="s">
        <v>248</v>
      </c>
      <c r="B68" s="12" t="s">
        <v>249</v>
      </c>
      <c r="C68" s="12">
        <v>27</v>
      </c>
      <c r="D68" s="12" t="s">
        <v>16</v>
      </c>
      <c r="E68" s="12" t="s">
        <v>250</v>
      </c>
      <c r="F68" s="12" t="s">
        <v>49</v>
      </c>
      <c r="G68" s="12" t="s">
        <v>13</v>
      </c>
      <c r="H68" s="13" t="s">
        <v>33</v>
      </c>
      <c r="I68" s="12" t="str">
        <f t="shared" si="2"/>
        <v>Cody Diaz</v>
      </c>
      <c r="J68" s="12" t="str">
        <f t="shared" si="3"/>
        <v>Cody Diaz</v>
      </c>
    </row>
    <row r="69" spans="1:10" x14ac:dyDescent="0.3">
      <c r="A69" s="11" t="s">
        <v>251</v>
      </c>
      <c r="B69" s="12" t="s">
        <v>252</v>
      </c>
      <c r="C69" s="12">
        <v>58</v>
      </c>
      <c r="D69" s="12" t="s">
        <v>10</v>
      </c>
      <c r="E69" s="12" t="s">
        <v>253</v>
      </c>
      <c r="F69" s="12" t="s">
        <v>254</v>
      </c>
      <c r="G69" s="12" t="s">
        <v>13</v>
      </c>
      <c r="H69" s="13" t="s">
        <v>33</v>
      </c>
      <c r="I69" s="12" t="str">
        <f t="shared" si="2"/>
        <v>Amber Mcclain</v>
      </c>
      <c r="J69" s="12" t="str">
        <f t="shared" si="3"/>
        <v>Amber Mcclain</v>
      </c>
    </row>
    <row r="70" spans="1:10" x14ac:dyDescent="0.3">
      <c r="A70" s="11" t="s">
        <v>255</v>
      </c>
      <c r="B70" s="12" t="s">
        <v>256</v>
      </c>
      <c r="C70" s="12">
        <v>24</v>
      </c>
      <c r="D70" s="12" t="s">
        <v>16</v>
      </c>
      <c r="E70" s="12" t="s">
        <v>257</v>
      </c>
      <c r="F70" s="12" t="s">
        <v>258</v>
      </c>
      <c r="G70" s="12" t="s">
        <v>13</v>
      </c>
      <c r="H70" s="13" t="s">
        <v>33</v>
      </c>
      <c r="I70" s="12" t="str">
        <f t="shared" si="2"/>
        <v>Mr. Mark Beasley</v>
      </c>
      <c r="J70" s="12" t="str">
        <f t="shared" si="3"/>
        <v>Mr. Mark Beasley</v>
      </c>
    </row>
    <row r="71" spans="1:10" x14ac:dyDescent="0.3">
      <c r="A71" s="11" t="s">
        <v>259</v>
      </c>
      <c r="B71" s="12" t="s">
        <v>260</v>
      </c>
      <c r="C71" s="12">
        <v>24</v>
      </c>
      <c r="D71" s="12" t="s">
        <v>16</v>
      </c>
      <c r="E71" s="12" t="s">
        <v>261</v>
      </c>
      <c r="F71" s="12" t="s">
        <v>91</v>
      </c>
      <c r="G71" s="12" t="s">
        <v>13</v>
      </c>
      <c r="H71" s="13" t="s">
        <v>19</v>
      </c>
      <c r="I71" s="12" t="str">
        <f t="shared" si="2"/>
        <v>Roy Cole</v>
      </c>
      <c r="J71" s="12" t="str">
        <f t="shared" si="3"/>
        <v>Roy Cole</v>
      </c>
    </row>
    <row r="72" spans="1:10" x14ac:dyDescent="0.3">
      <c r="A72" s="11" t="s">
        <v>262</v>
      </c>
      <c r="B72" s="12" t="s">
        <v>263</v>
      </c>
      <c r="C72" s="12">
        <v>29</v>
      </c>
      <c r="D72" s="12" t="s">
        <v>16</v>
      </c>
      <c r="E72" s="12" t="s">
        <v>264</v>
      </c>
      <c r="F72" s="12" t="s">
        <v>237</v>
      </c>
      <c r="G72" s="12" t="s">
        <v>13</v>
      </c>
      <c r="H72" s="13" t="s">
        <v>50</v>
      </c>
      <c r="I72" s="12" t="str">
        <f t="shared" si="2"/>
        <v>Eric Singh</v>
      </c>
      <c r="J72" s="12" t="str">
        <f t="shared" si="3"/>
        <v>Eric Singh</v>
      </c>
    </row>
    <row r="73" spans="1:10" x14ac:dyDescent="0.3">
      <c r="A73" s="11" t="s">
        <v>265</v>
      </c>
      <c r="B73" s="12" t="s">
        <v>266</v>
      </c>
      <c r="C73" s="12">
        <v>61</v>
      </c>
      <c r="D73" s="12" t="s">
        <v>16</v>
      </c>
      <c r="E73" s="12" t="s">
        <v>267</v>
      </c>
      <c r="F73" s="12" t="s">
        <v>237</v>
      </c>
      <c r="G73" s="12" t="s">
        <v>13</v>
      </c>
      <c r="H73" s="13" t="s">
        <v>50</v>
      </c>
      <c r="I73" s="12" t="str">
        <f t="shared" si="2"/>
        <v>Andrea Perez</v>
      </c>
      <c r="J73" s="12" t="str">
        <f t="shared" si="3"/>
        <v>Andrea Perez</v>
      </c>
    </row>
    <row r="74" spans="1:10" x14ac:dyDescent="0.3">
      <c r="A74" s="11" t="s">
        <v>268</v>
      </c>
      <c r="B74" s="12" t="s">
        <v>269</v>
      </c>
      <c r="C74" s="12">
        <v>39</v>
      </c>
      <c r="D74" s="12" t="s">
        <v>16</v>
      </c>
      <c r="E74" s="12" t="s">
        <v>270</v>
      </c>
      <c r="F74" s="12" t="s">
        <v>271</v>
      </c>
      <c r="G74" s="12" t="s">
        <v>13</v>
      </c>
      <c r="H74" s="13" t="s">
        <v>50</v>
      </c>
      <c r="I74" s="12" t="str">
        <f t="shared" si="2"/>
        <v>Tonya Burch</v>
      </c>
      <c r="J74" s="12" t="str">
        <f t="shared" si="3"/>
        <v>Tonya Burch</v>
      </c>
    </row>
    <row r="75" spans="1:10" x14ac:dyDescent="0.3">
      <c r="A75" s="11" t="s">
        <v>272</v>
      </c>
      <c r="B75" s="12" t="s">
        <v>273</v>
      </c>
      <c r="C75" s="12">
        <v>56</v>
      </c>
      <c r="D75" s="12" t="s">
        <v>16</v>
      </c>
      <c r="E75" s="12" t="s">
        <v>274</v>
      </c>
      <c r="F75" s="12" t="s">
        <v>45</v>
      </c>
      <c r="G75" s="12" t="s">
        <v>13</v>
      </c>
      <c r="H75" s="13" t="s">
        <v>33</v>
      </c>
      <c r="I75" s="12" t="str">
        <f t="shared" si="2"/>
        <v>Christopher Brown</v>
      </c>
      <c r="J75" s="12" t="str">
        <f t="shared" si="3"/>
        <v>Christopher Brown</v>
      </c>
    </row>
    <row r="76" spans="1:10" x14ac:dyDescent="0.3">
      <c r="A76" s="11" t="s">
        <v>275</v>
      </c>
      <c r="B76" s="12" t="s">
        <v>276</v>
      </c>
      <c r="C76" s="12">
        <v>58</v>
      </c>
      <c r="D76" s="12" t="s">
        <v>10</v>
      </c>
      <c r="E76" s="12" t="s">
        <v>277</v>
      </c>
      <c r="F76" s="12" t="s">
        <v>278</v>
      </c>
      <c r="G76" s="12" t="s">
        <v>13</v>
      </c>
      <c r="H76" s="13" t="s">
        <v>28</v>
      </c>
      <c r="I76" s="12" t="str">
        <f t="shared" si="2"/>
        <v>John Mayer</v>
      </c>
      <c r="J76" s="12" t="str">
        <f t="shared" si="3"/>
        <v>John Mayer</v>
      </c>
    </row>
    <row r="77" spans="1:10" x14ac:dyDescent="0.3">
      <c r="A77" s="11" t="s">
        <v>279</v>
      </c>
      <c r="B77" s="12" t="s">
        <v>280</v>
      </c>
      <c r="C77" s="12">
        <v>61</v>
      </c>
      <c r="D77" s="12" t="s">
        <v>16</v>
      </c>
      <c r="E77" s="12" t="s">
        <v>281</v>
      </c>
      <c r="F77" s="12" t="s">
        <v>32</v>
      </c>
      <c r="G77" s="12" t="s">
        <v>13</v>
      </c>
      <c r="H77" s="13" t="s">
        <v>50</v>
      </c>
      <c r="I77" s="12" t="str">
        <f t="shared" si="2"/>
        <v>Rhonda Morales</v>
      </c>
      <c r="J77" s="12" t="str">
        <f t="shared" si="3"/>
        <v>Rhonda Morales</v>
      </c>
    </row>
    <row r="78" spans="1:10" x14ac:dyDescent="0.3">
      <c r="A78" s="11" t="s">
        <v>282</v>
      </c>
      <c r="B78" s="12" t="s">
        <v>283</v>
      </c>
      <c r="C78" s="12">
        <v>37</v>
      </c>
      <c r="D78" s="12" t="s">
        <v>10</v>
      </c>
      <c r="E78" s="12" t="s">
        <v>284</v>
      </c>
      <c r="F78" s="12" t="s">
        <v>99</v>
      </c>
      <c r="G78" s="12" t="s">
        <v>13</v>
      </c>
      <c r="H78" s="13" t="s">
        <v>50</v>
      </c>
      <c r="I78" s="12" t="str">
        <f t="shared" si="2"/>
        <v>Nathan Campbell</v>
      </c>
      <c r="J78" s="12" t="str">
        <f t="shared" si="3"/>
        <v>Nathan Campbell</v>
      </c>
    </row>
    <row r="79" spans="1:10" x14ac:dyDescent="0.3">
      <c r="A79" s="11" t="s">
        <v>285</v>
      </c>
      <c r="B79" s="12" t="s">
        <v>286</v>
      </c>
      <c r="C79" s="12">
        <v>29</v>
      </c>
      <c r="D79" s="12" t="s">
        <v>10</v>
      </c>
      <c r="E79" s="12" t="s">
        <v>287</v>
      </c>
      <c r="F79" s="12" t="s">
        <v>175</v>
      </c>
      <c r="G79" s="12" t="s">
        <v>13</v>
      </c>
      <c r="H79" s="13" t="s">
        <v>50</v>
      </c>
      <c r="I79" s="12" t="str">
        <f t="shared" si="2"/>
        <v>Katherine Young</v>
      </c>
      <c r="J79" s="12" t="str">
        <f t="shared" si="3"/>
        <v>Katherine Young</v>
      </c>
    </row>
    <row r="80" spans="1:10" x14ac:dyDescent="0.3">
      <c r="A80" s="11" t="s">
        <v>288</v>
      </c>
      <c r="B80" s="12" t="s">
        <v>289</v>
      </c>
      <c r="C80" s="12">
        <v>21</v>
      </c>
      <c r="D80" s="12" t="s">
        <v>10</v>
      </c>
      <c r="E80" s="12" t="s">
        <v>290</v>
      </c>
      <c r="F80" s="12" t="s">
        <v>291</v>
      </c>
      <c r="G80" s="12" t="s">
        <v>13</v>
      </c>
      <c r="H80" s="13" t="s">
        <v>50</v>
      </c>
      <c r="I80" s="12" t="str">
        <f t="shared" si="2"/>
        <v>Cody Blake</v>
      </c>
      <c r="J80" s="12" t="str">
        <f t="shared" si="3"/>
        <v>Cody Blake</v>
      </c>
    </row>
    <row r="81" spans="1:10" x14ac:dyDescent="0.3">
      <c r="A81" s="11" t="s">
        <v>292</v>
      </c>
      <c r="B81" s="12" t="s">
        <v>293</v>
      </c>
      <c r="C81" s="12">
        <v>22</v>
      </c>
      <c r="D81" s="12" t="s">
        <v>16</v>
      </c>
      <c r="E81" s="12" t="s">
        <v>294</v>
      </c>
      <c r="F81" s="12" t="s">
        <v>295</v>
      </c>
      <c r="G81" s="12" t="s">
        <v>13</v>
      </c>
      <c r="H81" s="13" t="s">
        <v>19</v>
      </c>
      <c r="I81" s="12" t="str">
        <f t="shared" si="2"/>
        <v>Molly Gardner</v>
      </c>
      <c r="J81" s="12" t="str">
        <f t="shared" si="3"/>
        <v>Molly Gardner</v>
      </c>
    </row>
    <row r="82" spans="1:10" x14ac:dyDescent="0.3">
      <c r="A82" s="11" t="s">
        <v>296</v>
      </c>
      <c r="B82" s="12" t="s">
        <v>297</v>
      </c>
      <c r="C82" s="12">
        <v>61</v>
      </c>
      <c r="D82" s="12" t="s">
        <v>16</v>
      </c>
      <c r="E82" s="12" t="s">
        <v>298</v>
      </c>
      <c r="F82" s="12" t="s">
        <v>237</v>
      </c>
      <c r="G82" s="12" t="s">
        <v>13</v>
      </c>
      <c r="H82" s="13" t="s">
        <v>28</v>
      </c>
      <c r="I82" s="12" t="str">
        <f t="shared" si="2"/>
        <v>Jennifer Garcia</v>
      </c>
      <c r="J82" s="12" t="str">
        <f t="shared" si="3"/>
        <v>Jennifer Garcia</v>
      </c>
    </row>
    <row r="83" spans="1:10" x14ac:dyDescent="0.3">
      <c r="A83" s="11" t="s">
        <v>299</v>
      </c>
      <c r="B83" s="12" t="s">
        <v>300</v>
      </c>
      <c r="C83" s="12">
        <v>34</v>
      </c>
      <c r="D83" s="12" t="s">
        <v>16</v>
      </c>
      <c r="E83" s="12" t="s">
        <v>301</v>
      </c>
      <c r="F83" s="12" t="s">
        <v>137</v>
      </c>
      <c r="G83" s="12" t="s">
        <v>13</v>
      </c>
      <c r="H83" s="13" t="s">
        <v>19</v>
      </c>
      <c r="I83" s="12" t="str">
        <f t="shared" si="2"/>
        <v>Krystal Ford</v>
      </c>
      <c r="J83" s="12" t="str">
        <f t="shared" si="3"/>
        <v>Krystal Ford</v>
      </c>
    </row>
    <row r="84" spans="1:10" x14ac:dyDescent="0.3">
      <c r="A84" s="11" t="s">
        <v>302</v>
      </c>
      <c r="B84" s="12" t="s">
        <v>303</v>
      </c>
      <c r="C84" s="12">
        <v>53</v>
      </c>
      <c r="D84" s="12" t="s">
        <v>10</v>
      </c>
      <c r="E84" s="12" t="s">
        <v>304</v>
      </c>
      <c r="F84" s="12" t="s">
        <v>254</v>
      </c>
      <c r="G84" s="12" t="s">
        <v>13</v>
      </c>
      <c r="H84" s="13" t="s">
        <v>28</v>
      </c>
      <c r="I84" s="12" t="str">
        <f t="shared" si="2"/>
        <v>George Rosario</v>
      </c>
      <c r="J84" s="12" t="str">
        <f t="shared" si="3"/>
        <v>George Rosario</v>
      </c>
    </row>
    <row r="85" spans="1:10" x14ac:dyDescent="0.3">
      <c r="A85" s="11" t="s">
        <v>305</v>
      </c>
      <c r="B85" s="12" t="s">
        <v>306</v>
      </c>
      <c r="C85" s="12">
        <v>48</v>
      </c>
      <c r="D85" s="12" t="s">
        <v>16</v>
      </c>
      <c r="E85" s="12" t="s">
        <v>307</v>
      </c>
      <c r="F85" s="12" t="s">
        <v>84</v>
      </c>
      <c r="G85" s="12" t="s">
        <v>13</v>
      </c>
      <c r="H85" s="13" t="s">
        <v>28</v>
      </c>
      <c r="I85" s="12" t="str">
        <f t="shared" si="2"/>
        <v>Thomas Robinson</v>
      </c>
      <c r="J85" s="12" t="str">
        <f t="shared" si="3"/>
        <v>Thomas Robinson</v>
      </c>
    </row>
    <row r="86" spans="1:10" x14ac:dyDescent="0.3">
      <c r="A86" s="11" t="s">
        <v>308</v>
      </c>
      <c r="B86" s="12" t="s">
        <v>309</v>
      </c>
      <c r="C86" s="12">
        <v>26</v>
      </c>
      <c r="D86" s="12" t="s">
        <v>16</v>
      </c>
      <c r="E86" s="12" t="s">
        <v>310</v>
      </c>
      <c r="F86" s="12" t="s">
        <v>258</v>
      </c>
      <c r="G86" s="12" t="s">
        <v>13</v>
      </c>
      <c r="H86" s="13" t="s">
        <v>19</v>
      </c>
      <c r="I86" s="12" t="str">
        <f t="shared" si="2"/>
        <v>Christy Hoffman</v>
      </c>
      <c r="J86" s="12" t="str">
        <f t="shared" si="3"/>
        <v>Christy Hoffman</v>
      </c>
    </row>
    <row r="87" spans="1:10" x14ac:dyDescent="0.3">
      <c r="A87" s="11" t="s">
        <v>311</v>
      </c>
      <c r="B87" s="12" t="s">
        <v>312</v>
      </c>
      <c r="C87" s="12">
        <v>36</v>
      </c>
      <c r="D87" s="12" t="s">
        <v>10</v>
      </c>
      <c r="E87" s="12" t="s">
        <v>313</v>
      </c>
      <c r="F87" s="12" t="s">
        <v>54</v>
      </c>
      <c r="G87" s="12" t="s">
        <v>13</v>
      </c>
      <c r="H87" s="13" t="s">
        <v>33</v>
      </c>
      <c r="I87" s="12" t="str">
        <f t="shared" si="2"/>
        <v>Richard Delgado</v>
      </c>
      <c r="J87" s="12" t="str">
        <f t="shared" si="3"/>
        <v>Richard Delgado</v>
      </c>
    </row>
    <row r="88" spans="1:10" x14ac:dyDescent="0.3">
      <c r="A88" s="11" t="s">
        <v>314</v>
      </c>
      <c r="B88" s="12" t="s">
        <v>315</v>
      </c>
      <c r="C88" s="12">
        <v>19</v>
      </c>
      <c r="D88" s="12" t="s">
        <v>16</v>
      </c>
      <c r="E88" s="12" t="s">
        <v>316</v>
      </c>
      <c r="F88" s="12" t="s">
        <v>317</v>
      </c>
      <c r="G88" s="12" t="s">
        <v>13</v>
      </c>
      <c r="H88" s="13" t="s">
        <v>50</v>
      </c>
      <c r="I88" s="12" t="str">
        <f t="shared" si="2"/>
        <v>Tammy Miller MD</v>
      </c>
      <c r="J88" s="12" t="str">
        <f t="shared" si="3"/>
        <v>Tammy Miller Md</v>
      </c>
    </row>
    <row r="89" spans="1:10" x14ac:dyDescent="0.3">
      <c r="A89" s="11" t="s">
        <v>318</v>
      </c>
      <c r="B89" s="12" t="s">
        <v>319</v>
      </c>
      <c r="C89" s="12">
        <v>58</v>
      </c>
      <c r="D89" s="12" t="s">
        <v>16</v>
      </c>
      <c r="E89" s="12" t="s">
        <v>320</v>
      </c>
      <c r="F89" s="12" t="s">
        <v>321</v>
      </c>
      <c r="G89" s="12" t="s">
        <v>13</v>
      </c>
      <c r="H89" s="13" t="s">
        <v>28</v>
      </c>
      <c r="I89" s="12" t="str">
        <f t="shared" si="2"/>
        <v>Melissa Duffy MD</v>
      </c>
      <c r="J89" s="12" t="str">
        <f t="shared" si="3"/>
        <v>Melissa Duffy Md</v>
      </c>
    </row>
    <row r="90" spans="1:10" x14ac:dyDescent="0.3">
      <c r="A90" s="11" t="s">
        <v>322</v>
      </c>
      <c r="B90" s="12" t="s">
        <v>323</v>
      </c>
      <c r="C90" s="12">
        <v>58</v>
      </c>
      <c r="D90" s="12" t="s">
        <v>10</v>
      </c>
      <c r="E90" s="12" t="s">
        <v>324</v>
      </c>
      <c r="F90" s="12" t="s">
        <v>295</v>
      </c>
      <c r="G90" s="12" t="s">
        <v>13</v>
      </c>
      <c r="H90" s="13" t="s">
        <v>33</v>
      </c>
      <c r="I90" s="12" t="str">
        <f t="shared" si="2"/>
        <v>Timothy Wright</v>
      </c>
      <c r="J90" s="12" t="str">
        <f t="shared" si="3"/>
        <v>Timothy Wright</v>
      </c>
    </row>
    <row r="91" spans="1:10" x14ac:dyDescent="0.3">
      <c r="A91" s="11" t="s">
        <v>325</v>
      </c>
      <c r="B91" s="12" t="s">
        <v>326</v>
      </c>
      <c r="C91" s="12">
        <v>43</v>
      </c>
      <c r="D91" s="12" t="s">
        <v>10</v>
      </c>
      <c r="E91" s="12" t="s">
        <v>327</v>
      </c>
      <c r="F91" s="12" t="s">
        <v>328</v>
      </c>
      <c r="G91" s="12" t="s">
        <v>13</v>
      </c>
      <c r="H91" s="13" t="s">
        <v>19</v>
      </c>
      <c r="I91" s="12" t="str">
        <f t="shared" si="2"/>
        <v>Jamie Yoder</v>
      </c>
      <c r="J91" s="12" t="str">
        <f t="shared" si="3"/>
        <v>Jamie Yoder</v>
      </c>
    </row>
    <row r="92" spans="1:10" x14ac:dyDescent="0.3">
      <c r="A92" s="11" t="s">
        <v>329</v>
      </c>
      <c r="B92" s="12" t="s">
        <v>330</v>
      </c>
      <c r="C92" s="12">
        <v>58</v>
      </c>
      <c r="D92" s="12" t="s">
        <v>16</v>
      </c>
      <c r="E92" s="12" t="s">
        <v>331</v>
      </c>
      <c r="F92" s="12" t="s">
        <v>332</v>
      </c>
      <c r="G92" s="12" t="s">
        <v>13</v>
      </c>
      <c r="H92" s="13" t="s">
        <v>19</v>
      </c>
      <c r="I92" s="12" t="str">
        <f t="shared" si="2"/>
        <v>Oscar Moon</v>
      </c>
      <c r="J92" s="12" t="str">
        <f t="shared" si="3"/>
        <v>Oscar Moon</v>
      </c>
    </row>
    <row r="93" spans="1:10" x14ac:dyDescent="0.3">
      <c r="A93" s="11" t="s">
        <v>333</v>
      </c>
      <c r="B93" s="12" t="s">
        <v>334</v>
      </c>
      <c r="C93" s="12">
        <v>29</v>
      </c>
      <c r="D93" s="12" t="s">
        <v>16</v>
      </c>
      <c r="E93" s="12" t="s">
        <v>335</v>
      </c>
      <c r="F93" s="12" t="s">
        <v>137</v>
      </c>
      <c r="G93" s="12" t="s">
        <v>13</v>
      </c>
      <c r="H93" s="13" t="s">
        <v>33</v>
      </c>
      <c r="I93" s="12" t="str">
        <f t="shared" si="2"/>
        <v>Donna Gregory</v>
      </c>
      <c r="J93" s="12" t="str">
        <f t="shared" si="3"/>
        <v>Donna Gregory</v>
      </c>
    </row>
    <row r="94" spans="1:10" x14ac:dyDescent="0.3">
      <c r="A94" s="11" t="s">
        <v>336</v>
      </c>
      <c r="B94" s="12" t="s">
        <v>337</v>
      </c>
      <c r="C94" s="12">
        <v>44</v>
      </c>
      <c r="D94" s="12" t="s">
        <v>16</v>
      </c>
      <c r="E94" s="12" t="s">
        <v>338</v>
      </c>
      <c r="F94" s="12" t="s">
        <v>241</v>
      </c>
      <c r="G94" s="12" t="s">
        <v>13</v>
      </c>
      <c r="H94" s="13" t="s">
        <v>19</v>
      </c>
      <c r="I94" s="12" t="str">
        <f t="shared" si="2"/>
        <v>Robert Jackson</v>
      </c>
      <c r="J94" s="12" t="str">
        <f t="shared" si="3"/>
        <v>Robert Jackson</v>
      </c>
    </row>
    <row r="95" spans="1:10" x14ac:dyDescent="0.3">
      <c r="A95" s="11" t="s">
        <v>339</v>
      </c>
      <c r="B95" s="12" t="s">
        <v>340</v>
      </c>
      <c r="C95" s="12">
        <v>28</v>
      </c>
      <c r="D95" s="12" t="s">
        <v>16</v>
      </c>
      <c r="E95" s="12" t="s">
        <v>341</v>
      </c>
      <c r="F95" s="12" t="s">
        <v>321</v>
      </c>
      <c r="G95" s="12" t="s">
        <v>13</v>
      </c>
      <c r="H95" s="13" t="s">
        <v>50</v>
      </c>
      <c r="I95" s="12" t="str">
        <f t="shared" si="2"/>
        <v>Christy Vasquez</v>
      </c>
      <c r="J95" s="12" t="str">
        <f t="shared" si="3"/>
        <v>Christy Vasquez</v>
      </c>
    </row>
    <row r="96" spans="1:10" x14ac:dyDescent="0.3">
      <c r="A96" s="11" t="s">
        <v>342</v>
      </c>
      <c r="B96" s="12" t="s">
        <v>343</v>
      </c>
      <c r="C96" s="12">
        <v>43</v>
      </c>
      <c r="D96" s="12" t="s">
        <v>16</v>
      </c>
      <c r="E96" s="12" t="s">
        <v>344</v>
      </c>
      <c r="F96" s="12" t="s">
        <v>188</v>
      </c>
      <c r="G96" s="12" t="s">
        <v>13</v>
      </c>
      <c r="H96" s="13" t="s">
        <v>50</v>
      </c>
      <c r="I96" s="12" t="str">
        <f t="shared" si="2"/>
        <v>David Patterson</v>
      </c>
      <c r="J96" s="12" t="str">
        <f t="shared" si="3"/>
        <v>David Patterson</v>
      </c>
    </row>
    <row r="97" spans="1:10" x14ac:dyDescent="0.3">
      <c r="A97" s="11" t="s">
        <v>345</v>
      </c>
      <c r="B97" s="12" t="s">
        <v>346</v>
      </c>
      <c r="C97" s="12">
        <v>62</v>
      </c>
      <c r="D97" s="12" t="s">
        <v>16</v>
      </c>
      <c r="E97" s="12" t="s">
        <v>347</v>
      </c>
      <c r="F97" s="12" t="s">
        <v>61</v>
      </c>
      <c r="G97" s="12" t="s">
        <v>13</v>
      </c>
      <c r="H97" s="13" t="s">
        <v>19</v>
      </c>
      <c r="I97" s="12" t="str">
        <f t="shared" si="2"/>
        <v>Amy Fowler</v>
      </c>
      <c r="J97" s="12" t="str">
        <f t="shared" si="3"/>
        <v>Amy Fowler</v>
      </c>
    </row>
    <row r="98" spans="1:10" x14ac:dyDescent="0.3">
      <c r="A98" s="11" t="s">
        <v>348</v>
      </c>
      <c r="B98" s="12" t="s">
        <v>349</v>
      </c>
      <c r="C98" s="12">
        <v>30</v>
      </c>
      <c r="D98" s="12" t="s">
        <v>16</v>
      </c>
      <c r="E98" s="12" t="s">
        <v>350</v>
      </c>
      <c r="F98" s="12" t="s">
        <v>332</v>
      </c>
      <c r="G98" s="12" t="s">
        <v>13</v>
      </c>
      <c r="H98" s="13" t="s">
        <v>19</v>
      </c>
      <c r="I98" s="12" t="str">
        <f t="shared" si="2"/>
        <v>Samantha Walker</v>
      </c>
      <c r="J98" s="12" t="str">
        <f t="shared" si="3"/>
        <v>Samantha Walker</v>
      </c>
    </row>
    <row r="99" spans="1:10" x14ac:dyDescent="0.3">
      <c r="A99" s="11" t="s">
        <v>351</v>
      </c>
      <c r="B99" s="12" t="s">
        <v>352</v>
      </c>
      <c r="C99" s="12">
        <v>36</v>
      </c>
      <c r="D99" s="12" t="s">
        <v>10</v>
      </c>
      <c r="E99" s="12" t="s">
        <v>353</v>
      </c>
      <c r="F99" s="12" t="s">
        <v>41</v>
      </c>
      <c r="G99" s="12" t="s">
        <v>13</v>
      </c>
      <c r="H99" s="13" t="s">
        <v>33</v>
      </c>
      <c r="I99" s="12" t="str">
        <f t="shared" si="2"/>
        <v>David Cobb</v>
      </c>
      <c r="J99" s="12" t="str">
        <f t="shared" si="3"/>
        <v>David Cobb</v>
      </c>
    </row>
    <row r="100" spans="1:10" x14ac:dyDescent="0.3">
      <c r="A100" s="11" t="s">
        <v>354</v>
      </c>
      <c r="B100" s="12" t="s">
        <v>355</v>
      </c>
      <c r="C100" s="12">
        <v>24</v>
      </c>
      <c r="D100" s="12" t="s">
        <v>10</v>
      </c>
      <c r="E100" s="12" t="s">
        <v>356</v>
      </c>
      <c r="F100" s="12" t="s">
        <v>167</v>
      </c>
      <c r="G100" s="12" t="s">
        <v>13</v>
      </c>
      <c r="H100" s="13" t="s">
        <v>50</v>
      </c>
      <c r="I100" s="12" t="str">
        <f t="shared" si="2"/>
        <v>Brittney Morgan</v>
      </c>
      <c r="J100" s="12" t="str">
        <f t="shared" si="3"/>
        <v>Brittney Morgan</v>
      </c>
    </row>
    <row r="101" spans="1:10" x14ac:dyDescent="0.3">
      <c r="A101" s="11" t="s">
        <v>357</v>
      </c>
      <c r="B101" s="12" t="s">
        <v>358</v>
      </c>
      <c r="C101" s="12">
        <v>35</v>
      </c>
      <c r="D101" s="12" t="s">
        <v>10</v>
      </c>
      <c r="E101" s="12" t="s">
        <v>359</v>
      </c>
      <c r="F101" s="12" t="s">
        <v>241</v>
      </c>
      <c r="G101" s="12" t="s">
        <v>13</v>
      </c>
      <c r="H101" s="13" t="s">
        <v>33</v>
      </c>
      <c r="I101" s="12" t="str">
        <f t="shared" si="2"/>
        <v>Sheila Wilson</v>
      </c>
      <c r="J101" s="12" t="str">
        <f t="shared" si="3"/>
        <v>Sheila Wilson</v>
      </c>
    </row>
    <row r="102" spans="1:10" x14ac:dyDescent="0.3">
      <c r="A102" s="11" t="s">
        <v>360</v>
      </c>
      <c r="B102" s="12" t="s">
        <v>361</v>
      </c>
      <c r="C102" s="12">
        <v>53</v>
      </c>
      <c r="D102" s="12" t="s">
        <v>16</v>
      </c>
      <c r="E102" s="12" t="s">
        <v>362</v>
      </c>
      <c r="F102" s="12" t="s">
        <v>363</v>
      </c>
      <c r="G102" s="12" t="s">
        <v>13</v>
      </c>
      <c r="H102" s="13" t="s">
        <v>19</v>
      </c>
      <c r="I102" s="12" t="str">
        <f t="shared" si="2"/>
        <v>Diane Watson</v>
      </c>
      <c r="J102" s="12" t="str">
        <f t="shared" si="3"/>
        <v>Diane Watson</v>
      </c>
    </row>
    <row r="103" spans="1:10" x14ac:dyDescent="0.3">
      <c r="A103" s="11" t="s">
        <v>364</v>
      </c>
      <c r="B103" s="12" t="s">
        <v>365</v>
      </c>
      <c r="C103" s="12">
        <v>29</v>
      </c>
      <c r="D103" s="12" t="s">
        <v>10</v>
      </c>
      <c r="E103" s="12" t="s">
        <v>366</v>
      </c>
      <c r="F103" s="12" t="s">
        <v>121</v>
      </c>
      <c r="G103" s="12" t="s">
        <v>13</v>
      </c>
      <c r="H103" s="13" t="s">
        <v>50</v>
      </c>
      <c r="I103" s="12" t="str">
        <f t="shared" si="2"/>
        <v>Colleen Maynard</v>
      </c>
      <c r="J103" s="12" t="str">
        <f t="shared" si="3"/>
        <v>Colleen Maynard</v>
      </c>
    </row>
    <row r="104" spans="1:10" x14ac:dyDescent="0.3">
      <c r="A104" s="11" t="s">
        <v>367</v>
      </c>
      <c r="B104" s="12" t="s">
        <v>368</v>
      </c>
      <c r="C104" s="12">
        <v>34</v>
      </c>
      <c r="D104" s="12" t="s">
        <v>16</v>
      </c>
      <c r="E104" s="12" t="s">
        <v>369</v>
      </c>
      <c r="F104" s="12" t="s">
        <v>54</v>
      </c>
      <c r="G104" s="12" t="s">
        <v>13</v>
      </c>
      <c r="H104" s="13" t="s">
        <v>28</v>
      </c>
      <c r="I104" s="12" t="str">
        <f t="shared" si="2"/>
        <v>Sarah Schneider</v>
      </c>
      <c r="J104" s="12" t="str">
        <f t="shared" si="3"/>
        <v>Sarah Schneider</v>
      </c>
    </row>
    <row r="105" spans="1:10" x14ac:dyDescent="0.3">
      <c r="A105" s="11" t="s">
        <v>370</v>
      </c>
      <c r="B105" s="12" t="s">
        <v>371</v>
      </c>
      <c r="C105" s="12">
        <v>21</v>
      </c>
      <c r="D105" s="12" t="s">
        <v>10</v>
      </c>
      <c r="E105" s="12" t="s">
        <v>372</v>
      </c>
      <c r="F105" s="12" t="s">
        <v>171</v>
      </c>
      <c r="G105" s="12" t="s">
        <v>13</v>
      </c>
      <c r="H105" s="13" t="s">
        <v>28</v>
      </c>
      <c r="I105" s="12" t="str">
        <f t="shared" si="2"/>
        <v>Steven Stein</v>
      </c>
      <c r="J105" s="12" t="str">
        <f t="shared" si="3"/>
        <v>Steven Stein</v>
      </c>
    </row>
    <row r="106" spans="1:10" x14ac:dyDescent="0.3">
      <c r="A106" s="11" t="s">
        <v>373</v>
      </c>
      <c r="B106" s="12" t="s">
        <v>374</v>
      </c>
      <c r="C106" s="12">
        <v>64</v>
      </c>
      <c r="D106" s="12" t="s">
        <v>10</v>
      </c>
      <c r="E106" s="12" t="s">
        <v>375</v>
      </c>
      <c r="F106" s="12" t="s">
        <v>84</v>
      </c>
      <c r="G106" s="12" t="s">
        <v>13</v>
      </c>
      <c r="H106" s="13" t="s">
        <v>33</v>
      </c>
      <c r="I106" s="12" t="str">
        <f t="shared" si="2"/>
        <v>Christopher Lester</v>
      </c>
      <c r="J106" s="12" t="str">
        <f t="shared" si="3"/>
        <v>Christopher Lester</v>
      </c>
    </row>
    <row r="107" spans="1:10" x14ac:dyDescent="0.3">
      <c r="A107" s="11" t="s">
        <v>376</v>
      </c>
      <c r="B107" s="12" t="s">
        <v>377</v>
      </c>
      <c r="C107" s="12">
        <v>50</v>
      </c>
      <c r="D107" s="12" t="s">
        <v>16</v>
      </c>
      <c r="E107" s="12" t="s">
        <v>378</v>
      </c>
      <c r="F107" s="12" t="s">
        <v>254</v>
      </c>
      <c r="G107" s="12" t="s">
        <v>13</v>
      </c>
      <c r="H107" s="13" t="s">
        <v>50</v>
      </c>
      <c r="I107" s="12" t="str">
        <f t="shared" si="2"/>
        <v>Lance Baker</v>
      </c>
      <c r="J107" s="12" t="str">
        <f t="shared" si="3"/>
        <v>Lance Baker</v>
      </c>
    </row>
    <row r="108" spans="1:10" x14ac:dyDescent="0.3">
      <c r="A108" s="11" t="s">
        <v>379</v>
      </c>
      <c r="B108" s="12" t="s">
        <v>380</v>
      </c>
      <c r="C108" s="12">
        <v>53</v>
      </c>
      <c r="D108" s="12" t="s">
        <v>16</v>
      </c>
      <c r="E108" s="12" t="s">
        <v>381</v>
      </c>
      <c r="F108" s="12" t="s">
        <v>221</v>
      </c>
      <c r="G108" s="12" t="s">
        <v>13</v>
      </c>
      <c r="H108" s="13" t="s">
        <v>28</v>
      </c>
      <c r="I108" s="12" t="str">
        <f t="shared" si="2"/>
        <v>Howard Summers</v>
      </c>
      <c r="J108" s="12" t="str">
        <f t="shared" si="3"/>
        <v>Howard Summers</v>
      </c>
    </row>
    <row r="109" spans="1:10" x14ac:dyDescent="0.3">
      <c r="A109" s="11" t="s">
        <v>382</v>
      </c>
      <c r="B109" s="12" t="s">
        <v>383</v>
      </c>
      <c r="C109" s="12">
        <v>62</v>
      </c>
      <c r="D109" s="12" t="s">
        <v>16</v>
      </c>
      <c r="E109" s="12" t="s">
        <v>384</v>
      </c>
      <c r="F109" s="12" t="s">
        <v>18</v>
      </c>
      <c r="G109" s="12" t="s">
        <v>13</v>
      </c>
      <c r="H109" s="13" t="s">
        <v>19</v>
      </c>
      <c r="I109" s="12" t="str">
        <f t="shared" si="2"/>
        <v>Erica Carney</v>
      </c>
      <c r="J109" s="12" t="str">
        <f t="shared" si="3"/>
        <v>Erica Carney</v>
      </c>
    </row>
    <row r="110" spans="1:10" x14ac:dyDescent="0.3">
      <c r="A110" s="11" t="s">
        <v>385</v>
      </c>
      <c r="B110" s="12" t="s">
        <v>386</v>
      </c>
      <c r="C110" s="12">
        <v>38</v>
      </c>
      <c r="D110" s="12" t="s">
        <v>10</v>
      </c>
      <c r="E110" s="12" t="s">
        <v>387</v>
      </c>
      <c r="F110" s="12" t="s">
        <v>49</v>
      </c>
      <c r="G110" s="12" t="s">
        <v>13</v>
      </c>
      <c r="H110" s="13" t="s">
        <v>28</v>
      </c>
      <c r="I110" s="12" t="str">
        <f t="shared" si="2"/>
        <v>Travis Holland</v>
      </c>
      <c r="J110" s="12" t="str">
        <f t="shared" si="3"/>
        <v>Travis Holland</v>
      </c>
    </row>
    <row r="111" spans="1:10" x14ac:dyDescent="0.3">
      <c r="A111" s="11" t="s">
        <v>388</v>
      </c>
      <c r="B111" s="12" t="s">
        <v>389</v>
      </c>
      <c r="C111" s="12">
        <v>27</v>
      </c>
      <c r="D111" s="12" t="s">
        <v>10</v>
      </c>
      <c r="E111" s="12" t="s">
        <v>390</v>
      </c>
      <c r="F111" s="12" t="s">
        <v>45</v>
      </c>
      <c r="G111" s="12" t="s">
        <v>13</v>
      </c>
      <c r="H111" s="13" t="s">
        <v>33</v>
      </c>
      <c r="I111" s="12" t="str">
        <f t="shared" si="2"/>
        <v>Amy Walker</v>
      </c>
      <c r="J111" s="12" t="str">
        <f t="shared" si="3"/>
        <v>Amy Walker</v>
      </c>
    </row>
    <row r="112" spans="1:10" x14ac:dyDescent="0.3">
      <c r="A112" s="11" t="s">
        <v>391</v>
      </c>
      <c r="B112" s="12" t="s">
        <v>392</v>
      </c>
      <c r="C112" s="12">
        <v>40</v>
      </c>
      <c r="D112" s="12" t="s">
        <v>16</v>
      </c>
      <c r="E112" s="12" t="s">
        <v>393</v>
      </c>
      <c r="F112" s="12" t="s">
        <v>144</v>
      </c>
      <c r="G112" s="12" t="s">
        <v>13</v>
      </c>
      <c r="H112" s="13" t="s">
        <v>50</v>
      </c>
      <c r="I112" s="12" t="str">
        <f t="shared" si="2"/>
        <v>Ashley Griffin</v>
      </c>
      <c r="J112" s="12" t="str">
        <f t="shared" si="3"/>
        <v>Ashley Griffin</v>
      </c>
    </row>
    <row r="113" spans="1:10" x14ac:dyDescent="0.3">
      <c r="A113" s="11" t="s">
        <v>394</v>
      </c>
      <c r="B113" s="12" t="s">
        <v>395</v>
      </c>
      <c r="C113" s="12">
        <v>18</v>
      </c>
      <c r="D113" s="12" t="s">
        <v>16</v>
      </c>
      <c r="E113" s="12" t="s">
        <v>396</v>
      </c>
      <c r="F113" s="12" t="s">
        <v>137</v>
      </c>
      <c r="G113" s="12" t="s">
        <v>13</v>
      </c>
      <c r="H113" s="13" t="s">
        <v>19</v>
      </c>
      <c r="I113" s="12" t="str">
        <f t="shared" si="2"/>
        <v>Julie Farmer</v>
      </c>
      <c r="J113" s="12" t="str">
        <f t="shared" si="3"/>
        <v>Julie Farmer</v>
      </c>
    </row>
    <row r="114" spans="1:10" x14ac:dyDescent="0.3">
      <c r="A114" s="11" t="s">
        <v>397</v>
      </c>
      <c r="B114" s="12" t="s">
        <v>398</v>
      </c>
      <c r="C114" s="12">
        <v>27</v>
      </c>
      <c r="D114" s="12" t="s">
        <v>16</v>
      </c>
      <c r="E114" s="12" t="s">
        <v>399</v>
      </c>
      <c r="F114" s="12" t="s">
        <v>160</v>
      </c>
      <c r="G114" s="12" t="s">
        <v>13</v>
      </c>
      <c r="H114" s="13" t="s">
        <v>33</v>
      </c>
      <c r="I114" s="12" t="str">
        <f t="shared" si="2"/>
        <v>David Cole</v>
      </c>
      <c r="J114" s="12" t="str">
        <f t="shared" si="3"/>
        <v>David Cole</v>
      </c>
    </row>
    <row r="115" spans="1:10" x14ac:dyDescent="0.3">
      <c r="A115" s="11" t="s">
        <v>400</v>
      </c>
      <c r="B115" s="12" t="s">
        <v>401</v>
      </c>
      <c r="C115" s="12">
        <v>51</v>
      </c>
      <c r="D115" s="12" t="s">
        <v>10</v>
      </c>
      <c r="E115" s="12" t="s">
        <v>402</v>
      </c>
      <c r="F115" s="12" t="s">
        <v>237</v>
      </c>
      <c r="G115" s="12" t="s">
        <v>13</v>
      </c>
      <c r="H115" s="13" t="s">
        <v>50</v>
      </c>
      <c r="I115" s="12" t="str">
        <f t="shared" si="2"/>
        <v>Edward Hall</v>
      </c>
      <c r="J115" s="12" t="str">
        <f t="shared" si="3"/>
        <v>Edward Hall</v>
      </c>
    </row>
    <row r="116" spans="1:10" x14ac:dyDescent="0.3">
      <c r="A116" s="11" t="s">
        <v>403</v>
      </c>
      <c r="B116" s="12" t="s">
        <v>404</v>
      </c>
      <c r="C116" s="12">
        <v>30</v>
      </c>
      <c r="D116" s="12" t="s">
        <v>10</v>
      </c>
      <c r="E116" s="12" t="s">
        <v>405</v>
      </c>
      <c r="F116" s="12" t="s">
        <v>188</v>
      </c>
      <c r="G116" s="12" t="s">
        <v>13</v>
      </c>
      <c r="H116" s="13" t="s">
        <v>28</v>
      </c>
      <c r="I116" s="12" t="str">
        <f t="shared" si="2"/>
        <v>Ryan Hernandez</v>
      </c>
      <c r="J116" s="12" t="str">
        <f t="shared" si="3"/>
        <v>Ryan Hernandez</v>
      </c>
    </row>
    <row r="117" spans="1:10" x14ac:dyDescent="0.3">
      <c r="A117" s="11" t="s">
        <v>406</v>
      </c>
      <c r="B117" s="12" t="s">
        <v>407</v>
      </c>
      <c r="C117" s="12">
        <v>53</v>
      </c>
      <c r="D117" s="12" t="s">
        <v>16</v>
      </c>
      <c r="E117" s="12" t="s">
        <v>408</v>
      </c>
      <c r="F117" s="12" t="s">
        <v>18</v>
      </c>
      <c r="G117" s="12" t="s">
        <v>13</v>
      </c>
      <c r="H117" s="13" t="s">
        <v>19</v>
      </c>
      <c r="I117" s="12" t="str">
        <f t="shared" si="2"/>
        <v>Tyler Conrad</v>
      </c>
      <c r="J117" s="12" t="str">
        <f t="shared" si="3"/>
        <v>Tyler Conrad</v>
      </c>
    </row>
    <row r="118" spans="1:10" x14ac:dyDescent="0.3">
      <c r="A118" s="11" t="s">
        <v>409</v>
      </c>
      <c r="B118" s="12" t="s">
        <v>410</v>
      </c>
      <c r="C118" s="12">
        <v>18</v>
      </c>
      <c r="D118" s="12" t="s">
        <v>16</v>
      </c>
      <c r="E118" s="12" t="s">
        <v>411</v>
      </c>
      <c r="F118" s="12" t="s">
        <v>221</v>
      </c>
      <c r="G118" s="12" t="s">
        <v>13</v>
      </c>
      <c r="H118" s="13" t="s">
        <v>19</v>
      </c>
      <c r="I118" s="12" t="str">
        <f t="shared" si="2"/>
        <v>Anthony Phillips</v>
      </c>
      <c r="J118" s="12" t="str">
        <f t="shared" si="3"/>
        <v>Anthony Phillips</v>
      </c>
    </row>
    <row r="119" spans="1:10" x14ac:dyDescent="0.3">
      <c r="A119" s="11" t="s">
        <v>412</v>
      </c>
      <c r="B119" s="12" t="s">
        <v>413</v>
      </c>
      <c r="C119" s="12">
        <v>21</v>
      </c>
      <c r="D119" s="12" t="s">
        <v>16</v>
      </c>
      <c r="E119" s="12" t="s">
        <v>414</v>
      </c>
      <c r="F119" s="12" t="s">
        <v>77</v>
      </c>
      <c r="G119" s="12" t="s">
        <v>13</v>
      </c>
      <c r="H119" s="13" t="s">
        <v>19</v>
      </c>
      <c r="I119" s="12" t="str">
        <f t="shared" si="2"/>
        <v>Colleen Mccarthy</v>
      </c>
      <c r="J119" s="12" t="str">
        <f t="shared" si="3"/>
        <v>Colleen Mccarthy</v>
      </c>
    </row>
    <row r="120" spans="1:10" x14ac:dyDescent="0.3">
      <c r="A120" s="11" t="s">
        <v>415</v>
      </c>
      <c r="B120" s="12" t="s">
        <v>416</v>
      </c>
      <c r="C120" s="12">
        <v>36</v>
      </c>
      <c r="D120" s="12" t="s">
        <v>10</v>
      </c>
      <c r="E120" s="12" t="s">
        <v>417</v>
      </c>
      <c r="F120" s="12" t="s">
        <v>73</v>
      </c>
      <c r="G120" s="12" t="s">
        <v>13</v>
      </c>
      <c r="H120" s="13" t="s">
        <v>19</v>
      </c>
      <c r="I120" s="12" t="str">
        <f t="shared" si="2"/>
        <v>Earl Allen</v>
      </c>
      <c r="J120" s="12" t="str">
        <f t="shared" si="3"/>
        <v>Earl Allen</v>
      </c>
    </row>
    <row r="121" spans="1:10" x14ac:dyDescent="0.3">
      <c r="A121" s="11" t="s">
        <v>418</v>
      </c>
      <c r="B121" s="12" t="s">
        <v>419</v>
      </c>
      <c r="C121" s="12">
        <v>40</v>
      </c>
      <c r="D121" s="12" t="s">
        <v>10</v>
      </c>
      <c r="E121" s="12" t="s">
        <v>420</v>
      </c>
      <c r="F121" s="12" t="s">
        <v>241</v>
      </c>
      <c r="G121" s="12" t="s">
        <v>13</v>
      </c>
      <c r="H121" s="13" t="s">
        <v>28</v>
      </c>
      <c r="I121" s="12" t="str">
        <f t="shared" si="2"/>
        <v>Michael Jones</v>
      </c>
      <c r="J121" s="12" t="str">
        <f t="shared" si="3"/>
        <v>Michael Jones</v>
      </c>
    </row>
    <row r="122" spans="1:10" x14ac:dyDescent="0.3">
      <c r="A122" s="11" t="s">
        <v>421</v>
      </c>
      <c r="B122" s="12" t="s">
        <v>422</v>
      </c>
      <c r="C122" s="12">
        <v>44</v>
      </c>
      <c r="D122" s="12" t="s">
        <v>16</v>
      </c>
      <c r="E122" s="12" t="s">
        <v>423</v>
      </c>
      <c r="F122" s="12" t="s">
        <v>54</v>
      </c>
      <c r="G122" s="12" t="s">
        <v>13</v>
      </c>
      <c r="H122" s="13" t="s">
        <v>19</v>
      </c>
      <c r="I122" s="12" t="str">
        <f t="shared" si="2"/>
        <v>Jacob Hopkins</v>
      </c>
      <c r="J122" s="12" t="str">
        <f t="shared" si="3"/>
        <v>Jacob Hopkins</v>
      </c>
    </row>
    <row r="123" spans="1:10" x14ac:dyDescent="0.3">
      <c r="A123" s="11" t="s">
        <v>424</v>
      </c>
      <c r="B123" s="12" t="s">
        <v>425</v>
      </c>
      <c r="C123" s="12">
        <v>62</v>
      </c>
      <c r="D123" s="12" t="s">
        <v>10</v>
      </c>
      <c r="E123" s="12" t="s">
        <v>426</v>
      </c>
      <c r="F123" s="12" t="s">
        <v>103</v>
      </c>
      <c r="G123" s="12" t="s">
        <v>13</v>
      </c>
      <c r="H123" s="13" t="s">
        <v>19</v>
      </c>
      <c r="I123" s="12" t="str">
        <f t="shared" si="2"/>
        <v>Joel Robinson</v>
      </c>
      <c r="J123" s="12" t="str">
        <f t="shared" si="3"/>
        <v>Joel Robinson</v>
      </c>
    </row>
    <row r="124" spans="1:10" x14ac:dyDescent="0.3">
      <c r="A124" s="11" t="s">
        <v>427</v>
      </c>
      <c r="B124" s="12" t="s">
        <v>428</v>
      </c>
      <c r="C124" s="12">
        <v>50</v>
      </c>
      <c r="D124" s="12" t="s">
        <v>10</v>
      </c>
      <c r="E124" s="12" t="s">
        <v>429</v>
      </c>
      <c r="F124" s="12" t="s">
        <v>12</v>
      </c>
      <c r="G124" s="12" t="s">
        <v>13</v>
      </c>
      <c r="H124" s="13" t="s">
        <v>19</v>
      </c>
      <c r="I124" s="12" t="str">
        <f t="shared" si="2"/>
        <v>Michael Chang</v>
      </c>
      <c r="J124" s="12" t="str">
        <f t="shared" si="3"/>
        <v>Michael Chang</v>
      </c>
    </row>
    <row r="125" spans="1:10" x14ac:dyDescent="0.3">
      <c r="A125" s="11" t="s">
        <v>430</v>
      </c>
      <c r="B125" s="12" t="s">
        <v>431</v>
      </c>
      <c r="C125" s="12">
        <v>40</v>
      </c>
      <c r="D125" s="12" t="s">
        <v>10</v>
      </c>
      <c r="E125" s="12" t="s">
        <v>432</v>
      </c>
      <c r="F125" s="12" t="s">
        <v>271</v>
      </c>
      <c r="G125" s="12" t="s">
        <v>13</v>
      </c>
      <c r="H125" s="13" t="s">
        <v>33</v>
      </c>
      <c r="I125" s="12" t="str">
        <f t="shared" si="2"/>
        <v>Erin Hopkins</v>
      </c>
      <c r="J125" s="12" t="str">
        <f t="shared" si="3"/>
        <v>Erin Hopkins</v>
      </c>
    </row>
    <row r="126" spans="1:10" x14ac:dyDescent="0.3">
      <c r="A126" s="11" t="s">
        <v>433</v>
      </c>
      <c r="B126" s="12" t="s">
        <v>434</v>
      </c>
      <c r="C126" s="12">
        <v>26</v>
      </c>
      <c r="D126" s="12" t="s">
        <v>10</v>
      </c>
      <c r="E126" s="12" t="s">
        <v>435</v>
      </c>
      <c r="F126" s="12" t="s">
        <v>198</v>
      </c>
      <c r="G126" s="12" t="s">
        <v>13</v>
      </c>
      <c r="H126" s="13" t="s">
        <v>28</v>
      </c>
      <c r="I126" s="12" t="str">
        <f t="shared" si="2"/>
        <v>Donald Lee</v>
      </c>
      <c r="J126" s="12" t="str">
        <f t="shared" si="3"/>
        <v>Donald Lee</v>
      </c>
    </row>
    <row r="127" spans="1:10" x14ac:dyDescent="0.3">
      <c r="A127" s="11" t="s">
        <v>436</v>
      </c>
      <c r="B127" s="12" t="s">
        <v>437</v>
      </c>
      <c r="C127" s="12">
        <v>64</v>
      </c>
      <c r="D127" s="12" t="s">
        <v>16</v>
      </c>
      <c r="E127" s="12" t="s">
        <v>438</v>
      </c>
      <c r="F127" s="12" t="s">
        <v>439</v>
      </c>
      <c r="G127" s="12" t="s">
        <v>13</v>
      </c>
      <c r="H127" s="13" t="s">
        <v>19</v>
      </c>
      <c r="I127" s="12" t="str">
        <f t="shared" si="2"/>
        <v>Keith Miller</v>
      </c>
      <c r="J127" s="12" t="str">
        <f t="shared" si="3"/>
        <v>Keith Miller</v>
      </c>
    </row>
    <row r="128" spans="1:10" x14ac:dyDescent="0.3">
      <c r="A128" s="11" t="s">
        <v>440</v>
      </c>
      <c r="B128" s="12" t="s">
        <v>441</v>
      </c>
      <c r="C128" s="12">
        <v>62</v>
      </c>
      <c r="D128" s="12" t="s">
        <v>16</v>
      </c>
      <c r="E128" s="12" t="s">
        <v>442</v>
      </c>
      <c r="F128" s="12" t="s">
        <v>137</v>
      </c>
      <c r="G128" s="12" t="s">
        <v>13</v>
      </c>
      <c r="H128" s="13" t="s">
        <v>50</v>
      </c>
      <c r="I128" s="12" t="str">
        <f t="shared" si="2"/>
        <v>James Wolfe</v>
      </c>
      <c r="J128" s="12" t="str">
        <f t="shared" si="3"/>
        <v>James Wolfe</v>
      </c>
    </row>
    <row r="129" spans="1:10" x14ac:dyDescent="0.3">
      <c r="A129" s="11" t="s">
        <v>443</v>
      </c>
      <c r="B129" s="12" t="s">
        <v>444</v>
      </c>
      <c r="C129" s="12">
        <v>39</v>
      </c>
      <c r="D129" s="12" t="s">
        <v>10</v>
      </c>
      <c r="E129" s="12" t="s">
        <v>445</v>
      </c>
      <c r="F129" s="12" t="s">
        <v>175</v>
      </c>
      <c r="G129" s="12" t="s">
        <v>13</v>
      </c>
      <c r="H129" s="13" t="s">
        <v>19</v>
      </c>
      <c r="I129" s="12" t="str">
        <f t="shared" si="2"/>
        <v>John Mcknight</v>
      </c>
      <c r="J129" s="12" t="str">
        <f t="shared" si="3"/>
        <v>John Mcknight</v>
      </c>
    </row>
    <row r="130" spans="1:10" x14ac:dyDescent="0.3">
      <c r="A130" s="11" t="s">
        <v>446</v>
      </c>
      <c r="B130" s="12" t="s">
        <v>447</v>
      </c>
      <c r="C130" s="12">
        <v>45</v>
      </c>
      <c r="D130" s="12" t="s">
        <v>10</v>
      </c>
      <c r="E130" s="12" t="s">
        <v>448</v>
      </c>
      <c r="F130" s="12" t="s">
        <v>295</v>
      </c>
      <c r="G130" s="12" t="s">
        <v>13</v>
      </c>
      <c r="H130" s="13" t="s">
        <v>33</v>
      </c>
      <c r="I130" s="12" t="str">
        <f t="shared" ref="I130:I193" si="4">TRIM(B130)</f>
        <v>Susan Mcdonald</v>
      </c>
      <c r="J130" s="12" t="str">
        <f t="shared" ref="J130:J193" si="5">PROPER(I130)</f>
        <v>Susan Mcdonald</v>
      </c>
    </row>
    <row r="131" spans="1:10" x14ac:dyDescent="0.3">
      <c r="A131" s="11" t="s">
        <v>449</v>
      </c>
      <c r="B131" s="12" t="s">
        <v>450</v>
      </c>
      <c r="C131" s="12">
        <v>43</v>
      </c>
      <c r="D131" s="12" t="s">
        <v>16</v>
      </c>
      <c r="E131" s="12" t="s">
        <v>451</v>
      </c>
      <c r="F131" s="12" t="s">
        <v>41</v>
      </c>
      <c r="G131" s="12" t="s">
        <v>13</v>
      </c>
      <c r="H131" s="13" t="s">
        <v>33</v>
      </c>
      <c r="I131" s="12" t="str">
        <f t="shared" si="4"/>
        <v>Jessica Mitchell</v>
      </c>
      <c r="J131" s="12" t="str">
        <f t="shared" si="5"/>
        <v>Jessica Mitchell</v>
      </c>
    </row>
    <row r="132" spans="1:10" x14ac:dyDescent="0.3">
      <c r="A132" s="11" t="s">
        <v>452</v>
      </c>
      <c r="B132" s="12" t="s">
        <v>453</v>
      </c>
      <c r="C132" s="12">
        <v>29</v>
      </c>
      <c r="D132" s="12" t="s">
        <v>10</v>
      </c>
      <c r="E132" s="12" t="s">
        <v>454</v>
      </c>
      <c r="F132" s="12" t="s">
        <v>171</v>
      </c>
      <c r="G132" s="12" t="s">
        <v>13</v>
      </c>
      <c r="H132" s="13" t="s">
        <v>19</v>
      </c>
      <c r="I132" s="12" t="str">
        <f t="shared" si="4"/>
        <v>Jamie Reyes</v>
      </c>
      <c r="J132" s="12" t="str">
        <f t="shared" si="5"/>
        <v>Jamie Reyes</v>
      </c>
    </row>
    <row r="133" spans="1:10" x14ac:dyDescent="0.3">
      <c r="A133" s="11" t="s">
        <v>455</v>
      </c>
      <c r="B133" s="12" t="s">
        <v>456</v>
      </c>
      <c r="C133" s="12">
        <v>34</v>
      </c>
      <c r="D133" s="12" t="s">
        <v>16</v>
      </c>
      <c r="E133" s="12" t="s">
        <v>457</v>
      </c>
      <c r="F133" s="12" t="s">
        <v>23</v>
      </c>
      <c r="G133" s="12" t="s">
        <v>13</v>
      </c>
      <c r="H133" s="13" t="s">
        <v>28</v>
      </c>
      <c r="I133" s="12" t="str">
        <f t="shared" si="4"/>
        <v>Joseph Richards</v>
      </c>
      <c r="J133" s="12" t="str">
        <f t="shared" si="5"/>
        <v>Joseph Richards</v>
      </c>
    </row>
    <row r="134" spans="1:10" x14ac:dyDescent="0.3">
      <c r="A134" s="11" t="s">
        <v>458</v>
      </c>
      <c r="B134" s="12" t="s">
        <v>459</v>
      </c>
      <c r="C134" s="12">
        <v>57</v>
      </c>
      <c r="D134" s="12" t="s">
        <v>16</v>
      </c>
      <c r="E134" s="12" t="s">
        <v>460</v>
      </c>
      <c r="F134" s="12" t="s">
        <v>27</v>
      </c>
      <c r="G134" s="12" t="s">
        <v>13</v>
      </c>
      <c r="H134" s="13" t="s">
        <v>50</v>
      </c>
      <c r="I134" s="12" t="str">
        <f t="shared" si="4"/>
        <v>Miguel Reynolds</v>
      </c>
      <c r="J134" s="12" t="str">
        <f t="shared" si="5"/>
        <v>Miguel Reynolds</v>
      </c>
    </row>
    <row r="135" spans="1:10" x14ac:dyDescent="0.3">
      <c r="A135" s="11" t="s">
        <v>461</v>
      </c>
      <c r="B135" s="12" t="s">
        <v>462</v>
      </c>
      <c r="C135" s="12">
        <v>62</v>
      </c>
      <c r="D135" s="12" t="s">
        <v>16</v>
      </c>
      <c r="E135" s="12" t="s">
        <v>463</v>
      </c>
      <c r="F135" s="12" t="s">
        <v>254</v>
      </c>
      <c r="G135" s="12" t="s">
        <v>13</v>
      </c>
      <c r="H135" s="13" t="s">
        <v>28</v>
      </c>
      <c r="I135" s="12" t="str">
        <f t="shared" si="4"/>
        <v>Hayley Pope</v>
      </c>
      <c r="J135" s="12" t="str">
        <f t="shared" si="5"/>
        <v>Hayley Pope</v>
      </c>
    </row>
    <row r="136" spans="1:10" x14ac:dyDescent="0.3">
      <c r="A136" s="11" t="s">
        <v>464</v>
      </c>
      <c r="B136" s="12" t="s">
        <v>465</v>
      </c>
      <c r="C136" s="12">
        <v>54</v>
      </c>
      <c r="D136" s="12" t="s">
        <v>10</v>
      </c>
      <c r="E136" s="12" t="s">
        <v>466</v>
      </c>
      <c r="F136" s="12" t="s">
        <v>77</v>
      </c>
      <c r="G136" s="12" t="s">
        <v>13</v>
      </c>
      <c r="H136" s="13" t="s">
        <v>50</v>
      </c>
      <c r="I136" s="12" t="str">
        <f t="shared" si="4"/>
        <v>Morgan Bowen</v>
      </c>
      <c r="J136" s="12" t="str">
        <f t="shared" si="5"/>
        <v>Morgan Bowen</v>
      </c>
    </row>
    <row r="137" spans="1:10" x14ac:dyDescent="0.3">
      <c r="A137" s="11" t="s">
        <v>467</v>
      </c>
      <c r="B137" s="12" t="s">
        <v>468</v>
      </c>
      <c r="C137" s="12">
        <v>33</v>
      </c>
      <c r="D137" s="12" t="s">
        <v>16</v>
      </c>
      <c r="E137" s="12" t="s">
        <v>469</v>
      </c>
      <c r="F137" s="12" t="s">
        <v>160</v>
      </c>
      <c r="G137" s="12" t="s">
        <v>13</v>
      </c>
      <c r="H137" s="13" t="s">
        <v>19</v>
      </c>
      <c r="I137" s="12" t="str">
        <f t="shared" si="4"/>
        <v>Matthew Hanna</v>
      </c>
      <c r="J137" s="12" t="str">
        <f t="shared" si="5"/>
        <v>Matthew Hanna</v>
      </c>
    </row>
    <row r="138" spans="1:10" x14ac:dyDescent="0.3">
      <c r="A138" s="11" t="s">
        <v>470</v>
      </c>
      <c r="B138" s="12" t="s">
        <v>471</v>
      </c>
      <c r="C138" s="12">
        <v>29</v>
      </c>
      <c r="D138" s="12" t="s">
        <v>10</v>
      </c>
      <c r="E138" s="12" t="s">
        <v>472</v>
      </c>
      <c r="F138" s="12" t="s">
        <v>73</v>
      </c>
      <c r="G138" s="12" t="s">
        <v>13</v>
      </c>
      <c r="H138" s="13" t="s">
        <v>33</v>
      </c>
      <c r="I138" s="12" t="str">
        <f t="shared" si="4"/>
        <v>Patrick Coleman</v>
      </c>
      <c r="J138" s="12" t="str">
        <f t="shared" si="5"/>
        <v>Patrick Coleman</v>
      </c>
    </row>
    <row r="139" spans="1:10" x14ac:dyDescent="0.3">
      <c r="A139" s="11" t="s">
        <v>473</v>
      </c>
      <c r="B139" s="12" t="s">
        <v>474</v>
      </c>
      <c r="C139" s="12">
        <v>55</v>
      </c>
      <c r="D139" s="12" t="s">
        <v>16</v>
      </c>
      <c r="E139" s="12" t="s">
        <v>475</v>
      </c>
      <c r="F139" s="12" t="s">
        <v>27</v>
      </c>
      <c r="G139" s="12" t="s">
        <v>13</v>
      </c>
      <c r="H139" s="13" t="s">
        <v>19</v>
      </c>
      <c r="I139" s="12" t="str">
        <f t="shared" si="4"/>
        <v>Rick Dominguez</v>
      </c>
      <c r="J139" s="12" t="str">
        <f t="shared" si="5"/>
        <v>Rick Dominguez</v>
      </c>
    </row>
    <row r="140" spans="1:10" x14ac:dyDescent="0.3">
      <c r="A140" s="11" t="s">
        <v>476</v>
      </c>
      <c r="B140" s="12" t="s">
        <v>477</v>
      </c>
      <c r="C140" s="12">
        <v>43</v>
      </c>
      <c r="D140" s="12" t="s">
        <v>10</v>
      </c>
      <c r="E140" s="12" t="s">
        <v>399</v>
      </c>
      <c r="F140" s="12" t="s">
        <v>291</v>
      </c>
      <c r="G140" s="12" t="s">
        <v>13</v>
      </c>
      <c r="H140" s="13" t="s">
        <v>50</v>
      </c>
      <c r="I140" s="12" t="str">
        <f t="shared" si="4"/>
        <v>Sean Roth</v>
      </c>
      <c r="J140" s="12" t="str">
        <f t="shared" si="5"/>
        <v>Sean Roth</v>
      </c>
    </row>
    <row r="141" spans="1:10" x14ac:dyDescent="0.3">
      <c r="A141" s="11" t="s">
        <v>478</v>
      </c>
      <c r="B141" s="12" t="s">
        <v>479</v>
      </c>
      <c r="C141" s="12">
        <v>32</v>
      </c>
      <c r="D141" s="12" t="s">
        <v>10</v>
      </c>
      <c r="E141" s="12" t="s">
        <v>480</v>
      </c>
      <c r="F141" s="12" t="s">
        <v>121</v>
      </c>
      <c r="G141" s="12" t="s">
        <v>13</v>
      </c>
      <c r="H141" s="13" t="s">
        <v>28</v>
      </c>
      <c r="I141" s="12" t="str">
        <f t="shared" si="4"/>
        <v>Brian Holder</v>
      </c>
      <c r="J141" s="12" t="str">
        <f t="shared" si="5"/>
        <v>Brian Holder</v>
      </c>
    </row>
    <row r="142" spans="1:10" x14ac:dyDescent="0.3">
      <c r="A142" s="11" t="s">
        <v>481</v>
      </c>
      <c r="B142" s="12" t="s">
        <v>482</v>
      </c>
      <c r="C142" s="12">
        <v>63</v>
      </c>
      <c r="D142" s="12" t="s">
        <v>16</v>
      </c>
      <c r="E142" s="12" t="s">
        <v>483</v>
      </c>
      <c r="F142" s="12" t="s">
        <v>54</v>
      </c>
      <c r="G142" s="12" t="s">
        <v>13</v>
      </c>
      <c r="H142" s="13" t="s">
        <v>50</v>
      </c>
      <c r="I142" s="12" t="str">
        <f t="shared" si="4"/>
        <v>Patty Francis</v>
      </c>
      <c r="J142" s="12" t="str">
        <f t="shared" si="5"/>
        <v>Patty Francis</v>
      </c>
    </row>
    <row r="143" spans="1:10" x14ac:dyDescent="0.3">
      <c r="A143" s="11" t="s">
        <v>484</v>
      </c>
      <c r="B143" s="12" t="s">
        <v>485</v>
      </c>
      <c r="C143" s="12">
        <v>30</v>
      </c>
      <c r="D143" s="12" t="s">
        <v>10</v>
      </c>
      <c r="E143" s="12" t="s">
        <v>486</v>
      </c>
      <c r="F143" s="12" t="s">
        <v>32</v>
      </c>
      <c r="G143" s="12" t="s">
        <v>13</v>
      </c>
      <c r="H143" s="13" t="s">
        <v>28</v>
      </c>
      <c r="I143" s="12" t="str">
        <f t="shared" si="4"/>
        <v>Cristian Wright</v>
      </c>
      <c r="J143" s="12" t="str">
        <f t="shared" si="5"/>
        <v>Cristian Wright</v>
      </c>
    </row>
    <row r="144" spans="1:10" x14ac:dyDescent="0.3">
      <c r="A144" s="11" t="s">
        <v>487</v>
      </c>
      <c r="B144" s="12" t="s">
        <v>488</v>
      </c>
      <c r="C144" s="12">
        <v>37</v>
      </c>
      <c r="D144" s="12" t="s">
        <v>10</v>
      </c>
      <c r="E144" s="12" t="s">
        <v>489</v>
      </c>
      <c r="F144" s="12" t="s">
        <v>69</v>
      </c>
      <c r="G144" s="12" t="s">
        <v>13</v>
      </c>
      <c r="H144" s="13" t="s">
        <v>28</v>
      </c>
      <c r="I144" s="12" t="str">
        <f t="shared" si="4"/>
        <v>Maria Ramirez</v>
      </c>
      <c r="J144" s="12" t="str">
        <f t="shared" si="5"/>
        <v>Maria Ramirez</v>
      </c>
    </row>
    <row r="145" spans="1:10" x14ac:dyDescent="0.3">
      <c r="A145" s="11" t="s">
        <v>490</v>
      </c>
      <c r="B145" s="12" t="s">
        <v>491</v>
      </c>
      <c r="C145" s="12">
        <v>46</v>
      </c>
      <c r="D145" s="12" t="s">
        <v>10</v>
      </c>
      <c r="E145" s="12" t="s">
        <v>492</v>
      </c>
      <c r="F145" s="12" t="s">
        <v>23</v>
      </c>
      <c r="G145" s="12" t="s">
        <v>13</v>
      </c>
      <c r="H145" s="13" t="s">
        <v>28</v>
      </c>
      <c r="I145" s="12" t="str">
        <f t="shared" si="4"/>
        <v>Carlos Skinner</v>
      </c>
      <c r="J145" s="12" t="str">
        <f t="shared" si="5"/>
        <v>Carlos Skinner</v>
      </c>
    </row>
    <row r="146" spans="1:10" x14ac:dyDescent="0.3">
      <c r="A146" s="11" t="s">
        <v>493</v>
      </c>
      <c r="B146" s="12" t="s">
        <v>494</v>
      </c>
      <c r="C146" s="12">
        <v>62</v>
      </c>
      <c r="D146" s="12" t="s">
        <v>16</v>
      </c>
      <c r="E146" s="12" t="s">
        <v>495</v>
      </c>
      <c r="F146" s="12" t="s">
        <v>188</v>
      </c>
      <c r="G146" s="12" t="s">
        <v>13</v>
      </c>
      <c r="H146" s="13" t="s">
        <v>28</v>
      </c>
      <c r="I146" s="12" t="str">
        <f t="shared" si="4"/>
        <v>Justin Cross</v>
      </c>
      <c r="J146" s="12" t="str">
        <f t="shared" si="5"/>
        <v>Justin Cross</v>
      </c>
    </row>
    <row r="147" spans="1:10" x14ac:dyDescent="0.3">
      <c r="A147" s="11" t="s">
        <v>496</v>
      </c>
      <c r="B147" s="12" t="s">
        <v>497</v>
      </c>
      <c r="C147" s="12">
        <v>46</v>
      </c>
      <c r="D147" s="12" t="s">
        <v>10</v>
      </c>
      <c r="E147" s="12" t="s">
        <v>498</v>
      </c>
      <c r="F147" s="12" t="s">
        <v>258</v>
      </c>
      <c r="G147" s="12" t="s">
        <v>13</v>
      </c>
      <c r="H147" s="13" t="s">
        <v>19</v>
      </c>
      <c r="I147" s="12" t="str">
        <f t="shared" si="4"/>
        <v>Cameron Simpson</v>
      </c>
      <c r="J147" s="12" t="str">
        <f t="shared" si="5"/>
        <v>Cameron Simpson</v>
      </c>
    </row>
    <row r="148" spans="1:10" x14ac:dyDescent="0.3">
      <c r="A148" s="11" t="s">
        <v>499</v>
      </c>
      <c r="B148" s="12" t="s">
        <v>500</v>
      </c>
      <c r="C148" s="12">
        <v>32</v>
      </c>
      <c r="D148" s="12" t="s">
        <v>16</v>
      </c>
      <c r="E148" s="12" t="s">
        <v>501</v>
      </c>
      <c r="F148" s="12" t="s">
        <v>321</v>
      </c>
      <c r="G148" s="12" t="s">
        <v>13</v>
      </c>
      <c r="H148" s="13" t="s">
        <v>50</v>
      </c>
      <c r="I148" s="12" t="str">
        <f t="shared" si="4"/>
        <v>Edward Rivera</v>
      </c>
      <c r="J148" s="12" t="str">
        <f t="shared" si="5"/>
        <v>Edward Rivera</v>
      </c>
    </row>
    <row r="149" spans="1:10" x14ac:dyDescent="0.3">
      <c r="A149" s="11" t="s">
        <v>502</v>
      </c>
      <c r="B149" s="12" t="s">
        <v>503</v>
      </c>
      <c r="C149" s="12">
        <v>49</v>
      </c>
      <c r="D149" s="12" t="s">
        <v>16</v>
      </c>
      <c r="E149" s="12" t="s">
        <v>504</v>
      </c>
      <c r="F149" s="12" t="s">
        <v>167</v>
      </c>
      <c r="G149" s="12" t="s">
        <v>13</v>
      </c>
      <c r="H149" s="13" t="s">
        <v>19</v>
      </c>
      <c r="I149" s="12" t="str">
        <f t="shared" si="4"/>
        <v>Rhonda Young</v>
      </c>
      <c r="J149" s="12" t="str">
        <f t="shared" si="5"/>
        <v>Rhonda Young</v>
      </c>
    </row>
    <row r="150" spans="1:10" x14ac:dyDescent="0.3">
      <c r="A150" s="11" t="s">
        <v>505</v>
      </c>
      <c r="B150" s="12" t="s">
        <v>506</v>
      </c>
      <c r="C150" s="12">
        <v>42</v>
      </c>
      <c r="D150" s="12" t="s">
        <v>16</v>
      </c>
      <c r="E150" s="12" t="s">
        <v>507</v>
      </c>
      <c r="F150" s="12" t="s">
        <v>328</v>
      </c>
      <c r="G150" s="12" t="s">
        <v>13</v>
      </c>
      <c r="H150" s="13" t="s">
        <v>28</v>
      </c>
      <c r="I150" s="12" t="str">
        <f t="shared" si="4"/>
        <v>Theresa Campbell</v>
      </c>
      <c r="J150" s="12" t="str">
        <f t="shared" si="5"/>
        <v>Theresa Campbell</v>
      </c>
    </row>
    <row r="151" spans="1:10" x14ac:dyDescent="0.3">
      <c r="A151" s="11" t="s">
        <v>508</v>
      </c>
      <c r="B151" s="12" t="s">
        <v>509</v>
      </c>
      <c r="C151" s="12">
        <v>33</v>
      </c>
      <c r="D151" s="12" t="s">
        <v>10</v>
      </c>
      <c r="E151" s="12" t="s">
        <v>510</v>
      </c>
      <c r="F151" s="12" t="s">
        <v>254</v>
      </c>
      <c r="G151" s="12" t="s">
        <v>13</v>
      </c>
      <c r="H151" s="13" t="s">
        <v>19</v>
      </c>
      <c r="I151" s="12" t="str">
        <f t="shared" si="4"/>
        <v>Denise Griffin</v>
      </c>
      <c r="J151" s="12" t="str">
        <f t="shared" si="5"/>
        <v>Denise Griffin</v>
      </c>
    </row>
    <row r="152" spans="1:10" x14ac:dyDescent="0.3">
      <c r="A152" s="11" t="s">
        <v>511</v>
      </c>
      <c r="B152" s="12" t="s">
        <v>512</v>
      </c>
      <c r="C152" s="12">
        <v>24</v>
      </c>
      <c r="D152" s="12" t="s">
        <v>10</v>
      </c>
      <c r="E152" s="12" t="s">
        <v>513</v>
      </c>
      <c r="F152" s="12" t="s">
        <v>317</v>
      </c>
      <c r="G152" s="12" t="s">
        <v>13</v>
      </c>
      <c r="H152" s="13" t="s">
        <v>50</v>
      </c>
      <c r="I152" s="12" t="str">
        <f t="shared" si="4"/>
        <v>Stephanie Conway</v>
      </c>
      <c r="J152" s="12" t="str">
        <f t="shared" si="5"/>
        <v>Stephanie Conway</v>
      </c>
    </row>
    <row r="153" spans="1:10" x14ac:dyDescent="0.3">
      <c r="A153" s="11" t="s">
        <v>514</v>
      </c>
      <c r="B153" s="12" t="s">
        <v>515</v>
      </c>
      <c r="C153" s="12">
        <v>25</v>
      </c>
      <c r="D153" s="12" t="s">
        <v>16</v>
      </c>
      <c r="E153" s="12" t="s">
        <v>516</v>
      </c>
      <c r="F153" s="12" t="s">
        <v>37</v>
      </c>
      <c r="G153" s="12" t="s">
        <v>13</v>
      </c>
      <c r="H153" s="13" t="s">
        <v>50</v>
      </c>
      <c r="I153" s="12" t="str">
        <f t="shared" si="4"/>
        <v>Michael Davies</v>
      </c>
      <c r="J153" s="12" t="str">
        <f t="shared" si="5"/>
        <v>Michael Davies</v>
      </c>
    </row>
    <row r="154" spans="1:10" x14ac:dyDescent="0.3">
      <c r="A154" s="11" t="s">
        <v>517</v>
      </c>
      <c r="B154" s="12" t="s">
        <v>518</v>
      </c>
      <c r="C154" s="12">
        <v>41</v>
      </c>
      <c r="D154" s="12" t="s">
        <v>16</v>
      </c>
      <c r="E154" s="12" t="s">
        <v>519</v>
      </c>
      <c r="F154" s="12" t="s">
        <v>117</v>
      </c>
      <c r="G154" s="12" t="s">
        <v>13</v>
      </c>
      <c r="H154" s="13" t="s">
        <v>19</v>
      </c>
      <c r="I154" s="12" t="str">
        <f t="shared" si="4"/>
        <v>Patrick Roberts</v>
      </c>
      <c r="J154" s="12" t="str">
        <f t="shared" si="5"/>
        <v>Patrick Roberts</v>
      </c>
    </row>
    <row r="155" spans="1:10" x14ac:dyDescent="0.3">
      <c r="A155" s="11" t="s">
        <v>520</v>
      </c>
      <c r="B155" s="12" t="s">
        <v>521</v>
      </c>
      <c r="C155" s="12">
        <v>31</v>
      </c>
      <c r="D155" s="12" t="s">
        <v>10</v>
      </c>
      <c r="E155" s="12" t="s">
        <v>522</v>
      </c>
      <c r="F155" s="12" t="s">
        <v>18</v>
      </c>
      <c r="G155" s="12" t="s">
        <v>13</v>
      </c>
      <c r="H155" s="13" t="s">
        <v>28</v>
      </c>
      <c r="I155" s="12" t="str">
        <f t="shared" si="4"/>
        <v>Joseph Faulkner</v>
      </c>
      <c r="J155" s="12" t="str">
        <f t="shared" si="5"/>
        <v>Joseph Faulkner</v>
      </c>
    </row>
    <row r="156" spans="1:10" x14ac:dyDescent="0.3">
      <c r="A156" s="11" t="s">
        <v>523</v>
      </c>
      <c r="B156" s="12" t="s">
        <v>524</v>
      </c>
      <c r="C156" s="12">
        <v>35</v>
      </c>
      <c r="D156" s="12" t="s">
        <v>16</v>
      </c>
      <c r="E156" s="12" t="s">
        <v>525</v>
      </c>
      <c r="F156" s="12" t="s">
        <v>175</v>
      </c>
      <c r="G156" s="12" t="s">
        <v>13</v>
      </c>
      <c r="H156" s="13" t="s">
        <v>50</v>
      </c>
      <c r="I156" s="12" t="str">
        <f t="shared" si="4"/>
        <v>Julie Hale</v>
      </c>
      <c r="J156" s="12" t="str">
        <f t="shared" si="5"/>
        <v>Julie Hale</v>
      </c>
    </row>
    <row r="157" spans="1:10" x14ac:dyDescent="0.3">
      <c r="A157" s="11" t="s">
        <v>526</v>
      </c>
      <c r="B157" s="12" t="s">
        <v>527</v>
      </c>
      <c r="C157" s="12">
        <v>60</v>
      </c>
      <c r="D157" s="12" t="s">
        <v>16</v>
      </c>
      <c r="E157" s="12" t="s">
        <v>528</v>
      </c>
      <c r="F157" s="12" t="s">
        <v>271</v>
      </c>
      <c r="G157" s="12" t="s">
        <v>13</v>
      </c>
      <c r="H157" s="13" t="s">
        <v>50</v>
      </c>
      <c r="I157" s="12" t="str">
        <f t="shared" si="4"/>
        <v>Curtis Haynes</v>
      </c>
      <c r="J157" s="12" t="str">
        <f t="shared" si="5"/>
        <v>Curtis Haynes</v>
      </c>
    </row>
    <row r="158" spans="1:10" x14ac:dyDescent="0.3">
      <c r="A158" s="11" t="s">
        <v>529</v>
      </c>
      <c r="B158" s="12" t="s">
        <v>530</v>
      </c>
      <c r="C158" s="12">
        <v>46</v>
      </c>
      <c r="D158" s="12" t="s">
        <v>10</v>
      </c>
      <c r="E158" s="12" t="s">
        <v>531</v>
      </c>
      <c r="F158" s="12" t="s">
        <v>18</v>
      </c>
      <c r="G158" s="12" t="s">
        <v>13</v>
      </c>
      <c r="H158" s="13" t="s">
        <v>28</v>
      </c>
      <c r="I158" s="12" t="str">
        <f t="shared" si="4"/>
        <v>Maria Sanchez</v>
      </c>
      <c r="J158" s="12" t="str">
        <f t="shared" si="5"/>
        <v>Maria Sanchez</v>
      </c>
    </row>
    <row r="159" spans="1:10" x14ac:dyDescent="0.3">
      <c r="A159" s="11" t="s">
        <v>532</v>
      </c>
      <c r="B159" s="12" t="s">
        <v>533</v>
      </c>
      <c r="C159" s="12">
        <v>59</v>
      </c>
      <c r="D159" s="12" t="s">
        <v>10</v>
      </c>
      <c r="E159" s="12" t="s">
        <v>534</v>
      </c>
      <c r="F159" s="12" t="s">
        <v>18</v>
      </c>
      <c r="G159" s="12" t="s">
        <v>13</v>
      </c>
      <c r="H159" s="13" t="s">
        <v>19</v>
      </c>
      <c r="I159" s="12" t="str">
        <f t="shared" si="4"/>
        <v>Paul Zamora</v>
      </c>
      <c r="J159" s="12" t="str">
        <f t="shared" si="5"/>
        <v>Paul Zamora</v>
      </c>
    </row>
    <row r="160" spans="1:10" x14ac:dyDescent="0.3">
      <c r="A160" s="11" t="s">
        <v>535</v>
      </c>
      <c r="B160" s="12" t="s">
        <v>536</v>
      </c>
      <c r="C160" s="12">
        <v>43</v>
      </c>
      <c r="D160" s="12" t="s">
        <v>10</v>
      </c>
      <c r="E160" s="12" t="s">
        <v>537</v>
      </c>
      <c r="F160" s="12" t="s">
        <v>175</v>
      </c>
      <c r="G160" s="12" t="s">
        <v>13</v>
      </c>
      <c r="H160" s="13" t="s">
        <v>28</v>
      </c>
      <c r="I160" s="12" t="str">
        <f t="shared" si="4"/>
        <v>Sean Powell</v>
      </c>
      <c r="J160" s="12" t="str">
        <f t="shared" si="5"/>
        <v>Sean Powell</v>
      </c>
    </row>
    <row r="161" spans="1:10" x14ac:dyDescent="0.3">
      <c r="A161" s="11" t="s">
        <v>538</v>
      </c>
      <c r="B161" s="12" t="s">
        <v>539</v>
      </c>
      <c r="C161" s="12">
        <v>46</v>
      </c>
      <c r="D161" s="12" t="s">
        <v>16</v>
      </c>
      <c r="E161" s="12" t="s">
        <v>540</v>
      </c>
      <c r="F161" s="12" t="s">
        <v>91</v>
      </c>
      <c r="G161" s="12" t="s">
        <v>13</v>
      </c>
      <c r="H161" s="13" t="s">
        <v>50</v>
      </c>
      <c r="I161" s="12" t="str">
        <f t="shared" si="4"/>
        <v>Brian Choi</v>
      </c>
      <c r="J161" s="12" t="str">
        <f t="shared" si="5"/>
        <v>Brian Choi</v>
      </c>
    </row>
    <row r="162" spans="1:10" x14ac:dyDescent="0.3">
      <c r="A162" s="11" t="s">
        <v>541</v>
      </c>
      <c r="B162" s="12" t="s">
        <v>542</v>
      </c>
      <c r="C162" s="12">
        <v>41</v>
      </c>
      <c r="D162" s="12" t="s">
        <v>16</v>
      </c>
      <c r="E162" s="12" t="s">
        <v>543</v>
      </c>
      <c r="F162" s="12" t="s">
        <v>12</v>
      </c>
      <c r="G162" s="12" t="s">
        <v>13</v>
      </c>
      <c r="H162" s="13" t="s">
        <v>19</v>
      </c>
      <c r="I162" s="12" t="str">
        <f t="shared" si="4"/>
        <v>John Lawson</v>
      </c>
      <c r="J162" s="12" t="str">
        <f t="shared" si="5"/>
        <v>John Lawson</v>
      </c>
    </row>
    <row r="163" spans="1:10" x14ac:dyDescent="0.3">
      <c r="A163" s="11" t="s">
        <v>544</v>
      </c>
      <c r="B163" s="12" t="s">
        <v>545</v>
      </c>
      <c r="C163" s="12">
        <v>18</v>
      </c>
      <c r="D163" s="12" t="s">
        <v>16</v>
      </c>
      <c r="E163" s="12" t="s">
        <v>546</v>
      </c>
      <c r="F163" s="12" t="s">
        <v>137</v>
      </c>
      <c r="G163" s="12" t="s">
        <v>13</v>
      </c>
      <c r="H163" s="13" t="s">
        <v>33</v>
      </c>
      <c r="I163" s="12" t="str">
        <f t="shared" si="4"/>
        <v>Cynthia Morris</v>
      </c>
      <c r="J163" s="12" t="str">
        <f t="shared" si="5"/>
        <v>Cynthia Morris</v>
      </c>
    </row>
    <row r="164" spans="1:10" x14ac:dyDescent="0.3">
      <c r="A164" s="11" t="s">
        <v>547</v>
      </c>
      <c r="B164" s="12" t="s">
        <v>548</v>
      </c>
      <c r="C164" s="12">
        <v>37</v>
      </c>
      <c r="D164" s="12" t="s">
        <v>10</v>
      </c>
      <c r="E164" s="12" t="s">
        <v>549</v>
      </c>
      <c r="F164" s="12" t="s">
        <v>241</v>
      </c>
      <c r="G164" s="12" t="s">
        <v>13</v>
      </c>
      <c r="H164" s="13" t="s">
        <v>33</v>
      </c>
      <c r="I164" s="12" t="str">
        <f t="shared" si="4"/>
        <v>Mariah Brown</v>
      </c>
      <c r="J164" s="12" t="str">
        <f t="shared" si="5"/>
        <v>Mariah Brown</v>
      </c>
    </row>
    <row r="165" spans="1:10" x14ac:dyDescent="0.3">
      <c r="A165" s="11" t="s">
        <v>550</v>
      </c>
      <c r="B165" s="12" t="s">
        <v>551</v>
      </c>
      <c r="C165" s="12">
        <v>21</v>
      </c>
      <c r="D165" s="12" t="s">
        <v>10</v>
      </c>
      <c r="E165" s="12" t="s">
        <v>552</v>
      </c>
      <c r="F165" s="12" t="s">
        <v>198</v>
      </c>
      <c r="G165" s="12" t="s">
        <v>13</v>
      </c>
      <c r="H165" s="13" t="s">
        <v>28</v>
      </c>
      <c r="I165" s="12" t="str">
        <f t="shared" si="4"/>
        <v>Joseph Jones</v>
      </c>
      <c r="J165" s="12" t="str">
        <f t="shared" si="5"/>
        <v>Joseph Jones</v>
      </c>
    </row>
    <row r="166" spans="1:10" x14ac:dyDescent="0.3">
      <c r="A166" s="11" t="s">
        <v>553</v>
      </c>
      <c r="B166" s="12" t="s">
        <v>554</v>
      </c>
      <c r="C166" s="12">
        <v>39</v>
      </c>
      <c r="D166" s="12" t="s">
        <v>16</v>
      </c>
      <c r="E166" s="12" t="s">
        <v>555</v>
      </c>
      <c r="F166" s="12" t="s">
        <v>84</v>
      </c>
      <c r="G166" s="12" t="s">
        <v>13</v>
      </c>
      <c r="H166" s="13" t="s">
        <v>33</v>
      </c>
      <c r="I166" s="12" t="str">
        <f t="shared" si="4"/>
        <v>Daniel Rivas</v>
      </c>
      <c r="J166" s="12" t="str">
        <f t="shared" si="5"/>
        <v>Daniel Rivas</v>
      </c>
    </row>
    <row r="167" spans="1:10" x14ac:dyDescent="0.3">
      <c r="A167" s="11" t="s">
        <v>556</v>
      </c>
      <c r="B167" s="12" t="s">
        <v>557</v>
      </c>
      <c r="C167" s="12">
        <v>47</v>
      </c>
      <c r="D167" s="12" t="s">
        <v>16</v>
      </c>
      <c r="E167" s="12" t="s">
        <v>558</v>
      </c>
      <c r="F167" s="12" t="s">
        <v>198</v>
      </c>
      <c r="G167" s="12" t="s">
        <v>13</v>
      </c>
      <c r="H167" s="13" t="s">
        <v>19</v>
      </c>
      <c r="I167" s="12" t="str">
        <f t="shared" si="4"/>
        <v>Jason Wheeler</v>
      </c>
      <c r="J167" s="12" t="str">
        <f t="shared" si="5"/>
        <v>Jason Wheeler</v>
      </c>
    </row>
    <row r="168" spans="1:10" x14ac:dyDescent="0.3">
      <c r="A168" s="11" t="s">
        <v>559</v>
      </c>
      <c r="B168" s="12" t="s">
        <v>560</v>
      </c>
      <c r="C168" s="12">
        <v>25</v>
      </c>
      <c r="D168" s="12" t="s">
        <v>16</v>
      </c>
      <c r="E168" s="12" t="s">
        <v>561</v>
      </c>
      <c r="F168" s="12" t="s">
        <v>160</v>
      </c>
      <c r="G168" s="12" t="s">
        <v>13</v>
      </c>
      <c r="H168" s="13" t="s">
        <v>33</v>
      </c>
      <c r="I168" s="12" t="str">
        <f t="shared" si="4"/>
        <v>Patricia Gardner</v>
      </c>
      <c r="J168" s="12" t="str">
        <f t="shared" si="5"/>
        <v>Patricia Gardner</v>
      </c>
    </row>
    <row r="169" spans="1:10" x14ac:dyDescent="0.3">
      <c r="A169" s="11" t="s">
        <v>562</v>
      </c>
      <c r="B169" s="12" t="s">
        <v>563</v>
      </c>
      <c r="C169" s="12">
        <v>36</v>
      </c>
      <c r="D169" s="12" t="s">
        <v>16</v>
      </c>
      <c r="E169" s="12" t="s">
        <v>564</v>
      </c>
      <c r="F169" s="12" t="s">
        <v>241</v>
      </c>
      <c r="G169" s="12" t="s">
        <v>13</v>
      </c>
      <c r="H169" s="13" t="s">
        <v>50</v>
      </c>
      <c r="I169" s="12" t="str">
        <f t="shared" si="4"/>
        <v>Antonio Wade</v>
      </c>
      <c r="J169" s="12" t="str">
        <f t="shared" si="5"/>
        <v>Antonio Wade</v>
      </c>
    </row>
    <row r="170" spans="1:10" x14ac:dyDescent="0.3">
      <c r="A170" s="11" t="s">
        <v>565</v>
      </c>
      <c r="B170" s="12" t="s">
        <v>566</v>
      </c>
      <c r="C170" s="12">
        <v>36</v>
      </c>
      <c r="D170" s="12" t="s">
        <v>16</v>
      </c>
      <c r="E170" s="12" t="s">
        <v>567</v>
      </c>
      <c r="F170" s="12" t="s">
        <v>254</v>
      </c>
      <c r="G170" s="12" t="s">
        <v>13</v>
      </c>
      <c r="H170" s="13" t="s">
        <v>19</v>
      </c>
      <c r="I170" s="12" t="str">
        <f t="shared" si="4"/>
        <v>Daniel Contreras</v>
      </c>
      <c r="J170" s="12" t="str">
        <f t="shared" si="5"/>
        <v>Daniel Contreras</v>
      </c>
    </row>
    <row r="171" spans="1:10" x14ac:dyDescent="0.3">
      <c r="A171" s="11" t="s">
        <v>568</v>
      </c>
      <c r="B171" s="12" t="s">
        <v>569</v>
      </c>
      <c r="C171" s="12">
        <v>64</v>
      </c>
      <c r="D171" s="12" t="s">
        <v>10</v>
      </c>
      <c r="E171" s="12" t="s">
        <v>570</v>
      </c>
      <c r="F171" s="12" t="s">
        <v>49</v>
      </c>
      <c r="G171" s="12" t="s">
        <v>13</v>
      </c>
      <c r="H171" s="13" t="s">
        <v>28</v>
      </c>
      <c r="I171" s="12" t="str">
        <f t="shared" si="4"/>
        <v>Steve Mclaughlin</v>
      </c>
      <c r="J171" s="12" t="str">
        <f t="shared" si="5"/>
        <v>Steve Mclaughlin</v>
      </c>
    </row>
    <row r="172" spans="1:10" x14ac:dyDescent="0.3">
      <c r="A172" s="11" t="s">
        <v>571</v>
      </c>
      <c r="B172" s="12" t="s">
        <v>572</v>
      </c>
      <c r="C172" s="12">
        <v>18</v>
      </c>
      <c r="D172" s="12" t="s">
        <v>10</v>
      </c>
      <c r="E172" s="12" t="s">
        <v>573</v>
      </c>
      <c r="F172" s="12" t="s">
        <v>117</v>
      </c>
      <c r="G172" s="12" t="s">
        <v>13</v>
      </c>
      <c r="H172" s="13" t="s">
        <v>50</v>
      </c>
      <c r="I172" s="12" t="str">
        <f t="shared" si="4"/>
        <v>Christopher Garcia DDS</v>
      </c>
      <c r="J172" s="12" t="str">
        <f t="shared" si="5"/>
        <v>Christopher Garcia Dds</v>
      </c>
    </row>
    <row r="173" spans="1:10" x14ac:dyDescent="0.3">
      <c r="A173" s="11" t="s">
        <v>574</v>
      </c>
      <c r="B173" s="12" t="s">
        <v>575</v>
      </c>
      <c r="C173" s="12">
        <v>44</v>
      </c>
      <c r="D173" s="12" t="s">
        <v>16</v>
      </c>
      <c r="E173" s="12" t="s">
        <v>576</v>
      </c>
      <c r="F173" s="12" t="s">
        <v>258</v>
      </c>
      <c r="G173" s="12" t="s">
        <v>13</v>
      </c>
      <c r="H173" s="13" t="s">
        <v>19</v>
      </c>
      <c r="I173" s="12" t="str">
        <f t="shared" si="4"/>
        <v>Amy Wilson</v>
      </c>
      <c r="J173" s="12" t="str">
        <f t="shared" si="5"/>
        <v>Amy Wilson</v>
      </c>
    </row>
    <row r="174" spans="1:10" x14ac:dyDescent="0.3">
      <c r="A174" s="11" t="s">
        <v>577</v>
      </c>
      <c r="B174" s="12" t="s">
        <v>578</v>
      </c>
      <c r="C174" s="12">
        <v>41</v>
      </c>
      <c r="D174" s="12" t="s">
        <v>16</v>
      </c>
      <c r="E174" s="12" t="s">
        <v>579</v>
      </c>
      <c r="F174" s="12" t="s">
        <v>45</v>
      </c>
      <c r="G174" s="12" t="s">
        <v>13</v>
      </c>
      <c r="H174" s="13" t="s">
        <v>28</v>
      </c>
      <c r="I174" s="12" t="str">
        <f t="shared" si="4"/>
        <v>Thomas Rhodes</v>
      </c>
      <c r="J174" s="12" t="str">
        <f t="shared" si="5"/>
        <v>Thomas Rhodes</v>
      </c>
    </row>
    <row r="175" spans="1:10" x14ac:dyDescent="0.3">
      <c r="A175" s="11" t="s">
        <v>580</v>
      </c>
      <c r="B175" s="12" t="s">
        <v>581</v>
      </c>
      <c r="C175" s="12">
        <v>41</v>
      </c>
      <c r="D175" s="12" t="s">
        <v>16</v>
      </c>
      <c r="E175" s="12" t="s">
        <v>402</v>
      </c>
      <c r="F175" s="12" t="s">
        <v>271</v>
      </c>
      <c r="G175" s="12" t="s">
        <v>582</v>
      </c>
      <c r="H175" s="13" t="s">
        <v>19</v>
      </c>
      <c r="I175" s="12" t="str">
        <f t="shared" si="4"/>
        <v>Teresa Stokes</v>
      </c>
      <c r="J175" s="12" t="str">
        <f t="shared" si="5"/>
        <v>Teresa Stokes</v>
      </c>
    </row>
    <row r="176" spans="1:10" x14ac:dyDescent="0.3">
      <c r="A176" s="11" t="s">
        <v>583</v>
      </c>
      <c r="B176" s="12" t="s">
        <v>584</v>
      </c>
      <c r="C176" s="12">
        <v>26</v>
      </c>
      <c r="D176" s="12" t="s">
        <v>16</v>
      </c>
      <c r="E176" s="12" t="s">
        <v>585</v>
      </c>
      <c r="F176" s="12" t="s">
        <v>175</v>
      </c>
      <c r="G176" s="12" t="s">
        <v>13</v>
      </c>
      <c r="H176" s="13" t="s">
        <v>50</v>
      </c>
      <c r="I176" s="12" t="str">
        <f t="shared" si="4"/>
        <v>Maria Davis</v>
      </c>
      <c r="J176" s="12" t="str">
        <f t="shared" si="5"/>
        <v>Maria Davis</v>
      </c>
    </row>
    <row r="177" spans="1:10" x14ac:dyDescent="0.3">
      <c r="A177" s="11" t="s">
        <v>586</v>
      </c>
      <c r="B177" s="12" t="s">
        <v>587</v>
      </c>
      <c r="C177" s="12">
        <v>56</v>
      </c>
      <c r="D177" s="12" t="s">
        <v>10</v>
      </c>
      <c r="E177" s="12" t="s">
        <v>588</v>
      </c>
      <c r="F177" s="12" t="s">
        <v>103</v>
      </c>
      <c r="G177" s="12" t="s">
        <v>13</v>
      </c>
      <c r="H177" s="13" t="s">
        <v>19</v>
      </c>
      <c r="I177" s="12" t="str">
        <f t="shared" si="4"/>
        <v>Michelle Rogers</v>
      </c>
      <c r="J177" s="12" t="str">
        <f t="shared" si="5"/>
        <v>Michelle Rogers</v>
      </c>
    </row>
    <row r="178" spans="1:10" x14ac:dyDescent="0.3">
      <c r="A178" s="11" t="s">
        <v>589</v>
      </c>
      <c r="B178" s="12" t="s">
        <v>590</v>
      </c>
      <c r="C178" s="12">
        <v>48</v>
      </c>
      <c r="D178" s="12" t="s">
        <v>10</v>
      </c>
      <c r="E178" s="12" t="s">
        <v>591</v>
      </c>
      <c r="F178" s="12" t="s">
        <v>175</v>
      </c>
      <c r="G178" s="12" t="s">
        <v>13</v>
      </c>
      <c r="H178" s="13" t="s">
        <v>33</v>
      </c>
      <c r="I178" s="12" t="str">
        <f t="shared" si="4"/>
        <v>John Bradford</v>
      </c>
      <c r="J178" s="12" t="str">
        <f t="shared" si="5"/>
        <v>John Bradford</v>
      </c>
    </row>
    <row r="179" spans="1:10" x14ac:dyDescent="0.3">
      <c r="A179" s="11" t="s">
        <v>592</v>
      </c>
      <c r="B179" s="12" t="s">
        <v>593</v>
      </c>
      <c r="C179" s="12">
        <v>55</v>
      </c>
      <c r="D179" s="12" t="s">
        <v>10</v>
      </c>
      <c r="E179" s="12" t="s">
        <v>594</v>
      </c>
      <c r="F179" s="12" t="s">
        <v>595</v>
      </c>
      <c r="G179" s="12" t="s">
        <v>13</v>
      </c>
      <c r="H179" s="13" t="s">
        <v>19</v>
      </c>
      <c r="I179" s="12" t="str">
        <f t="shared" si="4"/>
        <v>Curtis Lam</v>
      </c>
      <c r="J179" s="12" t="str">
        <f t="shared" si="5"/>
        <v>Curtis Lam</v>
      </c>
    </row>
    <row r="180" spans="1:10" x14ac:dyDescent="0.3">
      <c r="A180" s="11" t="s">
        <v>596</v>
      </c>
      <c r="B180" s="12" t="s">
        <v>597</v>
      </c>
      <c r="C180" s="12">
        <v>33</v>
      </c>
      <c r="D180" s="12" t="s">
        <v>16</v>
      </c>
      <c r="E180" s="12" t="s">
        <v>598</v>
      </c>
      <c r="F180" s="12" t="s">
        <v>321</v>
      </c>
      <c r="G180" s="12" t="s">
        <v>13</v>
      </c>
      <c r="H180" s="13" t="s">
        <v>28</v>
      </c>
      <c r="I180" s="12" t="str">
        <f t="shared" si="4"/>
        <v>Michelle Myers</v>
      </c>
      <c r="J180" s="12" t="str">
        <f t="shared" si="5"/>
        <v>Michelle Myers</v>
      </c>
    </row>
    <row r="181" spans="1:10" x14ac:dyDescent="0.3">
      <c r="A181" s="11" t="s">
        <v>599</v>
      </c>
      <c r="B181" s="12" t="s">
        <v>600</v>
      </c>
      <c r="C181" s="12">
        <v>43</v>
      </c>
      <c r="D181" s="12" t="s">
        <v>16</v>
      </c>
      <c r="E181" s="12" t="s">
        <v>601</v>
      </c>
      <c r="F181" s="12" t="s">
        <v>121</v>
      </c>
      <c r="G181" s="12" t="s">
        <v>13</v>
      </c>
      <c r="H181" s="13" t="s">
        <v>33</v>
      </c>
      <c r="I181" s="12" t="str">
        <f t="shared" si="4"/>
        <v>Nicholas Bradshaw</v>
      </c>
      <c r="J181" s="12" t="str">
        <f t="shared" si="5"/>
        <v>Nicholas Bradshaw</v>
      </c>
    </row>
    <row r="182" spans="1:10" x14ac:dyDescent="0.3">
      <c r="A182" s="11" t="s">
        <v>602</v>
      </c>
      <c r="B182" s="12" t="s">
        <v>603</v>
      </c>
      <c r="C182" s="12">
        <v>38</v>
      </c>
      <c r="D182" s="12" t="s">
        <v>10</v>
      </c>
      <c r="E182" s="12" t="s">
        <v>604</v>
      </c>
      <c r="F182" s="12" t="s">
        <v>439</v>
      </c>
      <c r="G182" s="12" t="s">
        <v>13</v>
      </c>
      <c r="H182" s="13" t="s">
        <v>28</v>
      </c>
      <c r="I182" s="12" t="str">
        <f t="shared" si="4"/>
        <v>Wesley Thompson</v>
      </c>
      <c r="J182" s="12" t="str">
        <f t="shared" si="5"/>
        <v>Wesley Thompson</v>
      </c>
    </row>
    <row r="183" spans="1:10" x14ac:dyDescent="0.3">
      <c r="A183" s="11" t="s">
        <v>605</v>
      </c>
      <c r="B183" s="12" t="s">
        <v>606</v>
      </c>
      <c r="C183" s="12">
        <v>60</v>
      </c>
      <c r="D183" s="12" t="s">
        <v>10</v>
      </c>
      <c r="E183" s="12" t="s">
        <v>607</v>
      </c>
      <c r="F183" s="12" t="s">
        <v>61</v>
      </c>
      <c r="G183" s="12" t="s">
        <v>13</v>
      </c>
      <c r="H183" s="13" t="s">
        <v>28</v>
      </c>
      <c r="I183" s="12" t="str">
        <f t="shared" si="4"/>
        <v>Erin Ward</v>
      </c>
      <c r="J183" s="12" t="str">
        <f t="shared" si="5"/>
        <v>Erin Ward</v>
      </c>
    </row>
    <row r="184" spans="1:10" x14ac:dyDescent="0.3">
      <c r="A184" s="11" t="s">
        <v>608</v>
      </c>
      <c r="B184" s="12" t="s">
        <v>609</v>
      </c>
      <c r="C184" s="12">
        <v>23</v>
      </c>
      <c r="D184" s="12" t="s">
        <v>16</v>
      </c>
      <c r="E184" s="12" t="s">
        <v>610</v>
      </c>
      <c r="F184" s="12" t="s">
        <v>99</v>
      </c>
      <c r="G184" s="12" t="s">
        <v>13</v>
      </c>
      <c r="H184" s="13" t="s">
        <v>33</v>
      </c>
      <c r="I184" s="12" t="str">
        <f t="shared" si="4"/>
        <v>Melissa Hamilton</v>
      </c>
      <c r="J184" s="12" t="str">
        <f t="shared" si="5"/>
        <v>Melissa Hamilton</v>
      </c>
    </row>
    <row r="185" spans="1:10" x14ac:dyDescent="0.3">
      <c r="A185" s="11" t="s">
        <v>611</v>
      </c>
      <c r="B185" s="12" t="s">
        <v>612</v>
      </c>
      <c r="C185" s="12">
        <v>18</v>
      </c>
      <c r="D185" s="12" t="s">
        <v>10</v>
      </c>
      <c r="E185" s="12" t="s">
        <v>613</v>
      </c>
      <c r="F185" s="12" t="s">
        <v>61</v>
      </c>
      <c r="G185" s="12" t="s">
        <v>13</v>
      </c>
      <c r="H185" s="13" t="s">
        <v>19</v>
      </c>
      <c r="I185" s="12" t="str">
        <f t="shared" si="4"/>
        <v>Mario Jacobs</v>
      </c>
      <c r="J185" s="12" t="str">
        <f t="shared" si="5"/>
        <v>Mario Jacobs</v>
      </c>
    </row>
    <row r="186" spans="1:10" x14ac:dyDescent="0.3">
      <c r="A186" s="11" t="s">
        <v>614</v>
      </c>
      <c r="B186" s="12" t="s">
        <v>615</v>
      </c>
      <c r="C186" s="12">
        <v>46</v>
      </c>
      <c r="D186" s="12" t="s">
        <v>16</v>
      </c>
      <c r="E186" s="12" t="s">
        <v>616</v>
      </c>
      <c r="F186" s="12" t="s">
        <v>18</v>
      </c>
      <c r="G186" s="12" t="s">
        <v>13</v>
      </c>
      <c r="H186" s="13" t="s">
        <v>33</v>
      </c>
      <c r="I186" s="12" t="str">
        <f t="shared" si="4"/>
        <v>Leonard Cochran</v>
      </c>
      <c r="J186" s="12" t="str">
        <f t="shared" si="5"/>
        <v>Leonard Cochran</v>
      </c>
    </row>
    <row r="187" spans="1:10" x14ac:dyDescent="0.3">
      <c r="A187" s="11" t="s">
        <v>617</v>
      </c>
      <c r="B187" s="12" t="s">
        <v>618</v>
      </c>
      <c r="C187" s="12">
        <v>54</v>
      </c>
      <c r="D187" s="12" t="s">
        <v>16</v>
      </c>
      <c r="E187" s="12" t="s">
        <v>619</v>
      </c>
      <c r="F187" s="12" t="s">
        <v>91</v>
      </c>
      <c r="G187" s="12" t="s">
        <v>13</v>
      </c>
      <c r="H187" s="13" t="s">
        <v>19</v>
      </c>
      <c r="I187" s="12" t="str">
        <f t="shared" si="4"/>
        <v>Brent Rivas</v>
      </c>
      <c r="J187" s="12" t="str">
        <f t="shared" si="5"/>
        <v>Brent Rivas</v>
      </c>
    </row>
    <row r="188" spans="1:10" x14ac:dyDescent="0.3">
      <c r="A188" s="11" t="s">
        <v>620</v>
      </c>
      <c r="B188" s="12" t="s">
        <v>621</v>
      </c>
      <c r="C188" s="12">
        <v>53</v>
      </c>
      <c r="D188" s="12" t="s">
        <v>10</v>
      </c>
      <c r="E188" s="12" t="s">
        <v>622</v>
      </c>
      <c r="F188" s="12" t="s">
        <v>117</v>
      </c>
      <c r="G188" s="12" t="s">
        <v>13</v>
      </c>
      <c r="H188" s="13" t="s">
        <v>33</v>
      </c>
      <c r="I188" s="12" t="str">
        <f t="shared" si="4"/>
        <v>Jennifer Pruitt</v>
      </c>
      <c r="J188" s="12" t="str">
        <f t="shared" si="5"/>
        <v>Jennifer Pruitt</v>
      </c>
    </row>
    <row r="189" spans="1:10" x14ac:dyDescent="0.3">
      <c r="A189" s="11" t="s">
        <v>623</v>
      </c>
      <c r="B189" s="12" t="s">
        <v>624</v>
      </c>
      <c r="C189" s="12">
        <v>60</v>
      </c>
      <c r="D189" s="12" t="s">
        <v>16</v>
      </c>
      <c r="E189" s="12" t="s">
        <v>625</v>
      </c>
      <c r="F189" s="12" t="s">
        <v>23</v>
      </c>
      <c r="G189" s="12" t="s">
        <v>13</v>
      </c>
      <c r="H189" s="13" t="s">
        <v>19</v>
      </c>
      <c r="I189" s="12" t="str">
        <f t="shared" si="4"/>
        <v>Dr. Suzanne Bullock</v>
      </c>
      <c r="J189" s="12" t="str">
        <f t="shared" si="5"/>
        <v>Dr. Suzanne Bullock</v>
      </c>
    </row>
    <row r="190" spans="1:10" x14ac:dyDescent="0.3">
      <c r="A190" s="11" t="s">
        <v>626</v>
      </c>
      <c r="B190" s="12" t="s">
        <v>627</v>
      </c>
      <c r="C190" s="12">
        <v>42</v>
      </c>
      <c r="D190" s="12" t="s">
        <v>10</v>
      </c>
      <c r="E190" s="12" t="s">
        <v>628</v>
      </c>
      <c r="F190" s="12" t="s">
        <v>237</v>
      </c>
      <c r="G190" s="12" t="s">
        <v>13</v>
      </c>
      <c r="H190" s="13" t="s">
        <v>33</v>
      </c>
      <c r="I190" s="12" t="str">
        <f t="shared" si="4"/>
        <v>Kimberly Brooks</v>
      </c>
      <c r="J190" s="12" t="str">
        <f t="shared" si="5"/>
        <v>Kimberly Brooks</v>
      </c>
    </row>
    <row r="191" spans="1:10" x14ac:dyDescent="0.3">
      <c r="A191" s="11" t="s">
        <v>629</v>
      </c>
      <c r="B191" s="12" t="s">
        <v>630</v>
      </c>
      <c r="C191" s="12">
        <v>29</v>
      </c>
      <c r="D191" s="12" t="s">
        <v>10</v>
      </c>
      <c r="E191" s="12" t="s">
        <v>631</v>
      </c>
      <c r="F191" s="12" t="s">
        <v>595</v>
      </c>
      <c r="G191" s="12" t="s">
        <v>13</v>
      </c>
      <c r="H191" s="13" t="s">
        <v>50</v>
      </c>
      <c r="I191" s="12" t="str">
        <f t="shared" si="4"/>
        <v>Daniel Austin</v>
      </c>
      <c r="J191" s="12" t="str">
        <f t="shared" si="5"/>
        <v>Daniel Austin</v>
      </c>
    </row>
    <row r="192" spans="1:10" x14ac:dyDescent="0.3">
      <c r="A192" s="11" t="s">
        <v>632</v>
      </c>
      <c r="B192" s="12" t="s">
        <v>633</v>
      </c>
      <c r="C192" s="12">
        <v>21</v>
      </c>
      <c r="D192" s="12" t="s">
        <v>10</v>
      </c>
      <c r="E192" s="12" t="s">
        <v>634</v>
      </c>
      <c r="F192" s="12" t="s">
        <v>61</v>
      </c>
      <c r="G192" s="12" t="s">
        <v>13</v>
      </c>
      <c r="H192" s="13" t="s">
        <v>28</v>
      </c>
      <c r="I192" s="12" t="str">
        <f t="shared" si="4"/>
        <v>Christopher Stewart</v>
      </c>
      <c r="J192" s="12" t="str">
        <f t="shared" si="5"/>
        <v>Christopher Stewart</v>
      </c>
    </row>
    <row r="193" spans="1:10" x14ac:dyDescent="0.3">
      <c r="A193" s="11" t="s">
        <v>635</v>
      </c>
      <c r="B193" s="12" t="s">
        <v>636</v>
      </c>
      <c r="C193" s="12">
        <v>29</v>
      </c>
      <c r="D193" s="12" t="s">
        <v>16</v>
      </c>
      <c r="E193" s="12" t="s">
        <v>637</v>
      </c>
      <c r="F193" s="12" t="s">
        <v>27</v>
      </c>
      <c r="G193" s="12" t="s">
        <v>13</v>
      </c>
      <c r="H193" s="13" t="s">
        <v>28</v>
      </c>
      <c r="I193" s="12" t="str">
        <f t="shared" si="4"/>
        <v>Todd Poole</v>
      </c>
      <c r="J193" s="12" t="str">
        <f t="shared" si="5"/>
        <v>Todd Poole</v>
      </c>
    </row>
    <row r="194" spans="1:10" x14ac:dyDescent="0.3">
      <c r="A194" s="11" t="s">
        <v>638</v>
      </c>
      <c r="B194" s="12" t="s">
        <v>639</v>
      </c>
      <c r="C194" s="12">
        <v>26</v>
      </c>
      <c r="D194" s="12" t="s">
        <v>10</v>
      </c>
      <c r="E194" s="12" t="s">
        <v>640</v>
      </c>
      <c r="F194" s="12" t="s">
        <v>110</v>
      </c>
      <c r="G194" s="12" t="s">
        <v>13</v>
      </c>
      <c r="H194" s="13" t="s">
        <v>50</v>
      </c>
      <c r="I194" s="12" t="str">
        <f t="shared" ref="I194:I257" si="6">TRIM(B194)</f>
        <v>Jacob Wood</v>
      </c>
      <c r="J194" s="12" t="str">
        <f t="shared" ref="J194:J257" si="7">PROPER(I194)</f>
        <v>Jacob Wood</v>
      </c>
    </row>
    <row r="195" spans="1:10" x14ac:dyDescent="0.3">
      <c r="A195" s="11" t="s">
        <v>641</v>
      </c>
      <c r="B195" s="12" t="s">
        <v>642</v>
      </c>
      <c r="C195" s="12">
        <v>38</v>
      </c>
      <c r="D195" s="12" t="s">
        <v>10</v>
      </c>
      <c r="E195" s="12" t="s">
        <v>643</v>
      </c>
      <c r="F195" s="12" t="s">
        <v>84</v>
      </c>
      <c r="G195" s="12" t="s">
        <v>13</v>
      </c>
      <c r="H195" s="13" t="s">
        <v>50</v>
      </c>
      <c r="I195" s="12" t="str">
        <f t="shared" si="6"/>
        <v>David Roberts</v>
      </c>
      <c r="J195" s="12" t="str">
        <f t="shared" si="7"/>
        <v>David Roberts</v>
      </c>
    </row>
    <row r="196" spans="1:10" x14ac:dyDescent="0.3">
      <c r="A196" s="11" t="s">
        <v>644</v>
      </c>
      <c r="B196" s="12" t="s">
        <v>645</v>
      </c>
      <c r="C196" s="12">
        <v>46</v>
      </c>
      <c r="D196" s="12" t="s">
        <v>10</v>
      </c>
      <c r="E196" s="12" t="s">
        <v>646</v>
      </c>
      <c r="F196" s="12" t="s">
        <v>54</v>
      </c>
      <c r="G196" s="12" t="s">
        <v>13</v>
      </c>
      <c r="H196" s="13" t="s">
        <v>50</v>
      </c>
      <c r="I196" s="12" t="str">
        <f t="shared" si="6"/>
        <v>Ashley Ferguson</v>
      </c>
      <c r="J196" s="12" t="str">
        <f t="shared" si="7"/>
        <v>Ashley Ferguson</v>
      </c>
    </row>
    <row r="197" spans="1:10" x14ac:dyDescent="0.3">
      <c r="A197" s="11" t="s">
        <v>647</v>
      </c>
      <c r="B197" s="12" t="s">
        <v>648</v>
      </c>
      <c r="C197" s="12">
        <v>60</v>
      </c>
      <c r="D197" s="12" t="s">
        <v>10</v>
      </c>
      <c r="E197" s="12" t="s">
        <v>649</v>
      </c>
      <c r="F197" s="12" t="s">
        <v>137</v>
      </c>
      <c r="G197" s="12" t="s">
        <v>13</v>
      </c>
      <c r="H197" s="13" t="s">
        <v>33</v>
      </c>
      <c r="I197" s="12" t="str">
        <f t="shared" si="6"/>
        <v>Anthony Garcia</v>
      </c>
      <c r="J197" s="12" t="str">
        <f t="shared" si="7"/>
        <v>Anthony Garcia</v>
      </c>
    </row>
    <row r="198" spans="1:10" x14ac:dyDescent="0.3">
      <c r="A198" s="11" t="s">
        <v>650</v>
      </c>
      <c r="B198" s="12" t="s">
        <v>651</v>
      </c>
      <c r="C198" s="12">
        <v>18</v>
      </c>
      <c r="D198" s="12" t="s">
        <v>16</v>
      </c>
      <c r="E198" s="12" t="s">
        <v>652</v>
      </c>
      <c r="F198" s="12" t="s">
        <v>167</v>
      </c>
      <c r="G198" s="12" t="s">
        <v>13</v>
      </c>
      <c r="H198" s="13" t="s">
        <v>19</v>
      </c>
      <c r="I198" s="12" t="str">
        <f t="shared" si="6"/>
        <v>Megan Greer</v>
      </c>
      <c r="J198" s="12" t="str">
        <f t="shared" si="7"/>
        <v>Megan Greer</v>
      </c>
    </row>
    <row r="199" spans="1:10" x14ac:dyDescent="0.3">
      <c r="A199" s="11" t="s">
        <v>653</v>
      </c>
      <c r="B199" s="12" t="s">
        <v>654</v>
      </c>
      <c r="C199" s="12">
        <v>45</v>
      </c>
      <c r="D199" s="12" t="s">
        <v>16</v>
      </c>
      <c r="E199" s="12" t="s">
        <v>211</v>
      </c>
      <c r="F199" s="12" t="s">
        <v>205</v>
      </c>
      <c r="G199" s="12" t="s">
        <v>13</v>
      </c>
      <c r="H199" s="13" t="s">
        <v>19</v>
      </c>
      <c r="I199" s="12" t="str">
        <f t="shared" si="6"/>
        <v>Andrea Jacobs</v>
      </c>
      <c r="J199" s="12" t="str">
        <f t="shared" si="7"/>
        <v>Andrea Jacobs</v>
      </c>
    </row>
    <row r="200" spans="1:10" x14ac:dyDescent="0.3">
      <c r="A200" s="11" t="s">
        <v>655</v>
      </c>
      <c r="B200" s="12" t="s">
        <v>656</v>
      </c>
      <c r="C200" s="12">
        <v>54</v>
      </c>
      <c r="D200" s="12" t="s">
        <v>10</v>
      </c>
      <c r="E200" s="12" t="s">
        <v>657</v>
      </c>
      <c r="F200" s="12" t="s">
        <v>175</v>
      </c>
      <c r="G200" s="12" t="s">
        <v>13</v>
      </c>
      <c r="H200" s="13" t="s">
        <v>28</v>
      </c>
      <c r="I200" s="12" t="str">
        <f t="shared" si="6"/>
        <v>Wanda Snyder</v>
      </c>
      <c r="J200" s="12" t="str">
        <f t="shared" si="7"/>
        <v>Wanda Snyder</v>
      </c>
    </row>
    <row r="201" spans="1:10" x14ac:dyDescent="0.3">
      <c r="A201" s="11" t="s">
        <v>658</v>
      </c>
      <c r="B201" s="12" t="s">
        <v>659</v>
      </c>
      <c r="C201" s="12">
        <v>46</v>
      </c>
      <c r="D201" s="12" t="s">
        <v>10</v>
      </c>
      <c r="E201" s="12" t="s">
        <v>660</v>
      </c>
      <c r="F201" s="12" t="s">
        <v>241</v>
      </c>
      <c r="G201" s="12" t="s">
        <v>13</v>
      </c>
      <c r="H201" s="13" t="s">
        <v>28</v>
      </c>
      <c r="I201" s="12" t="str">
        <f t="shared" si="6"/>
        <v>Carmen Price</v>
      </c>
      <c r="J201" s="12" t="str">
        <f t="shared" si="7"/>
        <v>Carmen Price</v>
      </c>
    </row>
    <row r="202" spans="1:10" x14ac:dyDescent="0.3">
      <c r="A202" s="11" t="s">
        <v>661</v>
      </c>
      <c r="B202" s="12" t="s">
        <v>662</v>
      </c>
      <c r="C202" s="12">
        <v>30</v>
      </c>
      <c r="D202" s="12" t="s">
        <v>10</v>
      </c>
      <c r="E202" s="12" t="s">
        <v>663</v>
      </c>
      <c r="F202" s="12" t="s">
        <v>439</v>
      </c>
      <c r="G202" s="12" t="s">
        <v>13</v>
      </c>
      <c r="H202" s="13" t="s">
        <v>19</v>
      </c>
      <c r="I202" s="12" t="str">
        <f t="shared" si="6"/>
        <v>Anna Perez</v>
      </c>
      <c r="J202" s="12" t="str">
        <f t="shared" si="7"/>
        <v>Anna Perez</v>
      </c>
    </row>
    <row r="203" spans="1:10" x14ac:dyDescent="0.3">
      <c r="A203" s="11" t="s">
        <v>664</v>
      </c>
      <c r="B203" s="12" t="s">
        <v>665</v>
      </c>
      <c r="C203" s="12">
        <v>25</v>
      </c>
      <c r="D203" s="12" t="s">
        <v>16</v>
      </c>
      <c r="E203" s="12" t="s">
        <v>666</v>
      </c>
      <c r="F203" s="12" t="s">
        <v>160</v>
      </c>
      <c r="G203" s="12" t="s">
        <v>13</v>
      </c>
      <c r="H203" s="13" t="s">
        <v>28</v>
      </c>
      <c r="I203" s="12" t="str">
        <f t="shared" si="6"/>
        <v>Mary Boyd</v>
      </c>
      <c r="J203" s="12" t="str">
        <f t="shared" si="7"/>
        <v>Mary Boyd</v>
      </c>
    </row>
    <row r="204" spans="1:10" x14ac:dyDescent="0.3">
      <c r="A204" s="11" t="s">
        <v>667</v>
      </c>
      <c r="B204" s="12" t="s">
        <v>668</v>
      </c>
      <c r="C204" s="12">
        <v>37</v>
      </c>
      <c r="D204" s="12" t="s">
        <v>16</v>
      </c>
      <c r="E204" s="12" t="s">
        <v>669</v>
      </c>
      <c r="F204" s="12" t="s">
        <v>65</v>
      </c>
      <c r="G204" s="12" t="s">
        <v>13</v>
      </c>
      <c r="H204" s="13" t="s">
        <v>19</v>
      </c>
      <c r="I204" s="12" t="str">
        <f t="shared" si="6"/>
        <v>Christina Garcia</v>
      </c>
      <c r="J204" s="12" t="str">
        <f t="shared" si="7"/>
        <v>Christina Garcia</v>
      </c>
    </row>
    <row r="205" spans="1:10" x14ac:dyDescent="0.3">
      <c r="A205" s="11" t="s">
        <v>670</v>
      </c>
      <c r="B205" s="12" t="s">
        <v>671</v>
      </c>
      <c r="C205" s="12">
        <v>47</v>
      </c>
      <c r="D205" s="12" t="s">
        <v>10</v>
      </c>
      <c r="E205" s="12" t="s">
        <v>672</v>
      </c>
      <c r="F205" s="12" t="s">
        <v>271</v>
      </c>
      <c r="G205" s="12" t="s">
        <v>13</v>
      </c>
      <c r="H205" s="13" t="s">
        <v>19</v>
      </c>
      <c r="I205" s="12" t="str">
        <f t="shared" si="6"/>
        <v>Sarah Brady</v>
      </c>
      <c r="J205" s="12" t="str">
        <f t="shared" si="7"/>
        <v>Sarah Brady</v>
      </c>
    </row>
    <row r="206" spans="1:10" x14ac:dyDescent="0.3">
      <c r="A206" s="11" t="s">
        <v>673</v>
      </c>
      <c r="B206" s="12" t="s">
        <v>674</v>
      </c>
      <c r="C206" s="12">
        <v>52</v>
      </c>
      <c r="D206" s="12" t="s">
        <v>10</v>
      </c>
      <c r="E206" s="12" t="s">
        <v>675</v>
      </c>
      <c r="F206" s="12" t="s">
        <v>291</v>
      </c>
      <c r="G206" s="12" t="s">
        <v>13</v>
      </c>
      <c r="H206" s="13" t="s">
        <v>19</v>
      </c>
      <c r="I206" s="12" t="str">
        <f t="shared" si="6"/>
        <v>Tiffany Herrera</v>
      </c>
      <c r="J206" s="12" t="str">
        <f t="shared" si="7"/>
        <v>Tiffany Herrera</v>
      </c>
    </row>
    <row r="207" spans="1:10" x14ac:dyDescent="0.3">
      <c r="A207" s="11" t="s">
        <v>676</v>
      </c>
      <c r="B207" s="12" t="s">
        <v>677</v>
      </c>
      <c r="C207" s="12">
        <v>44</v>
      </c>
      <c r="D207" s="12" t="s">
        <v>16</v>
      </c>
      <c r="E207" s="12" t="s">
        <v>678</v>
      </c>
      <c r="F207" s="12" t="s">
        <v>91</v>
      </c>
      <c r="G207" s="12" t="s">
        <v>13</v>
      </c>
      <c r="H207" s="13" t="s">
        <v>50</v>
      </c>
      <c r="I207" s="12" t="str">
        <f t="shared" si="6"/>
        <v>Michelle Carpenter</v>
      </c>
      <c r="J207" s="12" t="str">
        <f t="shared" si="7"/>
        <v>Michelle Carpenter</v>
      </c>
    </row>
    <row r="208" spans="1:10" x14ac:dyDescent="0.3">
      <c r="A208" s="11" t="s">
        <v>679</v>
      </c>
      <c r="B208" s="12" t="s">
        <v>680</v>
      </c>
      <c r="C208" s="12">
        <v>26</v>
      </c>
      <c r="D208" s="12" t="s">
        <v>16</v>
      </c>
      <c r="E208" s="12" t="s">
        <v>681</v>
      </c>
      <c r="F208" s="12" t="s">
        <v>241</v>
      </c>
      <c r="G208" s="12" t="s">
        <v>13</v>
      </c>
      <c r="H208" s="13" t="s">
        <v>33</v>
      </c>
      <c r="I208" s="12" t="str">
        <f t="shared" si="6"/>
        <v>Ronald Jones</v>
      </c>
      <c r="J208" s="12" t="str">
        <f t="shared" si="7"/>
        <v>Ronald Jones</v>
      </c>
    </row>
    <row r="209" spans="1:10" x14ac:dyDescent="0.3">
      <c r="A209" s="11" t="s">
        <v>682</v>
      </c>
      <c r="B209" s="12" t="s">
        <v>683</v>
      </c>
      <c r="C209" s="12">
        <v>28</v>
      </c>
      <c r="D209" s="12" t="s">
        <v>16</v>
      </c>
      <c r="E209" s="12" t="s">
        <v>684</v>
      </c>
      <c r="F209" s="12" t="s">
        <v>91</v>
      </c>
      <c r="G209" s="12" t="s">
        <v>13</v>
      </c>
      <c r="H209" s="13" t="s">
        <v>28</v>
      </c>
      <c r="I209" s="12" t="str">
        <f t="shared" si="6"/>
        <v>Jacqueline Pacheco</v>
      </c>
      <c r="J209" s="12" t="str">
        <f t="shared" si="7"/>
        <v>Jacqueline Pacheco</v>
      </c>
    </row>
    <row r="210" spans="1:10" x14ac:dyDescent="0.3">
      <c r="A210" s="11" t="s">
        <v>685</v>
      </c>
      <c r="B210" s="12" t="s">
        <v>686</v>
      </c>
      <c r="C210" s="12">
        <v>54</v>
      </c>
      <c r="D210" s="12" t="s">
        <v>10</v>
      </c>
      <c r="E210" s="12" t="s">
        <v>687</v>
      </c>
      <c r="F210" s="12" t="s">
        <v>332</v>
      </c>
      <c r="G210" s="12" t="s">
        <v>13</v>
      </c>
      <c r="H210" s="13" t="s">
        <v>19</v>
      </c>
      <c r="I210" s="12" t="str">
        <f t="shared" si="6"/>
        <v>John Perez</v>
      </c>
      <c r="J210" s="12" t="str">
        <f t="shared" si="7"/>
        <v>John Perez</v>
      </c>
    </row>
    <row r="211" spans="1:10" x14ac:dyDescent="0.3">
      <c r="A211" s="11" t="s">
        <v>688</v>
      </c>
      <c r="B211" s="12" t="s">
        <v>689</v>
      </c>
      <c r="C211" s="12">
        <v>50</v>
      </c>
      <c r="D211" s="12" t="s">
        <v>16</v>
      </c>
      <c r="E211" s="12" t="s">
        <v>690</v>
      </c>
      <c r="F211" s="12" t="s">
        <v>439</v>
      </c>
      <c r="G211" s="12" t="s">
        <v>13</v>
      </c>
      <c r="H211" s="13" t="s">
        <v>19</v>
      </c>
      <c r="I211" s="12" t="str">
        <f t="shared" si="6"/>
        <v>Joan Johnson</v>
      </c>
      <c r="J211" s="12" t="str">
        <f t="shared" si="7"/>
        <v>Joan Johnson</v>
      </c>
    </row>
    <row r="212" spans="1:10" x14ac:dyDescent="0.3">
      <c r="A212" s="11" t="s">
        <v>691</v>
      </c>
      <c r="B212" s="12" t="s">
        <v>692</v>
      </c>
      <c r="C212" s="12">
        <v>48</v>
      </c>
      <c r="D212" s="12" t="s">
        <v>10</v>
      </c>
      <c r="E212" s="12" t="s">
        <v>693</v>
      </c>
      <c r="F212" s="12" t="s">
        <v>84</v>
      </c>
      <c r="G212" s="12" t="s">
        <v>13</v>
      </c>
      <c r="H212" s="13" t="s">
        <v>33</v>
      </c>
      <c r="I212" s="12" t="str">
        <f t="shared" si="6"/>
        <v>Antonio Jones</v>
      </c>
      <c r="J212" s="12" t="str">
        <f t="shared" si="7"/>
        <v>Antonio Jones</v>
      </c>
    </row>
    <row r="213" spans="1:10" x14ac:dyDescent="0.3">
      <c r="A213" s="11" t="s">
        <v>694</v>
      </c>
      <c r="B213" s="12" t="s">
        <v>695</v>
      </c>
      <c r="C213" s="12">
        <v>20</v>
      </c>
      <c r="D213" s="12" t="s">
        <v>16</v>
      </c>
      <c r="E213" s="12" t="s">
        <v>696</v>
      </c>
      <c r="F213" s="12" t="s">
        <v>95</v>
      </c>
      <c r="G213" s="12" t="s">
        <v>13</v>
      </c>
      <c r="H213" s="13" t="s">
        <v>33</v>
      </c>
      <c r="I213" s="12" t="str">
        <f t="shared" si="6"/>
        <v>Rodney Huffman</v>
      </c>
      <c r="J213" s="12" t="str">
        <f t="shared" si="7"/>
        <v>Rodney Huffman</v>
      </c>
    </row>
    <row r="214" spans="1:10" x14ac:dyDescent="0.3">
      <c r="A214" s="11" t="s">
        <v>697</v>
      </c>
      <c r="B214" s="12" t="s">
        <v>698</v>
      </c>
      <c r="C214" s="12">
        <v>63</v>
      </c>
      <c r="D214" s="12" t="s">
        <v>16</v>
      </c>
      <c r="E214" s="12" t="s">
        <v>699</v>
      </c>
      <c r="F214" s="12" t="s">
        <v>77</v>
      </c>
      <c r="G214" s="12" t="s">
        <v>13</v>
      </c>
      <c r="H214" s="13" t="s">
        <v>19</v>
      </c>
      <c r="I214" s="12" t="str">
        <f t="shared" si="6"/>
        <v>Blake Harrison</v>
      </c>
      <c r="J214" s="12" t="str">
        <f t="shared" si="7"/>
        <v>Blake Harrison</v>
      </c>
    </row>
    <row r="215" spans="1:10" x14ac:dyDescent="0.3">
      <c r="A215" s="11" t="s">
        <v>700</v>
      </c>
      <c r="B215" s="12" t="s">
        <v>701</v>
      </c>
      <c r="C215" s="12">
        <v>42</v>
      </c>
      <c r="D215" s="12" t="s">
        <v>16</v>
      </c>
      <c r="E215" s="12" t="s">
        <v>702</v>
      </c>
      <c r="F215" s="12" t="s">
        <v>18</v>
      </c>
      <c r="G215" s="12" t="s">
        <v>13</v>
      </c>
      <c r="H215" s="13" t="s">
        <v>19</v>
      </c>
      <c r="I215" s="12" t="str">
        <f t="shared" si="6"/>
        <v>Stuart Johnson</v>
      </c>
      <c r="J215" s="12" t="str">
        <f t="shared" si="7"/>
        <v>Stuart Johnson</v>
      </c>
    </row>
    <row r="216" spans="1:10" x14ac:dyDescent="0.3">
      <c r="A216" s="11" t="s">
        <v>703</v>
      </c>
      <c r="B216" s="12" t="s">
        <v>704</v>
      </c>
      <c r="C216" s="12">
        <v>61</v>
      </c>
      <c r="D216" s="12" t="s">
        <v>10</v>
      </c>
      <c r="E216" s="12" t="s">
        <v>705</v>
      </c>
      <c r="F216" s="12" t="s">
        <v>69</v>
      </c>
      <c r="G216" s="12" t="s">
        <v>13</v>
      </c>
      <c r="H216" s="13" t="s">
        <v>50</v>
      </c>
      <c r="I216" s="12" t="str">
        <f t="shared" si="6"/>
        <v>Eric Todd</v>
      </c>
      <c r="J216" s="12" t="str">
        <f t="shared" si="7"/>
        <v>Eric Todd</v>
      </c>
    </row>
    <row r="217" spans="1:10" x14ac:dyDescent="0.3">
      <c r="A217" s="11" t="s">
        <v>706</v>
      </c>
      <c r="B217" s="12" t="s">
        <v>707</v>
      </c>
      <c r="C217" s="12">
        <v>50</v>
      </c>
      <c r="D217" s="12" t="s">
        <v>16</v>
      </c>
      <c r="E217" s="12" t="s">
        <v>708</v>
      </c>
      <c r="F217" s="12" t="s">
        <v>37</v>
      </c>
      <c r="G217" s="12" t="s">
        <v>13</v>
      </c>
      <c r="H217" s="13" t="s">
        <v>50</v>
      </c>
      <c r="I217" s="12" t="str">
        <f t="shared" si="6"/>
        <v>Steve Medina</v>
      </c>
      <c r="J217" s="12" t="str">
        <f t="shared" si="7"/>
        <v>Steve Medina</v>
      </c>
    </row>
    <row r="218" spans="1:10" x14ac:dyDescent="0.3">
      <c r="A218" s="11" t="s">
        <v>709</v>
      </c>
      <c r="B218" s="12" t="s">
        <v>710</v>
      </c>
      <c r="C218" s="12">
        <v>44</v>
      </c>
      <c r="D218" s="12" t="s">
        <v>10</v>
      </c>
      <c r="E218" s="12" t="s">
        <v>711</v>
      </c>
      <c r="F218" s="12" t="s">
        <v>32</v>
      </c>
      <c r="G218" s="12" t="s">
        <v>13</v>
      </c>
      <c r="H218" s="13" t="s">
        <v>19</v>
      </c>
      <c r="I218" s="12" t="str">
        <f t="shared" si="6"/>
        <v>Kathryn Garcia</v>
      </c>
      <c r="J218" s="12" t="str">
        <f t="shared" si="7"/>
        <v>Kathryn Garcia</v>
      </c>
    </row>
    <row r="219" spans="1:10" x14ac:dyDescent="0.3">
      <c r="A219" s="11" t="s">
        <v>712</v>
      </c>
      <c r="B219" s="12" t="s">
        <v>713</v>
      </c>
      <c r="C219" s="12">
        <v>42</v>
      </c>
      <c r="D219" s="12" t="s">
        <v>10</v>
      </c>
      <c r="E219" s="12" t="s">
        <v>714</v>
      </c>
      <c r="F219" s="12" t="s">
        <v>117</v>
      </c>
      <c r="G219" s="12" t="s">
        <v>13</v>
      </c>
      <c r="H219" s="13" t="s">
        <v>33</v>
      </c>
      <c r="I219" s="12" t="str">
        <f t="shared" si="6"/>
        <v>Kathy Copeland</v>
      </c>
      <c r="J219" s="12" t="str">
        <f t="shared" si="7"/>
        <v>Kathy Copeland</v>
      </c>
    </row>
    <row r="220" spans="1:10" x14ac:dyDescent="0.3">
      <c r="A220" s="11" t="s">
        <v>715</v>
      </c>
      <c r="B220" s="12" t="s">
        <v>716</v>
      </c>
      <c r="C220" s="12">
        <v>46</v>
      </c>
      <c r="D220" s="12" t="s">
        <v>10</v>
      </c>
      <c r="E220" s="12" t="s">
        <v>717</v>
      </c>
      <c r="F220" s="12" t="s">
        <v>32</v>
      </c>
      <c r="G220" s="12" t="s">
        <v>13</v>
      </c>
      <c r="H220" s="13" t="s">
        <v>19</v>
      </c>
      <c r="I220" s="12" t="str">
        <f t="shared" si="6"/>
        <v>Julia Jackson</v>
      </c>
      <c r="J220" s="12" t="str">
        <f t="shared" si="7"/>
        <v>Julia Jackson</v>
      </c>
    </row>
    <row r="221" spans="1:10" x14ac:dyDescent="0.3">
      <c r="A221" s="11" t="s">
        <v>718</v>
      </c>
      <c r="B221" s="12" t="s">
        <v>719</v>
      </c>
      <c r="C221" s="12">
        <v>47</v>
      </c>
      <c r="D221" s="12" t="s">
        <v>16</v>
      </c>
      <c r="E221" s="12" t="s">
        <v>720</v>
      </c>
      <c r="F221" s="12" t="s">
        <v>91</v>
      </c>
      <c r="G221" s="12" t="s">
        <v>13</v>
      </c>
      <c r="H221" s="13" t="s">
        <v>50</v>
      </c>
      <c r="I221" s="12" t="str">
        <f t="shared" si="6"/>
        <v>Jordan Wells</v>
      </c>
      <c r="J221" s="12" t="str">
        <f t="shared" si="7"/>
        <v>Jordan Wells</v>
      </c>
    </row>
    <row r="222" spans="1:10" x14ac:dyDescent="0.3">
      <c r="A222" s="11" t="s">
        <v>721</v>
      </c>
      <c r="B222" s="12" t="s">
        <v>722</v>
      </c>
      <c r="C222" s="12">
        <v>50</v>
      </c>
      <c r="D222" s="12" t="s">
        <v>16</v>
      </c>
      <c r="E222" s="12" t="s">
        <v>723</v>
      </c>
      <c r="F222" s="12" t="s">
        <v>724</v>
      </c>
      <c r="G222" s="12" t="s">
        <v>582</v>
      </c>
      <c r="H222" s="13" t="s">
        <v>28</v>
      </c>
      <c r="I222" s="12" t="str">
        <f t="shared" si="6"/>
        <v>George Davis</v>
      </c>
      <c r="J222" s="12" t="str">
        <f t="shared" si="7"/>
        <v>George Davis</v>
      </c>
    </row>
    <row r="223" spans="1:10" x14ac:dyDescent="0.3">
      <c r="A223" s="11" t="s">
        <v>725</v>
      </c>
      <c r="B223" s="12" t="s">
        <v>726</v>
      </c>
      <c r="C223" s="12">
        <v>38</v>
      </c>
      <c r="D223" s="12" t="s">
        <v>10</v>
      </c>
      <c r="E223" s="12" t="s">
        <v>727</v>
      </c>
      <c r="F223" s="12" t="s">
        <v>84</v>
      </c>
      <c r="G223" s="12" t="s">
        <v>13</v>
      </c>
      <c r="H223" s="13" t="s">
        <v>19</v>
      </c>
      <c r="I223" s="12" t="str">
        <f t="shared" si="6"/>
        <v>Lisa Young</v>
      </c>
      <c r="J223" s="12" t="str">
        <f t="shared" si="7"/>
        <v>Lisa Young</v>
      </c>
    </row>
    <row r="224" spans="1:10" x14ac:dyDescent="0.3">
      <c r="A224" s="11" t="s">
        <v>728</v>
      </c>
      <c r="B224" s="12" t="s">
        <v>729</v>
      </c>
      <c r="C224" s="12">
        <v>35</v>
      </c>
      <c r="D224" s="12" t="s">
        <v>10</v>
      </c>
      <c r="E224" s="12" t="s">
        <v>730</v>
      </c>
      <c r="F224" s="12" t="s">
        <v>237</v>
      </c>
      <c r="G224" s="12" t="s">
        <v>13</v>
      </c>
      <c r="H224" s="13" t="s">
        <v>19</v>
      </c>
      <c r="I224" s="12" t="str">
        <f t="shared" si="6"/>
        <v>Alejandro Doyle</v>
      </c>
      <c r="J224" s="12" t="str">
        <f t="shared" si="7"/>
        <v>Alejandro Doyle</v>
      </c>
    </row>
    <row r="225" spans="1:10" x14ac:dyDescent="0.3">
      <c r="A225" s="11" t="s">
        <v>731</v>
      </c>
      <c r="B225" s="12" t="s">
        <v>732</v>
      </c>
      <c r="C225" s="12">
        <v>50</v>
      </c>
      <c r="D225" s="12" t="s">
        <v>10</v>
      </c>
      <c r="E225" s="12" t="s">
        <v>733</v>
      </c>
      <c r="F225" s="12" t="s">
        <v>271</v>
      </c>
      <c r="G225" s="12" t="s">
        <v>13</v>
      </c>
      <c r="H225" s="13" t="s">
        <v>19</v>
      </c>
      <c r="I225" s="12" t="str">
        <f t="shared" si="6"/>
        <v>Robert Harris</v>
      </c>
      <c r="J225" s="12" t="str">
        <f t="shared" si="7"/>
        <v>Robert Harris</v>
      </c>
    </row>
    <row r="226" spans="1:10" x14ac:dyDescent="0.3">
      <c r="A226" s="11" t="s">
        <v>734</v>
      </c>
      <c r="B226" s="12" t="s">
        <v>735</v>
      </c>
      <c r="C226" s="12">
        <v>29</v>
      </c>
      <c r="D226" s="12" t="s">
        <v>10</v>
      </c>
      <c r="E226" s="12" t="s">
        <v>736</v>
      </c>
      <c r="F226" s="12" t="s">
        <v>117</v>
      </c>
      <c r="G226" s="12" t="s">
        <v>13</v>
      </c>
      <c r="H226" s="13" t="s">
        <v>33</v>
      </c>
      <c r="I226" s="12" t="str">
        <f t="shared" si="6"/>
        <v>Anthony Morgan</v>
      </c>
      <c r="J226" s="12" t="str">
        <f t="shared" si="7"/>
        <v>Anthony Morgan</v>
      </c>
    </row>
    <row r="227" spans="1:10" x14ac:dyDescent="0.3">
      <c r="A227" s="11" t="s">
        <v>737</v>
      </c>
      <c r="B227" s="12" t="s">
        <v>738</v>
      </c>
      <c r="C227" s="12">
        <v>46</v>
      </c>
      <c r="D227" s="12" t="s">
        <v>16</v>
      </c>
      <c r="E227" s="12" t="s">
        <v>739</v>
      </c>
      <c r="F227" s="12" t="s">
        <v>121</v>
      </c>
      <c r="G227" s="12" t="s">
        <v>13</v>
      </c>
      <c r="H227" s="13" t="s">
        <v>19</v>
      </c>
      <c r="I227" s="12" t="str">
        <f t="shared" si="6"/>
        <v>Elizabeth Stanley</v>
      </c>
      <c r="J227" s="12" t="str">
        <f t="shared" si="7"/>
        <v>Elizabeth Stanley</v>
      </c>
    </row>
    <row r="228" spans="1:10" x14ac:dyDescent="0.3">
      <c r="A228" s="11" t="s">
        <v>740</v>
      </c>
      <c r="B228" s="12" t="s">
        <v>741</v>
      </c>
      <c r="C228" s="12">
        <v>54</v>
      </c>
      <c r="D228" s="12" t="s">
        <v>10</v>
      </c>
      <c r="E228" s="12" t="s">
        <v>220</v>
      </c>
      <c r="F228" s="12" t="s">
        <v>167</v>
      </c>
      <c r="G228" s="12" t="s">
        <v>13</v>
      </c>
      <c r="H228" s="13" t="s">
        <v>50</v>
      </c>
      <c r="I228" s="12" t="str">
        <f t="shared" si="6"/>
        <v>Alexis Castaneda</v>
      </c>
      <c r="J228" s="12" t="str">
        <f t="shared" si="7"/>
        <v>Alexis Castaneda</v>
      </c>
    </row>
    <row r="229" spans="1:10" x14ac:dyDescent="0.3">
      <c r="A229" s="11" t="s">
        <v>742</v>
      </c>
      <c r="B229" s="12" t="s">
        <v>743</v>
      </c>
      <c r="C229" s="12">
        <v>63</v>
      </c>
      <c r="D229" s="12" t="s">
        <v>16</v>
      </c>
      <c r="E229" s="12" t="s">
        <v>744</v>
      </c>
      <c r="F229" s="12" t="s">
        <v>65</v>
      </c>
      <c r="G229" s="12" t="s">
        <v>13</v>
      </c>
      <c r="H229" s="13" t="s">
        <v>50</v>
      </c>
      <c r="I229" s="12" t="str">
        <f t="shared" si="6"/>
        <v>Gregory Pham</v>
      </c>
      <c r="J229" s="12" t="str">
        <f t="shared" si="7"/>
        <v>Gregory Pham</v>
      </c>
    </row>
    <row r="230" spans="1:10" x14ac:dyDescent="0.3">
      <c r="A230" s="11" t="s">
        <v>745</v>
      </c>
      <c r="B230" s="12" t="s">
        <v>746</v>
      </c>
      <c r="C230" s="12">
        <v>52</v>
      </c>
      <c r="D230" s="12" t="s">
        <v>16</v>
      </c>
      <c r="E230" s="12" t="s">
        <v>399</v>
      </c>
      <c r="F230" s="12" t="s">
        <v>121</v>
      </c>
      <c r="G230" s="12" t="s">
        <v>13</v>
      </c>
      <c r="H230" s="13" t="s">
        <v>50</v>
      </c>
      <c r="I230" s="12" t="str">
        <f t="shared" si="6"/>
        <v>Casey Flores</v>
      </c>
      <c r="J230" s="12" t="str">
        <f t="shared" si="7"/>
        <v>Casey Flores</v>
      </c>
    </row>
    <row r="231" spans="1:10" x14ac:dyDescent="0.3">
      <c r="A231" s="11" t="s">
        <v>747</v>
      </c>
      <c r="B231" s="12" t="s">
        <v>748</v>
      </c>
      <c r="C231" s="12">
        <v>32</v>
      </c>
      <c r="D231" s="12" t="s">
        <v>16</v>
      </c>
      <c r="E231" s="12" t="s">
        <v>749</v>
      </c>
      <c r="F231" s="12" t="s">
        <v>144</v>
      </c>
      <c r="G231" s="12" t="s">
        <v>13</v>
      </c>
      <c r="H231" s="13" t="s">
        <v>28</v>
      </c>
      <c r="I231" s="12" t="str">
        <f t="shared" si="6"/>
        <v>Tanner Thompson</v>
      </c>
      <c r="J231" s="12" t="str">
        <f t="shared" si="7"/>
        <v>Tanner Thompson</v>
      </c>
    </row>
    <row r="232" spans="1:10" x14ac:dyDescent="0.3">
      <c r="A232" s="11" t="s">
        <v>750</v>
      </c>
      <c r="B232" s="12" t="s">
        <v>751</v>
      </c>
      <c r="C232" s="12">
        <v>29</v>
      </c>
      <c r="D232" s="12" t="s">
        <v>10</v>
      </c>
      <c r="E232" s="12" t="s">
        <v>752</v>
      </c>
      <c r="F232" s="12" t="s">
        <v>254</v>
      </c>
      <c r="G232" s="12" t="s">
        <v>13</v>
      </c>
      <c r="H232" s="13" t="s">
        <v>28</v>
      </c>
      <c r="I232" s="12" t="str">
        <f t="shared" si="6"/>
        <v>Timothy Sanders</v>
      </c>
      <c r="J232" s="12" t="str">
        <f t="shared" si="7"/>
        <v>Timothy Sanders</v>
      </c>
    </row>
    <row r="233" spans="1:10" x14ac:dyDescent="0.3">
      <c r="A233" s="11" t="s">
        <v>753</v>
      </c>
      <c r="B233" s="12" t="s">
        <v>754</v>
      </c>
      <c r="C233" s="12">
        <v>22</v>
      </c>
      <c r="D233" s="12" t="s">
        <v>16</v>
      </c>
      <c r="E233" s="12" t="s">
        <v>755</v>
      </c>
      <c r="F233" s="12" t="s">
        <v>321</v>
      </c>
      <c r="G233" s="12" t="s">
        <v>13</v>
      </c>
      <c r="H233" s="13" t="s">
        <v>28</v>
      </c>
      <c r="I233" s="12" t="str">
        <f t="shared" si="6"/>
        <v>Timothy Juarez</v>
      </c>
      <c r="J233" s="12" t="str">
        <f t="shared" si="7"/>
        <v>Timothy Juarez</v>
      </c>
    </row>
    <row r="234" spans="1:10" x14ac:dyDescent="0.3">
      <c r="A234" s="11" t="s">
        <v>756</v>
      </c>
      <c r="B234" s="12" t="s">
        <v>757</v>
      </c>
      <c r="C234" s="12">
        <v>27</v>
      </c>
      <c r="D234" s="12" t="s">
        <v>16</v>
      </c>
      <c r="E234" s="12" t="s">
        <v>758</v>
      </c>
      <c r="F234" s="12" t="s">
        <v>91</v>
      </c>
      <c r="G234" s="12" t="s">
        <v>13</v>
      </c>
      <c r="H234" s="13" t="s">
        <v>19</v>
      </c>
      <c r="I234" s="12" t="str">
        <f t="shared" si="6"/>
        <v>Christy Hill</v>
      </c>
      <c r="J234" s="12" t="str">
        <f t="shared" si="7"/>
        <v>Christy Hill</v>
      </c>
    </row>
    <row r="235" spans="1:10" x14ac:dyDescent="0.3">
      <c r="A235" s="11" t="s">
        <v>759</v>
      </c>
      <c r="B235" s="12" t="s">
        <v>760</v>
      </c>
      <c r="C235" s="12">
        <v>59</v>
      </c>
      <c r="D235" s="12" t="s">
        <v>10</v>
      </c>
      <c r="E235" s="12" t="s">
        <v>761</v>
      </c>
      <c r="F235" s="12" t="s">
        <v>45</v>
      </c>
      <c r="G235" s="12" t="s">
        <v>13</v>
      </c>
      <c r="H235" s="13" t="s">
        <v>33</v>
      </c>
      <c r="I235" s="12" t="str">
        <f t="shared" si="6"/>
        <v>Michelle Gonzalez</v>
      </c>
      <c r="J235" s="12" t="str">
        <f t="shared" si="7"/>
        <v>Michelle Gonzalez</v>
      </c>
    </row>
    <row r="236" spans="1:10" x14ac:dyDescent="0.3">
      <c r="A236" s="11" t="s">
        <v>762</v>
      </c>
      <c r="B236" s="12" t="s">
        <v>763</v>
      </c>
      <c r="C236" s="12">
        <v>43</v>
      </c>
      <c r="D236" s="12" t="s">
        <v>16</v>
      </c>
      <c r="E236" s="12" t="s">
        <v>764</v>
      </c>
      <c r="F236" s="12" t="s">
        <v>65</v>
      </c>
      <c r="G236" s="12" t="s">
        <v>13</v>
      </c>
      <c r="H236" s="13" t="s">
        <v>50</v>
      </c>
      <c r="I236" s="12" t="str">
        <f t="shared" si="6"/>
        <v>Nathaniel Hill</v>
      </c>
      <c r="J236" s="12" t="str">
        <f t="shared" si="7"/>
        <v>Nathaniel Hill</v>
      </c>
    </row>
    <row r="237" spans="1:10" x14ac:dyDescent="0.3">
      <c r="A237" s="11" t="s">
        <v>765</v>
      </c>
      <c r="B237" s="12" t="s">
        <v>766</v>
      </c>
      <c r="C237" s="12">
        <v>28</v>
      </c>
      <c r="D237" s="12" t="s">
        <v>16</v>
      </c>
      <c r="E237" s="12" t="s">
        <v>767</v>
      </c>
      <c r="F237" s="12" t="s">
        <v>95</v>
      </c>
      <c r="G237" s="12" t="s">
        <v>13</v>
      </c>
      <c r="H237" s="13" t="s">
        <v>28</v>
      </c>
      <c r="I237" s="12" t="str">
        <f t="shared" si="6"/>
        <v>Jon Ortiz</v>
      </c>
      <c r="J237" s="12" t="str">
        <f t="shared" si="7"/>
        <v>Jon Ortiz</v>
      </c>
    </row>
    <row r="238" spans="1:10" x14ac:dyDescent="0.3">
      <c r="A238" s="11" t="s">
        <v>768</v>
      </c>
      <c r="B238" s="12" t="s">
        <v>769</v>
      </c>
      <c r="C238" s="12">
        <v>42</v>
      </c>
      <c r="D238" s="12" t="s">
        <v>16</v>
      </c>
      <c r="E238" s="12" t="s">
        <v>770</v>
      </c>
      <c r="F238" s="12" t="s">
        <v>291</v>
      </c>
      <c r="G238" s="12" t="s">
        <v>13</v>
      </c>
      <c r="H238" s="13" t="s">
        <v>28</v>
      </c>
      <c r="I238" s="12" t="str">
        <f t="shared" si="6"/>
        <v>Joshua Wilson</v>
      </c>
      <c r="J238" s="12" t="str">
        <f t="shared" si="7"/>
        <v>Joshua Wilson</v>
      </c>
    </row>
    <row r="239" spans="1:10" x14ac:dyDescent="0.3">
      <c r="A239" s="11" t="s">
        <v>771</v>
      </c>
      <c r="B239" s="12" t="s">
        <v>772</v>
      </c>
      <c r="C239" s="12">
        <v>41</v>
      </c>
      <c r="D239" s="12" t="s">
        <v>16</v>
      </c>
      <c r="E239" s="12" t="s">
        <v>773</v>
      </c>
      <c r="F239" s="12" t="s">
        <v>69</v>
      </c>
      <c r="G239" s="12" t="s">
        <v>13</v>
      </c>
      <c r="H239" s="13" t="s">
        <v>50</v>
      </c>
      <c r="I239" s="12" t="str">
        <f t="shared" si="6"/>
        <v>Wesley Short</v>
      </c>
      <c r="J239" s="12" t="str">
        <f t="shared" si="7"/>
        <v>Wesley Short</v>
      </c>
    </row>
    <row r="240" spans="1:10" x14ac:dyDescent="0.3">
      <c r="A240" s="11" t="s">
        <v>774</v>
      </c>
      <c r="B240" s="12" t="s">
        <v>775</v>
      </c>
      <c r="C240" s="12">
        <v>40</v>
      </c>
      <c r="D240" s="12" t="s">
        <v>10</v>
      </c>
      <c r="E240" s="12" t="s">
        <v>776</v>
      </c>
      <c r="F240" s="12" t="s">
        <v>45</v>
      </c>
      <c r="G240" s="12" t="s">
        <v>13</v>
      </c>
      <c r="H240" s="13" t="s">
        <v>19</v>
      </c>
      <c r="I240" s="12" t="str">
        <f t="shared" si="6"/>
        <v>Steven Smith</v>
      </c>
      <c r="J240" s="12" t="str">
        <f t="shared" si="7"/>
        <v>Steven Smith</v>
      </c>
    </row>
    <row r="241" spans="1:10" x14ac:dyDescent="0.3">
      <c r="A241" s="11" t="s">
        <v>777</v>
      </c>
      <c r="B241" s="12" t="s">
        <v>778</v>
      </c>
      <c r="C241" s="12">
        <v>58</v>
      </c>
      <c r="D241" s="12" t="s">
        <v>16</v>
      </c>
      <c r="E241" s="12" t="s">
        <v>779</v>
      </c>
      <c r="F241" s="12" t="s">
        <v>188</v>
      </c>
      <c r="G241" s="12" t="s">
        <v>13</v>
      </c>
      <c r="H241" s="13" t="s">
        <v>19</v>
      </c>
      <c r="I241" s="12" t="str">
        <f t="shared" si="6"/>
        <v>Maria Hill</v>
      </c>
      <c r="J241" s="12" t="str">
        <f t="shared" si="7"/>
        <v>Maria Hill</v>
      </c>
    </row>
    <row r="242" spans="1:10" x14ac:dyDescent="0.3">
      <c r="A242" s="11" t="s">
        <v>780</v>
      </c>
      <c r="B242" s="12" t="s">
        <v>781</v>
      </c>
      <c r="C242" s="12">
        <v>59</v>
      </c>
      <c r="D242" s="12" t="s">
        <v>16</v>
      </c>
      <c r="E242" s="12" t="s">
        <v>782</v>
      </c>
      <c r="F242" s="12" t="s">
        <v>160</v>
      </c>
      <c r="G242" s="12" t="s">
        <v>13</v>
      </c>
      <c r="H242" s="13" t="s">
        <v>19</v>
      </c>
      <c r="I242" s="12" t="str">
        <f t="shared" si="6"/>
        <v>William Hull</v>
      </c>
      <c r="J242" s="12" t="str">
        <f t="shared" si="7"/>
        <v>William Hull</v>
      </c>
    </row>
    <row r="243" spans="1:10" x14ac:dyDescent="0.3">
      <c r="A243" s="11" t="s">
        <v>783</v>
      </c>
      <c r="B243" s="12" t="s">
        <v>784</v>
      </c>
      <c r="C243" s="12">
        <v>31</v>
      </c>
      <c r="D243" s="12" t="s">
        <v>10</v>
      </c>
      <c r="E243" s="12" t="s">
        <v>785</v>
      </c>
      <c r="F243" s="12" t="s">
        <v>291</v>
      </c>
      <c r="G243" s="12" t="s">
        <v>13</v>
      </c>
      <c r="H243" s="13" t="s">
        <v>19</v>
      </c>
      <c r="I243" s="12" t="str">
        <f t="shared" si="6"/>
        <v>Mr. William Horton</v>
      </c>
      <c r="J243" s="12" t="str">
        <f t="shared" si="7"/>
        <v>Mr. William Horton</v>
      </c>
    </row>
    <row r="244" spans="1:10" x14ac:dyDescent="0.3">
      <c r="A244" s="11" t="s">
        <v>786</v>
      </c>
      <c r="B244" s="12" t="s">
        <v>787</v>
      </c>
      <c r="C244" s="12">
        <v>58</v>
      </c>
      <c r="D244" s="12" t="s">
        <v>16</v>
      </c>
      <c r="E244" s="12" t="s">
        <v>788</v>
      </c>
      <c r="F244" s="12" t="s">
        <v>171</v>
      </c>
      <c r="G244" s="12" t="s">
        <v>13</v>
      </c>
      <c r="H244" s="13" t="s">
        <v>33</v>
      </c>
      <c r="I244" s="12" t="str">
        <f t="shared" si="6"/>
        <v>William Jackson</v>
      </c>
      <c r="J244" s="12" t="str">
        <f t="shared" si="7"/>
        <v>William Jackson</v>
      </c>
    </row>
    <row r="245" spans="1:10" x14ac:dyDescent="0.3">
      <c r="A245" s="11" t="s">
        <v>789</v>
      </c>
      <c r="B245" s="12" t="s">
        <v>790</v>
      </c>
      <c r="C245" s="12">
        <v>56</v>
      </c>
      <c r="D245" s="12" t="s">
        <v>16</v>
      </c>
      <c r="E245" s="12" t="s">
        <v>791</v>
      </c>
      <c r="F245" s="12" t="s">
        <v>363</v>
      </c>
      <c r="G245" s="12" t="s">
        <v>13</v>
      </c>
      <c r="H245" s="13" t="s">
        <v>50</v>
      </c>
      <c r="I245" s="12" t="str">
        <f t="shared" si="6"/>
        <v>Brian Hammond</v>
      </c>
      <c r="J245" s="12" t="str">
        <f t="shared" si="7"/>
        <v>Brian Hammond</v>
      </c>
    </row>
    <row r="246" spans="1:10" x14ac:dyDescent="0.3">
      <c r="A246" s="11" t="s">
        <v>792</v>
      </c>
      <c r="B246" s="12" t="s">
        <v>793</v>
      </c>
      <c r="C246" s="12">
        <v>19</v>
      </c>
      <c r="D246" s="12" t="s">
        <v>10</v>
      </c>
      <c r="E246" s="12" t="s">
        <v>794</v>
      </c>
      <c r="F246" s="12" t="s">
        <v>121</v>
      </c>
      <c r="G246" s="12" t="s">
        <v>13</v>
      </c>
      <c r="H246" s="13" t="s">
        <v>28</v>
      </c>
      <c r="I246" s="12" t="str">
        <f t="shared" si="6"/>
        <v>Nancy Page</v>
      </c>
      <c r="J246" s="12" t="str">
        <f t="shared" si="7"/>
        <v>Nancy Page</v>
      </c>
    </row>
    <row r="247" spans="1:10" x14ac:dyDescent="0.3">
      <c r="A247" s="11" t="s">
        <v>795</v>
      </c>
      <c r="B247" s="12" t="s">
        <v>796</v>
      </c>
      <c r="C247" s="12">
        <v>57</v>
      </c>
      <c r="D247" s="12" t="s">
        <v>16</v>
      </c>
      <c r="E247" s="12" t="s">
        <v>797</v>
      </c>
      <c r="F247" s="12" t="s">
        <v>160</v>
      </c>
      <c r="G247" s="12" t="s">
        <v>13</v>
      </c>
      <c r="H247" s="13" t="s">
        <v>19</v>
      </c>
      <c r="I247" s="12" t="str">
        <f t="shared" si="6"/>
        <v>Laura Soto</v>
      </c>
      <c r="J247" s="12" t="str">
        <f t="shared" si="7"/>
        <v>Laura Soto</v>
      </c>
    </row>
    <row r="248" spans="1:10" x14ac:dyDescent="0.3">
      <c r="A248" s="11" t="s">
        <v>798</v>
      </c>
      <c r="B248" s="12" t="s">
        <v>799</v>
      </c>
      <c r="C248" s="12">
        <v>58</v>
      </c>
      <c r="D248" s="12" t="s">
        <v>10</v>
      </c>
      <c r="E248" s="12" t="s">
        <v>800</v>
      </c>
      <c r="F248" s="12" t="s">
        <v>295</v>
      </c>
      <c r="G248" s="12" t="s">
        <v>13</v>
      </c>
      <c r="H248" s="13" t="s">
        <v>28</v>
      </c>
      <c r="I248" s="12" t="str">
        <f t="shared" si="6"/>
        <v>Mary Russell</v>
      </c>
      <c r="J248" s="12" t="str">
        <f t="shared" si="7"/>
        <v>Mary Russell</v>
      </c>
    </row>
    <row r="249" spans="1:10" x14ac:dyDescent="0.3">
      <c r="A249" s="11" t="s">
        <v>801</v>
      </c>
      <c r="B249" s="12" t="s">
        <v>802</v>
      </c>
      <c r="C249" s="12">
        <v>32</v>
      </c>
      <c r="D249" s="12" t="s">
        <v>10</v>
      </c>
      <c r="E249" s="12" t="s">
        <v>803</v>
      </c>
      <c r="F249" s="12" t="s">
        <v>49</v>
      </c>
      <c r="G249" s="12" t="s">
        <v>13</v>
      </c>
      <c r="H249" s="13" t="s">
        <v>19</v>
      </c>
      <c r="I249" s="12" t="str">
        <f t="shared" si="6"/>
        <v>Douglas Rhodes</v>
      </c>
      <c r="J249" s="12" t="str">
        <f t="shared" si="7"/>
        <v>Douglas Rhodes</v>
      </c>
    </row>
    <row r="250" spans="1:10" x14ac:dyDescent="0.3">
      <c r="A250" s="11" t="s">
        <v>804</v>
      </c>
      <c r="B250" s="12" t="s">
        <v>805</v>
      </c>
      <c r="C250" s="12">
        <v>19</v>
      </c>
      <c r="D250" s="12" t="s">
        <v>10</v>
      </c>
      <c r="E250" s="12" t="s">
        <v>806</v>
      </c>
      <c r="F250" s="12" t="s">
        <v>188</v>
      </c>
      <c r="G250" s="12" t="s">
        <v>13</v>
      </c>
      <c r="H250" s="13" t="s">
        <v>50</v>
      </c>
      <c r="I250" s="12" t="str">
        <f t="shared" si="6"/>
        <v>Nicholas Webb</v>
      </c>
      <c r="J250" s="12" t="str">
        <f t="shared" si="7"/>
        <v>Nicholas Webb</v>
      </c>
    </row>
    <row r="251" spans="1:10" x14ac:dyDescent="0.3">
      <c r="A251" s="11" t="s">
        <v>807</v>
      </c>
      <c r="B251" s="12" t="s">
        <v>808</v>
      </c>
      <c r="C251" s="12">
        <v>41</v>
      </c>
      <c r="D251" s="12" t="s">
        <v>16</v>
      </c>
      <c r="E251" s="12" t="s">
        <v>809</v>
      </c>
      <c r="F251" s="12" t="s">
        <v>61</v>
      </c>
      <c r="G251" s="12" t="s">
        <v>13</v>
      </c>
      <c r="H251" s="13" t="s">
        <v>50</v>
      </c>
      <c r="I251" s="12" t="str">
        <f t="shared" si="6"/>
        <v>Lauren George</v>
      </c>
      <c r="J251" s="12" t="str">
        <f t="shared" si="7"/>
        <v>Lauren George</v>
      </c>
    </row>
    <row r="252" spans="1:10" x14ac:dyDescent="0.3">
      <c r="A252" s="11" t="s">
        <v>810</v>
      </c>
      <c r="B252" s="12" t="s">
        <v>811</v>
      </c>
      <c r="C252" s="12">
        <v>48</v>
      </c>
      <c r="D252" s="12" t="s">
        <v>10</v>
      </c>
      <c r="E252" s="12" t="s">
        <v>812</v>
      </c>
      <c r="F252" s="12" t="s">
        <v>95</v>
      </c>
      <c r="G252" s="12" t="s">
        <v>13</v>
      </c>
      <c r="H252" s="13" t="s">
        <v>19</v>
      </c>
      <c r="I252" s="12" t="str">
        <f t="shared" si="6"/>
        <v>Veronica Newman</v>
      </c>
      <c r="J252" s="12" t="str">
        <f t="shared" si="7"/>
        <v>Veronica Newman</v>
      </c>
    </row>
    <row r="253" spans="1:10" x14ac:dyDescent="0.3">
      <c r="A253" s="11" t="s">
        <v>813</v>
      </c>
      <c r="B253" s="12" t="s">
        <v>814</v>
      </c>
      <c r="C253" s="12">
        <v>64</v>
      </c>
      <c r="D253" s="12" t="s">
        <v>10</v>
      </c>
      <c r="E253" s="12" t="s">
        <v>815</v>
      </c>
      <c r="F253" s="12" t="s">
        <v>23</v>
      </c>
      <c r="G253" s="12" t="s">
        <v>13</v>
      </c>
      <c r="H253" s="13" t="s">
        <v>33</v>
      </c>
      <c r="I253" s="12" t="str">
        <f t="shared" si="6"/>
        <v>Tyler Garner</v>
      </c>
      <c r="J253" s="12" t="str">
        <f t="shared" si="7"/>
        <v>Tyler Garner</v>
      </c>
    </row>
    <row r="254" spans="1:10" x14ac:dyDescent="0.3">
      <c r="A254" s="11" t="s">
        <v>816</v>
      </c>
      <c r="B254" s="12" t="s">
        <v>817</v>
      </c>
      <c r="C254" s="12">
        <v>26</v>
      </c>
      <c r="D254" s="12" t="s">
        <v>10</v>
      </c>
      <c r="E254" s="12" t="s">
        <v>818</v>
      </c>
      <c r="F254" s="12" t="s">
        <v>41</v>
      </c>
      <c r="G254" s="12" t="s">
        <v>13</v>
      </c>
      <c r="H254" s="13" t="s">
        <v>33</v>
      </c>
      <c r="I254" s="12" t="str">
        <f t="shared" si="6"/>
        <v>John Mccoy</v>
      </c>
      <c r="J254" s="12" t="str">
        <f t="shared" si="7"/>
        <v>John Mccoy</v>
      </c>
    </row>
    <row r="255" spans="1:10" x14ac:dyDescent="0.3">
      <c r="A255" s="11" t="s">
        <v>819</v>
      </c>
      <c r="B255" s="12" t="s">
        <v>820</v>
      </c>
      <c r="C255" s="12">
        <v>32</v>
      </c>
      <c r="D255" s="12" t="s">
        <v>10</v>
      </c>
      <c r="E255" s="12" t="s">
        <v>821</v>
      </c>
      <c r="F255" s="12" t="s">
        <v>328</v>
      </c>
      <c r="G255" s="12" t="s">
        <v>13</v>
      </c>
      <c r="H255" s="13" t="s">
        <v>28</v>
      </c>
      <c r="I255" s="12" t="str">
        <f t="shared" si="6"/>
        <v>Dr. Ashley Yates MD</v>
      </c>
      <c r="J255" s="12" t="str">
        <f t="shared" si="7"/>
        <v>Dr. Ashley Yates Md</v>
      </c>
    </row>
    <row r="256" spans="1:10" x14ac:dyDescent="0.3">
      <c r="A256" s="11" t="s">
        <v>822</v>
      </c>
      <c r="B256" s="12" t="s">
        <v>823</v>
      </c>
      <c r="C256" s="12">
        <v>34</v>
      </c>
      <c r="D256" s="12" t="s">
        <v>10</v>
      </c>
      <c r="E256" s="12" t="s">
        <v>824</v>
      </c>
      <c r="F256" s="12" t="s">
        <v>167</v>
      </c>
      <c r="G256" s="12" t="s">
        <v>13</v>
      </c>
      <c r="H256" s="13" t="s">
        <v>33</v>
      </c>
      <c r="I256" s="12" t="str">
        <f t="shared" si="6"/>
        <v>Linda Kline</v>
      </c>
      <c r="J256" s="12" t="str">
        <f t="shared" si="7"/>
        <v>Linda Kline</v>
      </c>
    </row>
    <row r="257" spans="1:10" x14ac:dyDescent="0.3">
      <c r="A257" s="11" t="s">
        <v>825</v>
      </c>
      <c r="B257" s="12" t="s">
        <v>826</v>
      </c>
      <c r="C257" s="12">
        <v>21</v>
      </c>
      <c r="D257" s="12" t="s">
        <v>10</v>
      </c>
      <c r="E257" s="12" t="s">
        <v>827</v>
      </c>
      <c r="F257" s="12" t="s">
        <v>27</v>
      </c>
      <c r="G257" s="12" t="s">
        <v>13</v>
      </c>
      <c r="H257" s="13" t="s">
        <v>50</v>
      </c>
      <c r="I257" s="12" t="str">
        <f t="shared" si="6"/>
        <v>Damon Perez</v>
      </c>
      <c r="J257" s="12" t="str">
        <f t="shared" si="7"/>
        <v>Damon Perez</v>
      </c>
    </row>
    <row r="258" spans="1:10" x14ac:dyDescent="0.3">
      <c r="A258" s="11" t="s">
        <v>828</v>
      </c>
      <c r="B258" s="12" t="s">
        <v>829</v>
      </c>
      <c r="C258" s="12">
        <v>57</v>
      </c>
      <c r="D258" s="12" t="s">
        <v>10</v>
      </c>
      <c r="E258" s="12" t="s">
        <v>830</v>
      </c>
      <c r="F258" s="12" t="s">
        <v>295</v>
      </c>
      <c r="G258" s="12" t="s">
        <v>13</v>
      </c>
      <c r="H258" s="13" t="s">
        <v>19</v>
      </c>
      <c r="I258" s="12" t="str">
        <f t="shared" ref="I258:I321" si="8">TRIM(B258)</f>
        <v>Kristen Fischer</v>
      </c>
      <c r="J258" s="12" t="str">
        <f t="shared" ref="J258:J321" si="9">PROPER(I258)</f>
        <v>Kristen Fischer</v>
      </c>
    </row>
    <row r="259" spans="1:10" x14ac:dyDescent="0.3">
      <c r="A259" s="11" t="s">
        <v>831</v>
      </c>
      <c r="B259" s="12" t="s">
        <v>832</v>
      </c>
      <c r="C259" s="12">
        <v>42</v>
      </c>
      <c r="D259" s="12" t="s">
        <v>10</v>
      </c>
      <c r="E259" s="12" t="s">
        <v>833</v>
      </c>
      <c r="F259" s="12" t="s">
        <v>724</v>
      </c>
      <c r="G259" s="12" t="s">
        <v>13</v>
      </c>
      <c r="H259" s="13" t="s">
        <v>33</v>
      </c>
      <c r="I259" s="12" t="str">
        <f t="shared" si="8"/>
        <v>Christopher David</v>
      </c>
      <c r="J259" s="12" t="str">
        <f t="shared" si="9"/>
        <v>Christopher David</v>
      </c>
    </row>
    <row r="260" spans="1:10" x14ac:dyDescent="0.3">
      <c r="A260" s="11" t="s">
        <v>834</v>
      </c>
      <c r="B260" s="12" t="s">
        <v>835</v>
      </c>
      <c r="C260" s="12">
        <v>24</v>
      </c>
      <c r="D260" s="12" t="s">
        <v>16</v>
      </c>
      <c r="E260" s="12" t="s">
        <v>836</v>
      </c>
      <c r="F260" s="12" t="s">
        <v>363</v>
      </c>
      <c r="G260" s="12" t="s">
        <v>13</v>
      </c>
      <c r="H260" s="13" t="s">
        <v>19</v>
      </c>
      <c r="I260" s="12" t="str">
        <f t="shared" si="8"/>
        <v>Sarah Stewart</v>
      </c>
      <c r="J260" s="12" t="str">
        <f t="shared" si="9"/>
        <v>Sarah Stewart</v>
      </c>
    </row>
    <row r="261" spans="1:10" x14ac:dyDescent="0.3">
      <c r="A261" s="11" t="s">
        <v>837</v>
      </c>
      <c r="B261" s="12" t="s">
        <v>838</v>
      </c>
      <c r="C261" s="12">
        <v>32</v>
      </c>
      <c r="D261" s="12" t="s">
        <v>16</v>
      </c>
      <c r="E261" s="12" t="s">
        <v>839</v>
      </c>
      <c r="F261" s="12" t="s">
        <v>99</v>
      </c>
      <c r="G261" s="12" t="s">
        <v>13</v>
      </c>
      <c r="H261" s="13" t="s">
        <v>33</v>
      </c>
      <c r="I261" s="12" t="str">
        <f t="shared" si="8"/>
        <v>Beth Allen</v>
      </c>
      <c r="J261" s="12" t="str">
        <f t="shared" si="9"/>
        <v>Beth Allen</v>
      </c>
    </row>
    <row r="262" spans="1:10" x14ac:dyDescent="0.3">
      <c r="A262" s="11" t="s">
        <v>840</v>
      </c>
      <c r="B262" s="12" t="s">
        <v>841</v>
      </c>
      <c r="C262" s="12">
        <v>63</v>
      </c>
      <c r="D262" s="12" t="s">
        <v>16</v>
      </c>
      <c r="E262" s="12" t="s">
        <v>842</v>
      </c>
      <c r="F262" s="12" t="s">
        <v>137</v>
      </c>
      <c r="G262" s="12" t="s">
        <v>13</v>
      </c>
      <c r="H262" s="13" t="s">
        <v>19</v>
      </c>
      <c r="I262" s="12" t="str">
        <f t="shared" si="8"/>
        <v>Russell Lamb</v>
      </c>
      <c r="J262" s="12" t="str">
        <f t="shared" si="9"/>
        <v>Russell Lamb</v>
      </c>
    </row>
    <row r="263" spans="1:10" x14ac:dyDescent="0.3">
      <c r="A263" s="11" t="s">
        <v>843</v>
      </c>
      <c r="B263" s="12" t="s">
        <v>844</v>
      </c>
      <c r="C263" s="12">
        <v>27</v>
      </c>
      <c r="D263" s="12" t="s">
        <v>16</v>
      </c>
      <c r="E263" s="12" t="s">
        <v>845</v>
      </c>
      <c r="F263" s="12" t="s">
        <v>37</v>
      </c>
      <c r="G263" s="12" t="s">
        <v>13</v>
      </c>
      <c r="H263" s="13" t="s">
        <v>33</v>
      </c>
      <c r="I263" s="12" t="str">
        <f t="shared" si="8"/>
        <v>Carol Bishop</v>
      </c>
      <c r="J263" s="12" t="str">
        <f t="shared" si="9"/>
        <v>Carol Bishop</v>
      </c>
    </row>
    <row r="264" spans="1:10" x14ac:dyDescent="0.3">
      <c r="A264" s="11" t="s">
        <v>846</v>
      </c>
      <c r="B264" s="12" t="s">
        <v>847</v>
      </c>
      <c r="C264" s="12">
        <v>60</v>
      </c>
      <c r="D264" s="12" t="s">
        <v>16</v>
      </c>
      <c r="E264" s="12" t="s">
        <v>848</v>
      </c>
      <c r="F264" s="12" t="s">
        <v>69</v>
      </c>
      <c r="G264" s="12" t="s">
        <v>13</v>
      </c>
      <c r="H264" s="13" t="s">
        <v>33</v>
      </c>
      <c r="I264" s="12" t="str">
        <f t="shared" si="8"/>
        <v>Katherine Cowan</v>
      </c>
      <c r="J264" s="12" t="str">
        <f t="shared" si="9"/>
        <v>Katherine Cowan</v>
      </c>
    </row>
    <row r="265" spans="1:10" x14ac:dyDescent="0.3">
      <c r="A265" s="11" t="s">
        <v>849</v>
      </c>
      <c r="B265" s="12" t="s">
        <v>850</v>
      </c>
      <c r="C265" s="12">
        <v>50</v>
      </c>
      <c r="D265" s="12" t="s">
        <v>10</v>
      </c>
      <c r="E265" s="12" t="s">
        <v>851</v>
      </c>
      <c r="F265" s="12" t="s">
        <v>332</v>
      </c>
      <c r="G265" s="12" t="s">
        <v>13</v>
      </c>
      <c r="H265" s="13" t="s">
        <v>28</v>
      </c>
      <c r="I265" s="12" t="str">
        <f t="shared" si="8"/>
        <v>Crystal Davis</v>
      </c>
      <c r="J265" s="12" t="str">
        <f t="shared" si="9"/>
        <v>Crystal Davis</v>
      </c>
    </row>
    <row r="266" spans="1:10" x14ac:dyDescent="0.3">
      <c r="A266" s="11" t="s">
        <v>852</v>
      </c>
      <c r="B266" s="12" t="s">
        <v>853</v>
      </c>
      <c r="C266" s="12">
        <v>25</v>
      </c>
      <c r="D266" s="12" t="s">
        <v>10</v>
      </c>
      <c r="E266" s="12" t="s">
        <v>854</v>
      </c>
      <c r="F266" s="12" t="s">
        <v>855</v>
      </c>
      <c r="G266" s="12" t="s">
        <v>13</v>
      </c>
      <c r="H266" s="13" t="s">
        <v>50</v>
      </c>
      <c r="I266" s="12" t="str">
        <f t="shared" si="8"/>
        <v>Matthew Payne</v>
      </c>
      <c r="J266" s="12" t="str">
        <f t="shared" si="9"/>
        <v>Matthew Payne</v>
      </c>
    </row>
    <row r="267" spans="1:10" x14ac:dyDescent="0.3">
      <c r="A267" s="11" t="s">
        <v>856</v>
      </c>
      <c r="B267" s="12" t="s">
        <v>857</v>
      </c>
      <c r="C267" s="12">
        <v>38</v>
      </c>
      <c r="D267" s="12" t="s">
        <v>10</v>
      </c>
      <c r="E267" s="12" t="s">
        <v>858</v>
      </c>
      <c r="F267" s="12" t="s">
        <v>241</v>
      </c>
      <c r="G267" s="12" t="s">
        <v>13</v>
      </c>
      <c r="H267" s="13" t="s">
        <v>33</v>
      </c>
      <c r="I267" s="12" t="str">
        <f t="shared" si="8"/>
        <v>Tracy Kelly</v>
      </c>
      <c r="J267" s="12" t="str">
        <f t="shared" si="9"/>
        <v>Tracy Kelly</v>
      </c>
    </row>
    <row r="268" spans="1:10" x14ac:dyDescent="0.3">
      <c r="A268" s="11" t="s">
        <v>859</v>
      </c>
      <c r="B268" s="12" t="s">
        <v>860</v>
      </c>
      <c r="C268" s="12">
        <v>32</v>
      </c>
      <c r="D268" s="12" t="s">
        <v>16</v>
      </c>
      <c r="E268" s="12" t="s">
        <v>861</v>
      </c>
      <c r="F268" s="12" t="s">
        <v>595</v>
      </c>
      <c r="G268" s="12" t="s">
        <v>13</v>
      </c>
      <c r="H268" s="13" t="s">
        <v>28</v>
      </c>
      <c r="I268" s="12" t="str">
        <f t="shared" si="8"/>
        <v>Cynthia Payne</v>
      </c>
      <c r="J268" s="12" t="str">
        <f t="shared" si="9"/>
        <v>Cynthia Payne</v>
      </c>
    </row>
    <row r="269" spans="1:10" x14ac:dyDescent="0.3">
      <c r="A269" s="11" t="s">
        <v>862</v>
      </c>
      <c r="B269" s="12" t="s">
        <v>863</v>
      </c>
      <c r="C269" s="12">
        <v>18</v>
      </c>
      <c r="D269" s="12" t="s">
        <v>10</v>
      </c>
      <c r="E269" s="12" t="s">
        <v>791</v>
      </c>
      <c r="F269" s="12" t="s">
        <v>69</v>
      </c>
      <c r="G269" s="12" t="s">
        <v>13</v>
      </c>
      <c r="H269" s="13" t="s">
        <v>28</v>
      </c>
      <c r="I269" s="12" t="str">
        <f t="shared" si="8"/>
        <v>Zachary Shelton</v>
      </c>
      <c r="J269" s="12" t="str">
        <f t="shared" si="9"/>
        <v>Zachary Shelton</v>
      </c>
    </row>
    <row r="270" spans="1:10" x14ac:dyDescent="0.3">
      <c r="A270" s="11" t="s">
        <v>864</v>
      </c>
      <c r="B270" s="12" t="s">
        <v>865</v>
      </c>
      <c r="C270" s="12">
        <v>53</v>
      </c>
      <c r="D270" s="12" t="s">
        <v>16</v>
      </c>
      <c r="E270" s="12" t="s">
        <v>866</v>
      </c>
      <c r="F270" s="12" t="s">
        <v>205</v>
      </c>
      <c r="G270" s="12" t="s">
        <v>13</v>
      </c>
      <c r="H270" s="13" t="s">
        <v>28</v>
      </c>
      <c r="I270" s="12" t="str">
        <f t="shared" si="8"/>
        <v>Kevin Orr</v>
      </c>
      <c r="J270" s="12" t="str">
        <f t="shared" si="9"/>
        <v>Kevin Orr</v>
      </c>
    </row>
    <row r="271" spans="1:10" x14ac:dyDescent="0.3">
      <c r="A271" s="11" t="s">
        <v>867</v>
      </c>
      <c r="B271" s="12" t="s">
        <v>868</v>
      </c>
      <c r="C271" s="12">
        <v>45</v>
      </c>
      <c r="D271" s="12" t="s">
        <v>16</v>
      </c>
      <c r="E271" s="12" t="s">
        <v>869</v>
      </c>
      <c r="F271" s="12" t="s">
        <v>32</v>
      </c>
      <c r="G271" s="12" t="s">
        <v>13</v>
      </c>
      <c r="H271" s="13" t="s">
        <v>33</v>
      </c>
      <c r="I271" s="12" t="str">
        <f t="shared" si="8"/>
        <v>Tyrone Olson</v>
      </c>
      <c r="J271" s="12" t="str">
        <f t="shared" si="9"/>
        <v>Tyrone Olson</v>
      </c>
    </row>
    <row r="272" spans="1:10" x14ac:dyDescent="0.3">
      <c r="A272" s="11" t="s">
        <v>870</v>
      </c>
      <c r="B272" s="12" t="s">
        <v>871</v>
      </c>
      <c r="C272" s="12">
        <v>31</v>
      </c>
      <c r="D272" s="12" t="s">
        <v>16</v>
      </c>
      <c r="E272" s="12" t="s">
        <v>872</v>
      </c>
      <c r="F272" s="12" t="s">
        <v>332</v>
      </c>
      <c r="G272" s="12" t="s">
        <v>13</v>
      </c>
      <c r="H272" s="13" t="s">
        <v>50</v>
      </c>
      <c r="I272" s="12" t="str">
        <f t="shared" si="8"/>
        <v>Brian Garcia</v>
      </c>
      <c r="J272" s="12" t="str">
        <f t="shared" si="9"/>
        <v>Brian Garcia</v>
      </c>
    </row>
    <row r="273" spans="1:10" x14ac:dyDescent="0.3">
      <c r="A273" s="11" t="s">
        <v>873</v>
      </c>
      <c r="B273" s="12" t="s">
        <v>874</v>
      </c>
      <c r="C273" s="12">
        <v>64</v>
      </c>
      <c r="D273" s="12" t="s">
        <v>10</v>
      </c>
      <c r="E273" s="12" t="s">
        <v>875</v>
      </c>
      <c r="F273" s="12" t="s">
        <v>73</v>
      </c>
      <c r="G273" s="12" t="s">
        <v>13</v>
      </c>
      <c r="H273" s="13" t="s">
        <v>19</v>
      </c>
      <c r="I273" s="12" t="str">
        <f t="shared" si="8"/>
        <v>Daisy Johnson DDS</v>
      </c>
      <c r="J273" s="12" t="str">
        <f t="shared" si="9"/>
        <v>Daisy Johnson Dds</v>
      </c>
    </row>
    <row r="274" spans="1:10" x14ac:dyDescent="0.3">
      <c r="A274" s="11" t="s">
        <v>876</v>
      </c>
      <c r="B274" s="12" t="s">
        <v>877</v>
      </c>
      <c r="C274" s="12">
        <v>48</v>
      </c>
      <c r="D274" s="12" t="s">
        <v>16</v>
      </c>
      <c r="E274" s="12" t="s">
        <v>878</v>
      </c>
      <c r="F274" s="12" t="s">
        <v>32</v>
      </c>
      <c r="G274" s="12" t="s">
        <v>13</v>
      </c>
      <c r="H274" s="13" t="s">
        <v>50</v>
      </c>
      <c r="I274" s="12" t="str">
        <f t="shared" si="8"/>
        <v>Adam Rowland</v>
      </c>
      <c r="J274" s="12" t="str">
        <f t="shared" si="9"/>
        <v>Adam Rowland</v>
      </c>
    </row>
    <row r="275" spans="1:10" x14ac:dyDescent="0.3">
      <c r="A275" s="11" t="s">
        <v>879</v>
      </c>
      <c r="B275" s="12" t="s">
        <v>880</v>
      </c>
      <c r="C275" s="12">
        <v>23</v>
      </c>
      <c r="D275" s="12" t="s">
        <v>10</v>
      </c>
      <c r="E275" s="12" t="s">
        <v>881</v>
      </c>
      <c r="F275" s="12" t="s">
        <v>317</v>
      </c>
      <c r="G275" s="12" t="s">
        <v>13</v>
      </c>
      <c r="H275" s="13" t="s">
        <v>28</v>
      </c>
      <c r="I275" s="12" t="str">
        <f t="shared" si="8"/>
        <v>Samantha Robinson</v>
      </c>
      <c r="J275" s="12" t="str">
        <f t="shared" si="9"/>
        <v>Samantha Robinson</v>
      </c>
    </row>
    <row r="276" spans="1:10" x14ac:dyDescent="0.3">
      <c r="A276" s="11" t="s">
        <v>882</v>
      </c>
      <c r="B276" s="12" t="s">
        <v>883</v>
      </c>
      <c r="C276" s="12">
        <v>38</v>
      </c>
      <c r="D276" s="12" t="s">
        <v>10</v>
      </c>
      <c r="E276" s="12" t="s">
        <v>884</v>
      </c>
      <c r="F276" s="12" t="s">
        <v>175</v>
      </c>
      <c r="G276" s="12" t="s">
        <v>13</v>
      </c>
      <c r="H276" s="13" t="s">
        <v>33</v>
      </c>
      <c r="I276" s="12" t="str">
        <f t="shared" si="8"/>
        <v>Sarah Lane</v>
      </c>
      <c r="J276" s="12" t="str">
        <f t="shared" si="9"/>
        <v>Sarah Lane</v>
      </c>
    </row>
    <row r="277" spans="1:10" x14ac:dyDescent="0.3">
      <c r="A277" s="11" t="s">
        <v>885</v>
      </c>
      <c r="B277" s="12" t="s">
        <v>886</v>
      </c>
      <c r="C277" s="12">
        <v>22</v>
      </c>
      <c r="D277" s="12" t="s">
        <v>10</v>
      </c>
      <c r="E277" s="12" t="s">
        <v>887</v>
      </c>
      <c r="F277" s="12" t="s">
        <v>595</v>
      </c>
      <c r="G277" s="12" t="s">
        <v>13</v>
      </c>
      <c r="H277" s="13" t="s">
        <v>50</v>
      </c>
      <c r="I277" s="12" t="str">
        <f t="shared" si="8"/>
        <v>Shannon Miller</v>
      </c>
      <c r="J277" s="12" t="str">
        <f t="shared" si="9"/>
        <v>Shannon Miller</v>
      </c>
    </row>
    <row r="278" spans="1:10" x14ac:dyDescent="0.3">
      <c r="A278" s="11" t="s">
        <v>888</v>
      </c>
      <c r="B278" s="12" t="s">
        <v>889</v>
      </c>
      <c r="C278" s="12">
        <v>38</v>
      </c>
      <c r="D278" s="12" t="s">
        <v>10</v>
      </c>
      <c r="E278" s="12" t="s">
        <v>890</v>
      </c>
      <c r="F278" s="12" t="s">
        <v>188</v>
      </c>
      <c r="G278" s="12" t="s">
        <v>13</v>
      </c>
      <c r="H278" s="13" t="s">
        <v>50</v>
      </c>
      <c r="I278" s="12" t="str">
        <f t="shared" si="8"/>
        <v>Arthur Warren</v>
      </c>
      <c r="J278" s="12" t="str">
        <f t="shared" si="9"/>
        <v>Arthur Warren</v>
      </c>
    </row>
    <row r="279" spans="1:10" x14ac:dyDescent="0.3">
      <c r="A279" s="11" t="s">
        <v>891</v>
      </c>
      <c r="B279" s="12" t="s">
        <v>892</v>
      </c>
      <c r="C279" s="12">
        <v>22</v>
      </c>
      <c r="D279" s="12" t="s">
        <v>16</v>
      </c>
      <c r="E279" s="12" t="s">
        <v>893</v>
      </c>
      <c r="F279" s="12" t="s">
        <v>278</v>
      </c>
      <c r="G279" s="12" t="s">
        <v>13</v>
      </c>
      <c r="H279" s="13" t="s">
        <v>19</v>
      </c>
      <c r="I279" s="12" t="str">
        <f t="shared" si="8"/>
        <v>Jeffrey Gomez</v>
      </c>
      <c r="J279" s="12" t="str">
        <f t="shared" si="9"/>
        <v>Jeffrey Gomez</v>
      </c>
    </row>
    <row r="280" spans="1:10" x14ac:dyDescent="0.3">
      <c r="A280" s="11" t="s">
        <v>894</v>
      </c>
      <c r="B280" s="12" t="s">
        <v>895</v>
      </c>
      <c r="C280" s="12">
        <v>42</v>
      </c>
      <c r="D280" s="12" t="s">
        <v>16</v>
      </c>
      <c r="E280" s="12" t="s">
        <v>896</v>
      </c>
      <c r="F280" s="12" t="s">
        <v>221</v>
      </c>
      <c r="G280" s="12" t="s">
        <v>13</v>
      </c>
      <c r="H280" s="13" t="s">
        <v>19</v>
      </c>
      <c r="I280" s="12" t="str">
        <f t="shared" si="8"/>
        <v>Stephen Fowler</v>
      </c>
      <c r="J280" s="12" t="str">
        <f t="shared" si="9"/>
        <v>Stephen Fowler</v>
      </c>
    </row>
    <row r="281" spans="1:10" x14ac:dyDescent="0.3">
      <c r="A281" s="11" t="s">
        <v>897</v>
      </c>
      <c r="B281" s="12" t="s">
        <v>898</v>
      </c>
      <c r="C281" s="12">
        <v>21</v>
      </c>
      <c r="D281" s="12" t="s">
        <v>16</v>
      </c>
      <c r="E281" s="12" t="s">
        <v>899</v>
      </c>
      <c r="F281" s="12" t="s">
        <v>27</v>
      </c>
      <c r="G281" s="12" t="s">
        <v>13</v>
      </c>
      <c r="H281" s="13" t="s">
        <v>28</v>
      </c>
      <c r="I281" s="12" t="str">
        <f t="shared" si="8"/>
        <v>Aaron Luna</v>
      </c>
      <c r="J281" s="12" t="str">
        <f t="shared" si="9"/>
        <v>Aaron Luna</v>
      </c>
    </row>
    <row r="282" spans="1:10" x14ac:dyDescent="0.3">
      <c r="A282" s="11" t="s">
        <v>900</v>
      </c>
      <c r="B282" s="12" t="s">
        <v>901</v>
      </c>
      <c r="C282" s="12">
        <v>48</v>
      </c>
      <c r="D282" s="12" t="s">
        <v>10</v>
      </c>
      <c r="E282" s="12" t="s">
        <v>902</v>
      </c>
      <c r="F282" s="12" t="s">
        <v>103</v>
      </c>
      <c r="G282" s="12" t="s">
        <v>13</v>
      </c>
      <c r="H282" s="13" t="s">
        <v>28</v>
      </c>
      <c r="I282" s="12" t="str">
        <f t="shared" si="8"/>
        <v>Antonio Leon</v>
      </c>
      <c r="J282" s="12" t="str">
        <f t="shared" si="9"/>
        <v>Antonio Leon</v>
      </c>
    </row>
    <row r="283" spans="1:10" x14ac:dyDescent="0.3">
      <c r="A283" s="11" t="s">
        <v>903</v>
      </c>
      <c r="B283" s="12" t="s">
        <v>904</v>
      </c>
      <c r="C283" s="12">
        <v>59</v>
      </c>
      <c r="D283" s="12" t="s">
        <v>10</v>
      </c>
      <c r="E283" s="12" t="s">
        <v>905</v>
      </c>
      <c r="F283" s="12" t="s">
        <v>171</v>
      </c>
      <c r="G283" s="12" t="s">
        <v>13</v>
      </c>
      <c r="H283" s="13" t="s">
        <v>19</v>
      </c>
      <c r="I283" s="12" t="str">
        <f t="shared" si="8"/>
        <v>Brittany Watson</v>
      </c>
      <c r="J283" s="12" t="str">
        <f t="shared" si="9"/>
        <v>Brittany Watson</v>
      </c>
    </row>
    <row r="284" spans="1:10" x14ac:dyDescent="0.3">
      <c r="A284" s="11" t="s">
        <v>906</v>
      </c>
      <c r="B284" s="12" t="s">
        <v>907</v>
      </c>
      <c r="C284" s="12">
        <v>46</v>
      </c>
      <c r="D284" s="12" t="s">
        <v>16</v>
      </c>
      <c r="E284" s="12" t="s">
        <v>908</v>
      </c>
      <c r="F284" s="12" t="s">
        <v>91</v>
      </c>
      <c r="G284" s="12" t="s">
        <v>13</v>
      </c>
      <c r="H284" s="13" t="s">
        <v>50</v>
      </c>
      <c r="I284" s="12" t="str">
        <f t="shared" si="8"/>
        <v>Kristi Lopez</v>
      </c>
      <c r="J284" s="12" t="str">
        <f t="shared" si="9"/>
        <v>Kristi Lopez</v>
      </c>
    </row>
    <row r="285" spans="1:10" x14ac:dyDescent="0.3">
      <c r="A285" s="11" t="s">
        <v>909</v>
      </c>
      <c r="B285" s="12" t="s">
        <v>910</v>
      </c>
      <c r="C285" s="12">
        <v>54</v>
      </c>
      <c r="D285" s="12" t="s">
        <v>16</v>
      </c>
      <c r="E285" s="12" t="s">
        <v>911</v>
      </c>
      <c r="F285" s="12" t="s">
        <v>855</v>
      </c>
      <c r="G285" s="12" t="s">
        <v>13</v>
      </c>
      <c r="H285" s="13" t="s">
        <v>33</v>
      </c>
      <c r="I285" s="12" t="str">
        <f t="shared" si="8"/>
        <v>Bryan Garcia</v>
      </c>
      <c r="J285" s="12" t="str">
        <f t="shared" si="9"/>
        <v>Bryan Garcia</v>
      </c>
    </row>
    <row r="286" spans="1:10" x14ac:dyDescent="0.3">
      <c r="A286" s="11" t="s">
        <v>912</v>
      </c>
      <c r="B286" s="12" t="s">
        <v>913</v>
      </c>
      <c r="C286" s="12">
        <v>54</v>
      </c>
      <c r="D286" s="12" t="s">
        <v>10</v>
      </c>
      <c r="E286" s="12" t="s">
        <v>914</v>
      </c>
      <c r="F286" s="12" t="s">
        <v>171</v>
      </c>
      <c r="G286" s="12" t="s">
        <v>13</v>
      </c>
      <c r="H286" s="13" t="s">
        <v>50</v>
      </c>
      <c r="I286" s="12" t="str">
        <f t="shared" si="8"/>
        <v>Hunter Sutton</v>
      </c>
      <c r="J286" s="12" t="str">
        <f t="shared" si="9"/>
        <v>Hunter Sutton</v>
      </c>
    </row>
    <row r="287" spans="1:10" x14ac:dyDescent="0.3">
      <c r="A287" s="11" t="s">
        <v>915</v>
      </c>
      <c r="B287" s="12" t="s">
        <v>916</v>
      </c>
      <c r="C287" s="12">
        <v>46</v>
      </c>
      <c r="D287" s="12" t="s">
        <v>16</v>
      </c>
      <c r="E287" s="12" t="s">
        <v>917</v>
      </c>
      <c r="F287" s="12" t="s">
        <v>724</v>
      </c>
      <c r="G287" s="12" t="s">
        <v>13</v>
      </c>
      <c r="H287" s="13" t="s">
        <v>33</v>
      </c>
      <c r="I287" s="12" t="str">
        <f t="shared" si="8"/>
        <v>Donna Guerra</v>
      </c>
      <c r="J287" s="12" t="str">
        <f t="shared" si="9"/>
        <v>Donna Guerra</v>
      </c>
    </row>
    <row r="288" spans="1:10" x14ac:dyDescent="0.3">
      <c r="A288" s="11" t="s">
        <v>918</v>
      </c>
      <c r="B288" s="12" t="s">
        <v>919</v>
      </c>
      <c r="C288" s="12">
        <v>22</v>
      </c>
      <c r="D288" s="12" t="s">
        <v>10</v>
      </c>
      <c r="E288" s="12" t="s">
        <v>920</v>
      </c>
      <c r="F288" s="12" t="s">
        <v>41</v>
      </c>
      <c r="G288" s="12" t="s">
        <v>13</v>
      </c>
      <c r="H288" s="13" t="s">
        <v>33</v>
      </c>
      <c r="I288" s="12" t="str">
        <f t="shared" si="8"/>
        <v>Tommy Roberts</v>
      </c>
      <c r="J288" s="12" t="str">
        <f t="shared" si="9"/>
        <v>Tommy Roberts</v>
      </c>
    </row>
    <row r="289" spans="1:10" x14ac:dyDescent="0.3">
      <c r="A289" s="11" t="s">
        <v>921</v>
      </c>
      <c r="B289" s="12" t="s">
        <v>922</v>
      </c>
      <c r="C289" s="12">
        <v>22</v>
      </c>
      <c r="D289" s="12" t="s">
        <v>16</v>
      </c>
      <c r="E289" s="12" t="s">
        <v>923</v>
      </c>
      <c r="F289" s="12" t="s">
        <v>175</v>
      </c>
      <c r="G289" s="12" t="s">
        <v>13</v>
      </c>
      <c r="H289" s="13" t="s">
        <v>50</v>
      </c>
      <c r="I289" s="12" t="str">
        <f t="shared" si="8"/>
        <v>Cynthia Roberts</v>
      </c>
      <c r="J289" s="12" t="str">
        <f t="shared" si="9"/>
        <v>Cynthia Roberts</v>
      </c>
    </row>
    <row r="290" spans="1:10" x14ac:dyDescent="0.3">
      <c r="A290" s="11" t="s">
        <v>924</v>
      </c>
      <c r="B290" s="12" t="s">
        <v>925</v>
      </c>
      <c r="C290" s="12">
        <v>58</v>
      </c>
      <c r="D290" s="12" t="s">
        <v>10</v>
      </c>
      <c r="E290" s="12" t="s">
        <v>926</v>
      </c>
      <c r="F290" s="12" t="s">
        <v>171</v>
      </c>
      <c r="G290" s="12" t="s">
        <v>13</v>
      </c>
      <c r="H290" s="13" t="s">
        <v>50</v>
      </c>
      <c r="I290" s="12" t="str">
        <f t="shared" si="8"/>
        <v>Misty Ferguson</v>
      </c>
      <c r="J290" s="12" t="str">
        <f t="shared" si="9"/>
        <v>Misty Ferguson</v>
      </c>
    </row>
    <row r="291" spans="1:10" x14ac:dyDescent="0.3">
      <c r="A291" s="11" t="s">
        <v>927</v>
      </c>
      <c r="B291" s="12" t="s">
        <v>928</v>
      </c>
      <c r="C291" s="12">
        <v>45</v>
      </c>
      <c r="D291" s="12" t="s">
        <v>10</v>
      </c>
      <c r="E291" s="12" t="s">
        <v>929</v>
      </c>
      <c r="F291" s="12" t="s">
        <v>27</v>
      </c>
      <c r="G291" s="12" t="s">
        <v>13</v>
      </c>
      <c r="H291" s="13" t="s">
        <v>28</v>
      </c>
      <c r="I291" s="12" t="str">
        <f t="shared" si="8"/>
        <v>Jennifer Figueroa</v>
      </c>
      <c r="J291" s="12" t="str">
        <f t="shared" si="9"/>
        <v>Jennifer Figueroa</v>
      </c>
    </row>
    <row r="292" spans="1:10" x14ac:dyDescent="0.3">
      <c r="A292" s="11" t="s">
        <v>930</v>
      </c>
      <c r="B292" s="12" t="s">
        <v>931</v>
      </c>
      <c r="C292" s="12">
        <v>52</v>
      </c>
      <c r="D292" s="12" t="s">
        <v>16</v>
      </c>
      <c r="E292" s="12" t="s">
        <v>932</v>
      </c>
      <c r="F292" s="12" t="s">
        <v>291</v>
      </c>
      <c r="G292" s="12" t="s">
        <v>13</v>
      </c>
      <c r="H292" s="13" t="s">
        <v>33</v>
      </c>
      <c r="I292" s="12" t="str">
        <f t="shared" si="8"/>
        <v>Chase Williams MD</v>
      </c>
      <c r="J292" s="12" t="str">
        <f t="shared" si="9"/>
        <v>Chase Williams Md</v>
      </c>
    </row>
    <row r="293" spans="1:10" x14ac:dyDescent="0.3">
      <c r="A293" s="11" t="s">
        <v>933</v>
      </c>
      <c r="B293" s="12" t="s">
        <v>934</v>
      </c>
      <c r="C293" s="12">
        <v>40</v>
      </c>
      <c r="D293" s="12" t="s">
        <v>16</v>
      </c>
      <c r="E293" s="12" t="s">
        <v>935</v>
      </c>
      <c r="F293" s="12" t="s">
        <v>117</v>
      </c>
      <c r="G293" s="12" t="s">
        <v>13</v>
      </c>
      <c r="H293" s="13" t="s">
        <v>28</v>
      </c>
      <c r="I293" s="12" t="str">
        <f t="shared" si="8"/>
        <v>James Powell</v>
      </c>
      <c r="J293" s="12" t="str">
        <f t="shared" si="9"/>
        <v>James Powell</v>
      </c>
    </row>
    <row r="294" spans="1:10" x14ac:dyDescent="0.3">
      <c r="A294" s="11" t="s">
        <v>936</v>
      </c>
      <c r="B294" s="12" t="s">
        <v>937</v>
      </c>
      <c r="C294" s="12">
        <v>30</v>
      </c>
      <c r="D294" s="12" t="s">
        <v>10</v>
      </c>
      <c r="E294" s="12" t="s">
        <v>938</v>
      </c>
      <c r="F294" s="12" t="s">
        <v>205</v>
      </c>
      <c r="G294" s="12" t="s">
        <v>13</v>
      </c>
      <c r="H294" s="13" t="s">
        <v>33</v>
      </c>
      <c r="I294" s="12" t="str">
        <f t="shared" si="8"/>
        <v>Ricardo Jones</v>
      </c>
      <c r="J294" s="12" t="str">
        <f t="shared" si="9"/>
        <v>Ricardo Jones</v>
      </c>
    </row>
    <row r="295" spans="1:10" x14ac:dyDescent="0.3">
      <c r="A295" s="11" t="s">
        <v>939</v>
      </c>
      <c r="B295" s="12" t="s">
        <v>940</v>
      </c>
      <c r="C295" s="12">
        <v>56</v>
      </c>
      <c r="D295" s="12" t="s">
        <v>16</v>
      </c>
      <c r="E295" s="12" t="s">
        <v>941</v>
      </c>
      <c r="F295" s="12" t="s">
        <v>332</v>
      </c>
      <c r="G295" s="12" t="s">
        <v>13</v>
      </c>
      <c r="H295" s="13" t="s">
        <v>19</v>
      </c>
      <c r="I295" s="12" t="str">
        <f t="shared" si="8"/>
        <v>Gloria Taylor</v>
      </c>
      <c r="J295" s="12" t="str">
        <f t="shared" si="9"/>
        <v>Gloria Taylor</v>
      </c>
    </row>
    <row r="296" spans="1:10" x14ac:dyDescent="0.3">
      <c r="A296" s="11" t="s">
        <v>942</v>
      </c>
      <c r="B296" s="12" t="s">
        <v>943</v>
      </c>
      <c r="C296" s="12">
        <v>29</v>
      </c>
      <c r="D296" s="12" t="s">
        <v>10</v>
      </c>
      <c r="E296" s="12" t="s">
        <v>579</v>
      </c>
      <c r="F296" s="12" t="s">
        <v>69</v>
      </c>
      <c r="G296" s="12" t="s">
        <v>13</v>
      </c>
      <c r="H296" s="13" t="s">
        <v>19</v>
      </c>
      <c r="I296" s="12" t="str">
        <f t="shared" si="8"/>
        <v>Lisa Chandler</v>
      </c>
      <c r="J296" s="12" t="str">
        <f t="shared" si="9"/>
        <v>Lisa Chandler</v>
      </c>
    </row>
    <row r="297" spans="1:10" x14ac:dyDescent="0.3">
      <c r="A297" s="11" t="s">
        <v>944</v>
      </c>
      <c r="B297" s="12" t="s">
        <v>945</v>
      </c>
      <c r="C297" s="12">
        <v>19</v>
      </c>
      <c r="D297" s="12" t="s">
        <v>16</v>
      </c>
      <c r="E297" s="12" t="s">
        <v>946</v>
      </c>
      <c r="F297" s="12" t="s">
        <v>65</v>
      </c>
      <c r="G297" s="12" t="s">
        <v>13</v>
      </c>
      <c r="H297" s="13" t="s">
        <v>28</v>
      </c>
      <c r="I297" s="12" t="str">
        <f t="shared" si="8"/>
        <v>Crystal Waters</v>
      </c>
      <c r="J297" s="12" t="str">
        <f t="shared" si="9"/>
        <v>Crystal Waters</v>
      </c>
    </row>
    <row r="298" spans="1:10" x14ac:dyDescent="0.3">
      <c r="A298" s="11" t="s">
        <v>947</v>
      </c>
      <c r="B298" s="12" t="s">
        <v>948</v>
      </c>
      <c r="C298" s="12">
        <v>28</v>
      </c>
      <c r="D298" s="12" t="s">
        <v>16</v>
      </c>
      <c r="E298" s="12" t="s">
        <v>301</v>
      </c>
      <c r="F298" s="12" t="s">
        <v>45</v>
      </c>
      <c r="G298" s="12" t="s">
        <v>13</v>
      </c>
      <c r="H298" s="13" t="s">
        <v>28</v>
      </c>
      <c r="I298" s="12" t="str">
        <f t="shared" si="8"/>
        <v>Jared Moran</v>
      </c>
      <c r="J298" s="12" t="str">
        <f t="shared" si="9"/>
        <v>Jared Moran</v>
      </c>
    </row>
    <row r="299" spans="1:10" x14ac:dyDescent="0.3">
      <c r="A299" s="11" t="s">
        <v>949</v>
      </c>
      <c r="B299" s="12" t="s">
        <v>950</v>
      </c>
      <c r="C299" s="12">
        <v>47</v>
      </c>
      <c r="D299" s="12" t="s">
        <v>16</v>
      </c>
      <c r="E299" s="12" t="s">
        <v>951</v>
      </c>
      <c r="F299" s="12" t="s">
        <v>117</v>
      </c>
      <c r="G299" s="12" t="s">
        <v>13</v>
      </c>
      <c r="H299" s="13" t="s">
        <v>33</v>
      </c>
      <c r="I299" s="12" t="str">
        <f t="shared" si="8"/>
        <v>Jennifer Carr</v>
      </c>
      <c r="J299" s="12" t="str">
        <f t="shared" si="9"/>
        <v>Jennifer Carr</v>
      </c>
    </row>
    <row r="300" spans="1:10" x14ac:dyDescent="0.3">
      <c r="A300" s="11" t="s">
        <v>952</v>
      </c>
      <c r="B300" s="12" t="s">
        <v>953</v>
      </c>
      <c r="C300" s="12">
        <v>64</v>
      </c>
      <c r="D300" s="12" t="s">
        <v>10</v>
      </c>
      <c r="E300" s="12" t="s">
        <v>954</v>
      </c>
      <c r="F300" s="12" t="s">
        <v>439</v>
      </c>
      <c r="G300" s="12" t="s">
        <v>13</v>
      </c>
      <c r="H300" s="13" t="s">
        <v>19</v>
      </c>
      <c r="I300" s="12" t="str">
        <f t="shared" si="8"/>
        <v>Tracy Stephens</v>
      </c>
      <c r="J300" s="12" t="str">
        <f t="shared" si="9"/>
        <v>Tracy Stephens</v>
      </c>
    </row>
    <row r="301" spans="1:10" x14ac:dyDescent="0.3">
      <c r="A301" s="11" t="s">
        <v>955</v>
      </c>
      <c r="B301" s="12" t="s">
        <v>956</v>
      </c>
      <c r="C301" s="12">
        <v>48</v>
      </c>
      <c r="D301" s="12" t="s">
        <v>16</v>
      </c>
      <c r="E301" s="12" t="s">
        <v>957</v>
      </c>
      <c r="F301" s="12" t="s">
        <v>332</v>
      </c>
      <c r="G301" s="12" t="s">
        <v>13</v>
      </c>
      <c r="H301" s="13" t="s">
        <v>19</v>
      </c>
      <c r="I301" s="12" t="str">
        <f t="shared" si="8"/>
        <v>Stephanie Jacobs</v>
      </c>
      <c r="J301" s="12" t="str">
        <f t="shared" si="9"/>
        <v>Stephanie Jacobs</v>
      </c>
    </row>
    <row r="302" spans="1:10" x14ac:dyDescent="0.3">
      <c r="A302" s="11" t="s">
        <v>958</v>
      </c>
      <c r="B302" s="12" t="s">
        <v>959</v>
      </c>
      <c r="C302" s="12">
        <v>29</v>
      </c>
      <c r="D302" s="12" t="s">
        <v>10</v>
      </c>
      <c r="E302" s="12" t="s">
        <v>960</v>
      </c>
      <c r="F302" s="12" t="s">
        <v>37</v>
      </c>
      <c r="G302" s="12" t="s">
        <v>13</v>
      </c>
      <c r="H302" s="13" t="s">
        <v>33</v>
      </c>
      <c r="I302" s="12" t="str">
        <f t="shared" si="8"/>
        <v>Matthew Avery</v>
      </c>
      <c r="J302" s="12" t="str">
        <f t="shared" si="9"/>
        <v>Matthew Avery</v>
      </c>
    </row>
    <row r="303" spans="1:10" x14ac:dyDescent="0.3">
      <c r="A303" s="11" t="s">
        <v>961</v>
      </c>
      <c r="B303" s="12" t="s">
        <v>962</v>
      </c>
      <c r="C303" s="12">
        <v>50</v>
      </c>
      <c r="D303" s="12" t="s">
        <v>10</v>
      </c>
      <c r="E303" s="12" t="s">
        <v>963</v>
      </c>
      <c r="F303" s="12" t="s">
        <v>291</v>
      </c>
      <c r="G303" s="12" t="s">
        <v>13</v>
      </c>
      <c r="H303" s="13" t="s">
        <v>50</v>
      </c>
      <c r="I303" s="12" t="str">
        <f t="shared" si="8"/>
        <v>Ryan Kane</v>
      </c>
      <c r="J303" s="12" t="str">
        <f t="shared" si="9"/>
        <v>Ryan Kane</v>
      </c>
    </row>
    <row r="304" spans="1:10" x14ac:dyDescent="0.3">
      <c r="A304" s="11" t="s">
        <v>964</v>
      </c>
      <c r="B304" s="12" t="s">
        <v>965</v>
      </c>
      <c r="C304" s="12">
        <v>36</v>
      </c>
      <c r="D304" s="12" t="s">
        <v>10</v>
      </c>
      <c r="E304" s="12" t="s">
        <v>966</v>
      </c>
      <c r="F304" s="12" t="s">
        <v>137</v>
      </c>
      <c r="G304" s="12" t="s">
        <v>13</v>
      </c>
      <c r="H304" s="13" t="s">
        <v>50</v>
      </c>
      <c r="I304" s="12" t="str">
        <f t="shared" si="8"/>
        <v>Edward Cole</v>
      </c>
      <c r="J304" s="12" t="str">
        <f t="shared" si="9"/>
        <v>Edward Cole</v>
      </c>
    </row>
    <row r="305" spans="1:10" x14ac:dyDescent="0.3">
      <c r="A305" s="11" t="s">
        <v>967</v>
      </c>
      <c r="B305" s="12" t="s">
        <v>968</v>
      </c>
      <c r="C305" s="12">
        <v>23</v>
      </c>
      <c r="D305" s="12" t="s">
        <v>16</v>
      </c>
      <c r="E305" s="12" t="s">
        <v>969</v>
      </c>
      <c r="F305" s="12" t="s">
        <v>95</v>
      </c>
      <c r="G305" s="12" t="s">
        <v>13</v>
      </c>
      <c r="H305" s="13" t="s">
        <v>19</v>
      </c>
      <c r="I305" s="12" t="str">
        <f t="shared" si="8"/>
        <v>John Sloan</v>
      </c>
      <c r="J305" s="12" t="str">
        <f t="shared" si="9"/>
        <v>John Sloan</v>
      </c>
    </row>
    <row r="306" spans="1:10" x14ac:dyDescent="0.3">
      <c r="A306" s="11" t="s">
        <v>970</v>
      </c>
      <c r="B306" s="12" t="s">
        <v>971</v>
      </c>
      <c r="C306" s="12">
        <v>41</v>
      </c>
      <c r="D306" s="12" t="s">
        <v>10</v>
      </c>
      <c r="E306" s="12" t="s">
        <v>972</v>
      </c>
      <c r="F306" s="12" t="s">
        <v>65</v>
      </c>
      <c r="G306" s="12" t="s">
        <v>13</v>
      </c>
      <c r="H306" s="13" t="s">
        <v>33</v>
      </c>
      <c r="I306" s="12" t="str">
        <f t="shared" si="8"/>
        <v>Miss Alexandria Li DVM</v>
      </c>
      <c r="J306" s="12" t="str">
        <f t="shared" si="9"/>
        <v>Miss Alexandria Li Dvm</v>
      </c>
    </row>
    <row r="307" spans="1:10" x14ac:dyDescent="0.3">
      <c r="A307" s="11" t="s">
        <v>973</v>
      </c>
      <c r="B307" s="12" t="s">
        <v>974</v>
      </c>
      <c r="C307" s="12">
        <v>64</v>
      </c>
      <c r="D307" s="12" t="s">
        <v>10</v>
      </c>
      <c r="E307" s="12" t="s">
        <v>975</v>
      </c>
      <c r="F307" s="12" t="s">
        <v>77</v>
      </c>
      <c r="G307" s="12" t="s">
        <v>13</v>
      </c>
      <c r="H307" s="13" t="s">
        <v>19</v>
      </c>
      <c r="I307" s="12" t="str">
        <f t="shared" si="8"/>
        <v>Roberta Green</v>
      </c>
      <c r="J307" s="12" t="str">
        <f t="shared" si="9"/>
        <v>Roberta Green</v>
      </c>
    </row>
    <row r="308" spans="1:10" x14ac:dyDescent="0.3">
      <c r="A308" s="11" t="s">
        <v>976</v>
      </c>
      <c r="B308" s="12" t="s">
        <v>977</v>
      </c>
      <c r="C308" s="12">
        <v>44</v>
      </c>
      <c r="D308" s="12" t="s">
        <v>10</v>
      </c>
      <c r="E308" s="12" t="s">
        <v>978</v>
      </c>
      <c r="F308" s="12" t="s">
        <v>241</v>
      </c>
      <c r="G308" s="12" t="s">
        <v>13</v>
      </c>
      <c r="H308" s="13" t="s">
        <v>19</v>
      </c>
      <c r="I308" s="12" t="str">
        <f t="shared" si="8"/>
        <v>Angela Robinson</v>
      </c>
      <c r="J308" s="12" t="str">
        <f t="shared" si="9"/>
        <v>Angela Robinson</v>
      </c>
    </row>
    <row r="309" spans="1:10" x14ac:dyDescent="0.3">
      <c r="A309" s="11" t="s">
        <v>979</v>
      </c>
      <c r="B309" s="12" t="s">
        <v>980</v>
      </c>
      <c r="C309" s="12">
        <v>56</v>
      </c>
      <c r="D309" s="12" t="s">
        <v>16</v>
      </c>
      <c r="E309" s="12" t="s">
        <v>981</v>
      </c>
      <c r="F309" s="12" t="s">
        <v>23</v>
      </c>
      <c r="G309" s="12" t="s">
        <v>13</v>
      </c>
      <c r="H309" s="13" t="s">
        <v>28</v>
      </c>
      <c r="I309" s="12" t="str">
        <f t="shared" si="8"/>
        <v>Brandy Thompson</v>
      </c>
      <c r="J309" s="12" t="str">
        <f t="shared" si="9"/>
        <v>Brandy Thompson</v>
      </c>
    </row>
    <row r="310" spans="1:10" x14ac:dyDescent="0.3">
      <c r="A310" s="11" t="s">
        <v>982</v>
      </c>
      <c r="B310" s="12" t="s">
        <v>983</v>
      </c>
      <c r="C310" s="12">
        <v>60</v>
      </c>
      <c r="D310" s="12" t="s">
        <v>16</v>
      </c>
      <c r="E310" s="12" t="s">
        <v>984</v>
      </c>
      <c r="F310" s="12" t="s">
        <v>271</v>
      </c>
      <c r="G310" s="12" t="s">
        <v>13</v>
      </c>
      <c r="H310" s="13" t="s">
        <v>50</v>
      </c>
      <c r="I310" s="12" t="str">
        <f t="shared" si="8"/>
        <v>Jennifer Zamora</v>
      </c>
      <c r="J310" s="12" t="str">
        <f t="shared" si="9"/>
        <v>Jennifer Zamora</v>
      </c>
    </row>
    <row r="311" spans="1:10" x14ac:dyDescent="0.3">
      <c r="A311" s="11" t="s">
        <v>985</v>
      </c>
      <c r="B311" s="12" t="s">
        <v>986</v>
      </c>
      <c r="C311" s="12">
        <v>41</v>
      </c>
      <c r="D311" s="12" t="s">
        <v>16</v>
      </c>
      <c r="E311" s="12" t="s">
        <v>987</v>
      </c>
      <c r="F311" s="12" t="s">
        <v>32</v>
      </c>
      <c r="G311" s="12" t="s">
        <v>13</v>
      </c>
      <c r="H311" s="13" t="s">
        <v>28</v>
      </c>
      <c r="I311" s="12" t="str">
        <f t="shared" si="8"/>
        <v>Stacy Collins</v>
      </c>
      <c r="J311" s="12" t="str">
        <f t="shared" si="9"/>
        <v>Stacy Collins</v>
      </c>
    </row>
    <row r="312" spans="1:10" x14ac:dyDescent="0.3">
      <c r="A312" s="11" t="s">
        <v>988</v>
      </c>
      <c r="B312" s="12" t="s">
        <v>989</v>
      </c>
      <c r="C312" s="12">
        <v>20</v>
      </c>
      <c r="D312" s="12" t="s">
        <v>10</v>
      </c>
      <c r="E312" s="12" t="s">
        <v>990</v>
      </c>
      <c r="F312" s="12" t="s">
        <v>175</v>
      </c>
      <c r="G312" s="12" t="s">
        <v>13</v>
      </c>
      <c r="H312" s="13" t="s">
        <v>33</v>
      </c>
      <c r="I312" s="12" t="str">
        <f t="shared" si="8"/>
        <v>Kara Dodson</v>
      </c>
      <c r="J312" s="12" t="str">
        <f t="shared" si="9"/>
        <v>Kara Dodson</v>
      </c>
    </row>
    <row r="313" spans="1:10" x14ac:dyDescent="0.3">
      <c r="A313" s="11" t="s">
        <v>991</v>
      </c>
      <c r="B313" s="12" t="s">
        <v>992</v>
      </c>
      <c r="C313" s="12">
        <v>35</v>
      </c>
      <c r="D313" s="12" t="s">
        <v>10</v>
      </c>
      <c r="E313" s="12" t="s">
        <v>993</v>
      </c>
      <c r="F313" s="12" t="s">
        <v>37</v>
      </c>
      <c r="G313" s="12" t="s">
        <v>13</v>
      </c>
      <c r="H313" s="13" t="s">
        <v>19</v>
      </c>
      <c r="I313" s="12" t="str">
        <f t="shared" si="8"/>
        <v>Kevin Larson</v>
      </c>
      <c r="J313" s="12" t="str">
        <f t="shared" si="9"/>
        <v>Kevin Larson</v>
      </c>
    </row>
    <row r="314" spans="1:10" x14ac:dyDescent="0.3">
      <c r="A314" s="11" t="s">
        <v>994</v>
      </c>
      <c r="B314" s="12" t="s">
        <v>995</v>
      </c>
      <c r="C314" s="12">
        <v>47</v>
      </c>
      <c r="D314" s="12" t="s">
        <v>16</v>
      </c>
      <c r="E314" s="12" t="s">
        <v>996</v>
      </c>
      <c r="F314" s="12" t="s">
        <v>95</v>
      </c>
      <c r="G314" s="12" t="s">
        <v>13</v>
      </c>
      <c r="H314" s="13" t="s">
        <v>33</v>
      </c>
      <c r="I314" s="12" t="str">
        <f t="shared" si="8"/>
        <v>Jason Mullins</v>
      </c>
      <c r="J314" s="12" t="str">
        <f t="shared" si="9"/>
        <v>Jason Mullins</v>
      </c>
    </row>
    <row r="315" spans="1:10" x14ac:dyDescent="0.3">
      <c r="A315" s="11" t="s">
        <v>997</v>
      </c>
      <c r="B315" s="12" t="s">
        <v>998</v>
      </c>
      <c r="C315" s="12">
        <v>62</v>
      </c>
      <c r="D315" s="12" t="s">
        <v>10</v>
      </c>
      <c r="E315" s="12" t="s">
        <v>999</v>
      </c>
      <c r="F315" s="12" t="s">
        <v>144</v>
      </c>
      <c r="G315" s="12" t="s">
        <v>13</v>
      </c>
      <c r="H315" s="13" t="s">
        <v>19</v>
      </c>
      <c r="I315" s="12" t="str">
        <f t="shared" si="8"/>
        <v>Elizabeth Jones</v>
      </c>
      <c r="J315" s="12" t="str">
        <f t="shared" si="9"/>
        <v>Elizabeth Jones</v>
      </c>
    </row>
    <row r="316" spans="1:10" x14ac:dyDescent="0.3">
      <c r="A316" s="11" t="s">
        <v>1000</v>
      </c>
      <c r="B316" s="12" t="s">
        <v>1001</v>
      </c>
      <c r="C316" s="12">
        <v>53</v>
      </c>
      <c r="D316" s="12" t="s">
        <v>16</v>
      </c>
      <c r="E316" s="12" t="s">
        <v>1002</v>
      </c>
      <c r="F316" s="12" t="s">
        <v>77</v>
      </c>
      <c r="G316" s="12" t="s">
        <v>13</v>
      </c>
      <c r="H316" s="13" t="s">
        <v>33</v>
      </c>
      <c r="I316" s="12" t="str">
        <f t="shared" si="8"/>
        <v>Elizabeth Johnson</v>
      </c>
      <c r="J316" s="12" t="str">
        <f t="shared" si="9"/>
        <v>Elizabeth Johnson</v>
      </c>
    </row>
    <row r="317" spans="1:10" x14ac:dyDescent="0.3">
      <c r="A317" s="11" t="s">
        <v>1003</v>
      </c>
      <c r="B317" s="12" t="s">
        <v>1004</v>
      </c>
      <c r="C317" s="12">
        <v>49</v>
      </c>
      <c r="D317" s="12" t="s">
        <v>10</v>
      </c>
      <c r="E317" s="12" t="s">
        <v>1005</v>
      </c>
      <c r="F317" s="12" t="s">
        <v>724</v>
      </c>
      <c r="G317" s="12" t="s">
        <v>13</v>
      </c>
      <c r="H317" s="13" t="s">
        <v>33</v>
      </c>
      <c r="I317" s="12" t="str">
        <f t="shared" si="8"/>
        <v>William Rodriguez</v>
      </c>
      <c r="J317" s="12" t="str">
        <f t="shared" si="9"/>
        <v>William Rodriguez</v>
      </c>
    </row>
    <row r="318" spans="1:10" x14ac:dyDescent="0.3">
      <c r="A318" s="11" t="s">
        <v>1006</v>
      </c>
      <c r="B318" s="12" t="s">
        <v>1007</v>
      </c>
      <c r="C318" s="12">
        <v>34</v>
      </c>
      <c r="D318" s="12" t="s">
        <v>10</v>
      </c>
      <c r="E318" s="12" t="s">
        <v>1008</v>
      </c>
      <c r="F318" s="12" t="s">
        <v>144</v>
      </c>
      <c r="G318" s="12" t="s">
        <v>13</v>
      </c>
      <c r="H318" s="13" t="s">
        <v>50</v>
      </c>
      <c r="I318" s="12" t="str">
        <f t="shared" si="8"/>
        <v>Robert House</v>
      </c>
      <c r="J318" s="12" t="str">
        <f t="shared" si="9"/>
        <v>Robert House</v>
      </c>
    </row>
    <row r="319" spans="1:10" x14ac:dyDescent="0.3">
      <c r="A319" s="11" t="s">
        <v>1009</v>
      </c>
      <c r="B319" s="12" t="s">
        <v>1010</v>
      </c>
      <c r="C319" s="12">
        <v>64</v>
      </c>
      <c r="D319" s="12" t="s">
        <v>16</v>
      </c>
      <c r="E319" s="12" t="s">
        <v>1011</v>
      </c>
      <c r="F319" s="12" t="s">
        <v>49</v>
      </c>
      <c r="G319" s="12" t="s">
        <v>13</v>
      </c>
      <c r="H319" s="13" t="s">
        <v>50</v>
      </c>
      <c r="I319" s="12" t="str">
        <f t="shared" si="8"/>
        <v>Tiffany Williams</v>
      </c>
      <c r="J319" s="12" t="str">
        <f t="shared" si="9"/>
        <v>Tiffany Williams</v>
      </c>
    </row>
    <row r="320" spans="1:10" x14ac:dyDescent="0.3">
      <c r="A320" s="11" t="s">
        <v>1012</v>
      </c>
      <c r="B320" s="12" t="s">
        <v>1013</v>
      </c>
      <c r="C320" s="12">
        <v>25</v>
      </c>
      <c r="D320" s="12" t="s">
        <v>10</v>
      </c>
      <c r="E320" s="12" t="s">
        <v>1014</v>
      </c>
      <c r="F320" s="12" t="s">
        <v>65</v>
      </c>
      <c r="G320" s="12" t="s">
        <v>13</v>
      </c>
      <c r="H320" s="13" t="s">
        <v>19</v>
      </c>
      <c r="I320" s="12" t="str">
        <f t="shared" si="8"/>
        <v>Madison Wright</v>
      </c>
      <c r="J320" s="12" t="str">
        <f t="shared" si="9"/>
        <v>Madison Wright</v>
      </c>
    </row>
    <row r="321" spans="1:10" x14ac:dyDescent="0.3">
      <c r="A321" s="11" t="s">
        <v>1015</v>
      </c>
      <c r="B321" s="12" t="s">
        <v>1016</v>
      </c>
      <c r="C321" s="12">
        <v>54</v>
      </c>
      <c r="D321" s="12" t="s">
        <v>10</v>
      </c>
      <c r="E321" s="12" t="s">
        <v>1017</v>
      </c>
      <c r="F321" s="12" t="s">
        <v>317</v>
      </c>
      <c r="G321" s="12" t="s">
        <v>13</v>
      </c>
      <c r="H321" s="13" t="s">
        <v>19</v>
      </c>
      <c r="I321" s="12" t="str">
        <f t="shared" si="8"/>
        <v>Casey Simpson</v>
      </c>
      <c r="J321" s="12" t="str">
        <f t="shared" si="9"/>
        <v>Casey Simpson</v>
      </c>
    </row>
    <row r="322" spans="1:10" x14ac:dyDescent="0.3">
      <c r="A322" s="11" t="s">
        <v>1018</v>
      </c>
      <c r="B322" s="12" t="s">
        <v>1019</v>
      </c>
      <c r="C322" s="12">
        <v>34</v>
      </c>
      <c r="D322" s="12" t="s">
        <v>16</v>
      </c>
      <c r="E322" s="12" t="s">
        <v>1020</v>
      </c>
      <c r="F322" s="12" t="s">
        <v>271</v>
      </c>
      <c r="G322" s="12" t="s">
        <v>13</v>
      </c>
      <c r="H322" s="13" t="s">
        <v>28</v>
      </c>
      <c r="I322" s="12" t="str">
        <f t="shared" ref="I322:I385" si="10">TRIM(B322)</f>
        <v>Jessica Gonzalez</v>
      </c>
      <c r="J322" s="12" t="str">
        <f t="shared" ref="J322:J385" si="11">PROPER(I322)</f>
        <v>Jessica Gonzalez</v>
      </c>
    </row>
    <row r="323" spans="1:10" x14ac:dyDescent="0.3">
      <c r="A323" s="11" t="s">
        <v>1021</v>
      </c>
      <c r="B323" s="12" t="s">
        <v>1022</v>
      </c>
      <c r="C323" s="12">
        <v>21</v>
      </c>
      <c r="D323" s="12" t="s">
        <v>16</v>
      </c>
      <c r="E323" s="12" t="s">
        <v>1023</v>
      </c>
      <c r="F323" s="12" t="s">
        <v>241</v>
      </c>
      <c r="G323" s="12" t="s">
        <v>13</v>
      </c>
      <c r="H323" s="13" t="s">
        <v>28</v>
      </c>
      <c r="I323" s="12" t="str">
        <f t="shared" si="10"/>
        <v>Darren Burton</v>
      </c>
      <c r="J323" s="12" t="str">
        <f t="shared" si="11"/>
        <v>Darren Burton</v>
      </c>
    </row>
    <row r="324" spans="1:10" x14ac:dyDescent="0.3">
      <c r="A324" s="11" t="s">
        <v>1024</v>
      </c>
      <c r="B324" s="12" t="s">
        <v>1025</v>
      </c>
      <c r="C324" s="12">
        <v>54</v>
      </c>
      <c r="D324" s="12" t="s">
        <v>10</v>
      </c>
      <c r="E324" s="12" t="s">
        <v>1026</v>
      </c>
      <c r="F324" s="12" t="s">
        <v>855</v>
      </c>
      <c r="G324" s="12" t="s">
        <v>13</v>
      </c>
      <c r="H324" s="13" t="s">
        <v>28</v>
      </c>
      <c r="I324" s="12" t="str">
        <f t="shared" si="10"/>
        <v>Samuel Arias</v>
      </c>
      <c r="J324" s="12" t="str">
        <f t="shared" si="11"/>
        <v>Samuel Arias</v>
      </c>
    </row>
    <row r="325" spans="1:10" x14ac:dyDescent="0.3">
      <c r="A325" s="11" t="s">
        <v>1027</v>
      </c>
      <c r="B325" s="12" t="s">
        <v>1028</v>
      </c>
      <c r="C325" s="12">
        <v>64</v>
      </c>
      <c r="D325" s="12" t="s">
        <v>16</v>
      </c>
      <c r="E325" s="12" t="s">
        <v>1029</v>
      </c>
      <c r="F325" s="12" t="s">
        <v>12</v>
      </c>
      <c r="G325" s="12" t="s">
        <v>13</v>
      </c>
      <c r="H325" s="13" t="s">
        <v>19</v>
      </c>
      <c r="I325" s="12" t="str">
        <f t="shared" si="10"/>
        <v>Kristy Dunlap</v>
      </c>
      <c r="J325" s="12" t="str">
        <f t="shared" si="11"/>
        <v>Kristy Dunlap</v>
      </c>
    </row>
    <row r="326" spans="1:10" x14ac:dyDescent="0.3">
      <c r="A326" s="11" t="s">
        <v>1030</v>
      </c>
      <c r="B326" s="12" t="s">
        <v>1031</v>
      </c>
      <c r="C326" s="12">
        <v>58</v>
      </c>
      <c r="D326" s="12" t="s">
        <v>10</v>
      </c>
      <c r="E326" s="12" t="s">
        <v>1032</v>
      </c>
      <c r="F326" s="12" t="s">
        <v>99</v>
      </c>
      <c r="G326" s="12" t="s">
        <v>13</v>
      </c>
      <c r="H326" s="13" t="s">
        <v>28</v>
      </c>
      <c r="I326" s="12" t="str">
        <f t="shared" si="10"/>
        <v>Alex Mann II</v>
      </c>
      <c r="J326" s="12" t="str">
        <f t="shared" si="11"/>
        <v>Alex Mann Ii</v>
      </c>
    </row>
    <row r="327" spans="1:10" x14ac:dyDescent="0.3">
      <c r="A327" s="11" t="s">
        <v>1033</v>
      </c>
      <c r="B327" s="12" t="s">
        <v>1034</v>
      </c>
      <c r="C327" s="12">
        <v>60</v>
      </c>
      <c r="D327" s="12" t="s">
        <v>10</v>
      </c>
      <c r="E327" s="12" t="s">
        <v>1035</v>
      </c>
      <c r="F327" s="12" t="s">
        <v>328</v>
      </c>
      <c r="G327" s="12" t="s">
        <v>13</v>
      </c>
      <c r="H327" s="13" t="s">
        <v>28</v>
      </c>
      <c r="I327" s="12" t="str">
        <f t="shared" si="10"/>
        <v>Andrew Smith</v>
      </c>
      <c r="J327" s="12" t="str">
        <f t="shared" si="11"/>
        <v>Andrew Smith</v>
      </c>
    </row>
    <row r="328" spans="1:10" x14ac:dyDescent="0.3">
      <c r="A328" s="11" t="s">
        <v>1036</v>
      </c>
      <c r="B328" s="12" t="s">
        <v>1037</v>
      </c>
      <c r="C328" s="12">
        <v>58</v>
      </c>
      <c r="D328" s="12" t="s">
        <v>16</v>
      </c>
      <c r="E328" s="12" t="s">
        <v>1038</v>
      </c>
      <c r="F328" s="12" t="s">
        <v>221</v>
      </c>
      <c r="G328" s="12" t="s">
        <v>13</v>
      </c>
      <c r="H328" s="13" t="s">
        <v>50</v>
      </c>
      <c r="I328" s="12" t="str">
        <f t="shared" si="10"/>
        <v>Robert King</v>
      </c>
      <c r="J328" s="12" t="str">
        <f t="shared" si="11"/>
        <v>Robert King</v>
      </c>
    </row>
    <row r="329" spans="1:10" x14ac:dyDescent="0.3">
      <c r="A329" s="11" t="s">
        <v>1039</v>
      </c>
      <c r="B329" s="12" t="s">
        <v>1040</v>
      </c>
      <c r="C329" s="12">
        <v>62</v>
      </c>
      <c r="D329" s="12" t="s">
        <v>16</v>
      </c>
      <c r="E329" s="12" t="s">
        <v>1041</v>
      </c>
      <c r="F329" s="12" t="s">
        <v>61</v>
      </c>
      <c r="G329" s="12" t="s">
        <v>13</v>
      </c>
      <c r="H329" s="13" t="s">
        <v>28</v>
      </c>
      <c r="I329" s="12" t="str">
        <f t="shared" si="10"/>
        <v>Reginald Willis</v>
      </c>
      <c r="J329" s="12" t="str">
        <f t="shared" si="11"/>
        <v>Reginald Willis</v>
      </c>
    </row>
    <row r="330" spans="1:10" x14ac:dyDescent="0.3">
      <c r="A330" s="11" t="s">
        <v>1042</v>
      </c>
      <c r="B330" s="12" t="s">
        <v>1043</v>
      </c>
      <c r="C330" s="12">
        <v>46</v>
      </c>
      <c r="D330" s="12" t="s">
        <v>10</v>
      </c>
      <c r="E330" s="12" t="s">
        <v>1044</v>
      </c>
      <c r="F330" s="12" t="s">
        <v>205</v>
      </c>
      <c r="G330" s="12" t="s">
        <v>13</v>
      </c>
      <c r="H330" s="13" t="s">
        <v>19</v>
      </c>
      <c r="I330" s="12" t="str">
        <f t="shared" si="10"/>
        <v>Mario Harvey Jr.</v>
      </c>
      <c r="J330" s="12" t="str">
        <f t="shared" si="11"/>
        <v>Mario Harvey Jr.</v>
      </c>
    </row>
    <row r="331" spans="1:10" x14ac:dyDescent="0.3">
      <c r="A331" s="11" t="s">
        <v>1045</v>
      </c>
      <c r="B331" s="12" t="s">
        <v>1046</v>
      </c>
      <c r="C331" s="12">
        <v>62</v>
      </c>
      <c r="D331" s="12" t="s">
        <v>16</v>
      </c>
      <c r="E331" s="12" t="s">
        <v>1047</v>
      </c>
      <c r="F331" s="12" t="s">
        <v>205</v>
      </c>
      <c r="G331" s="12" t="s">
        <v>13</v>
      </c>
      <c r="H331" s="13" t="s">
        <v>28</v>
      </c>
      <c r="I331" s="12" t="str">
        <f t="shared" si="10"/>
        <v>Victor Mcintosh</v>
      </c>
      <c r="J331" s="12" t="str">
        <f t="shared" si="11"/>
        <v>Victor Mcintosh</v>
      </c>
    </row>
    <row r="332" spans="1:10" x14ac:dyDescent="0.3">
      <c r="A332" s="11" t="s">
        <v>1048</v>
      </c>
      <c r="B332" s="12" t="s">
        <v>1049</v>
      </c>
      <c r="C332" s="12">
        <v>54</v>
      </c>
      <c r="D332" s="12" t="s">
        <v>10</v>
      </c>
      <c r="E332" s="12" t="s">
        <v>1050</v>
      </c>
      <c r="F332" s="12" t="s">
        <v>198</v>
      </c>
      <c r="G332" s="12" t="s">
        <v>13</v>
      </c>
      <c r="H332" s="13" t="s">
        <v>19</v>
      </c>
      <c r="I332" s="12" t="str">
        <f t="shared" si="10"/>
        <v>Pamela Mcguire</v>
      </c>
      <c r="J332" s="12" t="str">
        <f t="shared" si="11"/>
        <v>Pamela Mcguire</v>
      </c>
    </row>
    <row r="333" spans="1:10" x14ac:dyDescent="0.3">
      <c r="A333" s="11" t="s">
        <v>1051</v>
      </c>
      <c r="B333" s="12" t="s">
        <v>1052</v>
      </c>
      <c r="C333" s="12">
        <v>38</v>
      </c>
      <c r="D333" s="12" t="s">
        <v>16</v>
      </c>
      <c r="E333" s="12" t="s">
        <v>1053</v>
      </c>
      <c r="F333" s="12" t="s">
        <v>69</v>
      </c>
      <c r="G333" s="12" t="s">
        <v>13</v>
      </c>
      <c r="H333" s="13" t="s">
        <v>28</v>
      </c>
      <c r="I333" s="12" t="str">
        <f t="shared" si="10"/>
        <v>Maria Phillips</v>
      </c>
      <c r="J333" s="12" t="str">
        <f t="shared" si="11"/>
        <v>Maria Phillips</v>
      </c>
    </row>
    <row r="334" spans="1:10" x14ac:dyDescent="0.3">
      <c r="A334" s="11" t="s">
        <v>1054</v>
      </c>
      <c r="B334" s="12" t="s">
        <v>1055</v>
      </c>
      <c r="C334" s="12">
        <v>34</v>
      </c>
      <c r="D334" s="12" t="s">
        <v>16</v>
      </c>
      <c r="E334" s="12" t="s">
        <v>1056</v>
      </c>
      <c r="F334" s="12" t="s">
        <v>103</v>
      </c>
      <c r="G334" s="12" t="s">
        <v>13</v>
      </c>
      <c r="H334" s="13" t="s">
        <v>28</v>
      </c>
      <c r="I334" s="12" t="str">
        <f t="shared" si="10"/>
        <v>Dr. Lindsay Hanna</v>
      </c>
      <c r="J334" s="12" t="str">
        <f t="shared" si="11"/>
        <v>Dr. Lindsay Hanna</v>
      </c>
    </row>
    <row r="335" spans="1:10" x14ac:dyDescent="0.3">
      <c r="A335" s="11" t="s">
        <v>1057</v>
      </c>
      <c r="B335" s="12" t="s">
        <v>1058</v>
      </c>
      <c r="C335" s="12">
        <v>64</v>
      </c>
      <c r="D335" s="12" t="s">
        <v>16</v>
      </c>
      <c r="E335" s="12" t="s">
        <v>1059</v>
      </c>
      <c r="F335" s="12" t="s">
        <v>84</v>
      </c>
      <c r="G335" s="12" t="s">
        <v>13</v>
      </c>
      <c r="H335" s="13" t="s">
        <v>50</v>
      </c>
      <c r="I335" s="12" t="str">
        <f t="shared" si="10"/>
        <v>Teresa Johnson</v>
      </c>
      <c r="J335" s="12" t="str">
        <f t="shared" si="11"/>
        <v>Teresa Johnson</v>
      </c>
    </row>
    <row r="336" spans="1:10" x14ac:dyDescent="0.3">
      <c r="A336" s="11" t="s">
        <v>1060</v>
      </c>
      <c r="B336" s="12" t="s">
        <v>1061</v>
      </c>
      <c r="C336" s="12">
        <v>50</v>
      </c>
      <c r="D336" s="12" t="s">
        <v>16</v>
      </c>
      <c r="E336" s="12" t="s">
        <v>1062</v>
      </c>
      <c r="F336" s="12" t="s">
        <v>171</v>
      </c>
      <c r="G336" s="12" t="s">
        <v>13</v>
      </c>
      <c r="H336" s="13" t="s">
        <v>33</v>
      </c>
      <c r="I336" s="12" t="str">
        <f t="shared" si="10"/>
        <v>Mr. Christopher Sims</v>
      </c>
      <c r="J336" s="12" t="str">
        <f t="shared" si="11"/>
        <v>Mr. Christopher Sims</v>
      </c>
    </row>
    <row r="337" spans="1:10" x14ac:dyDescent="0.3">
      <c r="A337" s="11" t="s">
        <v>1063</v>
      </c>
      <c r="B337" s="12" t="s">
        <v>1064</v>
      </c>
      <c r="C337" s="12">
        <v>37</v>
      </c>
      <c r="D337" s="12" t="s">
        <v>10</v>
      </c>
      <c r="E337" s="12" t="s">
        <v>1065</v>
      </c>
      <c r="F337" s="12" t="s">
        <v>12</v>
      </c>
      <c r="G337" s="12" t="s">
        <v>13</v>
      </c>
      <c r="H337" s="13" t="s">
        <v>19</v>
      </c>
      <c r="I337" s="12" t="str">
        <f t="shared" si="10"/>
        <v>Jennifer Woods</v>
      </c>
      <c r="J337" s="12" t="str">
        <f t="shared" si="11"/>
        <v>Jennifer Woods</v>
      </c>
    </row>
    <row r="338" spans="1:10" x14ac:dyDescent="0.3">
      <c r="A338" s="11" t="s">
        <v>1066</v>
      </c>
      <c r="B338" s="12" t="s">
        <v>1067</v>
      </c>
      <c r="C338" s="12">
        <v>58</v>
      </c>
      <c r="D338" s="12" t="s">
        <v>16</v>
      </c>
      <c r="E338" s="12" t="s">
        <v>1068</v>
      </c>
      <c r="F338" s="12" t="s">
        <v>37</v>
      </c>
      <c r="G338" s="12" t="s">
        <v>13</v>
      </c>
      <c r="H338" s="13" t="s">
        <v>33</v>
      </c>
      <c r="I338" s="12" t="str">
        <f t="shared" si="10"/>
        <v>John Jones</v>
      </c>
      <c r="J338" s="12" t="str">
        <f t="shared" si="11"/>
        <v>John Jones</v>
      </c>
    </row>
    <row r="339" spans="1:10" x14ac:dyDescent="0.3">
      <c r="A339" s="11" t="s">
        <v>1069</v>
      </c>
      <c r="B339" s="12" t="s">
        <v>1070</v>
      </c>
      <c r="C339" s="12">
        <v>40</v>
      </c>
      <c r="D339" s="12" t="s">
        <v>16</v>
      </c>
      <c r="E339" s="12" t="s">
        <v>1071</v>
      </c>
      <c r="F339" s="12" t="s">
        <v>12</v>
      </c>
      <c r="G339" s="12" t="s">
        <v>13</v>
      </c>
      <c r="H339" s="13" t="s">
        <v>28</v>
      </c>
      <c r="I339" s="12" t="str">
        <f t="shared" si="10"/>
        <v>Carol Lewis</v>
      </c>
      <c r="J339" s="12" t="str">
        <f t="shared" si="11"/>
        <v>Carol Lewis</v>
      </c>
    </row>
    <row r="340" spans="1:10" x14ac:dyDescent="0.3">
      <c r="A340" s="11" t="s">
        <v>1072</v>
      </c>
      <c r="B340" s="12" t="s">
        <v>1073</v>
      </c>
      <c r="C340" s="12">
        <v>46</v>
      </c>
      <c r="D340" s="12" t="s">
        <v>16</v>
      </c>
      <c r="E340" s="12" t="s">
        <v>1074</v>
      </c>
      <c r="F340" s="12" t="s">
        <v>171</v>
      </c>
      <c r="G340" s="12" t="s">
        <v>13</v>
      </c>
      <c r="H340" s="13" t="s">
        <v>33</v>
      </c>
      <c r="I340" s="12" t="str">
        <f t="shared" si="10"/>
        <v>Jasmine Snyder</v>
      </c>
      <c r="J340" s="12" t="str">
        <f t="shared" si="11"/>
        <v>Jasmine Snyder</v>
      </c>
    </row>
    <row r="341" spans="1:10" x14ac:dyDescent="0.3">
      <c r="A341" s="11" t="s">
        <v>1075</v>
      </c>
      <c r="B341" s="12" t="s">
        <v>1076</v>
      </c>
      <c r="C341" s="12">
        <v>52</v>
      </c>
      <c r="D341" s="12" t="s">
        <v>16</v>
      </c>
      <c r="E341" s="12" t="s">
        <v>1077</v>
      </c>
      <c r="F341" s="12" t="s">
        <v>137</v>
      </c>
      <c r="G341" s="12" t="s">
        <v>13</v>
      </c>
      <c r="H341" s="13" t="s">
        <v>19</v>
      </c>
      <c r="I341" s="12" t="str">
        <f t="shared" si="10"/>
        <v>Mrs. Susan Buckley</v>
      </c>
      <c r="J341" s="12" t="str">
        <f t="shared" si="11"/>
        <v>Mrs. Susan Buckley</v>
      </c>
    </row>
    <row r="342" spans="1:10" x14ac:dyDescent="0.3">
      <c r="A342" s="11" t="s">
        <v>1078</v>
      </c>
      <c r="B342" s="12" t="s">
        <v>1079</v>
      </c>
      <c r="C342" s="12">
        <v>27</v>
      </c>
      <c r="D342" s="12" t="s">
        <v>10</v>
      </c>
      <c r="E342" s="12" t="s">
        <v>1080</v>
      </c>
      <c r="F342" s="12" t="s">
        <v>278</v>
      </c>
      <c r="G342" s="12" t="s">
        <v>13</v>
      </c>
      <c r="H342" s="13" t="s">
        <v>28</v>
      </c>
      <c r="I342" s="12" t="str">
        <f t="shared" si="10"/>
        <v>Eric Davis</v>
      </c>
      <c r="J342" s="12" t="str">
        <f t="shared" si="11"/>
        <v>Eric Davis</v>
      </c>
    </row>
    <row r="343" spans="1:10" x14ac:dyDescent="0.3">
      <c r="A343" s="11" t="s">
        <v>1081</v>
      </c>
      <c r="B343" s="12" t="s">
        <v>1082</v>
      </c>
      <c r="C343" s="12">
        <v>56</v>
      </c>
      <c r="D343" s="12" t="s">
        <v>16</v>
      </c>
      <c r="E343" s="12" t="s">
        <v>1083</v>
      </c>
      <c r="F343" s="12" t="s">
        <v>198</v>
      </c>
      <c r="G343" s="12" t="s">
        <v>13</v>
      </c>
      <c r="H343" s="13" t="s">
        <v>28</v>
      </c>
      <c r="I343" s="12" t="str">
        <f t="shared" si="10"/>
        <v>Angela Williams</v>
      </c>
      <c r="J343" s="12" t="str">
        <f t="shared" si="11"/>
        <v>Angela Williams</v>
      </c>
    </row>
    <row r="344" spans="1:10" x14ac:dyDescent="0.3">
      <c r="A344" s="11" t="s">
        <v>1084</v>
      </c>
      <c r="B344" s="12" t="s">
        <v>1085</v>
      </c>
      <c r="C344" s="12">
        <v>30</v>
      </c>
      <c r="D344" s="12" t="s">
        <v>16</v>
      </c>
      <c r="E344" s="12" t="s">
        <v>1086</v>
      </c>
      <c r="F344" s="12" t="s">
        <v>171</v>
      </c>
      <c r="G344" s="12" t="s">
        <v>13</v>
      </c>
      <c r="H344" s="13" t="s">
        <v>28</v>
      </c>
      <c r="I344" s="12" t="str">
        <f t="shared" si="10"/>
        <v>Michelle Cunningham</v>
      </c>
      <c r="J344" s="12" t="str">
        <f t="shared" si="11"/>
        <v>Michelle Cunningham</v>
      </c>
    </row>
    <row r="345" spans="1:10" x14ac:dyDescent="0.3">
      <c r="A345" s="11" t="s">
        <v>1087</v>
      </c>
      <c r="B345" s="12" t="s">
        <v>1088</v>
      </c>
      <c r="C345" s="12">
        <v>38</v>
      </c>
      <c r="D345" s="12" t="s">
        <v>10</v>
      </c>
      <c r="E345" s="12" t="s">
        <v>1089</v>
      </c>
      <c r="F345" s="12" t="s">
        <v>291</v>
      </c>
      <c r="G345" s="12" t="s">
        <v>13</v>
      </c>
      <c r="H345" s="13" t="s">
        <v>28</v>
      </c>
      <c r="I345" s="12" t="str">
        <f t="shared" si="10"/>
        <v>Ryan Moore</v>
      </c>
      <c r="J345" s="12" t="str">
        <f t="shared" si="11"/>
        <v>Ryan Moore</v>
      </c>
    </row>
    <row r="346" spans="1:10" x14ac:dyDescent="0.3">
      <c r="A346" s="11" t="s">
        <v>1090</v>
      </c>
      <c r="B346" s="12" t="s">
        <v>1091</v>
      </c>
      <c r="C346" s="12">
        <v>39</v>
      </c>
      <c r="D346" s="12" t="s">
        <v>10</v>
      </c>
      <c r="E346" s="12" t="s">
        <v>1092</v>
      </c>
      <c r="F346" s="12" t="s">
        <v>237</v>
      </c>
      <c r="G346" s="12" t="s">
        <v>13</v>
      </c>
      <c r="H346" s="13" t="s">
        <v>50</v>
      </c>
      <c r="I346" s="12" t="str">
        <f t="shared" si="10"/>
        <v>Evelyn Brown</v>
      </c>
      <c r="J346" s="12" t="str">
        <f t="shared" si="11"/>
        <v>Evelyn Brown</v>
      </c>
    </row>
    <row r="347" spans="1:10" x14ac:dyDescent="0.3">
      <c r="A347" s="11" t="s">
        <v>1093</v>
      </c>
      <c r="B347" s="12" t="s">
        <v>1094</v>
      </c>
      <c r="C347" s="12">
        <v>33</v>
      </c>
      <c r="D347" s="12" t="s">
        <v>10</v>
      </c>
      <c r="E347" s="12" t="s">
        <v>1095</v>
      </c>
      <c r="F347" s="12" t="s">
        <v>99</v>
      </c>
      <c r="G347" s="12" t="s">
        <v>13</v>
      </c>
      <c r="H347" s="13" t="s">
        <v>28</v>
      </c>
      <c r="I347" s="12" t="str">
        <f t="shared" si="10"/>
        <v>Daniel Nelson</v>
      </c>
      <c r="J347" s="12" t="str">
        <f t="shared" si="11"/>
        <v>Daniel Nelson</v>
      </c>
    </row>
    <row r="348" spans="1:10" x14ac:dyDescent="0.3">
      <c r="A348" s="11" t="s">
        <v>1096</v>
      </c>
      <c r="B348" s="12" t="s">
        <v>1097</v>
      </c>
      <c r="C348" s="12">
        <v>58</v>
      </c>
      <c r="D348" s="12" t="s">
        <v>16</v>
      </c>
      <c r="E348" s="12" t="s">
        <v>1098</v>
      </c>
      <c r="F348" s="12" t="s">
        <v>241</v>
      </c>
      <c r="G348" s="12" t="s">
        <v>13</v>
      </c>
      <c r="H348" s="13" t="s">
        <v>19</v>
      </c>
      <c r="I348" s="12" t="str">
        <f t="shared" si="10"/>
        <v>John Jordan</v>
      </c>
      <c r="J348" s="12" t="str">
        <f t="shared" si="11"/>
        <v>John Jordan</v>
      </c>
    </row>
    <row r="349" spans="1:10" x14ac:dyDescent="0.3">
      <c r="A349" s="11" t="s">
        <v>1099</v>
      </c>
      <c r="B349" s="12" t="s">
        <v>1100</v>
      </c>
      <c r="C349" s="12">
        <v>39</v>
      </c>
      <c r="D349" s="12" t="s">
        <v>16</v>
      </c>
      <c r="E349" s="12" t="s">
        <v>1101</v>
      </c>
      <c r="F349" s="12" t="s">
        <v>171</v>
      </c>
      <c r="G349" s="12" t="s">
        <v>13</v>
      </c>
      <c r="H349" s="13" t="s">
        <v>50</v>
      </c>
      <c r="I349" s="12" t="str">
        <f t="shared" si="10"/>
        <v>Justin Mason DDS</v>
      </c>
      <c r="J349" s="12" t="str">
        <f t="shared" si="11"/>
        <v>Justin Mason Dds</v>
      </c>
    </row>
    <row r="350" spans="1:10" x14ac:dyDescent="0.3">
      <c r="A350" s="11" t="s">
        <v>1102</v>
      </c>
      <c r="B350" s="12" t="s">
        <v>1103</v>
      </c>
      <c r="C350" s="12">
        <v>55</v>
      </c>
      <c r="D350" s="12" t="s">
        <v>10</v>
      </c>
      <c r="E350" s="12" t="s">
        <v>1104</v>
      </c>
      <c r="F350" s="12" t="s">
        <v>54</v>
      </c>
      <c r="G350" s="12" t="s">
        <v>13</v>
      </c>
      <c r="H350" s="13" t="s">
        <v>33</v>
      </c>
      <c r="I350" s="12" t="str">
        <f t="shared" si="10"/>
        <v>Sherry Cabrera</v>
      </c>
      <c r="J350" s="12" t="str">
        <f t="shared" si="11"/>
        <v>Sherry Cabrera</v>
      </c>
    </row>
    <row r="351" spans="1:10" x14ac:dyDescent="0.3">
      <c r="A351" s="11" t="s">
        <v>1105</v>
      </c>
      <c r="B351" s="12" t="s">
        <v>1106</v>
      </c>
      <c r="C351" s="12">
        <v>31</v>
      </c>
      <c r="D351" s="12" t="s">
        <v>10</v>
      </c>
      <c r="E351" s="12" t="s">
        <v>1107</v>
      </c>
      <c r="F351" s="12" t="s">
        <v>167</v>
      </c>
      <c r="G351" s="12" t="s">
        <v>13</v>
      </c>
      <c r="H351" s="13" t="s">
        <v>28</v>
      </c>
      <c r="I351" s="12" t="str">
        <f t="shared" si="10"/>
        <v>Heather Valenzuela</v>
      </c>
      <c r="J351" s="12" t="str">
        <f t="shared" si="11"/>
        <v>Heather Valenzuela</v>
      </c>
    </row>
    <row r="352" spans="1:10" x14ac:dyDescent="0.3">
      <c r="A352" s="11" t="s">
        <v>1108</v>
      </c>
      <c r="B352" s="12" t="s">
        <v>1109</v>
      </c>
      <c r="C352" s="12">
        <v>26</v>
      </c>
      <c r="D352" s="12" t="s">
        <v>10</v>
      </c>
      <c r="E352" s="12" t="s">
        <v>1110</v>
      </c>
      <c r="F352" s="12" t="s">
        <v>271</v>
      </c>
      <c r="G352" s="12" t="s">
        <v>13</v>
      </c>
      <c r="H352" s="13" t="s">
        <v>33</v>
      </c>
      <c r="I352" s="12" t="str">
        <f t="shared" si="10"/>
        <v>Charles Miller</v>
      </c>
      <c r="J352" s="12" t="str">
        <f t="shared" si="11"/>
        <v>Charles Miller</v>
      </c>
    </row>
    <row r="353" spans="1:10" x14ac:dyDescent="0.3">
      <c r="A353" s="11" t="s">
        <v>1111</v>
      </c>
      <c r="B353" s="12" t="s">
        <v>1112</v>
      </c>
      <c r="C353" s="12">
        <v>25</v>
      </c>
      <c r="D353" s="12" t="s">
        <v>16</v>
      </c>
      <c r="E353" s="12" t="s">
        <v>1113</v>
      </c>
      <c r="F353" s="12" t="s">
        <v>73</v>
      </c>
      <c r="G353" s="12" t="s">
        <v>13</v>
      </c>
      <c r="H353" s="13" t="s">
        <v>28</v>
      </c>
      <c r="I353" s="12" t="str">
        <f t="shared" si="10"/>
        <v>Jeffrey Mccarthy</v>
      </c>
      <c r="J353" s="12" t="str">
        <f t="shared" si="11"/>
        <v>Jeffrey Mccarthy</v>
      </c>
    </row>
    <row r="354" spans="1:10" x14ac:dyDescent="0.3">
      <c r="A354" s="11" t="s">
        <v>1114</v>
      </c>
      <c r="B354" s="12" t="s">
        <v>1115</v>
      </c>
      <c r="C354" s="12">
        <v>52</v>
      </c>
      <c r="D354" s="12" t="s">
        <v>16</v>
      </c>
      <c r="E354" s="12" t="s">
        <v>1116</v>
      </c>
      <c r="F354" s="12" t="s">
        <v>328</v>
      </c>
      <c r="G354" s="12" t="s">
        <v>13</v>
      </c>
      <c r="H354" s="13" t="s">
        <v>33</v>
      </c>
      <c r="I354" s="12" t="str">
        <f t="shared" si="10"/>
        <v>Michael Greene</v>
      </c>
      <c r="J354" s="12" t="str">
        <f t="shared" si="11"/>
        <v>Michael Greene</v>
      </c>
    </row>
    <row r="355" spans="1:10" x14ac:dyDescent="0.3">
      <c r="A355" s="11" t="s">
        <v>1117</v>
      </c>
      <c r="B355" s="12" t="s">
        <v>1118</v>
      </c>
      <c r="C355" s="12">
        <v>56</v>
      </c>
      <c r="D355" s="12" t="s">
        <v>16</v>
      </c>
      <c r="E355" s="12" t="s">
        <v>1119</v>
      </c>
      <c r="F355" s="12" t="s">
        <v>37</v>
      </c>
      <c r="G355" s="12" t="s">
        <v>13</v>
      </c>
      <c r="H355" s="13" t="s">
        <v>19</v>
      </c>
      <c r="I355" s="12" t="str">
        <f t="shared" si="10"/>
        <v>laura green</v>
      </c>
      <c r="J355" s="12" t="str">
        <f t="shared" si="11"/>
        <v>Laura Green</v>
      </c>
    </row>
    <row r="356" spans="1:10" x14ac:dyDescent="0.3">
      <c r="A356" s="11" t="s">
        <v>1120</v>
      </c>
      <c r="B356" s="12" t="s">
        <v>1121</v>
      </c>
      <c r="C356" s="12">
        <v>38</v>
      </c>
      <c r="D356" s="12" t="s">
        <v>10</v>
      </c>
      <c r="E356" s="12" t="s">
        <v>1122</v>
      </c>
      <c r="F356" s="12" t="s">
        <v>171</v>
      </c>
      <c r="G356" s="12" t="s">
        <v>13</v>
      </c>
      <c r="H356" s="13" t="s">
        <v>33</v>
      </c>
      <c r="I356" s="12" t="str">
        <f t="shared" si="10"/>
        <v>Ryan Torres</v>
      </c>
      <c r="J356" s="12" t="str">
        <f t="shared" si="11"/>
        <v>Ryan Torres</v>
      </c>
    </row>
    <row r="357" spans="1:10" x14ac:dyDescent="0.3">
      <c r="A357" s="11" t="s">
        <v>1123</v>
      </c>
      <c r="B357" s="12" t="s">
        <v>1124</v>
      </c>
      <c r="C357" s="12">
        <v>20</v>
      </c>
      <c r="D357" s="12" t="s">
        <v>10</v>
      </c>
      <c r="E357" s="12" t="s">
        <v>1125</v>
      </c>
      <c r="F357" s="12" t="s">
        <v>77</v>
      </c>
      <c r="G357" s="12" t="s">
        <v>13</v>
      </c>
      <c r="H357" s="13" t="s">
        <v>50</v>
      </c>
      <c r="I357" s="12" t="str">
        <f t="shared" si="10"/>
        <v>Carlos Flores</v>
      </c>
      <c r="J357" s="12" t="str">
        <f t="shared" si="11"/>
        <v>Carlos Flores</v>
      </c>
    </row>
    <row r="358" spans="1:10" x14ac:dyDescent="0.3">
      <c r="A358" s="11" t="s">
        <v>1126</v>
      </c>
      <c r="B358" s="12" t="s">
        <v>1127</v>
      </c>
      <c r="C358" s="12">
        <v>54</v>
      </c>
      <c r="D358" s="12" t="s">
        <v>10</v>
      </c>
      <c r="E358" s="12" t="s">
        <v>1128</v>
      </c>
      <c r="F358" s="12" t="s">
        <v>291</v>
      </c>
      <c r="G358" s="12" t="s">
        <v>13</v>
      </c>
      <c r="H358" s="13" t="s">
        <v>28</v>
      </c>
      <c r="I358" s="12" t="str">
        <f t="shared" si="10"/>
        <v>Steve Hunt</v>
      </c>
      <c r="J358" s="12" t="str">
        <f t="shared" si="11"/>
        <v>Steve Hunt</v>
      </c>
    </row>
    <row r="359" spans="1:10" x14ac:dyDescent="0.3">
      <c r="A359" s="11" t="s">
        <v>1129</v>
      </c>
      <c r="B359" s="12" t="s">
        <v>1130</v>
      </c>
      <c r="C359" s="12">
        <v>41</v>
      </c>
      <c r="D359" s="12" t="s">
        <v>10</v>
      </c>
      <c r="E359" s="12" t="s">
        <v>1131</v>
      </c>
      <c r="F359" s="12" t="s">
        <v>241</v>
      </c>
      <c r="G359" s="12" t="s">
        <v>13</v>
      </c>
      <c r="H359" s="13" t="s">
        <v>50</v>
      </c>
      <c r="I359" s="12" t="str">
        <f t="shared" si="10"/>
        <v>Manuel Castillo</v>
      </c>
      <c r="J359" s="12" t="str">
        <f t="shared" si="11"/>
        <v>Manuel Castillo</v>
      </c>
    </row>
    <row r="360" spans="1:10" x14ac:dyDescent="0.3">
      <c r="A360" s="11" t="s">
        <v>1132</v>
      </c>
      <c r="B360" s="12" t="s">
        <v>1133</v>
      </c>
      <c r="C360" s="12">
        <v>60</v>
      </c>
      <c r="D360" s="12" t="s">
        <v>16</v>
      </c>
      <c r="E360" s="12" t="s">
        <v>1134</v>
      </c>
      <c r="F360" s="12" t="s">
        <v>317</v>
      </c>
      <c r="G360" s="12" t="s">
        <v>13</v>
      </c>
      <c r="H360" s="13" t="s">
        <v>50</v>
      </c>
      <c r="I360" s="12" t="str">
        <f t="shared" si="10"/>
        <v>Ashley Anderson</v>
      </c>
      <c r="J360" s="12" t="str">
        <f t="shared" si="11"/>
        <v>Ashley Anderson</v>
      </c>
    </row>
    <row r="361" spans="1:10" x14ac:dyDescent="0.3">
      <c r="A361" s="11" t="s">
        <v>1135</v>
      </c>
      <c r="B361" s="12" t="s">
        <v>1136</v>
      </c>
      <c r="C361" s="12">
        <v>32</v>
      </c>
      <c r="D361" s="12" t="s">
        <v>10</v>
      </c>
      <c r="E361" s="12" t="s">
        <v>1137</v>
      </c>
      <c r="F361" s="12" t="s">
        <v>65</v>
      </c>
      <c r="G361" s="12" t="s">
        <v>13</v>
      </c>
      <c r="H361" s="13" t="s">
        <v>33</v>
      </c>
      <c r="I361" s="12" t="str">
        <f t="shared" si="10"/>
        <v>Melanie Lam</v>
      </c>
      <c r="J361" s="12" t="str">
        <f t="shared" si="11"/>
        <v>Melanie Lam</v>
      </c>
    </row>
    <row r="362" spans="1:10" x14ac:dyDescent="0.3">
      <c r="A362" s="11" t="s">
        <v>1138</v>
      </c>
      <c r="B362" s="12" t="s">
        <v>1139</v>
      </c>
      <c r="C362" s="12">
        <v>34</v>
      </c>
      <c r="D362" s="12" t="s">
        <v>10</v>
      </c>
      <c r="E362" s="12" t="s">
        <v>1140</v>
      </c>
      <c r="F362" s="12" t="s">
        <v>295</v>
      </c>
      <c r="G362" s="12" t="s">
        <v>13</v>
      </c>
      <c r="H362" s="13" t="s">
        <v>19</v>
      </c>
      <c r="I362" s="12" t="str">
        <f t="shared" si="10"/>
        <v>Denise Tate</v>
      </c>
      <c r="J362" s="12" t="str">
        <f t="shared" si="11"/>
        <v>Denise Tate</v>
      </c>
    </row>
    <row r="363" spans="1:10" x14ac:dyDescent="0.3">
      <c r="A363" s="11" t="s">
        <v>1141</v>
      </c>
      <c r="B363" s="12" t="s">
        <v>1142</v>
      </c>
      <c r="C363" s="12">
        <v>64</v>
      </c>
      <c r="D363" s="12" t="s">
        <v>10</v>
      </c>
      <c r="E363" s="12" t="s">
        <v>1143</v>
      </c>
      <c r="F363" s="12" t="s">
        <v>258</v>
      </c>
      <c r="G363" s="12" t="s">
        <v>13</v>
      </c>
      <c r="H363" s="13" t="s">
        <v>19</v>
      </c>
      <c r="I363" s="12" t="str">
        <f t="shared" si="10"/>
        <v>Natalie Johnson</v>
      </c>
      <c r="J363" s="12" t="str">
        <f t="shared" si="11"/>
        <v>Natalie Johnson</v>
      </c>
    </row>
    <row r="364" spans="1:10" x14ac:dyDescent="0.3">
      <c r="A364" s="11" t="s">
        <v>1144</v>
      </c>
      <c r="B364" s="12" t="s">
        <v>1145</v>
      </c>
      <c r="C364" s="12">
        <v>60</v>
      </c>
      <c r="D364" s="12" t="s">
        <v>10</v>
      </c>
      <c r="E364" s="12" t="s">
        <v>1146</v>
      </c>
      <c r="F364" s="12" t="s">
        <v>167</v>
      </c>
      <c r="G364" s="12" t="s">
        <v>13</v>
      </c>
      <c r="H364" s="13" t="s">
        <v>50</v>
      </c>
      <c r="I364" s="12" t="str">
        <f t="shared" si="10"/>
        <v>Joshua Smith DVM</v>
      </c>
      <c r="J364" s="12" t="str">
        <f t="shared" si="11"/>
        <v>Joshua Smith Dvm</v>
      </c>
    </row>
    <row r="365" spans="1:10" x14ac:dyDescent="0.3">
      <c r="A365" s="11" t="s">
        <v>1147</v>
      </c>
      <c r="B365" s="12" t="s">
        <v>1148</v>
      </c>
      <c r="C365" s="12">
        <v>23</v>
      </c>
      <c r="D365" s="12" t="s">
        <v>10</v>
      </c>
      <c r="E365" s="12" t="s">
        <v>1149</v>
      </c>
      <c r="F365" s="12" t="s">
        <v>27</v>
      </c>
      <c r="G365" s="12" t="s">
        <v>13</v>
      </c>
      <c r="H365" s="13" t="s">
        <v>28</v>
      </c>
      <c r="I365" s="12" t="str">
        <f t="shared" si="10"/>
        <v>Elizabeth Smith</v>
      </c>
      <c r="J365" s="12" t="str">
        <f t="shared" si="11"/>
        <v>Elizabeth Smith</v>
      </c>
    </row>
    <row r="366" spans="1:10" x14ac:dyDescent="0.3">
      <c r="A366" s="11" t="s">
        <v>1150</v>
      </c>
      <c r="B366" s="12" t="s">
        <v>1151</v>
      </c>
      <c r="C366" s="12">
        <v>58</v>
      </c>
      <c r="D366" s="12" t="s">
        <v>10</v>
      </c>
      <c r="E366" s="12" t="s">
        <v>1152</v>
      </c>
      <c r="F366" s="12" t="s">
        <v>137</v>
      </c>
      <c r="G366" s="12" t="s">
        <v>13</v>
      </c>
      <c r="H366" s="13" t="s">
        <v>28</v>
      </c>
      <c r="I366" s="12" t="str">
        <f t="shared" si="10"/>
        <v>Chloe Aguilar</v>
      </c>
      <c r="J366" s="12" t="str">
        <f t="shared" si="11"/>
        <v>Chloe Aguilar</v>
      </c>
    </row>
    <row r="367" spans="1:10" x14ac:dyDescent="0.3">
      <c r="A367" s="11" t="s">
        <v>1153</v>
      </c>
      <c r="B367" s="12" t="s">
        <v>1154</v>
      </c>
      <c r="C367" s="12">
        <v>63</v>
      </c>
      <c r="D367" s="12" t="s">
        <v>16</v>
      </c>
      <c r="E367" s="12" t="s">
        <v>1155</v>
      </c>
      <c r="F367" s="12" t="s">
        <v>167</v>
      </c>
      <c r="G367" s="12" t="s">
        <v>13</v>
      </c>
      <c r="H367" s="13" t="s">
        <v>19</v>
      </c>
      <c r="I367" s="12" t="str">
        <f t="shared" si="10"/>
        <v>Brandon Mcbride</v>
      </c>
      <c r="J367" s="12" t="str">
        <f t="shared" si="11"/>
        <v>Brandon Mcbride</v>
      </c>
    </row>
    <row r="368" spans="1:10" x14ac:dyDescent="0.3">
      <c r="A368" s="11" t="s">
        <v>1156</v>
      </c>
      <c r="B368" s="12" t="s">
        <v>1157</v>
      </c>
      <c r="C368" s="12">
        <v>40</v>
      </c>
      <c r="D368" s="12" t="s">
        <v>16</v>
      </c>
      <c r="E368" s="12" t="s">
        <v>1158</v>
      </c>
      <c r="F368" s="12" t="s">
        <v>23</v>
      </c>
      <c r="G368" s="12" t="s">
        <v>13</v>
      </c>
      <c r="H368" s="13" t="s">
        <v>19</v>
      </c>
      <c r="I368" s="12" t="str">
        <f t="shared" si="10"/>
        <v>Mallory Allen</v>
      </c>
      <c r="J368" s="12" t="str">
        <f t="shared" si="11"/>
        <v>Mallory Allen</v>
      </c>
    </row>
    <row r="369" spans="1:10" x14ac:dyDescent="0.3">
      <c r="A369" s="11" t="s">
        <v>1159</v>
      </c>
      <c r="B369" s="12" t="s">
        <v>1160</v>
      </c>
      <c r="C369" s="12">
        <v>51</v>
      </c>
      <c r="D369" s="12" t="s">
        <v>10</v>
      </c>
      <c r="E369" s="12" t="s">
        <v>1161</v>
      </c>
      <c r="F369" s="12" t="s">
        <v>27</v>
      </c>
      <c r="G369" s="12" t="s">
        <v>13</v>
      </c>
      <c r="H369" s="13" t="s">
        <v>28</v>
      </c>
      <c r="I369" s="12" t="str">
        <f t="shared" si="10"/>
        <v>Melinda Johnson</v>
      </c>
      <c r="J369" s="12" t="str">
        <f t="shared" si="11"/>
        <v>Melinda Johnson</v>
      </c>
    </row>
    <row r="370" spans="1:10" x14ac:dyDescent="0.3">
      <c r="A370" s="11" t="s">
        <v>1162</v>
      </c>
      <c r="B370" s="12" t="s">
        <v>1163</v>
      </c>
      <c r="C370" s="12">
        <v>34</v>
      </c>
      <c r="D370" s="12" t="s">
        <v>16</v>
      </c>
      <c r="E370" s="12" t="s">
        <v>1164</v>
      </c>
      <c r="F370" s="12" t="s">
        <v>61</v>
      </c>
      <c r="G370" s="12" t="s">
        <v>13</v>
      </c>
      <c r="H370" s="13" t="s">
        <v>19</v>
      </c>
      <c r="I370" s="12" t="str">
        <f t="shared" si="10"/>
        <v>Miranda King</v>
      </c>
      <c r="J370" s="12" t="str">
        <f t="shared" si="11"/>
        <v>Miranda King</v>
      </c>
    </row>
    <row r="371" spans="1:10" x14ac:dyDescent="0.3">
      <c r="A371" s="11" t="s">
        <v>1165</v>
      </c>
      <c r="B371" s="12" t="s">
        <v>1166</v>
      </c>
      <c r="C371" s="12">
        <v>20</v>
      </c>
      <c r="D371" s="12" t="s">
        <v>16</v>
      </c>
      <c r="E371" s="12" t="s">
        <v>1167</v>
      </c>
      <c r="F371" s="12" t="s">
        <v>175</v>
      </c>
      <c r="G371" s="12" t="s">
        <v>13</v>
      </c>
      <c r="H371" s="13" t="s">
        <v>19</v>
      </c>
      <c r="I371" s="12" t="str">
        <f t="shared" si="10"/>
        <v>Gregory Allen</v>
      </c>
      <c r="J371" s="12" t="str">
        <f t="shared" si="11"/>
        <v>Gregory Allen</v>
      </c>
    </row>
    <row r="372" spans="1:10" x14ac:dyDescent="0.3">
      <c r="A372" s="11" t="s">
        <v>1168</v>
      </c>
      <c r="B372" s="12" t="s">
        <v>1169</v>
      </c>
      <c r="C372" s="12">
        <v>45</v>
      </c>
      <c r="D372" s="12" t="s">
        <v>10</v>
      </c>
      <c r="E372" s="12" t="s">
        <v>1170</v>
      </c>
      <c r="F372" s="12" t="s">
        <v>258</v>
      </c>
      <c r="G372" s="12" t="s">
        <v>13</v>
      </c>
      <c r="H372" s="13" t="s">
        <v>33</v>
      </c>
      <c r="I372" s="12" t="str">
        <f t="shared" si="10"/>
        <v>James Holloway Jr.</v>
      </c>
      <c r="J372" s="12" t="str">
        <f t="shared" si="11"/>
        <v>James Holloway Jr.</v>
      </c>
    </row>
    <row r="373" spans="1:10" x14ac:dyDescent="0.3">
      <c r="A373" s="11" t="s">
        <v>1171</v>
      </c>
      <c r="B373" s="12" t="s">
        <v>1172</v>
      </c>
      <c r="C373" s="12">
        <v>21</v>
      </c>
      <c r="D373" s="12" t="s">
        <v>16</v>
      </c>
      <c r="E373" s="12" t="s">
        <v>1173</v>
      </c>
      <c r="F373" s="12" t="s">
        <v>49</v>
      </c>
      <c r="G373" s="12" t="s">
        <v>13</v>
      </c>
      <c r="H373" s="13" t="s">
        <v>19</v>
      </c>
      <c r="I373" s="12" t="str">
        <f t="shared" si="10"/>
        <v>Michael Garner</v>
      </c>
      <c r="J373" s="12" t="str">
        <f t="shared" si="11"/>
        <v>Michael Garner</v>
      </c>
    </row>
    <row r="374" spans="1:10" x14ac:dyDescent="0.3">
      <c r="A374" s="11" t="s">
        <v>1174</v>
      </c>
      <c r="B374" s="12" t="s">
        <v>1175</v>
      </c>
      <c r="C374" s="12">
        <v>28</v>
      </c>
      <c r="D374" s="12" t="s">
        <v>10</v>
      </c>
      <c r="E374" s="12" t="s">
        <v>1176</v>
      </c>
      <c r="F374" s="12" t="s">
        <v>27</v>
      </c>
      <c r="G374" s="12" t="s">
        <v>13</v>
      </c>
      <c r="H374" s="13" t="s">
        <v>28</v>
      </c>
      <c r="I374" s="12" t="str">
        <f t="shared" si="10"/>
        <v>Jacqueline Anthony</v>
      </c>
      <c r="J374" s="12" t="str">
        <f t="shared" si="11"/>
        <v>Jacqueline Anthony</v>
      </c>
    </row>
    <row r="375" spans="1:10" x14ac:dyDescent="0.3">
      <c r="A375" s="11" t="s">
        <v>1177</v>
      </c>
      <c r="B375" s="12" t="s">
        <v>1178</v>
      </c>
      <c r="C375" s="12">
        <v>37</v>
      </c>
      <c r="D375" s="12" t="s">
        <v>16</v>
      </c>
      <c r="E375" s="12" t="s">
        <v>1179</v>
      </c>
      <c r="F375" s="12" t="s">
        <v>439</v>
      </c>
      <c r="G375" s="12" t="s">
        <v>13</v>
      </c>
      <c r="H375" s="13" t="s">
        <v>50</v>
      </c>
      <c r="I375" s="12" t="str">
        <f t="shared" si="10"/>
        <v>James Orozco</v>
      </c>
      <c r="J375" s="12" t="str">
        <f t="shared" si="11"/>
        <v>James Orozco</v>
      </c>
    </row>
    <row r="376" spans="1:10" x14ac:dyDescent="0.3">
      <c r="A376" s="11" t="s">
        <v>1180</v>
      </c>
      <c r="B376" s="12" t="s">
        <v>1181</v>
      </c>
      <c r="C376" s="12">
        <v>60</v>
      </c>
      <c r="D376" s="12" t="s">
        <v>10</v>
      </c>
      <c r="E376" s="12" t="s">
        <v>1182</v>
      </c>
      <c r="F376" s="12" t="s">
        <v>103</v>
      </c>
      <c r="G376" s="12" t="s">
        <v>13</v>
      </c>
      <c r="H376" s="13" t="s">
        <v>19</v>
      </c>
      <c r="I376" s="12" t="str">
        <f t="shared" si="10"/>
        <v>Emma Wilson</v>
      </c>
      <c r="J376" s="12" t="str">
        <f t="shared" si="11"/>
        <v>Emma Wilson</v>
      </c>
    </row>
    <row r="377" spans="1:10" x14ac:dyDescent="0.3">
      <c r="A377" s="11" t="s">
        <v>1183</v>
      </c>
      <c r="B377" s="12" t="s">
        <v>1184</v>
      </c>
      <c r="C377" s="12">
        <v>26</v>
      </c>
      <c r="D377" s="12" t="s">
        <v>10</v>
      </c>
      <c r="E377" s="12" t="s">
        <v>1185</v>
      </c>
      <c r="F377" s="12" t="s">
        <v>205</v>
      </c>
      <c r="G377" s="12" t="s">
        <v>13</v>
      </c>
      <c r="H377" s="13" t="s">
        <v>19</v>
      </c>
      <c r="I377" s="12" t="str">
        <f t="shared" si="10"/>
        <v>Joshua Bell</v>
      </c>
      <c r="J377" s="12" t="str">
        <f t="shared" si="11"/>
        <v>Joshua Bell</v>
      </c>
    </row>
    <row r="378" spans="1:10" x14ac:dyDescent="0.3">
      <c r="A378" s="11" t="s">
        <v>1186</v>
      </c>
      <c r="B378" s="12" t="s">
        <v>1187</v>
      </c>
      <c r="C378" s="12">
        <v>30</v>
      </c>
      <c r="D378" s="12" t="s">
        <v>10</v>
      </c>
      <c r="E378" s="12" t="s">
        <v>1188</v>
      </c>
      <c r="F378" s="12" t="s">
        <v>171</v>
      </c>
      <c r="G378" s="12" t="s">
        <v>13</v>
      </c>
      <c r="H378" s="13" t="s">
        <v>28</v>
      </c>
      <c r="I378" s="12" t="str">
        <f t="shared" si="10"/>
        <v>Michele Burke</v>
      </c>
      <c r="J378" s="12" t="str">
        <f t="shared" si="11"/>
        <v>Michele Burke</v>
      </c>
    </row>
    <row r="379" spans="1:10" x14ac:dyDescent="0.3">
      <c r="A379" s="11" t="s">
        <v>1189</v>
      </c>
      <c r="B379" s="12" t="s">
        <v>1190</v>
      </c>
      <c r="C379" s="12">
        <v>39</v>
      </c>
      <c r="D379" s="12" t="s">
        <v>16</v>
      </c>
      <c r="E379" s="12" t="s">
        <v>1191</v>
      </c>
      <c r="F379" s="12" t="s">
        <v>439</v>
      </c>
      <c r="G379" s="12" t="s">
        <v>13</v>
      </c>
      <c r="H379" s="13" t="s">
        <v>50</v>
      </c>
      <c r="I379" s="12" t="str">
        <f t="shared" si="10"/>
        <v>Charles Conley</v>
      </c>
      <c r="J379" s="12" t="str">
        <f t="shared" si="11"/>
        <v>Charles Conley</v>
      </c>
    </row>
    <row r="380" spans="1:10" x14ac:dyDescent="0.3">
      <c r="A380" s="11" t="s">
        <v>1192</v>
      </c>
      <c r="B380" s="12" t="s">
        <v>1193</v>
      </c>
      <c r="C380" s="12">
        <v>44</v>
      </c>
      <c r="D380" s="12" t="s">
        <v>16</v>
      </c>
      <c r="E380" s="12" t="s">
        <v>1194</v>
      </c>
      <c r="F380" s="12" t="s">
        <v>95</v>
      </c>
      <c r="G380" s="12" t="s">
        <v>13</v>
      </c>
      <c r="H380" s="13" t="s">
        <v>28</v>
      </c>
      <c r="I380" s="12" t="str">
        <f t="shared" si="10"/>
        <v>Frank Stewart</v>
      </c>
      <c r="J380" s="12" t="str">
        <f t="shared" si="11"/>
        <v>Frank Stewart</v>
      </c>
    </row>
    <row r="381" spans="1:10" x14ac:dyDescent="0.3">
      <c r="A381" s="11" t="s">
        <v>1195</v>
      </c>
      <c r="B381" s="12" t="s">
        <v>1196</v>
      </c>
      <c r="C381" s="12">
        <v>34</v>
      </c>
      <c r="D381" s="12" t="s">
        <v>16</v>
      </c>
      <c r="E381" s="12" t="s">
        <v>1197</v>
      </c>
      <c r="F381" s="12" t="s">
        <v>271</v>
      </c>
      <c r="G381" s="12" t="s">
        <v>13</v>
      </c>
      <c r="H381" s="13" t="s">
        <v>50</v>
      </c>
      <c r="I381" s="12" t="str">
        <f t="shared" si="10"/>
        <v>Tanya Lopez</v>
      </c>
      <c r="J381" s="12" t="str">
        <f t="shared" si="11"/>
        <v>Tanya Lopez</v>
      </c>
    </row>
    <row r="382" spans="1:10" x14ac:dyDescent="0.3">
      <c r="A382" s="11" t="s">
        <v>1198</v>
      </c>
      <c r="B382" s="12" t="s">
        <v>1199</v>
      </c>
      <c r="C382" s="12">
        <v>23</v>
      </c>
      <c r="D382" s="12" t="s">
        <v>10</v>
      </c>
      <c r="E382" s="12" t="s">
        <v>1200</v>
      </c>
      <c r="F382" s="12" t="s">
        <v>221</v>
      </c>
      <c r="G382" s="12" t="s">
        <v>13</v>
      </c>
      <c r="H382" s="13" t="s">
        <v>50</v>
      </c>
      <c r="I382" s="12" t="str">
        <f t="shared" si="10"/>
        <v>Shelley Ponce</v>
      </c>
      <c r="J382" s="12" t="str">
        <f t="shared" si="11"/>
        <v>Shelley Ponce</v>
      </c>
    </row>
    <row r="383" spans="1:10" x14ac:dyDescent="0.3">
      <c r="A383" s="11" t="s">
        <v>1201</v>
      </c>
      <c r="B383" s="12" t="s">
        <v>1202</v>
      </c>
      <c r="C383" s="12">
        <v>50</v>
      </c>
      <c r="D383" s="12" t="s">
        <v>10</v>
      </c>
      <c r="E383" s="12" t="s">
        <v>1203</v>
      </c>
      <c r="F383" s="12" t="s">
        <v>23</v>
      </c>
      <c r="G383" s="12" t="s">
        <v>13</v>
      </c>
      <c r="H383" s="13" t="s">
        <v>33</v>
      </c>
      <c r="I383" s="12" t="str">
        <f t="shared" si="10"/>
        <v>Erika Padilla</v>
      </c>
      <c r="J383" s="12" t="str">
        <f t="shared" si="11"/>
        <v>Erika Padilla</v>
      </c>
    </row>
    <row r="384" spans="1:10" x14ac:dyDescent="0.3">
      <c r="A384" s="11" t="s">
        <v>1204</v>
      </c>
      <c r="B384" s="12" t="s">
        <v>1205</v>
      </c>
      <c r="C384" s="12">
        <v>20</v>
      </c>
      <c r="D384" s="12" t="s">
        <v>16</v>
      </c>
      <c r="E384" s="12" t="s">
        <v>1206</v>
      </c>
      <c r="F384" s="12" t="s">
        <v>32</v>
      </c>
      <c r="G384" s="12" t="s">
        <v>13</v>
      </c>
      <c r="H384" s="13" t="s">
        <v>50</v>
      </c>
      <c r="I384" s="12" t="str">
        <f t="shared" si="10"/>
        <v>Martha Brown</v>
      </c>
      <c r="J384" s="12" t="str">
        <f t="shared" si="11"/>
        <v>Martha Brown</v>
      </c>
    </row>
    <row r="385" spans="1:10" x14ac:dyDescent="0.3">
      <c r="A385" s="11" t="s">
        <v>1207</v>
      </c>
      <c r="B385" s="12" t="s">
        <v>1208</v>
      </c>
      <c r="C385" s="12">
        <v>27</v>
      </c>
      <c r="D385" s="12" t="s">
        <v>16</v>
      </c>
      <c r="E385" s="12" t="s">
        <v>1209</v>
      </c>
      <c r="F385" s="12" t="s">
        <v>321</v>
      </c>
      <c r="G385" s="12" t="s">
        <v>13</v>
      </c>
      <c r="H385" s="13" t="s">
        <v>33</v>
      </c>
      <c r="I385" s="12" t="str">
        <f t="shared" si="10"/>
        <v>Kristine Higgins</v>
      </c>
      <c r="J385" s="12" t="str">
        <f t="shared" si="11"/>
        <v>Kristine Higgins</v>
      </c>
    </row>
    <row r="386" spans="1:10" x14ac:dyDescent="0.3">
      <c r="A386" s="11" t="s">
        <v>1210</v>
      </c>
      <c r="B386" s="12" t="s">
        <v>1211</v>
      </c>
      <c r="C386" s="12">
        <v>52</v>
      </c>
      <c r="D386" s="12" t="s">
        <v>16</v>
      </c>
      <c r="E386" s="12" t="s">
        <v>1212</v>
      </c>
      <c r="F386" s="12" t="s">
        <v>271</v>
      </c>
      <c r="G386" s="12" t="s">
        <v>13</v>
      </c>
      <c r="H386" s="13" t="s">
        <v>28</v>
      </c>
      <c r="I386" s="12" t="str">
        <f t="shared" ref="I386:I449" si="12">TRIM(B386)</f>
        <v>Andrew Mason</v>
      </c>
      <c r="J386" s="12" t="str">
        <f t="shared" ref="J386:J449" si="13">PROPER(I386)</f>
        <v>Andrew Mason</v>
      </c>
    </row>
    <row r="387" spans="1:10" x14ac:dyDescent="0.3">
      <c r="A387" s="11" t="s">
        <v>1213</v>
      </c>
      <c r="B387" s="12" t="s">
        <v>1214</v>
      </c>
      <c r="C387" s="12">
        <v>60</v>
      </c>
      <c r="D387" s="12" t="s">
        <v>10</v>
      </c>
      <c r="E387" s="12" t="s">
        <v>1215</v>
      </c>
      <c r="F387" s="12" t="s">
        <v>321</v>
      </c>
      <c r="G387" s="12" t="s">
        <v>13</v>
      </c>
      <c r="H387" s="13" t="s">
        <v>50</v>
      </c>
      <c r="I387" s="12" t="str">
        <f t="shared" si="12"/>
        <v>Tammy Brennan</v>
      </c>
      <c r="J387" s="12" t="str">
        <f t="shared" si="13"/>
        <v>Tammy Brennan</v>
      </c>
    </row>
    <row r="388" spans="1:10" x14ac:dyDescent="0.3">
      <c r="A388" s="11" t="s">
        <v>1216</v>
      </c>
      <c r="B388" s="12" t="s">
        <v>1217</v>
      </c>
      <c r="C388" s="12">
        <v>18</v>
      </c>
      <c r="D388" s="12" t="s">
        <v>16</v>
      </c>
      <c r="E388" s="12" t="s">
        <v>1218</v>
      </c>
      <c r="F388" s="12" t="s">
        <v>144</v>
      </c>
      <c r="G388" s="12" t="s">
        <v>13</v>
      </c>
      <c r="H388" s="13" t="s">
        <v>28</v>
      </c>
      <c r="I388" s="12" t="str">
        <f t="shared" si="12"/>
        <v>Melanie Mitchell</v>
      </c>
      <c r="J388" s="12" t="str">
        <f t="shared" si="13"/>
        <v>Melanie Mitchell</v>
      </c>
    </row>
    <row r="389" spans="1:10" x14ac:dyDescent="0.3">
      <c r="A389" s="11" t="s">
        <v>1219</v>
      </c>
      <c r="B389" s="12" t="s">
        <v>1220</v>
      </c>
      <c r="C389" s="12">
        <v>28</v>
      </c>
      <c r="D389" s="12" t="s">
        <v>16</v>
      </c>
      <c r="E389" s="12" t="s">
        <v>1221</v>
      </c>
      <c r="F389" s="12" t="s">
        <v>91</v>
      </c>
      <c r="G389" s="12" t="s">
        <v>13</v>
      </c>
      <c r="H389" s="13" t="s">
        <v>33</v>
      </c>
      <c r="I389" s="12" t="str">
        <f t="shared" si="12"/>
        <v>Timothy Gardner</v>
      </c>
      <c r="J389" s="12" t="str">
        <f t="shared" si="13"/>
        <v>Timothy Gardner</v>
      </c>
    </row>
    <row r="390" spans="1:10" x14ac:dyDescent="0.3">
      <c r="A390" s="11" t="s">
        <v>1222</v>
      </c>
      <c r="B390" s="12" t="s">
        <v>1223</v>
      </c>
      <c r="C390" s="12">
        <v>53</v>
      </c>
      <c r="D390" s="12" t="s">
        <v>10</v>
      </c>
      <c r="E390" s="12" t="s">
        <v>1224</v>
      </c>
      <c r="F390" s="12" t="s">
        <v>117</v>
      </c>
      <c r="G390" s="12" t="s">
        <v>13</v>
      </c>
      <c r="H390" s="13" t="s">
        <v>19</v>
      </c>
      <c r="I390" s="12" t="str">
        <f t="shared" si="12"/>
        <v>Timothy Valenzuela</v>
      </c>
      <c r="J390" s="12" t="str">
        <f t="shared" si="13"/>
        <v>Timothy Valenzuela</v>
      </c>
    </row>
    <row r="391" spans="1:10" x14ac:dyDescent="0.3">
      <c r="A391" s="11" t="s">
        <v>1225</v>
      </c>
      <c r="B391" s="12" t="s">
        <v>1226</v>
      </c>
      <c r="C391" s="12">
        <v>50</v>
      </c>
      <c r="D391" s="12" t="s">
        <v>10</v>
      </c>
      <c r="E391" s="12" t="s">
        <v>1227</v>
      </c>
      <c r="F391" s="12" t="s">
        <v>73</v>
      </c>
      <c r="G391" s="12" t="s">
        <v>13</v>
      </c>
      <c r="H391" s="13" t="s">
        <v>19</v>
      </c>
      <c r="I391" s="12" t="str">
        <f t="shared" si="12"/>
        <v>Cynthia Lopez</v>
      </c>
      <c r="J391" s="12" t="str">
        <f t="shared" si="13"/>
        <v>Cynthia Lopez</v>
      </c>
    </row>
    <row r="392" spans="1:10" x14ac:dyDescent="0.3">
      <c r="A392" s="11" t="s">
        <v>1228</v>
      </c>
      <c r="B392" s="12" t="s">
        <v>1229</v>
      </c>
      <c r="C392" s="12">
        <v>56</v>
      </c>
      <c r="D392" s="12" t="s">
        <v>10</v>
      </c>
      <c r="E392" s="12" t="s">
        <v>1230</v>
      </c>
      <c r="F392" s="12" t="s">
        <v>295</v>
      </c>
      <c r="G392" s="12" t="s">
        <v>13</v>
      </c>
      <c r="H392" s="13" t="s">
        <v>33</v>
      </c>
      <c r="I392" s="12" t="str">
        <f t="shared" si="12"/>
        <v>Daniel Bell</v>
      </c>
      <c r="J392" s="12" t="str">
        <f t="shared" si="13"/>
        <v>Daniel Bell</v>
      </c>
    </row>
    <row r="393" spans="1:10" x14ac:dyDescent="0.3">
      <c r="A393" s="11" t="s">
        <v>1231</v>
      </c>
      <c r="B393" s="12" t="s">
        <v>1232</v>
      </c>
      <c r="C393" s="12">
        <v>40</v>
      </c>
      <c r="D393" s="12" t="s">
        <v>16</v>
      </c>
      <c r="E393" s="12" t="s">
        <v>1233</v>
      </c>
      <c r="F393" s="12" t="s">
        <v>37</v>
      </c>
      <c r="G393" s="12" t="s">
        <v>13</v>
      </c>
      <c r="H393" s="13" t="s">
        <v>28</v>
      </c>
      <c r="I393" s="12" t="str">
        <f t="shared" si="12"/>
        <v>Heidi Tyler</v>
      </c>
      <c r="J393" s="12" t="str">
        <f t="shared" si="13"/>
        <v>Heidi Tyler</v>
      </c>
    </row>
    <row r="394" spans="1:10" x14ac:dyDescent="0.3">
      <c r="A394" s="11" t="s">
        <v>1234</v>
      </c>
      <c r="B394" s="12" t="s">
        <v>1235</v>
      </c>
      <c r="C394" s="12">
        <v>46</v>
      </c>
      <c r="D394" s="12" t="s">
        <v>10</v>
      </c>
      <c r="E394" s="12" t="s">
        <v>1236</v>
      </c>
      <c r="F394" s="12" t="s">
        <v>117</v>
      </c>
      <c r="G394" s="12" t="s">
        <v>13</v>
      </c>
      <c r="H394" s="13" t="s">
        <v>50</v>
      </c>
      <c r="I394" s="12" t="str">
        <f t="shared" si="12"/>
        <v>Jacqueline Payne</v>
      </c>
      <c r="J394" s="12" t="str">
        <f t="shared" si="13"/>
        <v>Jacqueline Payne</v>
      </c>
    </row>
    <row r="395" spans="1:10" x14ac:dyDescent="0.3">
      <c r="A395" s="11" t="s">
        <v>1237</v>
      </c>
      <c r="B395" s="12" t="s">
        <v>1238</v>
      </c>
      <c r="C395" s="12">
        <v>46</v>
      </c>
      <c r="D395" s="12" t="s">
        <v>10</v>
      </c>
      <c r="E395" s="12" t="s">
        <v>1239</v>
      </c>
      <c r="F395" s="12" t="s">
        <v>121</v>
      </c>
      <c r="G395" s="12" t="s">
        <v>13</v>
      </c>
      <c r="H395" s="13" t="s">
        <v>28</v>
      </c>
      <c r="I395" s="12" t="str">
        <f t="shared" si="12"/>
        <v>Michael Mcneil</v>
      </c>
      <c r="J395" s="12" t="str">
        <f t="shared" si="13"/>
        <v>Michael Mcneil</v>
      </c>
    </row>
    <row r="396" spans="1:10" x14ac:dyDescent="0.3">
      <c r="A396" s="11" t="s">
        <v>1240</v>
      </c>
      <c r="B396" s="12" t="s">
        <v>1241</v>
      </c>
      <c r="C396" s="12">
        <v>43</v>
      </c>
      <c r="D396" s="12" t="s">
        <v>16</v>
      </c>
      <c r="E396" s="12" t="s">
        <v>1242</v>
      </c>
      <c r="F396" s="12" t="s">
        <v>171</v>
      </c>
      <c r="G396" s="12" t="s">
        <v>13</v>
      </c>
      <c r="H396" s="13" t="s">
        <v>28</v>
      </c>
      <c r="I396" s="12" t="str">
        <f t="shared" si="12"/>
        <v>Alejandro Evans</v>
      </c>
      <c r="J396" s="12" t="str">
        <f t="shared" si="13"/>
        <v>Alejandro Evans</v>
      </c>
    </row>
    <row r="397" spans="1:10" x14ac:dyDescent="0.3">
      <c r="A397" s="11" t="s">
        <v>1243</v>
      </c>
      <c r="B397" s="12" t="s">
        <v>1244</v>
      </c>
      <c r="C397" s="12">
        <v>50</v>
      </c>
      <c r="D397" s="12" t="s">
        <v>10</v>
      </c>
      <c r="E397" s="12" t="s">
        <v>1245</v>
      </c>
      <c r="F397" s="12" t="s">
        <v>65</v>
      </c>
      <c r="G397" s="12" t="s">
        <v>13</v>
      </c>
      <c r="H397" s="13" t="s">
        <v>50</v>
      </c>
      <c r="I397" s="12" t="str">
        <f t="shared" si="12"/>
        <v>Brandon Mcguire</v>
      </c>
      <c r="J397" s="12" t="str">
        <f t="shared" si="13"/>
        <v>Brandon Mcguire</v>
      </c>
    </row>
    <row r="398" spans="1:10" x14ac:dyDescent="0.3">
      <c r="A398" s="11" t="s">
        <v>1246</v>
      </c>
      <c r="B398" s="12" t="s">
        <v>1247</v>
      </c>
      <c r="C398" s="12">
        <v>25</v>
      </c>
      <c r="D398" s="12" t="s">
        <v>16</v>
      </c>
      <c r="E398" s="12" t="s">
        <v>1248</v>
      </c>
      <c r="F398" s="12" t="s">
        <v>61</v>
      </c>
      <c r="G398" s="12" t="s">
        <v>13</v>
      </c>
      <c r="H398" s="13" t="s">
        <v>33</v>
      </c>
      <c r="I398" s="12" t="str">
        <f t="shared" si="12"/>
        <v>Alexander Byrd</v>
      </c>
      <c r="J398" s="12" t="str">
        <f t="shared" si="13"/>
        <v>Alexander Byrd</v>
      </c>
    </row>
    <row r="399" spans="1:10" x14ac:dyDescent="0.3">
      <c r="A399" s="11" t="s">
        <v>1249</v>
      </c>
      <c r="B399" s="12" t="s">
        <v>1250</v>
      </c>
      <c r="C399" s="12">
        <v>62</v>
      </c>
      <c r="D399" s="12" t="s">
        <v>16</v>
      </c>
      <c r="E399" s="12" t="s">
        <v>127</v>
      </c>
      <c r="F399" s="12" t="s">
        <v>65</v>
      </c>
      <c r="G399" s="12" t="s">
        <v>13</v>
      </c>
      <c r="H399" s="13" t="s">
        <v>19</v>
      </c>
      <c r="I399" s="12" t="str">
        <f t="shared" si="12"/>
        <v>Charles Norman PhD</v>
      </c>
      <c r="J399" s="12" t="str">
        <f t="shared" si="13"/>
        <v>Charles Norman Phd</v>
      </c>
    </row>
    <row r="400" spans="1:10" x14ac:dyDescent="0.3">
      <c r="A400" s="11" t="s">
        <v>1251</v>
      </c>
      <c r="B400" s="12" t="s">
        <v>1252</v>
      </c>
      <c r="C400" s="12">
        <v>54</v>
      </c>
      <c r="D400" s="12" t="s">
        <v>10</v>
      </c>
      <c r="E400" s="12" t="s">
        <v>1253</v>
      </c>
      <c r="F400" s="12" t="s">
        <v>49</v>
      </c>
      <c r="G400" s="12" t="s">
        <v>13</v>
      </c>
      <c r="H400" s="13" t="s">
        <v>28</v>
      </c>
      <c r="I400" s="12" t="str">
        <f t="shared" si="12"/>
        <v>Jennifer Johnson</v>
      </c>
      <c r="J400" s="12" t="str">
        <f t="shared" si="13"/>
        <v>Jennifer Johnson</v>
      </c>
    </row>
    <row r="401" spans="1:10" x14ac:dyDescent="0.3">
      <c r="A401" s="11" t="s">
        <v>1254</v>
      </c>
      <c r="B401" s="12" t="s">
        <v>1255</v>
      </c>
      <c r="C401" s="12">
        <v>27</v>
      </c>
      <c r="D401" s="12" t="s">
        <v>10</v>
      </c>
      <c r="E401" s="12" t="s">
        <v>1256</v>
      </c>
      <c r="F401" s="12" t="s">
        <v>439</v>
      </c>
      <c r="G401" s="12" t="s">
        <v>13</v>
      </c>
      <c r="H401" s="13" t="s">
        <v>28</v>
      </c>
      <c r="I401" s="12" t="str">
        <f t="shared" si="12"/>
        <v>John Donaldson</v>
      </c>
      <c r="J401" s="12" t="str">
        <f t="shared" si="13"/>
        <v>John Donaldson</v>
      </c>
    </row>
    <row r="402" spans="1:10" x14ac:dyDescent="0.3">
      <c r="A402" s="11" t="s">
        <v>1257</v>
      </c>
      <c r="B402" s="12" t="s">
        <v>1258</v>
      </c>
      <c r="C402" s="12">
        <v>57</v>
      </c>
      <c r="D402" s="12" t="s">
        <v>16</v>
      </c>
      <c r="E402" s="12" t="s">
        <v>1259</v>
      </c>
      <c r="F402" s="12" t="s">
        <v>99</v>
      </c>
      <c r="G402" s="12" t="s">
        <v>13</v>
      </c>
      <c r="H402" s="13" t="s">
        <v>19</v>
      </c>
      <c r="I402" s="12" t="str">
        <f t="shared" si="12"/>
        <v>Mark Rogers</v>
      </c>
      <c r="J402" s="12" t="str">
        <f t="shared" si="13"/>
        <v>Mark Rogers</v>
      </c>
    </row>
    <row r="403" spans="1:10" x14ac:dyDescent="0.3">
      <c r="A403" s="11" t="s">
        <v>1260</v>
      </c>
      <c r="B403" s="12" t="s">
        <v>1261</v>
      </c>
      <c r="C403" s="12">
        <v>51</v>
      </c>
      <c r="D403" s="12" t="s">
        <v>16</v>
      </c>
      <c r="E403" s="12" t="s">
        <v>1262</v>
      </c>
      <c r="F403" s="12" t="s">
        <v>188</v>
      </c>
      <c r="G403" s="12" t="s">
        <v>13</v>
      </c>
      <c r="H403" s="13" t="s">
        <v>19</v>
      </c>
      <c r="I403" s="12" t="str">
        <f t="shared" si="12"/>
        <v>Terry Moses</v>
      </c>
      <c r="J403" s="12" t="str">
        <f t="shared" si="13"/>
        <v>Terry Moses</v>
      </c>
    </row>
    <row r="404" spans="1:10" x14ac:dyDescent="0.3">
      <c r="A404" s="11" t="s">
        <v>1263</v>
      </c>
      <c r="B404" s="12" t="s">
        <v>1264</v>
      </c>
      <c r="C404" s="12">
        <v>31</v>
      </c>
      <c r="D404" s="12" t="s">
        <v>10</v>
      </c>
      <c r="E404" s="12" t="s">
        <v>83</v>
      </c>
      <c r="F404" s="12" t="s">
        <v>317</v>
      </c>
      <c r="G404" s="12" t="s">
        <v>13</v>
      </c>
      <c r="H404" s="13" t="s">
        <v>28</v>
      </c>
      <c r="I404" s="12" t="str">
        <f t="shared" si="12"/>
        <v>Cassandra Perez</v>
      </c>
      <c r="J404" s="12" t="str">
        <f t="shared" si="13"/>
        <v>Cassandra Perez</v>
      </c>
    </row>
    <row r="405" spans="1:10" x14ac:dyDescent="0.3">
      <c r="A405" s="11" t="s">
        <v>1265</v>
      </c>
      <c r="B405" s="12" t="s">
        <v>1266</v>
      </c>
      <c r="C405" s="12">
        <v>34</v>
      </c>
      <c r="D405" s="12" t="s">
        <v>10</v>
      </c>
      <c r="E405" s="12" t="s">
        <v>1267</v>
      </c>
      <c r="F405" s="12" t="s">
        <v>332</v>
      </c>
      <c r="G405" s="12" t="s">
        <v>13</v>
      </c>
      <c r="H405" s="13" t="s">
        <v>28</v>
      </c>
      <c r="I405" s="12" t="str">
        <f t="shared" si="12"/>
        <v>Justin Ingram</v>
      </c>
      <c r="J405" s="12" t="str">
        <f t="shared" si="13"/>
        <v>Justin Ingram</v>
      </c>
    </row>
    <row r="406" spans="1:10" x14ac:dyDescent="0.3">
      <c r="A406" s="11" t="s">
        <v>1268</v>
      </c>
      <c r="B406" s="12" t="s">
        <v>1269</v>
      </c>
      <c r="C406" s="12">
        <v>22</v>
      </c>
      <c r="D406" s="12" t="s">
        <v>16</v>
      </c>
      <c r="E406" s="12" t="s">
        <v>1270</v>
      </c>
      <c r="F406" s="12" t="s">
        <v>295</v>
      </c>
      <c r="G406" s="12" t="s">
        <v>13</v>
      </c>
      <c r="H406" s="13" t="s">
        <v>33</v>
      </c>
      <c r="I406" s="12" t="str">
        <f t="shared" si="12"/>
        <v>David Ross</v>
      </c>
      <c r="J406" s="12" t="str">
        <f t="shared" si="13"/>
        <v>David Ross</v>
      </c>
    </row>
    <row r="407" spans="1:10" x14ac:dyDescent="0.3">
      <c r="A407" s="11" t="s">
        <v>1271</v>
      </c>
      <c r="B407" s="12" t="s">
        <v>1272</v>
      </c>
      <c r="C407" s="12">
        <v>18</v>
      </c>
      <c r="D407" s="12" t="s">
        <v>16</v>
      </c>
      <c r="E407" s="12" t="s">
        <v>1273</v>
      </c>
      <c r="F407" s="12" t="s">
        <v>332</v>
      </c>
      <c r="G407" s="12" t="s">
        <v>13</v>
      </c>
      <c r="H407" s="13" t="s">
        <v>50</v>
      </c>
      <c r="I407" s="12" t="str">
        <f t="shared" si="12"/>
        <v>Eric Wolfe</v>
      </c>
      <c r="J407" s="12" t="str">
        <f t="shared" si="13"/>
        <v>Eric Wolfe</v>
      </c>
    </row>
    <row r="408" spans="1:10" x14ac:dyDescent="0.3">
      <c r="A408" s="11" t="s">
        <v>1274</v>
      </c>
      <c r="B408" s="12" t="s">
        <v>1275</v>
      </c>
      <c r="C408" s="12">
        <v>23</v>
      </c>
      <c r="D408" s="12" t="s">
        <v>16</v>
      </c>
      <c r="E408" s="12" t="s">
        <v>1276</v>
      </c>
      <c r="F408" s="12" t="s">
        <v>328</v>
      </c>
      <c r="G408" s="12" t="s">
        <v>13</v>
      </c>
      <c r="H408" s="13" t="s">
        <v>50</v>
      </c>
      <c r="I408" s="12" t="str">
        <f t="shared" si="12"/>
        <v>David Lozano</v>
      </c>
      <c r="J408" s="12" t="str">
        <f t="shared" si="13"/>
        <v>David Lozano</v>
      </c>
    </row>
    <row r="409" spans="1:10" x14ac:dyDescent="0.3">
      <c r="A409" s="11" t="s">
        <v>1277</v>
      </c>
      <c r="B409" s="12" t="s">
        <v>1278</v>
      </c>
      <c r="C409" s="12">
        <v>33</v>
      </c>
      <c r="D409" s="12" t="s">
        <v>10</v>
      </c>
      <c r="E409" s="12" t="s">
        <v>1279</v>
      </c>
      <c r="F409" s="12" t="s">
        <v>144</v>
      </c>
      <c r="G409" s="12" t="s">
        <v>13</v>
      </c>
      <c r="H409" s="13" t="s">
        <v>50</v>
      </c>
      <c r="I409" s="12" t="str">
        <f t="shared" si="12"/>
        <v>Joseph Mendoza</v>
      </c>
      <c r="J409" s="12" t="str">
        <f t="shared" si="13"/>
        <v>Joseph Mendoza</v>
      </c>
    </row>
    <row r="410" spans="1:10" x14ac:dyDescent="0.3">
      <c r="A410" s="11" t="s">
        <v>1280</v>
      </c>
      <c r="B410" s="12" t="s">
        <v>1281</v>
      </c>
      <c r="C410" s="12">
        <v>36</v>
      </c>
      <c r="D410" s="12" t="s">
        <v>10</v>
      </c>
      <c r="E410" s="12" t="s">
        <v>1282</v>
      </c>
      <c r="F410" s="12" t="s">
        <v>91</v>
      </c>
      <c r="G410" s="12" t="s">
        <v>13</v>
      </c>
      <c r="H410" s="13" t="s">
        <v>50</v>
      </c>
      <c r="I410" s="12" t="str">
        <f t="shared" si="12"/>
        <v>Isabel Foster</v>
      </c>
      <c r="J410" s="12" t="str">
        <f t="shared" si="13"/>
        <v>Isabel Foster</v>
      </c>
    </row>
    <row r="411" spans="1:10" x14ac:dyDescent="0.3">
      <c r="A411" s="11" t="s">
        <v>1283</v>
      </c>
      <c r="B411" s="12" t="s">
        <v>1284</v>
      </c>
      <c r="C411" s="12">
        <v>55</v>
      </c>
      <c r="D411" s="12" t="s">
        <v>10</v>
      </c>
      <c r="E411" s="12" t="s">
        <v>1285</v>
      </c>
      <c r="F411" s="12" t="s">
        <v>855</v>
      </c>
      <c r="G411" s="12" t="s">
        <v>13</v>
      </c>
      <c r="H411" s="13" t="s">
        <v>50</v>
      </c>
      <c r="I411" s="12" t="str">
        <f t="shared" si="12"/>
        <v>Sarah Smith</v>
      </c>
      <c r="J411" s="12" t="str">
        <f t="shared" si="13"/>
        <v>Sarah Smith</v>
      </c>
    </row>
    <row r="412" spans="1:10" x14ac:dyDescent="0.3">
      <c r="A412" s="11" t="s">
        <v>1286</v>
      </c>
      <c r="B412" s="12" t="s">
        <v>1287</v>
      </c>
      <c r="C412" s="12">
        <v>48</v>
      </c>
      <c r="D412" s="12" t="s">
        <v>16</v>
      </c>
      <c r="E412" s="12" t="s">
        <v>1288</v>
      </c>
      <c r="F412" s="12" t="s">
        <v>91</v>
      </c>
      <c r="G412" s="12" t="s">
        <v>13</v>
      </c>
      <c r="H412" s="13" t="s">
        <v>28</v>
      </c>
      <c r="I412" s="12" t="str">
        <f t="shared" si="12"/>
        <v>Jackie Thompson</v>
      </c>
      <c r="J412" s="12" t="str">
        <f t="shared" si="13"/>
        <v>Jackie Thompson</v>
      </c>
    </row>
    <row r="413" spans="1:10" x14ac:dyDescent="0.3">
      <c r="A413" s="11" t="s">
        <v>1289</v>
      </c>
      <c r="B413" s="12" t="s">
        <v>1290</v>
      </c>
      <c r="C413" s="12">
        <v>63</v>
      </c>
      <c r="D413" s="12" t="s">
        <v>10</v>
      </c>
      <c r="E413" s="12" t="s">
        <v>1291</v>
      </c>
      <c r="F413" s="12" t="s">
        <v>27</v>
      </c>
      <c r="G413" s="12" t="s">
        <v>13</v>
      </c>
      <c r="H413" s="13" t="s">
        <v>33</v>
      </c>
      <c r="I413" s="12" t="str">
        <f t="shared" si="12"/>
        <v>Katrina Perez</v>
      </c>
      <c r="J413" s="12" t="str">
        <f t="shared" si="13"/>
        <v>Katrina Perez</v>
      </c>
    </row>
    <row r="414" spans="1:10" x14ac:dyDescent="0.3">
      <c r="A414" s="11" t="s">
        <v>1292</v>
      </c>
      <c r="B414" s="12" t="s">
        <v>1293</v>
      </c>
      <c r="C414" s="12">
        <v>23</v>
      </c>
      <c r="D414" s="12" t="s">
        <v>16</v>
      </c>
      <c r="E414" s="12" t="s">
        <v>208</v>
      </c>
      <c r="F414" s="12" t="s">
        <v>160</v>
      </c>
      <c r="G414" s="12" t="s">
        <v>13</v>
      </c>
      <c r="H414" s="13" t="s">
        <v>50</v>
      </c>
      <c r="I414" s="12" t="str">
        <f t="shared" si="12"/>
        <v>Shane Brown</v>
      </c>
      <c r="J414" s="12" t="str">
        <f t="shared" si="13"/>
        <v>Shane Brown</v>
      </c>
    </row>
    <row r="415" spans="1:10" x14ac:dyDescent="0.3">
      <c r="A415" s="11" t="s">
        <v>1294</v>
      </c>
      <c r="B415" s="12" t="s">
        <v>1295</v>
      </c>
      <c r="C415" s="12">
        <v>59</v>
      </c>
      <c r="D415" s="12" t="s">
        <v>16</v>
      </c>
      <c r="E415" s="12" t="s">
        <v>1296</v>
      </c>
      <c r="F415" s="12" t="s">
        <v>110</v>
      </c>
      <c r="G415" s="12" t="s">
        <v>13</v>
      </c>
      <c r="H415" s="13" t="s">
        <v>28</v>
      </c>
      <c r="I415" s="12" t="str">
        <f t="shared" si="12"/>
        <v>Megan Ryan</v>
      </c>
      <c r="J415" s="12" t="str">
        <f t="shared" si="13"/>
        <v>Megan Ryan</v>
      </c>
    </row>
    <row r="416" spans="1:10" x14ac:dyDescent="0.3">
      <c r="A416" s="11" t="s">
        <v>1297</v>
      </c>
      <c r="B416" s="12" t="s">
        <v>1298</v>
      </c>
      <c r="C416" s="12">
        <v>35</v>
      </c>
      <c r="D416" s="12" t="s">
        <v>16</v>
      </c>
      <c r="E416" s="12" t="s">
        <v>1299</v>
      </c>
      <c r="F416" s="12" t="s">
        <v>117</v>
      </c>
      <c r="G416" s="12" t="s">
        <v>13</v>
      </c>
      <c r="H416" s="13" t="s">
        <v>50</v>
      </c>
      <c r="I416" s="12" t="str">
        <f t="shared" si="12"/>
        <v>Melissa Valentine</v>
      </c>
      <c r="J416" s="12" t="str">
        <f t="shared" si="13"/>
        <v>Melissa Valentine</v>
      </c>
    </row>
    <row r="417" spans="1:10" x14ac:dyDescent="0.3">
      <c r="A417" s="11" t="s">
        <v>1300</v>
      </c>
      <c r="B417" s="12" t="s">
        <v>1301</v>
      </c>
      <c r="C417" s="12">
        <v>26</v>
      </c>
      <c r="D417" s="12" t="s">
        <v>16</v>
      </c>
      <c r="E417" s="12" t="s">
        <v>1302</v>
      </c>
      <c r="F417" s="12" t="s">
        <v>167</v>
      </c>
      <c r="G417" s="12" t="s">
        <v>13</v>
      </c>
      <c r="H417" s="13" t="s">
        <v>33</v>
      </c>
      <c r="I417" s="12" t="str">
        <f t="shared" si="12"/>
        <v>Tyler Cook</v>
      </c>
      <c r="J417" s="12" t="str">
        <f t="shared" si="13"/>
        <v>Tyler Cook</v>
      </c>
    </row>
    <row r="418" spans="1:10" x14ac:dyDescent="0.3">
      <c r="A418" s="11" t="s">
        <v>1303</v>
      </c>
      <c r="B418" s="12" t="s">
        <v>1304</v>
      </c>
      <c r="C418" s="12">
        <v>46</v>
      </c>
      <c r="D418" s="12" t="s">
        <v>10</v>
      </c>
      <c r="E418" s="12" t="s">
        <v>1305</v>
      </c>
      <c r="F418" s="12" t="s">
        <v>328</v>
      </c>
      <c r="G418" s="12" t="s">
        <v>13</v>
      </c>
      <c r="H418" s="13" t="s">
        <v>19</v>
      </c>
      <c r="I418" s="12" t="str">
        <f t="shared" si="12"/>
        <v>Jennifer Myers</v>
      </c>
      <c r="J418" s="12" t="str">
        <f t="shared" si="13"/>
        <v>Jennifer Myers</v>
      </c>
    </row>
    <row r="419" spans="1:10" x14ac:dyDescent="0.3">
      <c r="A419" s="11" t="s">
        <v>1306</v>
      </c>
      <c r="B419" s="12" t="s">
        <v>1307</v>
      </c>
      <c r="C419" s="12">
        <v>64</v>
      </c>
      <c r="D419" s="12" t="s">
        <v>16</v>
      </c>
      <c r="E419" s="12" t="s">
        <v>1308</v>
      </c>
      <c r="F419" s="12" t="s">
        <v>12</v>
      </c>
      <c r="G419" s="12" t="s">
        <v>13</v>
      </c>
      <c r="H419" s="13" t="s">
        <v>28</v>
      </c>
      <c r="I419" s="12" t="str">
        <f t="shared" si="12"/>
        <v>Karen King</v>
      </c>
      <c r="J419" s="12" t="str">
        <f t="shared" si="13"/>
        <v>Karen King</v>
      </c>
    </row>
    <row r="420" spans="1:10" x14ac:dyDescent="0.3">
      <c r="A420" s="11" t="s">
        <v>1309</v>
      </c>
      <c r="B420" s="12" t="s">
        <v>1310</v>
      </c>
      <c r="C420" s="12">
        <v>60</v>
      </c>
      <c r="D420" s="12" t="s">
        <v>16</v>
      </c>
      <c r="E420" s="12" t="s">
        <v>1311</v>
      </c>
      <c r="F420" s="12" t="s">
        <v>49</v>
      </c>
      <c r="G420" s="12" t="s">
        <v>13</v>
      </c>
      <c r="H420" s="13" t="s">
        <v>33</v>
      </c>
      <c r="I420" s="12" t="str">
        <f t="shared" si="12"/>
        <v>Luke Parks</v>
      </c>
      <c r="J420" s="12" t="str">
        <f t="shared" si="13"/>
        <v>Luke Parks</v>
      </c>
    </row>
    <row r="421" spans="1:10" x14ac:dyDescent="0.3">
      <c r="A421" s="11" t="s">
        <v>1312</v>
      </c>
      <c r="B421" s="12" t="s">
        <v>1313</v>
      </c>
      <c r="C421" s="12">
        <v>33</v>
      </c>
      <c r="D421" s="12" t="s">
        <v>10</v>
      </c>
      <c r="E421" s="12" t="s">
        <v>1314</v>
      </c>
      <c r="F421" s="12" t="s">
        <v>317</v>
      </c>
      <c r="G421" s="12" t="s">
        <v>13</v>
      </c>
      <c r="H421" s="13" t="s">
        <v>50</v>
      </c>
      <c r="I421" s="12" t="str">
        <f t="shared" si="12"/>
        <v>Monica Miller</v>
      </c>
      <c r="J421" s="12" t="str">
        <f t="shared" si="13"/>
        <v>Monica Miller</v>
      </c>
    </row>
    <row r="422" spans="1:10" x14ac:dyDescent="0.3">
      <c r="A422" s="11" t="s">
        <v>1315</v>
      </c>
      <c r="B422" s="12" t="s">
        <v>1316</v>
      </c>
      <c r="C422" s="12">
        <v>60</v>
      </c>
      <c r="D422" s="12" t="s">
        <v>10</v>
      </c>
      <c r="E422" s="12" t="s">
        <v>1317</v>
      </c>
      <c r="F422" s="12" t="s">
        <v>12</v>
      </c>
      <c r="G422" s="12" t="s">
        <v>13</v>
      </c>
      <c r="H422" s="13" t="s">
        <v>28</v>
      </c>
      <c r="I422" s="12" t="str">
        <f t="shared" si="12"/>
        <v>Dr. Tamara White MD</v>
      </c>
      <c r="J422" s="12" t="str">
        <f t="shared" si="13"/>
        <v>Dr. Tamara White Md</v>
      </c>
    </row>
    <row r="423" spans="1:10" x14ac:dyDescent="0.3">
      <c r="A423" s="11" t="s">
        <v>1318</v>
      </c>
      <c r="B423" s="12" t="s">
        <v>1319</v>
      </c>
      <c r="C423" s="12">
        <v>45</v>
      </c>
      <c r="D423" s="12" t="s">
        <v>16</v>
      </c>
      <c r="E423" s="12" t="s">
        <v>1320</v>
      </c>
      <c r="F423" s="12" t="s">
        <v>77</v>
      </c>
      <c r="G423" s="12" t="s">
        <v>13</v>
      </c>
      <c r="H423" s="13" t="s">
        <v>19</v>
      </c>
      <c r="I423" s="12" t="str">
        <f t="shared" si="12"/>
        <v>Holly Robinson</v>
      </c>
      <c r="J423" s="12" t="str">
        <f t="shared" si="13"/>
        <v>Holly Robinson</v>
      </c>
    </row>
    <row r="424" spans="1:10" x14ac:dyDescent="0.3">
      <c r="A424" s="11" t="s">
        <v>1321</v>
      </c>
      <c r="B424" s="12" t="s">
        <v>1322</v>
      </c>
      <c r="C424" s="12">
        <v>42</v>
      </c>
      <c r="D424" s="12" t="s">
        <v>16</v>
      </c>
      <c r="E424" s="12" t="s">
        <v>1323</v>
      </c>
      <c r="F424" s="12" t="s">
        <v>65</v>
      </c>
      <c r="G424" s="12" t="s">
        <v>13</v>
      </c>
      <c r="H424" s="13" t="s">
        <v>19</v>
      </c>
      <c r="I424" s="12" t="str">
        <f t="shared" si="12"/>
        <v>Brittany Edwards DDS</v>
      </c>
      <c r="J424" s="12" t="str">
        <f t="shared" si="13"/>
        <v>Brittany Edwards Dds</v>
      </c>
    </row>
    <row r="425" spans="1:10" x14ac:dyDescent="0.3">
      <c r="A425" s="11" t="s">
        <v>1324</v>
      </c>
      <c r="B425" s="12" t="s">
        <v>1325</v>
      </c>
      <c r="C425" s="12">
        <v>35</v>
      </c>
      <c r="D425" s="12" t="s">
        <v>10</v>
      </c>
      <c r="E425" s="12" t="s">
        <v>1326</v>
      </c>
      <c r="F425" s="12" t="s">
        <v>65</v>
      </c>
      <c r="G425" s="12" t="s">
        <v>13</v>
      </c>
      <c r="H425" s="13" t="s">
        <v>33</v>
      </c>
      <c r="I425" s="12" t="str">
        <f t="shared" si="12"/>
        <v>Rebecca Baker</v>
      </c>
      <c r="J425" s="12" t="str">
        <f t="shared" si="13"/>
        <v>Rebecca Baker</v>
      </c>
    </row>
    <row r="426" spans="1:10" x14ac:dyDescent="0.3">
      <c r="A426" s="11" t="s">
        <v>1327</v>
      </c>
      <c r="B426" s="12" t="s">
        <v>1328</v>
      </c>
      <c r="C426" s="12">
        <v>53</v>
      </c>
      <c r="D426" s="12" t="s">
        <v>10</v>
      </c>
      <c r="E426" s="12" t="s">
        <v>1329</v>
      </c>
      <c r="F426" s="12" t="s">
        <v>12</v>
      </c>
      <c r="G426" s="12" t="s">
        <v>13</v>
      </c>
      <c r="H426" s="13" t="s">
        <v>28</v>
      </c>
      <c r="I426" s="12" t="str">
        <f t="shared" si="12"/>
        <v>Edwin Barnes</v>
      </c>
      <c r="J426" s="12" t="str">
        <f t="shared" si="13"/>
        <v>Edwin Barnes</v>
      </c>
    </row>
    <row r="427" spans="1:10" x14ac:dyDescent="0.3">
      <c r="A427" s="11" t="s">
        <v>1330</v>
      </c>
      <c r="B427" s="12" t="s">
        <v>1331</v>
      </c>
      <c r="C427" s="12">
        <v>40</v>
      </c>
      <c r="D427" s="12" t="s">
        <v>10</v>
      </c>
      <c r="E427" s="12" t="s">
        <v>1332</v>
      </c>
      <c r="F427" s="12" t="s">
        <v>121</v>
      </c>
      <c r="G427" s="12" t="s">
        <v>13</v>
      </c>
      <c r="H427" s="13" t="s">
        <v>28</v>
      </c>
      <c r="I427" s="12" t="str">
        <f t="shared" si="12"/>
        <v>Bryce Hawkins</v>
      </c>
      <c r="J427" s="12" t="str">
        <f t="shared" si="13"/>
        <v>Bryce Hawkins</v>
      </c>
    </row>
    <row r="428" spans="1:10" x14ac:dyDescent="0.3">
      <c r="A428" s="11" t="s">
        <v>1333</v>
      </c>
      <c r="B428" s="12" t="s">
        <v>1334</v>
      </c>
      <c r="C428" s="12">
        <v>28</v>
      </c>
      <c r="D428" s="12" t="s">
        <v>10</v>
      </c>
      <c r="E428" s="12" t="s">
        <v>1335</v>
      </c>
      <c r="F428" s="12" t="s">
        <v>12</v>
      </c>
      <c r="G428" s="12" t="s">
        <v>13</v>
      </c>
      <c r="H428" s="13" t="s">
        <v>19</v>
      </c>
      <c r="I428" s="12" t="str">
        <f t="shared" si="12"/>
        <v>Jeanette Nichols</v>
      </c>
      <c r="J428" s="12" t="str">
        <f t="shared" si="13"/>
        <v>Jeanette Nichols</v>
      </c>
    </row>
    <row r="429" spans="1:10" x14ac:dyDescent="0.3">
      <c r="A429" s="11" t="s">
        <v>1336</v>
      </c>
      <c r="B429" s="12" t="s">
        <v>1337</v>
      </c>
      <c r="C429" s="12">
        <v>18</v>
      </c>
      <c r="D429" s="12" t="s">
        <v>16</v>
      </c>
      <c r="E429" s="12" t="s">
        <v>1338</v>
      </c>
      <c r="F429" s="12" t="s">
        <v>439</v>
      </c>
      <c r="G429" s="12" t="s">
        <v>13</v>
      </c>
      <c r="H429" s="13" t="s">
        <v>50</v>
      </c>
      <c r="I429" s="12" t="str">
        <f t="shared" si="12"/>
        <v>Jose Stewart</v>
      </c>
      <c r="J429" s="12" t="str">
        <f t="shared" si="13"/>
        <v>Jose Stewart</v>
      </c>
    </row>
    <row r="430" spans="1:10" x14ac:dyDescent="0.3">
      <c r="A430" s="11" t="s">
        <v>1339</v>
      </c>
      <c r="B430" s="12" t="s">
        <v>1340</v>
      </c>
      <c r="C430" s="12">
        <v>27</v>
      </c>
      <c r="D430" s="12" t="s">
        <v>16</v>
      </c>
      <c r="E430" s="12" t="s">
        <v>1341</v>
      </c>
      <c r="F430" s="12" t="s">
        <v>332</v>
      </c>
      <c r="G430" s="12" t="s">
        <v>13</v>
      </c>
      <c r="H430" s="13" t="s">
        <v>28</v>
      </c>
      <c r="I430" s="12" t="str">
        <f t="shared" si="12"/>
        <v>Samuel Mullins</v>
      </c>
      <c r="J430" s="12" t="str">
        <f t="shared" si="13"/>
        <v>Samuel Mullins</v>
      </c>
    </row>
    <row r="431" spans="1:10" x14ac:dyDescent="0.3">
      <c r="A431" s="11" t="s">
        <v>1342</v>
      </c>
      <c r="B431" s="12" t="s">
        <v>1343</v>
      </c>
      <c r="C431" s="12">
        <v>43</v>
      </c>
      <c r="D431" s="12" t="s">
        <v>10</v>
      </c>
      <c r="E431" s="12" t="s">
        <v>1344</v>
      </c>
      <c r="F431" s="12" t="s">
        <v>110</v>
      </c>
      <c r="G431" s="12" t="s">
        <v>13</v>
      </c>
      <c r="H431" s="13" t="s">
        <v>19</v>
      </c>
      <c r="I431" s="12" t="str">
        <f t="shared" si="12"/>
        <v>Sean Vang</v>
      </c>
      <c r="J431" s="12" t="str">
        <f t="shared" si="13"/>
        <v>Sean Vang</v>
      </c>
    </row>
    <row r="432" spans="1:10" x14ac:dyDescent="0.3">
      <c r="A432" s="11" t="s">
        <v>1345</v>
      </c>
      <c r="B432" s="12" t="s">
        <v>1346</v>
      </c>
      <c r="C432" s="12">
        <v>36</v>
      </c>
      <c r="D432" s="12" t="s">
        <v>16</v>
      </c>
      <c r="E432" s="12" t="s">
        <v>1347</v>
      </c>
      <c r="F432" s="12" t="s">
        <v>91</v>
      </c>
      <c r="G432" s="12" t="s">
        <v>13</v>
      </c>
      <c r="H432" s="13" t="s">
        <v>50</v>
      </c>
      <c r="I432" s="12" t="str">
        <f t="shared" si="12"/>
        <v>Kimberly Roberts</v>
      </c>
      <c r="J432" s="12" t="str">
        <f t="shared" si="13"/>
        <v>Kimberly Roberts</v>
      </c>
    </row>
    <row r="433" spans="1:10" x14ac:dyDescent="0.3">
      <c r="A433" s="11" t="s">
        <v>1348</v>
      </c>
      <c r="B433" s="12" t="s">
        <v>1349</v>
      </c>
      <c r="C433" s="12">
        <v>27</v>
      </c>
      <c r="D433" s="12" t="s">
        <v>10</v>
      </c>
      <c r="E433" s="12" t="s">
        <v>1350</v>
      </c>
      <c r="F433" s="12" t="s">
        <v>32</v>
      </c>
      <c r="G433" s="12" t="s">
        <v>13</v>
      </c>
      <c r="H433" s="13" t="s">
        <v>19</v>
      </c>
      <c r="I433" s="12" t="str">
        <f t="shared" si="12"/>
        <v>John Smith</v>
      </c>
      <c r="J433" s="12" t="str">
        <f t="shared" si="13"/>
        <v>John Smith</v>
      </c>
    </row>
    <row r="434" spans="1:10" x14ac:dyDescent="0.3">
      <c r="A434" s="11" t="s">
        <v>1351</v>
      </c>
      <c r="B434" s="12" t="s">
        <v>1352</v>
      </c>
      <c r="C434" s="12">
        <v>37</v>
      </c>
      <c r="D434" s="12" t="s">
        <v>10</v>
      </c>
      <c r="E434" s="12" t="s">
        <v>1353</v>
      </c>
      <c r="F434" s="12" t="s">
        <v>91</v>
      </c>
      <c r="G434" s="12" t="s">
        <v>13</v>
      </c>
      <c r="H434" s="13" t="s">
        <v>28</v>
      </c>
      <c r="I434" s="12" t="str">
        <f t="shared" si="12"/>
        <v>Summer Weiss</v>
      </c>
      <c r="J434" s="12" t="str">
        <f t="shared" si="13"/>
        <v>Summer Weiss</v>
      </c>
    </row>
    <row r="435" spans="1:10" x14ac:dyDescent="0.3">
      <c r="A435" s="11" t="s">
        <v>1354</v>
      </c>
      <c r="B435" s="12" t="s">
        <v>1355</v>
      </c>
      <c r="C435" s="12">
        <v>51</v>
      </c>
      <c r="D435" s="12" t="s">
        <v>16</v>
      </c>
      <c r="E435" s="12" t="s">
        <v>1356</v>
      </c>
      <c r="F435" s="12" t="s">
        <v>61</v>
      </c>
      <c r="G435" s="12" t="s">
        <v>13</v>
      </c>
      <c r="H435" s="13" t="s">
        <v>33</v>
      </c>
      <c r="I435" s="12" t="str">
        <f t="shared" si="12"/>
        <v>Thomas Moore</v>
      </c>
      <c r="J435" s="12" t="str">
        <f t="shared" si="13"/>
        <v>Thomas Moore</v>
      </c>
    </row>
    <row r="436" spans="1:10" x14ac:dyDescent="0.3">
      <c r="A436" s="11" t="s">
        <v>1357</v>
      </c>
      <c r="B436" s="12" t="s">
        <v>1358</v>
      </c>
      <c r="C436" s="12">
        <v>48</v>
      </c>
      <c r="D436" s="12" t="s">
        <v>16</v>
      </c>
      <c r="E436" s="12" t="s">
        <v>1359</v>
      </c>
      <c r="F436" s="12" t="s">
        <v>258</v>
      </c>
      <c r="G436" s="12" t="s">
        <v>13</v>
      </c>
      <c r="H436" s="13" t="s">
        <v>50</v>
      </c>
      <c r="I436" s="12" t="str">
        <f t="shared" si="12"/>
        <v>Monique Castro</v>
      </c>
      <c r="J436" s="12" t="str">
        <f t="shared" si="13"/>
        <v>Monique Castro</v>
      </c>
    </row>
    <row r="437" spans="1:10" x14ac:dyDescent="0.3">
      <c r="A437" s="11" t="s">
        <v>1360</v>
      </c>
      <c r="B437" s="12" t="s">
        <v>1361</v>
      </c>
      <c r="C437" s="12">
        <v>37</v>
      </c>
      <c r="D437" s="12" t="s">
        <v>16</v>
      </c>
      <c r="E437" s="12" t="s">
        <v>1362</v>
      </c>
      <c r="F437" s="12" t="s">
        <v>110</v>
      </c>
      <c r="G437" s="12" t="s">
        <v>13</v>
      </c>
      <c r="H437" s="13" t="s">
        <v>33</v>
      </c>
      <c r="I437" s="12" t="str">
        <f t="shared" si="12"/>
        <v>Lindsay Beasley</v>
      </c>
      <c r="J437" s="12" t="str">
        <f t="shared" si="13"/>
        <v>Lindsay Beasley</v>
      </c>
    </row>
    <row r="438" spans="1:10" x14ac:dyDescent="0.3">
      <c r="A438" s="11" t="s">
        <v>1363</v>
      </c>
      <c r="B438" s="12" t="s">
        <v>1364</v>
      </c>
      <c r="C438" s="12">
        <v>61</v>
      </c>
      <c r="D438" s="12" t="s">
        <v>10</v>
      </c>
      <c r="E438" s="12" t="s">
        <v>1365</v>
      </c>
      <c r="F438" s="12" t="s">
        <v>41</v>
      </c>
      <c r="G438" s="12" t="s">
        <v>13</v>
      </c>
      <c r="H438" s="13" t="s">
        <v>50</v>
      </c>
      <c r="I438" s="12" t="str">
        <f t="shared" si="12"/>
        <v>Sharon Simpson</v>
      </c>
      <c r="J438" s="12" t="str">
        <f t="shared" si="13"/>
        <v>Sharon Simpson</v>
      </c>
    </row>
    <row r="439" spans="1:10" x14ac:dyDescent="0.3">
      <c r="A439" s="11" t="s">
        <v>1366</v>
      </c>
      <c r="B439" s="12" t="s">
        <v>1367</v>
      </c>
      <c r="C439" s="12">
        <v>47</v>
      </c>
      <c r="D439" s="12" t="s">
        <v>16</v>
      </c>
      <c r="E439" s="12" t="s">
        <v>604</v>
      </c>
      <c r="F439" s="12" t="s">
        <v>49</v>
      </c>
      <c r="G439" s="12" t="s">
        <v>13</v>
      </c>
      <c r="H439" s="13" t="s">
        <v>19</v>
      </c>
      <c r="I439" s="12" t="str">
        <f t="shared" si="12"/>
        <v>Melinda Rivera</v>
      </c>
      <c r="J439" s="12" t="str">
        <f t="shared" si="13"/>
        <v>Melinda Rivera</v>
      </c>
    </row>
    <row r="440" spans="1:10" x14ac:dyDescent="0.3">
      <c r="A440" s="11" t="s">
        <v>1368</v>
      </c>
      <c r="B440" s="12" t="s">
        <v>1369</v>
      </c>
      <c r="C440" s="12">
        <v>59</v>
      </c>
      <c r="D440" s="12" t="s">
        <v>16</v>
      </c>
      <c r="E440" s="12" t="s">
        <v>1370</v>
      </c>
      <c r="F440" s="12" t="s">
        <v>241</v>
      </c>
      <c r="G440" s="12" t="s">
        <v>13</v>
      </c>
      <c r="H440" s="13" t="s">
        <v>19</v>
      </c>
      <c r="I440" s="12" t="str">
        <f t="shared" si="12"/>
        <v>Monica Flynn</v>
      </c>
      <c r="J440" s="12" t="str">
        <f t="shared" si="13"/>
        <v>Monica Flynn</v>
      </c>
    </row>
    <row r="441" spans="1:10" x14ac:dyDescent="0.3">
      <c r="A441" s="11" t="s">
        <v>1371</v>
      </c>
      <c r="B441" s="12" t="s">
        <v>1372</v>
      </c>
      <c r="C441" s="12">
        <v>53</v>
      </c>
      <c r="D441" s="12" t="s">
        <v>10</v>
      </c>
      <c r="E441" s="12" t="s">
        <v>941</v>
      </c>
      <c r="F441" s="12" t="s">
        <v>160</v>
      </c>
      <c r="G441" s="12" t="s">
        <v>13</v>
      </c>
      <c r="H441" s="13" t="s">
        <v>33</v>
      </c>
      <c r="I441" s="12" t="str">
        <f t="shared" si="12"/>
        <v>John Compton</v>
      </c>
      <c r="J441" s="12" t="str">
        <f t="shared" si="13"/>
        <v>John Compton</v>
      </c>
    </row>
    <row r="442" spans="1:10" x14ac:dyDescent="0.3">
      <c r="A442" s="11" t="s">
        <v>1373</v>
      </c>
      <c r="B442" s="12" t="s">
        <v>1374</v>
      </c>
      <c r="C442" s="12">
        <v>60</v>
      </c>
      <c r="D442" s="12" t="s">
        <v>10</v>
      </c>
      <c r="E442" s="12" t="s">
        <v>1375</v>
      </c>
      <c r="F442" s="12" t="s">
        <v>18</v>
      </c>
      <c r="G442" s="12" t="s">
        <v>13</v>
      </c>
      <c r="H442" s="13" t="s">
        <v>33</v>
      </c>
      <c r="I442" s="12" t="str">
        <f t="shared" si="12"/>
        <v>Tammy Trevino</v>
      </c>
      <c r="J442" s="12" t="str">
        <f t="shared" si="13"/>
        <v>Tammy Trevino</v>
      </c>
    </row>
    <row r="443" spans="1:10" x14ac:dyDescent="0.3">
      <c r="A443" s="11" t="s">
        <v>1376</v>
      </c>
      <c r="B443" s="12" t="s">
        <v>1377</v>
      </c>
      <c r="C443" s="12">
        <v>31</v>
      </c>
      <c r="D443" s="12" t="s">
        <v>10</v>
      </c>
      <c r="E443" s="12" t="s">
        <v>1378</v>
      </c>
      <c r="F443" s="12" t="s">
        <v>328</v>
      </c>
      <c r="G443" s="12" t="s">
        <v>13</v>
      </c>
      <c r="H443" s="13" t="s">
        <v>33</v>
      </c>
      <c r="I443" s="12" t="str">
        <f t="shared" si="12"/>
        <v>Dalton Walters</v>
      </c>
      <c r="J443" s="12" t="str">
        <f t="shared" si="13"/>
        <v>Dalton Walters</v>
      </c>
    </row>
    <row r="444" spans="1:10" x14ac:dyDescent="0.3">
      <c r="A444" s="11" t="s">
        <v>1379</v>
      </c>
      <c r="B444" s="12" t="s">
        <v>1380</v>
      </c>
      <c r="C444" s="12">
        <v>42</v>
      </c>
      <c r="D444" s="12" t="s">
        <v>16</v>
      </c>
      <c r="E444" s="12" t="s">
        <v>1381</v>
      </c>
      <c r="F444" s="12" t="s">
        <v>37</v>
      </c>
      <c r="G444" s="12" t="s">
        <v>13</v>
      </c>
      <c r="H444" s="13" t="s">
        <v>28</v>
      </c>
      <c r="I444" s="12" t="str">
        <f t="shared" si="12"/>
        <v>Kelli Smith</v>
      </c>
      <c r="J444" s="12" t="str">
        <f t="shared" si="13"/>
        <v>Kelli Smith</v>
      </c>
    </row>
    <row r="445" spans="1:10" x14ac:dyDescent="0.3">
      <c r="A445" s="11" t="s">
        <v>1382</v>
      </c>
      <c r="B445" s="12" t="s">
        <v>1383</v>
      </c>
      <c r="C445" s="12">
        <v>51</v>
      </c>
      <c r="D445" s="12" t="s">
        <v>10</v>
      </c>
      <c r="E445" s="12" t="s">
        <v>1384</v>
      </c>
      <c r="F445" s="12" t="s">
        <v>363</v>
      </c>
      <c r="G445" s="12" t="s">
        <v>13</v>
      </c>
      <c r="H445" s="13" t="s">
        <v>33</v>
      </c>
      <c r="I445" s="12" t="str">
        <f t="shared" si="12"/>
        <v>Adam Castro</v>
      </c>
      <c r="J445" s="12" t="str">
        <f t="shared" si="13"/>
        <v>Adam Castro</v>
      </c>
    </row>
    <row r="446" spans="1:10" x14ac:dyDescent="0.3">
      <c r="A446" s="11" t="s">
        <v>1385</v>
      </c>
      <c r="B446" s="12" t="s">
        <v>1386</v>
      </c>
      <c r="C446" s="12">
        <v>19</v>
      </c>
      <c r="D446" s="12" t="s">
        <v>10</v>
      </c>
      <c r="E446" s="12" t="s">
        <v>1387</v>
      </c>
      <c r="F446" s="12" t="s">
        <v>855</v>
      </c>
      <c r="G446" s="12" t="s">
        <v>13</v>
      </c>
      <c r="H446" s="13" t="s">
        <v>50</v>
      </c>
      <c r="I446" s="12" t="str">
        <f t="shared" si="12"/>
        <v>Cheryl Carr</v>
      </c>
      <c r="J446" s="12" t="str">
        <f t="shared" si="13"/>
        <v>Cheryl Carr</v>
      </c>
    </row>
    <row r="447" spans="1:10" x14ac:dyDescent="0.3">
      <c r="A447" s="11" t="s">
        <v>1388</v>
      </c>
      <c r="B447" s="12" t="s">
        <v>1389</v>
      </c>
      <c r="C447" s="12">
        <v>41</v>
      </c>
      <c r="D447" s="12" t="s">
        <v>16</v>
      </c>
      <c r="E447" s="12" t="s">
        <v>1390</v>
      </c>
      <c r="F447" s="12" t="s">
        <v>291</v>
      </c>
      <c r="G447" s="12" t="s">
        <v>13</v>
      </c>
      <c r="H447" s="13" t="s">
        <v>19</v>
      </c>
      <c r="I447" s="12" t="str">
        <f t="shared" si="12"/>
        <v>Gene Lee</v>
      </c>
      <c r="J447" s="12" t="str">
        <f t="shared" si="13"/>
        <v>Gene Lee</v>
      </c>
    </row>
    <row r="448" spans="1:10" x14ac:dyDescent="0.3">
      <c r="A448" s="11" t="s">
        <v>1391</v>
      </c>
      <c r="B448" s="12" t="s">
        <v>1392</v>
      </c>
      <c r="C448" s="12">
        <v>35</v>
      </c>
      <c r="D448" s="12" t="s">
        <v>10</v>
      </c>
      <c r="E448" s="12" t="s">
        <v>1393</v>
      </c>
      <c r="F448" s="12" t="s">
        <v>99</v>
      </c>
      <c r="G448" s="12" t="s">
        <v>13</v>
      </c>
      <c r="H448" s="13" t="s">
        <v>33</v>
      </c>
      <c r="I448" s="12" t="str">
        <f t="shared" si="12"/>
        <v>Shannon Turner</v>
      </c>
      <c r="J448" s="12" t="str">
        <f t="shared" si="13"/>
        <v>Shannon Turner</v>
      </c>
    </row>
    <row r="449" spans="1:10" x14ac:dyDescent="0.3">
      <c r="A449" s="11" t="s">
        <v>1394</v>
      </c>
      <c r="B449" s="12" t="s">
        <v>1395</v>
      </c>
      <c r="C449" s="12">
        <v>45</v>
      </c>
      <c r="D449" s="12" t="s">
        <v>10</v>
      </c>
      <c r="E449" s="12" t="s">
        <v>1396</v>
      </c>
      <c r="F449" s="12" t="s">
        <v>12</v>
      </c>
      <c r="G449" s="12" t="s">
        <v>13</v>
      </c>
      <c r="H449" s="13" t="s">
        <v>50</v>
      </c>
      <c r="I449" s="12" t="str">
        <f t="shared" si="12"/>
        <v>Monica Wright</v>
      </c>
      <c r="J449" s="12" t="str">
        <f t="shared" si="13"/>
        <v>Monica Wright</v>
      </c>
    </row>
    <row r="450" spans="1:10" x14ac:dyDescent="0.3">
      <c r="A450" s="11" t="s">
        <v>1397</v>
      </c>
      <c r="B450" s="12" t="s">
        <v>1398</v>
      </c>
      <c r="C450" s="12">
        <v>64</v>
      </c>
      <c r="D450" s="12" t="s">
        <v>16</v>
      </c>
      <c r="E450" s="12" t="s">
        <v>1399</v>
      </c>
      <c r="F450" s="12" t="s">
        <v>855</v>
      </c>
      <c r="G450" s="12" t="s">
        <v>13</v>
      </c>
      <c r="H450" s="13" t="s">
        <v>28</v>
      </c>
      <c r="I450" s="12" t="str">
        <f t="shared" ref="I450:I501" si="14">TRIM(B450)</f>
        <v>Eric Holmes</v>
      </c>
      <c r="J450" s="12" t="str">
        <f t="shared" ref="J450:J501" si="15">PROPER(I450)</f>
        <v>Eric Holmes</v>
      </c>
    </row>
    <row r="451" spans="1:10" x14ac:dyDescent="0.3">
      <c r="A451" s="11" t="s">
        <v>1400</v>
      </c>
      <c r="B451" s="12" t="s">
        <v>1401</v>
      </c>
      <c r="C451" s="12">
        <v>29</v>
      </c>
      <c r="D451" s="12" t="s">
        <v>10</v>
      </c>
      <c r="E451" s="12" t="s">
        <v>1402</v>
      </c>
      <c r="F451" s="12" t="s">
        <v>27</v>
      </c>
      <c r="G451" s="12" t="s">
        <v>13</v>
      </c>
      <c r="H451" s="13" t="s">
        <v>28</v>
      </c>
      <c r="I451" s="12" t="str">
        <f t="shared" si="14"/>
        <v>William Cortez</v>
      </c>
      <c r="J451" s="12" t="str">
        <f t="shared" si="15"/>
        <v>William Cortez</v>
      </c>
    </row>
    <row r="452" spans="1:10" x14ac:dyDescent="0.3">
      <c r="A452" s="11" t="s">
        <v>1403</v>
      </c>
      <c r="B452" s="12" t="s">
        <v>1404</v>
      </c>
      <c r="C452" s="12">
        <v>59</v>
      </c>
      <c r="D452" s="12" t="s">
        <v>10</v>
      </c>
      <c r="E452" s="12" t="s">
        <v>1405</v>
      </c>
      <c r="F452" s="12" t="s">
        <v>73</v>
      </c>
      <c r="G452" s="12" t="s">
        <v>13</v>
      </c>
      <c r="H452" s="13" t="s">
        <v>28</v>
      </c>
      <c r="I452" s="12" t="str">
        <f t="shared" si="14"/>
        <v>Shane Mills</v>
      </c>
      <c r="J452" s="12" t="str">
        <f t="shared" si="15"/>
        <v>Shane Mills</v>
      </c>
    </row>
    <row r="453" spans="1:10" x14ac:dyDescent="0.3">
      <c r="A453" s="11" t="s">
        <v>1406</v>
      </c>
      <c r="B453" s="12" t="s">
        <v>1407</v>
      </c>
      <c r="C453" s="12">
        <v>46</v>
      </c>
      <c r="D453" s="12" t="s">
        <v>10</v>
      </c>
      <c r="E453" s="12" t="s">
        <v>570</v>
      </c>
      <c r="F453" s="12" t="s">
        <v>237</v>
      </c>
      <c r="G453" s="12" t="s">
        <v>13</v>
      </c>
      <c r="H453" s="13" t="s">
        <v>50</v>
      </c>
      <c r="I453" s="12" t="str">
        <f t="shared" si="14"/>
        <v>Ashley Roberts</v>
      </c>
      <c r="J453" s="12" t="str">
        <f t="shared" si="15"/>
        <v>Ashley Roberts</v>
      </c>
    </row>
    <row r="454" spans="1:10" x14ac:dyDescent="0.3">
      <c r="A454" s="11" t="s">
        <v>1408</v>
      </c>
      <c r="B454" s="12" t="s">
        <v>1409</v>
      </c>
      <c r="C454" s="12">
        <v>60</v>
      </c>
      <c r="D454" s="12" t="s">
        <v>16</v>
      </c>
      <c r="E454" s="12" t="s">
        <v>1410</v>
      </c>
      <c r="F454" s="12" t="s">
        <v>317</v>
      </c>
      <c r="G454" s="12" t="s">
        <v>13</v>
      </c>
      <c r="H454" s="13" t="s">
        <v>28</v>
      </c>
      <c r="I454" s="12" t="str">
        <f t="shared" si="14"/>
        <v>Jeffery Wolf</v>
      </c>
      <c r="J454" s="12" t="str">
        <f t="shared" si="15"/>
        <v>Jeffery Wolf</v>
      </c>
    </row>
    <row r="455" spans="1:10" x14ac:dyDescent="0.3">
      <c r="A455" s="11" t="s">
        <v>1411</v>
      </c>
      <c r="B455" s="12" t="s">
        <v>1412</v>
      </c>
      <c r="C455" s="12">
        <v>62</v>
      </c>
      <c r="D455" s="12" t="s">
        <v>16</v>
      </c>
      <c r="E455" s="12" t="s">
        <v>1413</v>
      </c>
      <c r="F455" s="12" t="s">
        <v>103</v>
      </c>
      <c r="G455" s="12" t="s">
        <v>13</v>
      </c>
      <c r="H455" s="13" t="s">
        <v>19</v>
      </c>
      <c r="I455" s="12" t="str">
        <f t="shared" si="14"/>
        <v>April Phillips</v>
      </c>
      <c r="J455" s="12" t="str">
        <f t="shared" si="15"/>
        <v>April Phillips</v>
      </c>
    </row>
    <row r="456" spans="1:10" x14ac:dyDescent="0.3">
      <c r="A456" s="11" t="s">
        <v>1414</v>
      </c>
      <c r="B456" s="12" t="s">
        <v>1415</v>
      </c>
      <c r="C456" s="12">
        <v>60</v>
      </c>
      <c r="D456" s="12" t="s">
        <v>10</v>
      </c>
      <c r="E456" s="12" t="s">
        <v>133</v>
      </c>
      <c r="F456" s="12" t="s">
        <v>99</v>
      </c>
      <c r="G456" s="12" t="s">
        <v>13</v>
      </c>
      <c r="H456" s="13" t="s">
        <v>50</v>
      </c>
      <c r="I456" s="12" t="str">
        <f t="shared" si="14"/>
        <v>John Berg</v>
      </c>
      <c r="J456" s="12" t="str">
        <f t="shared" si="15"/>
        <v>John Berg</v>
      </c>
    </row>
    <row r="457" spans="1:10" x14ac:dyDescent="0.3">
      <c r="A457" s="11" t="s">
        <v>1416</v>
      </c>
      <c r="B457" s="12" t="s">
        <v>1417</v>
      </c>
      <c r="C457" s="12">
        <v>54</v>
      </c>
      <c r="D457" s="12" t="s">
        <v>10</v>
      </c>
      <c r="E457" s="12" t="s">
        <v>1418</v>
      </c>
      <c r="F457" s="12" t="s">
        <v>198</v>
      </c>
      <c r="G457" s="12" t="s">
        <v>13</v>
      </c>
      <c r="H457" s="13" t="s">
        <v>50</v>
      </c>
      <c r="I457" s="12" t="str">
        <f t="shared" si="14"/>
        <v>Tyler Weber</v>
      </c>
      <c r="J457" s="12" t="str">
        <f t="shared" si="15"/>
        <v>Tyler Weber</v>
      </c>
    </row>
    <row r="458" spans="1:10" x14ac:dyDescent="0.3">
      <c r="A458" s="11" t="s">
        <v>1419</v>
      </c>
      <c r="B458" s="12" t="s">
        <v>1420</v>
      </c>
      <c r="C458" s="12">
        <v>59</v>
      </c>
      <c r="D458" s="12" t="s">
        <v>16</v>
      </c>
      <c r="E458" s="12" t="s">
        <v>1421</v>
      </c>
      <c r="F458" s="12" t="s">
        <v>295</v>
      </c>
      <c r="G458" s="12" t="s">
        <v>13</v>
      </c>
      <c r="H458" s="13" t="s">
        <v>50</v>
      </c>
      <c r="I458" s="12" t="str">
        <f t="shared" si="14"/>
        <v>Julie Powell</v>
      </c>
      <c r="J458" s="12" t="str">
        <f t="shared" si="15"/>
        <v>Julie Powell</v>
      </c>
    </row>
    <row r="459" spans="1:10" x14ac:dyDescent="0.3">
      <c r="A459" s="11" t="s">
        <v>1422</v>
      </c>
      <c r="B459" s="12" t="s">
        <v>1423</v>
      </c>
      <c r="C459" s="12">
        <v>59</v>
      </c>
      <c r="D459" s="12" t="s">
        <v>10</v>
      </c>
      <c r="E459" s="12" t="s">
        <v>1424</v>
      </c>
      <c r="F459" s="12" t="s">
        <v>595</v>
      </c>
      <c r="G459" s="12" t="s">
        <v>13</v>
      </c>
      <c r="H459" s="13" t="s">
        <v>19</v>
      </c>
      <c r="I459" s="12" t="str">
        <f t="shared" si="14"/>
        <v>Christina Robertson</v>
      </c>
      <c r="J459" s="12" t="str">
        <f t="shared" si="15"/>
        <v>Christina Robertson</v>
      </c>
    </row>
    <row r="460" spans="1:10" x14ac:dyDescent="0.3">
      <c r="A460" s="11" t="s">
        <v>1425</v>
      </c>
      <c r="B460" s="12" t="s">
        <v>1426</v>
      </c>
      <c r="C460" s="12">
        <v>62</v>
      </c>
      <c r="D460" s="12" t="s">
        <v>16</v>
      </c>
      <c r="E460" s="12" t="s">
        <v>1427</v>
      </c>
      <c r="F460" s="12" t="s">
        <v>54</v>
      </c>
      <c r="G460" s="12" t="s">
        <v>13</v>
      </c>
      <c r="H460" s="13" t="s">
        <v>33</v>
      </c>
      <c r="I460" s="12" t="str">
        <f t="shared" si="14"/>
        <v>Kelly Garrett</v>
      </c>
      <c r="J460" s="12" t="str">
        <f t="shared" si="15"/>
        <v>Kelly Garrett</v>
      </c>
    </row>
    <row r="461" spans="1:10" x14ac:dyDescent="0.3">
      <c r="A461" s="11" t="s">
        <v>1428</v>
      </c>
      <c r="B461" s="12" t="s">
        <v>686</v>
      </c>
      <c r="C461" s="12">
        <v>29</v>
      </c>
      <c r="D461" s="12" t="s">
        <v>16</v>
      </c>
      <c r="E461" s="12" t="s">
        <v>1429</v>
      </c>
      <c r="F461" s="12" t="s">
        <v>321</v>
      </c>
      <c r="G461" s="12" t="s">
        <v>13</v>
      </c>
      <c r="H461" s="13" t="s">
        <v>50</v>
      </c>
      <c r="I461" s="12" t="str">
        <f t="shared" si="14"/>
        <v>John Perez</v>
      </c>
      <c r="J461" s="12" t="str">
        <f t="shared" si="15"/>
        <v>John Perez</v>
      </c>
    </row>
    <row r="462" spans="1:10" x14ac:dyDescent="0.3">
      <c r="A462" s="11" t="s">
        <v>1430</v>
      </c>
      <c r="B462" s="12" t="s">
        <v>1431</v>
      </c>
      <c r="C462" s="12">
        <v>35</v>
      </c>
      <c r="D462" s="12" t="s">
        <v>10</v>
      </c>
      <c r="E462" s="12" t="s">
        <v>1432</v>
      </c>
      <c r="F462" s="12" t="s">
        <v>271</v>
      </c>
      <c r="G462" s="12" t="s">
        <v>13</v>
      </c>
      <c r="H462" s="13" t="s">
        <v>50</v>
      </c>
      <c r="I462" s="12" t="str">
        <f t="shared" si="14"/>
        <v>Justin Johnson</v>
      </c>
      <c r="J462" s="12" t="str">
        <f t="shared" si="15"/>
        <v>Justin Johnson</v>
      </c>
    </row>
    <row r="463" spans="1:10" x14ac:dyDescent="0.3">
      <c r="A463" s="11" t="s">
        <v>1433</v>
      </c>
      <c r="B463" s="12" t="s">
        <v>1434</v>
      </c>
      <c r="C463" s="12">
        <v>60</v>
      </c>
      <c r="D463" s="12" t="s">
        <v>16</v>
      </c>
      <c r="E463" s="12" t="s">
        <v>1435</v>
      </c>
      <c r="F463" s="12" t="s">
        <v>65</v>
      </c>
      <c r="G463" s="12" t="s">
        <v>13</v>
      </c>
      <c r="H463" s="13" t="s">
        <v>33</v>
      </c>
      <c r="I463" s="12" t="str">
        <f t="shared" si="14"/>
        <v>Paul Cox</v>
      </c>
      <c r="J463" s="12" t="str">
        <f t="shared" si="15"/>
        <v>Paul Cox</v>
      </c>
    </row>
    <row r="464" spans="1:10" x14ac:dyDescent="0.3">
      <c r="A464" s="11" t="s">
        <v>1436</v>
      </c>
      <c r="B464" s="12" t="s">
        <v>1437</v>
      </c>
      <c r="C464" s="12">
        <v>34</v>
      </c>
      <c r="D464" s="12" t="s">
        <v>16</v>
      </c>
      <c r="E464" s="12" t="s">
        <v>1438</v>
      </c>
      <c r="F464" s="12" t="s">
        <v>45</v>
      </c>
      <c r="G464" s="12" t="s">
        <v>13</v>
      </c>
      <c r="H464" s="13" t="s">
        <v>33</v>
      </c>
      <c r="I464" s="12" t="str">
        <f t="shared" si="14"/>
        <v>Beth Martin</v>
      </c>
      <c r="J464" s="12" t="str">
        <f t="shared" si="15"/>
        <v>Beth Martin</v>
      </c>
    </row>
    <row r="465" spans="1:10" x14ac:dyDescent="0.3">
      <c r="A465" s="11" t="s">
        <v>1439</v>
      </c>
      <c r="B465" s="12" t="s">
        <v>1440</v>
      </c>
      <c r="C465" s="12">
        <v>36</v>
      </c>
      <c r="D465" s="12" t="s">
        <v>16</v>
      </c>
      <c r="E465" s="12" t="s">
        <v>1441</v>
      </c>
      <c r="F465" s="12" t="s">
        <v>171</v>
      </c>
      <c r="G465" s="12" t="s">
        <v>13</v>
      </c>
      <c r="H465" s="13" t="s">
        <v>28</v>
      </c>
      <c r="I465" s="12" t="str">
        <f t="shared" si="14"/>
        <v>Samantha Lee</v>
      </c>
      <c r="J465" s="12" t="str">
        <f t="shared" si="15"/>
        <v>Samantha Lee</v>
      </c>
    </row>
    <row r="466" spans="1:10" x14ac:dyDescent="0.3">
      <c r="A466" s="11" t="s">
        <v>3972</v>
      </c>
      <c r="B466" s="12" t="s">
        <v>1442</v>
      </c>
      <c r="C466" s="12">
        <v>45</v>
      </c>
      <c r="D466" s="12" t="s">
        <v>16</v>
      </c>
      <c r="E466" s="12" t="s">
        <v>1443</v>
      </c>
      <c r="F466" s="12" t="s">
        <v>77</v>
      </c>
      <c r="G466" s="12" t="s">
        <v>13</v>
      </c>
      <c r="H466" s="13" t="s">
        <v>19</v>
      </c>
      <c r="I466" s="12" t="str">
        <f t="shared" si="14"/>
        <v>David Pierce</v>
      </c>
      <c r="J466" s="12" t="str">
        <f t="shared" si="15"/>
        <v>David Pierce</v>
      </c>
    </row>
    <row r="467" spans="1:10" x14ac:dyDescent="0.3">
      <c r="A467" s="11" t="s">
        <v>1444</v>
      </c>
      <c r="B467" s="12" t="s">
        <v>1445</v>
      </c>
      <c r="C467" s="12">
        <v>28</v>
      </c>
      <c r="D467" s="12" t="s">
        <v>16</v>
      </c>
      <c r="E467" s="12" t="s">
        <v>1446</v>
      </c>
      <c r="F467" s="12" t="s">
        <v>12</v>
      </c>
      <c r="G467" s="12" t="s">
        <v>13</v>
      </c>
      <c r="H467" s="13" t="s">
        <v>33</v>
      </c>
      <c r="I467" s="12" t="str">
        <f t="shared" si="14"/>
        <v>Ronald Ross</v>
      </c>
      <c r="J467" s="12" t="str">
        <f t="shared" si="15"/>
        <v>Ronald Ross</v>
      </c>
    </row>
    <row r="468" spans="1:10" x14ac:dyDescent="0.3">
      <c r="A468" s="11" t="s">
        <v>1447</v>
      </c>
      <c r="B468" s="12" t="s">
        <v>1448</v>
      </c>
      <c r="C468" s="12">
        <v>18</v>
      </c>
      <c r="D468" s="12" t="s">
        <v>10</v>
      </c>
      <c r="E468" s="12" t="s">
        <v>1449</v>
      </c>
      <c r="F468" s="12" t="s">
        <v>205</v>
      </c>
      <c r="G468" s="12" t="s">
        <v>13</v>
      </c>
      <c r="H468" s="13" t="s">
        <v>33</v>
      </c>
      <c r="I468" s="12" t="str">
        <f t="shared" si="14"/>
        <v>Cynthia Parrish</v>
      </c>
      <c r="J468" s="12" t="str">
        <f t="shared" si="15"/>
        <v>Cynthia Parrish</v>
      </c>
    </row>
    <row r="469" spans="1:10" x14ac:dyDescent="0.3">
      <c r="A469" s="11" t="s">
        <v>1450</v>
      </c>
      <c r="B469" s="12" t="s">
        <v>1451</v>
      </c>
      <c r="C469" s="12">
        <v>63</v>
      </c>
      <c r="D469" s="12" t="s">
        <v>16</v>
      </c>
      <c r="E469" s="12" t="s">
        <v>1452</v>
      </c>
      <c r="F469" s="12" t="s">
        <v>175</v>
      </c>
      <c r="G469" s="12" t="s">
        <v>13</v>
      </c>
      <c r="H469" s="13" t="s">
        <v>50</v>
      </c>
      <c r="I469" s="12" t="str">
        <f t="shared" si="14"/>
        <v>Michael Foley</v>
      </c>
      <c r="J469" s="12" t="str">
        <f t="shared" si="15"/>
        <v>Michael Foley</v>
      </c>
    </row>
    <row r="470" spans="1:10" x14ac:dyDescent="0.3">
      <c r="A470" s="11" t="s">
        <v>1453</v>
      </c>
      <c r="B470" s="12" t="s">
        <v>1454</v>
      </c>
      <c r="C470" s="12">
        <v>45</v>
      </c>
      <c r="D470" s="12" t="s">
        <v>10</v>
      </c>
      <c r="E470" s="12" t="s">
        <v>1455</v>
      </c>
      <c r="F470" s="12" t="s">
        <v>175</v>
      </c>
      <c r="G470" s="12" t="s">
        <v>13</v>
      </c>
      <c r="H470" s="13" t="s">
        <v>28</v>
      </c>
      <c r="I470" s="12" t="str">
        <f t="shared" si="14"/>
        <v>Gregory Curtis</v>
      </c>
      <c r="J470" s="12" t="str">
        <f t="shared" si="15"/>
        <v>Gregory Curtis</v>
      </c>
    </row>
    <row r="471" spans="1:10" x14ac:dyDescent="0.3">
      <c r="A471" s="11" t="s">
        <v>1456</v>
      </c>
      <c r="B471" s="12" t="s">
        <v>1457</v>
      </c>
      <c r="C471" s="12">
        <v>19</v>
      </c>
      <c r="D471" s="12" t="s">
        <v>10</v>
      </c>
      <c r="E471" s="12" t="s">
        <v>1458</v>
      </c>
      <c r="F471" s="12" t="s">
        <v>121</v>
      </c>
      <c r="G471" s="12" t="s">
        <v>13</v>
      </c>
      <c r="H471" s="13" t="s">
        <v>50</v>
      </c>
      <c r="I471" s="12" t="str">
        <f t="shared" si="14"/>
        <v>James Foster</v>
      </c>
      <c r="J471" s="12" t="str">
        <f t="shared" si="15"/>
        <v>James Foster</v>
      </c>
    </row>
    <row r="472" spans="1:10" x14ac:dyDescent="0.3">
      <c r="A472" s="11" t="s">
        <v>1459</v>
      </c>
      <c r="B472" s="12" t="s">
        <v>1460</v>
      </c>
      <c r="C472" s="12">
        <v>21</v>
      </c>
      <c r="D472" s="12" t="s">
        <v>16</v>
      </c>
      <c r="E472" s="12" t="s">
        <v>1461</v>
      </c>
      <c r="F472" s="12" t="s">
        <v>49</v>
      </c>
      <c r="G472" s="12" t="s">
        <v>13</v>
      </c>
      <c r="H472" s="13" t="s">
        <v>50</v>
      </c>
      <c r="I472" s="12" t="str">
        <f t="shared" si="14"/>
        <v>Manuel Fisher</v>
      </c>
      <c r="J472" s="12" t="str">
        <f t="shared" si="15"/>
        <v>Manuel Fisher</v>
      </c>
    </row>
    <row r="473" spans="1:10" x14ac:dyDescent="0.3">
      <c r="A473" s="11" t="s">
        <v>1462</v>
      </c>
      <c r="B473" s="12" t="s">
        <v>1463</v>
      </c>
      <c r="C473" s="12">
        <v>42</v>
      </c>
      <c r="D473" s="12" t="s">
        <v>10</v>
      </c>
      <c r="E473" s="12" t="s">
        <v>1464</v>
      </c>
      <c r="F473" s="12" t="s">
        <v>69</v>
      </c>
      <c r="G473" s="12" t="s">
        <v>13</v>
      </c>
      <c r="H473" s="13" t="s">
        <v>19</v>
      </c>
      <c r="I473" s="12" t="str">
        <f t="shared" si="14"/>
        <v>Debra Mccullough</v>
      </c>
      <c r="J473" s="12" t="str">
        <f t="shared" si="15"/>
        <v>Debra Mccullough</v>
      </c>
    </row>
    <row r="474" spans="1:10" x14ac:dyDescent="0.3">
      <c r="A474" s="11" t="s">
        <v>1465</v>
      </c>
      <c r="B474" s="12" t="s">
        <v>1466</v>
      </c>
      <c r="C474" s="12">
        <v>42</v>
      </c>
      <c r="D474" s="12" t="s">
        <v>10</v>
      </c>
      <c r="E474" s="12" t="s">
        <v>1467</v>
      </c>
      <c r="F474" s="12" t="s">
        <v>724</v>
      </c>
      <c r="G474" s="12" t="s">
        <v>13</v>
      </c>
      <c r="H474" s="13" t="s">
        <v>33</v>
      </c>
      <c r="I474" s="12" t="str">
        <f t="shared" si="14"/>
        <v>Philip Mendoza</v>
      </c>
      <c r="J474" s="12" t="str">
        <f t="shared" si="15"/>
        <v>Philip Mendoza</v>
      </c>
    </row>
    <row r="475" spans="1:10" x14ac:dyDescent="0.3">
      <c r="A475" s="11" t="s">
        <v>1468</v>
      </c>
      <c r="B475" s="12" t="s">
        <v>1469</v>
      </c>
      <c r="C475" s="12">
        <v>53</v>
      </c>
      <c r="D475" s="12" t="s">
        <v>10</v>
      </c>
      <c r="E475" s="12" t="s">
        <v>1470</v>
      </c>
      <c r="F475" s="12" t="s">
        <v>328</v>
      </c>
      <c r="G475" s="12" t="s">
        <v>13</v>
      </c>
      <c r="H475" s="13" t="s">
        <v>28</v>
      </c>
      <c r="I475" s="12" t="str">
        <f t="shared" si="14"/>
        <v>Laura Mathews</v>
      </c>
      <c r="J475" s="12" t="str">
        <f t="shared" si="15"/>
        <v>Laura Mathews</v>
      </c>
    </row>
    <row r="476" spans="1:10" x14ac:dyDescent="0.3">
      <c r="A476" s="11" t="s">
        <v>1471</v>
      </c>
      <c r="B476" s="12" t="s">
        <v>1472</v>
      </c>
      <c r="C476" s="12">
        <v>32</v>
      </c>
      <c r="D476" s="12" t="s">
        <v>16</v>
      </c>
      <c r="E476" s="12" t="s">
        <v>1473</v>
      </c>
      <c r="F476" s="12" t="s">
        <v>41</v>
      </c>
      <c r="G476" s="12" t="s">
        <v>13</v>
      </c>
      <c r="H476" s="13" t="s">
        <v>19</v>
      </c>
      <c r="I476" s="12" t="str">
        <f t="shared" si="14"/>
        <v>Joshua Howard</v>
      </c>
      <c r="J476" s="12" t="str">
        <f t="shared" si="15"/>
        <v>Joshua Howard</v>
      </c>
    </row>
    <row r="477" spans="1:10" x14ac:dyDescent="0.3">
      <c r="A477" s="11" t="s">
        <v>1474</v>
      </c>
      <c r="B477" s="12" t="s">
        <v>1475</v>
      </c>
      <c r="C477" s="12">
        <v>18</v>
      </c>
      <c r="D477" s="12" t="s">
        <v>16</v>
      </c>
      <c r="E477" s="12" t="s">
        <v>399</v>
      </c>
      <c r="F477" s="12" t="s">
        <v>175</v>
      </c>
      <c r="G477" s="12" t="s">
        <v>13</v>
      </c>
      <c r="H477" s="13" t="s">
        <v>19</v>
      </c>
      <c r="I477" s="12" t="str">
        <f t="shared" si="14"/>
        <v>Barbara Berry</v>
      </c>
      <c r="J477" s="12" t="str">
        <f t="shared" si="15"/>
        <v>Barbara Berry</v>
      </c>
    </row>
    <row r="478" spans="1:10" x14ac:dyDescent="0.3">
      <c r="A478" s="11" t="s">
        <v>1476</v>
      </c>
      <c r="B478" s="12" t="s">
        <v>1477</v>
      </c>
      <c r="C478" s="12">
        <v>33</v>
      </c>
      <c r="D478" s="12" t="s">
        <v>16</v>
      </c>
      <c r="E478" s="12" t="s">
        <v>1478</v>
      </c>
      <c r="F478" s="12" t="s">
        <v>99</v>
      </c>
      <c r="G478" s="12" t="s">
        <v>13</v>
      </c>
      <c r="H478" s="13" t="s">
        <v>50</v>
      </c>
      <c r="I478" s="12" t="str">
        <f t="shared" si="14"/>
        <v>Elizabeth Foster</v>
      </c>
      <c r="J478" s="12" t="str">
        <f t="shared" si="15"/>
        <v>Elizabeth Foster</v>
      </c>
    </row>
    <row r="479" spans="1:10" x14ac:dyDescent="0.3">
      <c r="A479" s="11" t="s">
        <v>1479</v>
      </c>
      <c r="B479" s="12" t="s">
        <v>1480</v>
      </c>
      <c r="C479" s="12">
        <v>41</v>
      </c>
      <c r="D479" s="12" t="s">
        <v>16</v>
      </c>
      <c r="E479" s="12" t="s">
        <v>1481</v>
      </c>
      <c r="F479" s="12" t="s">
        <v>65</v>
      </c>
      <c r="G479" s="12" t="s">
        <v>13</v>
      </c>
      <c r="H479" s="13" t="s">
        <v>19</v>
      </c>
      <c r="I479" s="12" t="str">
        <f t="shared" si="14"/>
        <v>Andrea Harris</v>
      </c>
      <c r="J479" s="12" t="str">
        <f t="shared" si="15"/>
        <v>Andrea Harris</v>
      </c>
    </row>
    <row r="480" spans="1:10" x14ac:dyDescent="0.3">
      <c r="A480" s="11" t="s">
        <v>1482</v>
      </c>
      <c r="B480" s="12" t="s">
        <v>1483</v>
      </c>
      <c r="C480" s="12">
        <v>59</v>
      </c>
      <c r="D480" s="12" t="s">
        <v>10</v>
      </c>
      <c r="E480" s="12" t="s">
        <v>1484</v>
      </c>
      <c r="F480" s="12" t="s">
        <v>41</v>
      </c>
      <c r="G480" s="12" t="s">
        <v>13</v>
      </c>
      <c r="H480" s="13" t="s">
        <v>50</v>
      </c>
      <c r="I480" s="12" t="str">
        <f t="shared" si="14"/>
        <v>Earl Smith DDS</v>
      </c>
      <c r="J480" s="12" t="str">
        <f t="shared" si="15"/>
        <v>Earl Smith Dds</v>
      </c>
    </row>
    <row r="481" spans="1:10" x14ac:dyDescent="0.3">
      <c r="A481" s="11" t="s">
        <v>1485</v>
      </c>
      <c r="B481" s="12" t="s">
        <v>1486</v>
      </c>
      <c r="C481" s="12">
        <v>40</v>
      </c>
      <c r="D481" s="12" t="s">
        <v>10</v>
      </c>
      <c r="E481" s="12" t="s">
        <v>1487</v>
      </c>
      <c r="F481" s="12" t="s">
        <v>45</v>
      </c>
      <c r="G481" s="12" t="s">
        <v>13</v>
      </c>
      <c r="H481" s="13" t="s">
        <v>28</v>
      </c>
      <c r="I481" s="12" t="str">
        <f t="shared" si="14"/>
        <v>Dylan Gutierrez</v>
      </c>
      <c r="J481" s="12" t="str">
        <f t="shared" si="15"/>
        <v>Dylan Gutierrez</v>
      </c>
    </row>
    <row r="482" spans="1:10" x14ac:dyDescent="0.3">
      <c r="A482" s="11" t="s">
        <v>1488</v>
      </c>
      <c r="B482" s="12" t="s">
        <v>1489</v>
      </c>
      <c r="C482" s="12">
        <v>33</v>
      </c>
      <c r="D482" s="12" t="s">
        <v>10</v>
      </c>
      <c r="E482" s="12" t="s">
        <v>1490</v>
      </c>
      <c r="F482" s="12" t="s">
        <v>254</v>
      </c>
      <c r="G482" s="12" t="s">
        <v>13</v>
      </c>
      <c r="H482" s="13" t="s">
        <v>28</v>
      </c>
      <c r="I482" s="12" t="str">
        <f t="shared" si="14"/>
        <v>Jordan Medina</v>
      </c>
      <c r="J482" s="12" t="str">
        <f t="shared" si="15"/>
        <v>Jordan Medina</v>
      </c>
    </row>
    <row r="483" spans="1:10" x14ac:dyDescent="0.3">
      <c r="A483" s="11" t="s">
        <v>1491</v>
      </c>
      <c r="B483" s="12" t="s">
        <v>1492</v>
      </c>
      <c r="C483" s="12">
        <v>21</v>
      </c>
      <c r="D483" s="12" t="s">
        <v>10</v>
      </c>
      <c r="E483" s="12" t="s">
        <v>1493</v>
      </c>
      <c r="F483" s="12" t="s">
        <v>84</v>
      </c>
      <c r="G483" s="12" t="s">
        <v>13</v>
      </c>
      <c r="H483" s="13" t="s">
        <v>50</v>
      </c>
      <c r="I483" s="12" t="str">
        <f t="shared" si="14"/>
        <v>Bryan Tran</v>
      </c>
      <c r="J483" s="12" t="str">
        <f t="shared" si="15"/>
        <v>Bryan Tran</v>
      </c>
    </row>
    <row r="484" spans="1:10" x14ac:dyDescent="0.3">
      <c r="A484" s="11" t="s">
        <v>1494</v>
      </c>
      <c r="B484" s="12" t="s">
        <v>1495</v>
      </c>
      <c r="C484" s="12">
        <v>26</v>
      </c>
      <c r="D484" s="12" t="s">
        <v>10</v>
      </c>
      <c r="E484" s="12" t="s">
        <v>1496</v>
      </c>
      <c r="F484" s="12" t="s">
        <v>595</v>
      </c>
      <c r="G484" s="12" t="s">
        <v>13</v>
      </c>
      <c r="H484" s="13" t="s">
        <v>19</v>
      </c>
      <c r="I484" s="12" t="str">
        <f t="shared" si="14"/>
        <v>Sheri Joyce</v>
      </c>
      <c r="J484" s="12" t="str">
        <f t="shared" si="15"/>
        <v>Sheri Joyce</v>
      </c>
    </row>
    <row r="485" spans="1:10" x14ac:dyDescent="0.3">
      <c r="A485" s="11" t="s">
        <v>1497</v>
      </c>
      <c r="B485" s="12" t="s">
        <v>1284</v>
      </c>
      <c r="C485" s="12">
        <v>48</v>
      </c>
      <c r="D485" s="12" t="s">
        <v>10</v>
      </c>
      <c r="E485" s="12" t="s">
        <v>1498</v>
      </c>
      <c r="F485" s="12" t="s">
        <v>188</v>
      </c>
      <c r="G485" s="12" t="s">
        <v>13</v>
      </c>
      <c r="H485" s="13" t="s">
        <v>50</v>
      </c>
      <c r="I485" s="12" t="str">
        <f t="shared" si="14"/>
        <v>Sarah Smith</v>
      </c>
      <c r="J485" s="12" t="str">
        <f t="shared" si="15"/>
        <v>Sarah Smith</v>
      </c>
    </row>
    <row r="486" spans="1:10" x14ac:dyDescent="0.3">
      <c r="A486" s="11" t="s">
        <v>1499</v>
      </c>
      <c r="B486" s="12" t="s">
        <v>1500</v>
      </c>
      <c r="C486" s="12">
        <v>32</v>
      </c>
      <c r="D486" s="12" t="s">
        <v>10</v>
      </c>
      <c r="E486" s="12" t="s">
        <v>1501</v>
      </c>
      <c r="F486" s="12" t="s">
        <v>724</v>
      </c>
      <c r="G486" s="12" t="s">
        <v>13</v>
      </c>
      <c r="H486" s="13" t="s">
        <v>28</v>
      </c>
      <c r="I486" s="12" t="str">
        <f t="shared" si="14"/>
        <v>Jessica Castro</v>
      </c>
      <c r="J486" s="12" t="str">
        <f t="shared" si="15"/>
        <v>Jessica Castro</v>
      </c>
    </row>
    <row r="487" spans="1:10" x14ac:dyDescent="0.3">
      <c r="A487" s="11" t="s">
        <v>1502</v>
      </c>
      <c r="B487" s="12" t="s">
        <v>1503</v>
      </c>
      <c r="C487" s="12">
        <v>46</v>
      </c>
      <c r="D487" s="12" t="s">
        <v>16</v>
      </c>
      <c r="E487" s="12" t="s">
        <v>1504</v>
      </c>
      <c r="F487" s="12" t="s">
        <v>291</v>
      </c>
      <c r="G487" s="12" t="s">
        <v>13</v>
      </c>
      <c r="H487" s="13" t="s">
        <v>28</v>
      </c>
      <c r="I487" s="12" t="str">
        <f t="shared" si="14"/>
        <v>Sara Ingram</v>
      </c>
      <c r="J487" s="12" t="str">
        <f t="shared" si="15"/>
        <v>Sara Ingram</v>
      </c>
    </row>
    <row r="488" spans="1:10" x14ac:dyDescent="0.3">
      <c r="A488" s="11" t="s">
        <v>3968</v>
      </c>
      <c r="B488" s="12" t="s">
        <v>1505</v>
      </c>
      <c r="C488" s="12">
        <v>22</v>
      </c>
      <c r="D488" s="12" t="s">
        <v>16</v>
      </c>
      <c r="E488" s="12" t="s">
        <v>1506</v>
      </c>
      <c r="F488" s="12" t="s">
        <v>175</v>
      </c>
      <c r="G488" s="12" t="s">
        <v>13</v>
      </c>
      <c r="H488" s="13" t="s">
        <v>28</v>
      </c>
      <c r="I488" s="12" t="str">
        <f t="shared" si="14"/>
        <v>Eric Lee</v>
      </c>
      <c r="J488" s="12" t="str">
        <f t="shared" si="15"/>
        <v>Eric Lee</v>
      </c>
    </row>
    <row r="489" spans="1:10" x14ac:dyDescent="0.3">
      <c r="A489" s="11" t="s">
        <v>1507</v>
      </c>
      <c r="B489" s="12" t="s">
        <v>1508</v>
      </c>
      <c r="C489" s="12">
        <v>36</v>
      </c>
      <c r="D489" s="12" t="s">
        <v>16</v>
      </c>
      <c r="E489" s="12" t="s">
        <v>1509</v>
      </c>
      <c r="F489" s="12" t="s">
        <v>121</v>
      </c>
      <c r="G489" s="12" t="s">
        <v>13</v>
      </c>
      <c r="H489" s="13" t="s">
        <v>19</v>
      </c>
      <c r="I489" s="12" t="str">
        <f t="shared" si="14"/>
        <v>Amanda Medina</v>
      </c>
      <c r="J489" s="12" t="str">
        <f t="shared" si="15"/>
        <v>Amanda Medina</v>
      </c>
    </row>
    <row r="490" spans="1:10" x14ac:dyDescent="0.3">
      <c r="A490" s="11" t="s">
        <v>1510</v>
      </c>
      <c r="B490" s="12" t="s">
        <v>1511</v>
      </c>
      <c r="C490" s="12">
        <v>23</v>
      </c>
      <c r="D490" s="12" t="s">
        <v>16</v>
      </c>
      <c r="E490" s="12" t="s">
        <v>1512</v>
      </c>
      <c r="F490" s="12" t="s">
        <v>32</v>
      </c>
      <c r="G490" s="12" t="s">
        <v>13</v>
      </c>
      <c r="H490" s="13" t="s">
        <v>19</v>
      </c>
      <c r="I490" s="12" t="str">
        <f t="shared" si="14"/>
        <v>Zachary Andrade</v>
      </c>
      <c r="J490" s="12" t="str">
        <f t="shared" si="15"/>
        <v>Zachary Andrade</v>
      </c>
    </row>
    <row r="491" spans="1:10" x14ac:dyDescent="0.3">
      <c r="A491" s="11" t="s">
        <v>1513</v>
      </c>
      <c r="B491" s="12" t="s">
        <v>1514</v>
      </c>
      <c r="C491" s="12">
        <v>42</v>
      </c>
      <c r="D491" s="12" t="s">
        <v>16</v>
      </c>
      <c r="E491" s="12" t="s">
        <v>1515</v>
      </c>
      <c r="F491" s="12" t="s">
        <v>258</v>
      </c>
      <c r="G491" s="12" t="s">
        <v>13</v>
      </c>
      <c r="H491" s="13" t="s">
        <v>33</v>
      </c>
      <c r="I491" s="12" t="str">
        <f t="shared" si="14"/>
        <v>Melinda Thomas</v>
      </c>
      <c r="J491" s="12" t="str">
        <f t="shared" si="15"/>
        <v>Melinda Thomas</v>
      </c>
    </row>
    <row r="492" spans="1:10" x14ac:dyDescent="0.3">
      <c r="A492" s="11" t="s">
        <v>1516</v>
      </c>
      <c r="B492" s="12" t="s">
        <v>1517</v>
      </c>
      <c r="C492" s="12">
        <v>23</v>
      </c>
      <c r="D492" s="12" t="s">
        <v>10</v>
      </c>
      <c r="E492" s="12" t="s">
        <v>1518</v>
      </c>
      <c r="F492" s="12" t="s">
        <v>144</v>
      </c>
      <c r="G492" s="12" t="s">
        <v>13</v>
      </c>
      <c r="H492" s="13" t="s">
        <v>19</v>
      </c>
      <c r="I492" s="12" t="str">
        <f t="shared" si="14"/>
        <v>Scott Harris</v>
      </c>
      <c r="J492" s="12" t="str">
        <f t="shared" si="15"/>
        <v>Scott Harris</v>
      </c>
    </row>
    <row r="493" spans="1:10" x14ac:dyDescent="0.3">
      <c r="A493" s="11" t="s">
        <v>3969</v>
      </c>
      <c r="B493" s="12" t="s">
        <v>1519</v>
      </c>
      <c r="C493" s="12">
        <v>52</v>
      </c>
      <c r="D493" s="12" t="s">
        <v>16</v>
      </c>
      <c r="E493" s="12" t="s">
        <v>1520</v>
      </c>
      <c r="F493" s="12" t="s">
        <v>41</v>
      </c>
      <c r="G493" s="12" t="s">
        <v>13</v>
      </c>
      <c r="H493" s="13" t="s">
        <v>50</v>
      </c>
      <c r="I493" s="12" t="str">
        <f t="shared" si="14"/>
        <v>Kaitlin Brown</v>
      </c>
      <c r="J493" s="12" t="str">
        <f t="shared" si="15"/>
        <v>Kaitlin Brown</v>
      </c>
    </row>
    <row r="494" spans="1:10" x14ac:dyDescent="0.3">
      <c r="A494" s="11" t="s">
        <v>1521</v>
      </c>
      <c r="B494" s="12" t="s">
        <v>1522</v>
      </c>
      <c r="C494" s="12">
        <v>59</v>
      </c>
      <c r="D494" s="12" t="s">
        <v>16</v>
      </c>
      <c r="E494" s="12" t="s">
        <v>1523</v>
      </c>
      <c r="F494" s="12" t="s">
        <v>254</v>
      </c>
      <c r="G494" s="12" t="s">
        <v>13</v>
      </c>
      <c r="H494" s="13" t="s">
        <v>19</v>
      </c>
      <c r="I494" s="12" t="str">
        <f t="shared" si="14"/>
        <v>Darrell Miller</v>
      </c>
      <c r="J494" s="12" t="str">
        <f t="shared" si="15"/>
        <v>Darrell Miller</v>
      </c>
    </row>
    <row r="495" spans="1:10" x14ac:dyDescent="0.3">
      <c r="A495" s="11" t="s">
        <v>1524</v>
      </c>
      <c r="B495" s="12" t="s">
        <v>1525</v>
      </c>
      <c r="C495" s="12">
        <v>28</v>
      </c>
      <c r="D495" s="12" t="s">
        <v>10</v>
      </c>
      <c r="E495" s="12" t="s">
        <v>87</v>
      </c>
      <c r="F495" s="12" t="s">
        <v>23</v>
      </c>
      <c r="G495" s="12" t="s">
        <v>13</v>
      </c>
      <c r="H495" s="13" t="s">
        <v>33</v>
      </c>
      <c r="I495" s="12" t="str">
        <f t="shared" si="14"/>
        <v>Amanda Powell</v>
      </c>
      <c r="J495" s="12" t="str">
        <f t="shared" si="15"/>
        <v>Amanda Powell</v>
      </c>
    </row>
    <row r="496" spans="1:10" x14ac:dyDescent="0.3">
      <c r="A496" s="11" t="s">
        <v>1526</v>
      </c>
      <c r="B496" s="12" t="s">
        <v>1527</v>
      </c>
      <c r="C496" s="12">
        <v>21</v>
      </c>
      <c r="D496" s="12" t="s">
        <v>10</v>
      </c>
      <c r="E496" s="12" t="s">
        <v>1528</v>
      </c>
      <c r="F496" s="12" t="s">
        <v>363</v>
      </c>
      <c r="G496" s="12" t="s">
        <v>13</v>
      </c>
      <c r="H496" s="13" t="s">
        <v>50</v>
      </c>
      <c r="I496" s="12" t="str">
        <f t="shared" si="14"/>
        <v>Justin Lopez</v>
      </c>
      <c r="J496" s="12" t="str">
        <f t="shared" si="15"/>
        <v>Justin Lopez</v>
      </c>
    </row>
    <row r="497" spans="1:10" x14ac:dyDescent="0.3">
      <c r="A497" s="11" t="s">
        <v>1529</v>
      </c>
      <c r="B497" s="12" t="s">
        <v>1530</v>
      </c>
      <c r="C497" s="12">
        <v>23</v>
      </c>
      <c r="D497" s="12" t="s">
        <v>16</v>
      </c>
      <c r="E497" s="12" t="s">
        <v>1531</v>
      </c>
      <c r="F497" s="12" t="s">
        <v>95</v>
      </c>
      <c r="G497" s="12" t="s">
        <v>13</v>
      </c>
      <c r="H497" s="13" t="s">
        <v>28</v>
      </c>
      <c r="I497" s="12" t="str">
        <f t="shared" si="14"/>
        <v>James Berger</v>
      </c>
      <c r="J497" s="12" t="str">
        <f t="shared" si="15"/>
        <v>James Berger</v>
      </c>
    </row>
    <row r="498" spans="1:10" x14ac:dyDescent="0.3">
      <c r="A498" s="11" t="s">
        <v>1532</v>
      </c>
      <c r="B498" s="12" t="s">
        <v>1533</v>
      </c>
      <c r="C498" s="12">
        <v>56</v>
      </c>
      <c r="D498" s="12" t="s">
        <v>10</v>
      </c>
      <c r="E498" s="12" t="s">
        <v>1534</v>
      </c>
      <c r="F498" s="12" t="s">
        <v>27</v>
      </c>
      <c r="G498" s="12" t="s">
        <v>13</v>
      </c>
      <c r="H498" s="13" t="s">
        <v>28</v>
      </c>
      <c r="I498" s="12" t="str">
        <f t="shared" si="14"/>
        <v>Christopher Ford</v>
      </c>
      <c r="J498" s="12" t="str">
        <f t="shared" si="15"/>
        <v>Christopher Ford</v>
      </c>
    </row>
    <row r="499" spans="1:10" x14ac:dyDescent="0.3">
      <c r="A499" s="11" t="s">
        <v>1535</v>
      </c>
      <c r="B499" s="12" t="s">
        <v>1536</v>
      </c>
      <c r="C499" s="12">
        <v>47</v>
      </c>
      <c r="D499" s="12" t="s">
        <v>16</v>
      </c>
      <c r="E499" s="12" t="s">
        <v>1537</v>
      </c>
      <c r="F499" s="12" t="s">
        <v>61</v>
      </c>
      <c r="G499" s="12" t="s">
        <v>13</v>
      </c>
      <c r="H499" s="13" t="s">
        <v>50</v>
      </c>
      <c r="I499" s="12" t="str">
        <f t="shared" si="14"/>
        <v>Sarah Marsh</v>
      </c>
      <c r="J499" s="12" t="str">
        <f t="shared" si="15"/>
        <v>Sarah Marsh</v>
      </c>
    </row>
    <row r="500" spans="1:10" x14ac:dyDescent="0.3">
      <c r="A500" s="11" t="s">
        <v>1538</v>
      </c>
      <c r="B500" s="12" t="s">
        <v>1539</v>
      </c>
      <c r="C500" s="12">
        <v>35</v>
      </c>
      <c r="D500" s="12" t="s">
        <v>10</v>
      </c>
      <c r="E500" s="12" t="s">
        <v>1540</v>
      </c>
      <c r="F500" s="12" t="s">
        <v>237</v>
      </c>
      <c r="G500" s="12" t="s">
        <v>13</v>
      </c>
      <c r="H500" s="13" t="s">
        <v>33</v>
      </c>
      <c r="I500" s="12" t="str">
        <f t="shared" si="14"/>
        <v>Traci Gonzalez</v>
      </c>
      <c r="J500" s="12" t="str">
        <f t="shared" si="15"/>
        <v>Traci Gonzalez</v>
      </c>
    </row>
    <row r="501" spans="1:10" x14ac:dyDescent="0.3">
      <c r="A501" s="14" t="s">
        <v>3970</v>
      </c>
      <c r="B501" s="15" t="s">
        <v>1541</v>
      </c>
      <c r="C501" s="15">
        <v>27</v>
      </c>
      <c r="D501" s="15" t="s">
        <v>16</v>
      </c>
      <c r="E501" s="15" t="s">
        <v>1542</v>
      </c>
      <c r="F501" s="15" t="s">
        <v>37</v>
      </c>
      <c r="G501" s="15" t="s">
        <v>13</v>
      </c>
      <c r="H501" s="16" t="s">
        <v>19</v>
      </c>
      <c r="I501" s="15" t="str">
        <f t="shared" si="14"/>
        <v>Philip Pennington</v>
      </c>
      <c r="J501" s="15" t="str">
        <f t="shared" si="15"/>
        <v>Philip Pennington</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I3" sqref="I3"/>
    </sheetView>
  </sheetViews>
  <sheetFormatPr defaultRowHeight="14.4" x14ac:dyDescent="0.3"/>
  <cols>
    <col min="1" max="1" width="22.109375" customWidth="1"/>
    <col min="2" max="2" width="32" customWidth="1"/>
    <col min="3" max="3" width="16.88671875" customWidth="1"/>
    <col min="4" max="4" width="22" customWidth="1"/>
    <col min="5" max="5" width="24.33203125" customWidth="1"/>
    <col min="6" max="6" width="9.5546875" customWidth="1"/>
    <col min="7" max="7" width="13.6640625" customWidth="1"/>
    <col min="8" max="8" width="16.6640625" customWidth="1"/>
    <col min="9" max="9" width="15.21875" customWidth="1"/>
  </cols>
  <sheetData>
    <row r="1" spans="1:9" x14ac:dyDescent="0.3">
      <c r="A1" s="44" t="s">
        <v>1543</v>
      </c>
      <c r="B1" s="1" t="s">
        <v>1544</v>
      </c>
      <c r="C1" s="1" t="s">
        <v>1545</v>
      </c>
      <c r="D1" s="1" t="s">
        <v>1546</v>
      </c>
      <c r="E1" s="1" t="s">
        <v>1547</v>
      </c>
      <c r="F1" s="1" t="s">
        <v>1548</v>
      </c>
      <c r="G1" s="1" t="s">
        <v>1549</v>
      </c>
      <c r="H1" s="53" t="s">
        <v>3964</v>
      </c>
      <c r="I1" s="53" t="s">
        <v>3963</v>
      </c>
    </row>
    <row r="2" spans="1:9" x14ac:dyDescent="0.3">
      <c r="A2" s="11" t="s">
        <v>1550</v>
      </c>
      <c r="B2" s="12" t="s">
        <v>1551</v>
      </c>
      <c r="C2" s="12" t="s">
        <v>1552</v>
      </c>
      <c r="D2" s="12" t="s">
        <v>1553</v>
      </c>
      <c r="E2" s="12" t="s">
        <v>1554</v>
      </c>
      <c r="F2" s="12">
        <v>112.42</v>
      </c>
      <c r="G2" s="12">
        <v>416</v>
      </c>
      <c r="H2" s="12">
        <f t="shared" ref="H2:H33" si="0">IF(F2="",AVERAGEIF($C$2:$C$100,C2,$F$2:$F$100),F2)</f>
        <v>112.42</v>
      </c>
      <c r="I2" s="12">
        <f t="shared" ref="I2:I33" si="1">IF(G2="",AVERAGEIF($C$2:$C$500,C2,$G$2:$G$500),G2)</f>
        <v>416</v>
      </c>
    </row>
    <row r="3" spans="1:9" x14ac:dyDescent="0.3">
      <c r="A3" s="11" t="s">
        <v>1555</v>
      </c>
      <c r="B3" s="12" t="s">
        <v>1556</v>
      </c>
      <c r="C3" s="12" t="s">
        <v>1557</v>
      </c>
      <c r="D3" s="12" t="s">
        <v>1558</v>
      </c>
      <c r="E3" s="12" t="s">
        <v>1559</v>
      </c>
      <c r="F3" s="12">
        <v>342.56</v>
      </c>
      <c r="G3" s="12">
        <v>181</v>
      </c>
      <c r="H3" s="12">
        <f t="shared" si="0"/>
        <v>342.56</v>
      </c>
      <c r="I3" s="12">
        <f t="shared" si="1"/>
        <v>181</v>
      </c>
    </row>
    <row r="4" spans="1:9" x14ac:dyDescent="0.3">
      <c r="A4" s="11" t="s">
        <v>1560</v>
      </c>
      <c r="B4" s="12" t="s">
        <v>1561</v>
      </c>
      <c r="C4" s="12" t="s">
        <v>1557</v>
      </c>
      <c r="D4" s="12" t="s">
        <v>1562</v>
      </c>
      <c r="E4" s="12" t="s">
        <v>1563</v>
      </c>
      <c r="F4" s="12"/>
      <c r="G4" s="12">
        <v>352</v>
      </c>
      <c r="H4" s="12">
        <f t="shared" si="0"/>
        <v>265.73266666666666</v>
      </c>
      <c r="I4" s="12">
        <f t="shared" si="1"/>
        <v>352</v>
      </c>
    </row>
    <row r="5" spans="1:9" x14ac:dyDescent="0.3">
      <c r="A5" s="11" t="s">
        <v>2054</v>
      </c>
      <c r="B5" s="12" t="s">
        <v>1564</v>
      </c>
      <c r="C5" s="12" t="s">
        <v>1557</v>
      </c>
      <c r="D5" s="12" t="s">
        <v>1562</v>
      </c>
      <c r="E5" s="12" t="s">
        <v>1565</v>
      </c>
      <c r="F5" s="12">
        <v>364.67</v>
      </c>
      <c r="G5" s="12">
        <v>452</v>
      </c>
      <c r="H5" s="12">
        <f t="shared" si="0"/>
        <v>364.67</v>
      </c>
      <c r="I5" s="12">
        <f t="shared" si="1"/>
        <v>452</v>
      </c>
    </row>
    <row r="6" spans="1:9" x14ac:dyDescent="0.3">
      <c r="A6" s="11" t="s">
        <v>1566</v>
      </c>
      <c r="B6" s="12" t="s">
        <v>1567</v>
      </c>
      <c r="C6" s="12" t="s">
        <v>1557</v>
      </c>
      <c r="D6" s="12" t="s">
        <v>1568</v>
      </c>
      <c r="E6" s="12" t="s">
        <v>1569</v>
      </c>
      <c r="F6" s="12">
        <v>306.45999999999998</v>
      </c>
      <c r="G6" s="12">
        <v>487</v>
      </c>
      <c r="H6" s="12">
        <f t="shared" si="0"/>
        <v>306.45999999999998</v>
      </c>
      <c r="I6" s="12">
        <f t="shared" si="1"/>
        <v>487</v>
      </c>
    </row>
    <row r="7" spans="1:9" x14ac:dyDescent="0.3">
      <c r="A7" s="11" t="s">
        <v>1570</v>
      </c>
      <c r="B7" s="12" t="s">
        <v>1571</v>
      </c>
      <c r="C7" s="12" t="s">
        <v>1557</v>
      </c>
      <c r="D7" s="12" t="s">
        <v>1572</v>
      </c>
      <c r="E7" s="12" t="s">
        <v>1573</v>
      </c>
      <c r="F7" s="12">
        <v>261</v>
      </c>
      <c r="G7" s="12">
        <v>59</v>
      </c>
      <c r="H7" s="12">
        <f t="shared" si="0"/>
        <v>261</v>
      </c>
      <c r="I7" s="12">
        <f t="shared" si="1"/>
        <v>59</v>
      </c>
    </row>
    <row r="8" spans="1:9" x14ac:dyDescent="0.3">
      <c r="A8" s="11" t="s">
        <v>1574</v>
      </c>
      <c r="B8" s="12" t="s">
        <v>1575</v>
      </c>
      <c r="C8" s="12" t="s">
        <v>1576</v>
      </c>
      <c r="D8" s="12" t="s">
        <v>1577</v>
      </c>
      <c r="E8" s="12" t="s">
        <v>1578</v>
      </c>
      <c r="F8" s="12">
        <v>312.8</v>
      </c>
      <c r="G8" s="12">
        <v>350</v>
      </c>
      <c r="H8" s="12">
        <f t="shared" si="0"/>
        <v>312.8</v>
      </c>
      <c r="I8" s="12">
        <f t="shared" si="1"/>
        <v>350</v>
      </c>
    </row>
    <row r="9" spans="1:9" x14ac:dyDescent="0.3">
      <c r="A9" s="11" t="s">
        <v>1579</v>
      </c>
      <c r="B9" s="12" t="s">
        <v>1580</v>
      </c>
      <c r="C9" s="12" t="s">
        <v>1581</v>
      </c>
      <c r="D9" s="12" t="s">
        <v>1582</v>
      </c>
      <c r="E9" s="12" t="s">
        <v>1583</v>
      </c>
      <c r="F9" s="12">
        <v>218.86</v>
      </c>
      <c r="G9" s="12">
        <v>170</v>
      </c>
      <c r="H9" s="12">
        <f t="shared" si="0"/>
        <v>218.86</v>
      </c>
      <c r="I9" s="12">
        <f t="shared" si="1"/>
        <v>170</v>
      </c>
    </row>
    <row r="10" spans="1:9" x14ac:dyDescent="0.3">
      <c r="A10" s="11" t="s">
        <v>1584</v>
      </c>
      <c r="B10" s="12" t="s">
        <v>1585</v>
      </c>
      <c r="C10" s="12" t="s">
        <v>1552</v>
      </c>
      <c r="D10" s="12" t="s">
        <v>1586</v>
      </c>
      <c r="E10" s="12" t="s">
        <v>1587</v>
      </c>
      <c r="F10" s="12">
        <v>439.07</v>
      </c>
      <c r="G10" s="12">
        <v>142</v>
      </c>
      <c r="H10" s="12">
        <f t="shared" si="0"/>
        <v>439.07</v>
      </c>
      <c r="I10" s="12">
        <f t="shared" si="1"/>
        <v>142</v>
      </c>
    </row>
    <row r="11" spans="1:9" x14ac:dyDescent="0.3">
      <c r="A11" s="11" t="s">
        <v>1588</v>
      </c>
      <c r="B11" s="12" t="s">
        <v>1589</v>
      </c>
      <c r="C11" s="12" t="s">
        <v>1590</v>
      </c>
      <c r="D11" s="12" t="s">
        <v>1591</v>
      </c>
      <c r="E11" s="12" t="s">
        <v>1592</v>
      </c>
      <c r="F11" s="12">
        <v>495.72</v>
      </c>
      <c r="G11" s="12">
        <v>323</v>
      </c>
      <c r="H11" s="12">
        <f t="shared" si="0"/>
        <v>495.72</v>
      </c>
      <c r="I11" s="12">
        <f t="shared" si="1"/>
        <v>323</v>
      </c>
    </row>
    <row r="12" spans="1:9" x14ac:dyDescent="0.3">
      <c r="A12" s="11" t="s">
        <v>1593</v>
      </c>
      <c r="B12" s="12" t="s">
        <v>1594</v>
      </c>
      <c r="C12" s="12" t="s">
        <v>1581</v>
      </c>
      <c r="D12" s="12" t="s">
        <v>1595</v>
      </c>
      <c r="E12" s="12" t="s">
        <v>1596</v>
      </c>
      <c r="F12" s="12">
        <v>298.86</v>
      </c>
      <c r="G12" s="12">
        <v>308</v>
      </c>
      <c r="H12" s="12">
        <f t="shared" si="0"/>
        <v>298.86</v>
      </c>
      <c r="I12" s="12">
        <f t="shared" si="1"/>
        <v>308</v>
      </c>
    </row>
    <row r="13" spans="1:9" x14ac:dyDescent="0.3">
      <c r="A13" s="11" t="s">
        <v>1597</v>
      </c>
      <c r="B13" s="12" t="s">
        <v>1598</v>
      </c>
      <c r="C13" s="12" t="s">
        <v>1552</v>
      </c>
      <c r="D13" s="12" t="s">
        <v>1572</v>
      </c>
      <c r="E13" s="12" t="s">
        <v>1599</v>
      </c>
      <c r="F13" s="12">
        <v>449.4</v>
      </c>
      <c r="G13" s="12"/>
      <c r="H13" s="12">
        <f t="shared" si="0"/>
        <v>449.4</v>
      </c>
      <c r="I13" s="12">
        <f t="shared" si="1"/>
        <v>274.7</v>
      </c>
    </row>
    <row r="14" spans="1:9" x14ac:dyDescent="0.3">
      <c r="A14" s="11" t="s">
        <v>1600</v>
      </c>
      <c r="B14" s="12" t="s">
        <v>1601</v>
      </c>
      <c r="C14" s="12" t="s">
        <v>1576</v>
      </c>
      <c r="D14" s="12" t="s">
        <v>1602</v>
      </c>
      <c r="E14" s="12" t="s">
        <v>1603</v>
      </c>
      <c r="F14" s="12">
        <v>115.82</v>
      </c>
      <c r="G14" s="12">
        <v>460</v>
      </c>
      <c r="H14" s="12">
        <f t="shared" si="0"/>
        <v>115.82</v>
      </c>
      <c r="I14" s="12">
        <f t="shared" si="1"/>
        <v>460</v>
      </c>
    </row>
    <row r="15" spans="1:9" x14ac:dyDescent="0.3">
      <c r="A15" s="11" t="s">
        <v>1604</v>
      </c>
      <c r="B15" s="12" t="s">
        <v>1605</v>
      </c>
      <c r="C15" s="12" t="s">
        <v>1552</v>
      </c>
      <c r="D15" s="12" t="s">
        <v>1572</v>
      </c>
      <c r="E15" s="12" t="s">
        <v>1606</v>
      </c>
      <c r="F15" s="12">
        <v>242.23</v>
      </c>
      <c r="G15" s="12">
        <v>453</v>
      </c>
      <c r="H15" s="12">
        <f t="shared" si="0"/>
        <v>242.23</v>
      </c>
      <c r="I15" s="12">
        <f t="shared" si="1"/>
        <v>453</v>
      </c>
    </row>
    <row r="16" spans="1:9" x14ac:dyDescent="0.3">
      <c r="A16" s="11" t="s">
        <v>1607</v>
      </c>
      <c r="B16" s="12" t="s">
        <v>1608</v>
      </c>
      <c r="C16" s="12" t="s">
        <v>1581</v>
      </c>
      <c r="D16" s="12" t="s">
        <v>1609</v>
      </c>
      <c r="E16" s="12" t="s">
        <v>1610</v>
      </c>
      <c r="F16" s="12">
        <v>48.01</v>
      </c>
      <c r="G16" s="12">
        <v>439</v>
      </c>
      <c r="H16" s="12">
        <f t="shared" si="0"/>
        <v>48.01</v>
      </c>
      <c r="I16" s="12">
        <f t="shared" si="1"/>
        <v>439</v>
      </c>
    </row>
    <row r="17" spans="1:9" x14ac:dyDescent="0.3">
      <c r="A17" s="11" t="s">
        <v>1611</v>
      </c>
      <c r="B17" s="12" t="s">
        <v>1612</v>
      </c>
      <c r="C17" s="12" t="s">
        <v>1552</v>
      </c>
      <c r="D17" s="12" t="s">
        <v>1613</v>
      </c>
      <c r="E17" s="12" t="s">
        <v>1614</v>
      </c>
      <c r="F17" s="12">
        <v>465.34</v>
      </c>
      <c r="G17" s="12">
        <v>301</v>
      </c>
      <c r="H17" s="12">
        <f t="shared" si="0"/>
        <v>465.34</v>
      </c>
      <c r="I17" s="12">
        <f t="shared" si="1"/>
        <v>301</v>
      </c>
    </row>
    <row r="18" spans="1:9" x14ac:dyDescent="0.3">
      <c r="A18" s="11" t="s">
        <v>1991</v>
      </c>
      <c r="B18" s="12" t="s">
        <v>1615</v>
      </c>
      <c r="C18" s="12" t="s">
        <v>1576</v>
      </c>
      <c r="D18" s="12" t="s">
        <v>1616</v>
      </c>
      <c r="E18" s="12" t="s">
        <v>1617</v>
      </c>
      <c r="F18" s="12">
        <v>337.42</v>
      </c>
      <c r="G18" s="12">
        <v>256</v>
      </c>
      <c r="H18" s="12">
        <f t="shared" si="0"/>
        <v>337.42</v>
      </c>
      <c r="I18" s="12">
        <f t="shared" si="1"/>
        <v>256</v>
      </c>
    </row>
    <row r="19" spans="1:9" x14ac:dyDescent="0.3">
      <c r="A19" s="11" t="s">
        <v>1618</v>
      </c>
      <c r="B19" s="12" t="s">
        <v>1619</v>
      </c>
      <c r="C19" s="12" t="s">
        <v>1590</v>
      </c>
      <c r="D19" s="12" t="s">
        <v>1572</v>
      </c>
      <c r="E19" s="12" t="s">
        <v>1620</v>
      </c>
      <c r="F19" s="12">
        <v>144.53</v>
      </c>
      <c r="G19" s="12">
        <v>367</v>
      </c>
      <c r="H19" s="12">
        <f t="shared" si="0"/>
        <v>144.53</v>
      </c>
      <c r="I19" s="12">
        <f t="shared" si="1"/>
        <v>367</v>
      </c>
    </row>
    <row r="20" spans="1:9" x14ac:dyDescent="0.3">
      <c r="A20" s="11" t="s">
        <v>1621</v>
      </c>
      <c r="B20" s="12" t="s">
        <v>1622</v>
      </c>
      <c r="C20" s="12" t="s">
        <v>1557</v>
      </c>
      <c r="D20" s="12" t="s">
        <v>1568</v>
      </c>
      <c r="E20" s="12" t="s">
        <v>1623</v>
      </c>
      <c r="F20" s="12"/>
      <c r="G20" s="12">
        <v>343</v>
      </c>
      <c r="H20" s="12">
        <f t="shared" si="0"/>
        <v>265.73266666666666</v>
      </c>
      <c r="I20" s="12">
        <f t="shared" si="1"/>
        <v>343</v>
      </c>
    </row>
    <row r="21" spans="1:9" x14ac:dyDescent="0.3">
      <c r="A21" s="11" t="s">
        <v>1624</v>
      </c>
      <c r="B21" s="12" t="s">
        <v>1625</v>
      </c>
      <c r="C21" s="12" t="s">
        <v>1590</v>
      </c>
      <c r="D21" s="12" t="s">
        <v>1626</v>
      </c>
      <c r="E21" s="12" t="s">
        <v>1627</v>
      </c>
      <c r="F21" s="12">
        <v>21.34</v>
      </c>
      <c r="G21" s="12">
        <v>65</v>
      </c>
      <c r="H21" s="12">
        <f t="shared" si="0"/>
        <v>21.34</v>
      </c>
      <c r="I21" s="12">
        <f t="shared" si="1"/>
        <v>65</v>
      </c>
    </row>
    <row r="22" spans="1:9" x14ac:dyDescent="0.3">
      <c r="A22" s="11" t="s">
        <v>1628</v>
      </c>
      <c r="B22" s="12" t="s">
        <v>1629</v>
      </c>
      <c r="C22" s="12" t="s">
        <v>1590</v>
      </c>
      <c r="D22" s="12" t="s">
        <v>1572</v>
      </c>
      <c r="E22" s="12" t="s">
        <v>1630</v>
      </c>
      <c r="F22" s="12">
        <v>131.51</v>
      </c>
      <c r="G22" s="12"/>
      <c r="H22" s="12">
        <f t="shared" si="0"/>
        <v>131.51</v>
      </c>
      <c r="I22" s="12">
        <f t="shared" si="1"/>
        <v>281.95833333333331</v>
      </c>
    </row>
    <row r="23" spans="1:9" x14ac:dyDescent="0.3">
      <c r="A23" s="11" t="s">
        <v>1631</v>
      </c>
      <c r="B23" s="12" t="s">
        <v>1632</v>
      </c>
      <c r="C23" s="12" t="s">
        <v>1581</v>
      </c>
      <c r="D23" s="12" t="s">
        <v>1633</v>
      </c>
      <c r="E23" s="12" t="s">
        <v>1634</v>
      </c>
      <c r="F23" s="12">
        <v>123.46</v>
      </c>
      <c r="G23" s="12">
        <v>76</v>
      </c>
      <c r="H23" s="12">
        <f t="shared" si="0"/>
        <v>123.46</v>
      </c>
      <c r="I23" s="12">
        <f t="shared" si="1"/>
        <v>76</v>
      </c>
    </row>
    <row r="24" spans="1:9" x14ac:dyDescent="0.3">
      <c r="A24" s="11" t="s">
        <v>1635</v>
      </c>
      <c r="B24" s="12" t="s">
        <v>1636</v>
      </c>
      <c r="C24" s="12" t="s">
        <v>1590</v>
      </c>
      <c r="D24" s="12" t="s">
        <v>1626</v>
      </c>
      <c r="E24" s="12" t="s">
        <v>1637</v>
      </c>
      <c r="F24" s="12">
        <v>484.62</v>
      </c>
      <c r="G24" s="12">
        <v>432</v>
      </c>
      <c r="H24" s="12">
        <f t="shared" si="0"/>
        <v>484.62</v>
      </c>
      <c r="I24" s="12">
        <f t="shared" si="1"/>
        <v>432</v>
      </c>
    </row>
    <row r="25" spans="1:9" x14ac:dyDescent="0.3">
      <c r="A25" s="11" t="s">
        <v>1638</v>
      </c>
      <c r="B25" s="12" t="s">
        <v>1639</v>
      </c>
      <c r="C25" s="12" t="s">
        <v>1557</v>
      </c>
      <c r="D25" s="12" t="s">
        <v>1558</v>
      </c>
      <c r="E25" s="12" t="s">
        <v>1640</v>
      </c>
      <c r="F25" s="12"/>
      <c r="G25" s="12">
        <v>360</v>
      </c>
      <c r="H25" s="12">
        <f t="shared" si="0"/>
        <v>265.73266666666666</v>
      </c>
      <c r="I25" s="12">
        <f t="shared" si="1"/>
        <v>360</v>
      </c>
    </row>
    <row r="26" spans="1:9" x14ac:dyDescent="0.3">
      <c r="A26" s="11" t="s">
        <v>1641</v>
      </c>
      <c r="B26" s="12" t="s">
        <v>1642</v>
      </c>
      <c r="C26" s="12" t="s">
        <v>1590</v>
      </c>
      <c r="D26" s="12" t="s">
        <v>1643</v>
      </c>
      <c r="E26" s="12" t="s">
        <v>1644</v>
      </c>
      <c r="F26" s="12">
        <v>166.06</v>
      </c>
      <c r="G26" s="12">
        <v>340</v>
      </c>
      <c r="H26" s="12">
        <f t="shared" si="0"/>
        <v>166.06</v>
      </c>
      <c r="I26" s="12">
        <f t="shared" si="1"/>
        <v>340</v>
      </c>
    </row>
    <row r="27" spans="1:9" x14ac:dyDescent="0.3">
      <c r="A27" s="11" t="s">
        <v>1645</v>
      </c>
      <c r="B27" s="12" t="s">
        <v>1646</v>
      </c>
      <c r="C27" s="12" t="s">
        <v>1557</v>
      </c>
      <c r="D27" s="12" t="s">
        <v>1572</v>
      </c>
      <c r="E27" s="12" t="s">
        <v>1647</v>
      </c>
      <c r="F27" s="12">
        <v>174.02</v>
      </c>
      <c r="G27" s="12">
        <v>268</v>
      </c>
      <c r="H27" s="12">
        <f t="shared" si="0"/>
        <v>174.02</v>
      </c>
      <c r="I27" s="12">
        <f t="shared" si="1"/>
        <v>268</v>
      </c>
    </row>
    <row r="28" spans="1:9" x14ac:dyDescent="0.3">
      <c r="A28" s="11" t="s">
        <v>1648</v>
      </c>
      <c r="B28" s="12" t="s">
        <v>1649</v>
      </c>
      <c r="C28" s="12" t="s">
        <v>1552</v>
      </c>
      <c r="D28" s="12" t="s">
        <v>1586</v>
      </c>
      <c r="E28" s="12" t="s">
        <v>1650</v>
      </c>
      <c r="F28" s="12">
        <v>322.41000000000003</v>
      </c>
      <c r="G28" s="12">
        <v>213</v>
      </c>
      <c r="H28" s="12">
        <f t="shared" si="0"/>
        <v>322.41000000000003</v>
      </c>
      <c r="I28" s="12">
        <f t="shared" si="1"/>
        <v>213</v>
      </c>
    </row>
    <row r="29" spans="1:9" x14ac:dyDescent="0.3">
      <c r="A29" s="11" t="s">
        <v>1651</v>
      </c>
      <c r="B29" s="12" t="s">
        <v>1652</v>
      </c>
      <c r="C29" s="12" t="s">
        <v>1581</v>
      </c>
      <c r="D29" s="12" t="s">
        <v>1609</v>
      </c>
      <c r="E29" s="12" t="s">
        <v>1653</v>
      </c>
      <c r="F29" s="12"/>
      <c r="G29" s="12">
        <v>378</v>
      </c>
      <c r="H29" s="12">
        <f t="shared" si="0"/>
        <v>236.5636842105263</v>
      </c>
      <c r="I29" s="12">
        <f t="shared" si="1"/>
        <v>378</v>
      </c>
    </row>
    <row r="30" spans="1:9" x14ac:dyDescent="0.3">
      <c r="A30" s="11" t="s">
        <v>1654</v>
      </c>
      <c r="B30" s="12" t="s">
        <v>1655</v>
      </c>
      <c r="C30" s="12" t="s">
        <v>1590</v>
      </c>
      <c r="D30" s="12" t="s">
        <v>1572</v>
      </c>
      <c r="E30" s="12" t="s">
        <v>1656</v>
      </c>
      <c r="F30" s="12">
        <v>38.76</v>
      </c>
      <c r="G30" s="12">
        <v>137</v>
      </c>
      <c r="H30" s="12">
        <f t="shared" si="0"/>
        <v>38.76</v>
      </c>
      <c r="I30" s="12">
        <f t="shared" si="1"/>
        <v>137</v>
      </c>
    </row>
    <row r="31" spans="1:9" x14ac:dyDescent="0.3">
      <c r="A31" s="11" t="s">
        <v>1657</v>
      </c>
      <c r="B31" s="12" t="s">
        <v>1658</v>
      </c>
      <c r="C31" s="12" t="s">
        <v>1581</v>
      </c>
      <c r="D31" s="12" t="s">
        <v>1609</v>
      </c>
      <c r="E31" s="12" t="s">
        <v>1659</v>
      </c>
      <c r="F31" s="12">
        <v>218.48</v>
      </c>
      <c r="G31" s="12">
        <v>276</v>
      </c>
      <c r="H31" s="12">
        <f t="shared" si="0"/>
        <v>218.48</v>
      </c>
      <c r="I31" s="12">
        <f t="shared" si="1"/>
        <v>276</v>
      </c>
    </row>
    <row r="32" spans="1:9" x14ac:dyDescent="0.3">
      <c r="A32" s="11" t="s">
        <v>1660</v>
      </c>
      <c r="B32" s="12" t="s">
        <v>1661</v>
      </c>
      <c r="C32" s="12" t="s">
        <v>1581</v>
      </c>
      <c r="D32" s="12" t="s">
        <v>1595</v>
      </c>
      <c r="E32" s="12" t="s">
        <v>1662</v>
      </c>
      <c r="F32" s="12">
        <v>19.52</v>
      </c>
      <c r="G32" s="12">
        <v>57</v>
      </c>
      <c r="H32" s="12">
        <f t="shared" si="0"/>
        <v>19.52</v>
      </c>
      <c r="I32" s="12">
        <f t="shared" si="1"/>
        <v>57</v>
      </c>
    </row>
    <row r="33" spans="1:9" x14ac:dyDescent="0.3">
      <c r="A33" s="11" t="s">
        <v>1663</v>
      </c>
      <c r="B33" s="12" t="s">
        <v>1664</v>
      </c>
      <c r="C33" s="12" t="s">
        <v>1590</v>
      </c>
      <c r="D33" s="12" t="s">
        <v>1665</v>
      </c>
      <c r="E33" s="12" t="s">
        <v>1666</v>
      </c>
      <c r="F33" s="12">
        <v>204.39</v>
      </c>
      <c r="G33" s="12">
        <v>281</v>
      </c>
      <c r="H33" s="12">
        <f t="shared" si="0"/>
        <v>204.39</v>
      </c>
      <c r="I33" s="12">
        <f t="shared" si="1"/>
        <v>281</v>
      </c>
    </row>
    <row r="34" spans="1:9" x14ac:dyDescent="0.3">
      <c r="A34" s="11" t="s">
        <v>1667</v>
      </c>
      <c r="B34" s="12" t="s">
        <v>1668</v>
      </c>
      <c r="C34" s="12" t="s">
        <v>1576</v>
      </c>
      <c r="D34" s="12" t="s">
        <v>1577</v>
      </c>
      <c r="E34" s="12" t="s">
        <v>1669</v>
      </c>
      <c r="F34" s="12">
        <v>283.83</v>
      </c>
      <c r="G34" s="12">
        <v>244</v>
      </c>
      <c r="H34" s="12">
        <f t="shared" ref="H34:H65" si="2">IF(F34="",AVERAGEIF($C$2:$C$100,C34,$F$2:$F$100),F34)</f>
        <v>283.83</v>
      </c>
      <c r="I34" s="12">
        <f t="shared" ref="I34:I65" si="3">IF(G34="",AVERAGEIF($C$2:$C$500,C34,$G$2:$G$500),G34)</f>
        <v>244</v>
      </c>
    </row>
    <row r="35" spans="1:9" x14ac:dyDescent="0.3">
      <c r="A35" s="11" t="s">
        <v>1670</v>
      </c>
      <c r="B35" s="12" t="s">
        <v>1671</v>
      </c>
      <c r="C35" s="12" t="s">
        <v>1581</v>
      </c>
      <c r="D35" s="12" t="s">
        <v>1609</v>
      </c>
      <c r="E35" s="12" t="s">
        <v>1672</v>
      </c>
      <c r="F35" s="12">
        <v>179.77</v>
      </c>
      <c r="G35" s="12">
        <v>305</v>
      </c>
      <c r="H35" s="12">
        <f t="shared" si="2"/>
        <v>179.77</v>
      </c>
      <c r="I35" s="12">
        <f t="shared" si="3"/>
        <v>305</v>
      </c>
    </row>
    <row r="36" spans="1:9" x14ac:dyDescent="0.3">
      <c r="A36" s="11" t="s">
        <v>1673</v>
      </c>
      <c r="B36" s="12" t="s">
        <v>1674</v>
      </c>
      <c r="C36" s="12" t="s">
        <v>1552</v>
      </c>
      <c r="D36" s="12" t="s">
        <v>1553</v>
      </c>
      <c r="E36" s="12" t="s">
        <v>1675</v>
      </c>
      <c r="F36" s="12">
        <v>419.28</v>
      </c>
      <c r="G36" s="12">
        <v>86</v>
      </c>
      <c r="H36" s="12">
        <f t="shared" si="2"/>
        <v>419.28</v>
      </c>
      <c r="I36" s="12">
        <f t="shared" si="3"/>
        <v>86</v>
      </c>
    </row>
    <row r="37" spans="1:9" x14ac:dyDescent="0.3">
      <c r="A37" s="11" t="s">
        <v>1676</v>
      </c>
      <c r="B37" s="12" t="s">
        <v>1677</v>
      </c>
      <c r="C37" s="12" t="s">
        <v>1581</v>
      </c>
      <c r="D37" s="12" t="s">
        <v>1582</v>
      </c>
      <c r="E37" s="12" t="s">
        <v>1678</v>
      </c>
      <c r="F37" s="12">
        <v>382.22</v>
      </c>
      <c r="G37" s="12">
        <v>329</v>
      </c>
      <c r="H37" s="12">
        <f t="shared" si="2"/>
        <v>382.22</v>
      </c>
      <c r="I37" s="12">
        <f t="shared" si="3"/>
        <v>329</v>
      </c>
    </row>
    <row r="38" spans="1:9" x14ac:dyDescent="0.3">
      <c r="A38" s="11" t="s">
        <v>1679</v>
      </c>
      <c r="B38" s="12" t="s">
        <v>1680</v>
      </c>
      <c r="C38" s="12" t="s">
        <v>1557</v>
      </c>
      <c r="D38" s="12" t="s">
        <v>1558</v>
      </c>
      <c r="E38" s="12" t="s">
        <v>1681</v>
      </c>
      <c r="F38" s="12">
        <v>223.43</v>
      </c>
      <c r="G38" s="12">
        <v>154</v>
      </c>
      <c r="H38" s="12">
        <f t="shared" si="2"/>
        <v>223.43</v>
      </c>
      <c r="I38" s="12">
        <f t="shared" si="3"/>
        <v>154</v>
      </c>
    </row>
    <row r="39" spans="1:9" x14ac:dyDescent="0.3">
      <c r="A39" s="11" t="s">
        <v>1682</v>
      </c>
      <c r="B39" s="12" t="s">
        <v>1683</v>
      </c>
      <c r="C39" s="12" t="s">
        <v>1557</v>
      </c>
      <c r="D39" s="12" t="s">
        <v>1684</v>
      </c>
      <c r="E39" s="12" t="s">
        <v>1685</v>
      </c>
      <c r="F39" s="12">
        <v>353.47</v>
      </c>
      <c r="G39" s="12">
        <v>214</v>
      </c>
      <c r="H39" s="12">
        <f t="shared" si="2"/>
        <v>353.47</v>
      </c>
      <c r="I39" s="12">
        <f t="shared" si="3"/>
        <v>214</v>
      </c>
    </row>
    <row r="40" spans="1:9" x14ac:dyDescent="0.3">
      <c r="A40" s="11" t="s">
        <v>1686</v>
      </c>
      <c r="B40" s="12" t="s">
        <v>1687</v>
      </c>
      <c r="C40" s="12" t="s">
        <v>1590</v>
      </c>
      <c r="D40" s="12" t="s">
        <v>1643</v>
      </c>
      <c r="E40" s="12" t="s">
        <v>1688</v>
      </c>
      <c r="F40" s="12">
        <v>135.61000000000001</v>
      </c>
      <c r="G40" s="12">
        <v>394</v>
      </c>
      <c r="H40" s="12">
        <f t="shared" si="2"/>
        <v>135.61000000000001</v>
      </c>
      <c r="I40" s="12">
        <f t="shared" si="3"/>
        <v>394</v>
      </c>
    </row>
    <row r="41" spans="1:9" x14ac:dyDescent="0.3">
      <c r="A41" s="11" t="s">
        <v>1689</v>
      </c>
      <c r="B41" s="12" t="s">
        <v>1690</v>
      </c>
      <c r="C41" s="12" t="s">
        <v>1552</v>
      </c>
      <c r="D41" s="12" t="s">
        <v>1691</v>
      </c>
      <c r="E41" s="12" t="s">
        <v>1692</v>
      </c>
      <c r="F41" s="12">
        <v>326.06</v>
      </c>
      <c r="G41" s="12">
        <v>301</v>
      </c>
      <c r="H41" s="12">
        <f t="shared" si="2"/>
        <v>326.06</v>
      </c>
      <c r="I41" s="12">
        <f t="shared" si="3"/>
        <v>301</v>
      </c>
    </row>
    <row r="42" spans="1:9" x14ac:dyDescent="0.3">
      <c r="A42" s="11" t="s">
        <v>1693</v>
      </c>
      <c r="B42" s="12" t="s">
        <v>1694</v>
      </c>
      <c r="C42" s="12" t="s">
        <v>1552</v>
      </c>
      <c r="D42" s="12" t="s">
        <v>1586</v>
      </c>
      <c r="E42" s="12" t="s">
        <v>1695</v>
      </c>
      <c r="F42" s="12">
        <v>38.520000000000003</v>
      </c>
      <c r="G42" s="12">
        <v>378</v>
      </c>
      <c r="H42" s="12">
        <f t="shared" si="2"/>
        <v>38.520000000000003</v>
      </c>
      <c r="I42" s="12">
        <f t="shared" si="3"/>
        <v>378</v>
      </c>
    </row>
    <row r="43" spans="1:9" x14ac:dyDescent="0.3">
      <c r="A43" s="11" t="s">
        <v>1696</v>
      </c>
      <c r="B43" s="12" t="s">
        <v>1697</v>
      </c>
      <c r="C43" s="12" t="s">
        <v>1590</v>
      </c>
      <c r="D43" s="12" t="s">
        <v>1591</v>
      </c>
      <c r="E43" s="12" t="s">
        <v>1698</v>
      </c>
      <c r="F43" s="12">
        <v>313.26</v>
      </c>
      <c r="G43" s="12">
        <v>369</v>
      </c>
      <c r="H43" s="12">
        <f t="shared" si="2"/>
        <v>313.26</v>
      </c>
      <c r="I43" s="12">
        <f t="shared" si="3"/>
        <v>369</v>
      </c>
    </row>
    <row r="44" spans="1:9" x14ac:dyDescent="0.3">
      <c r="A44" s="11" t="s">
        <v>1699</v>
      </c>
      <c r="B44" s="12" t="s">
        <v>1700</v>
      </c>
      <c r="C44" s="12" t="s">
        <v>1552</v>
      </c>
      <c r="D44" s="12" t="s">
        <v>1572</v>
      </c>
      <c r="E44" s="12" t="s">
        <v>1701</v>
      </c>
      <c r="F44" s="12">
        <v>450.71</v>
      </c>
      <c r="G44" s="12">
        <v>389</v>
      </c>
      <c r="H44" s="12">
        <f t="shared" si="2"/>
        <v>450.71</v>
      </c>
      <c r="I44" s="12">
        <f t="shared" si="3"/>
        <v>389</v>
      </c>
    </row>
    <row r="45" spans="1:9" x14ac:dyDescent="0.3">
      <c r="A45" s="11" t="s">
        <v>1702</v>
      </c>
      <c r="B45" s="12" t="s">
        <v>1703</v>
      </c>
      <c r="C45" s="12" t="s">
        <v>1552</v>
      </c>
      <c r="D45" s="12" t="s">
        <v>1553</v>
      </c>
      <c r="E45" s="12" t="s">
        <v>1704</v>
      </c>
      <c r="F45" s="12">
        <v>253.33</v>
      </c>
      <c r="G45" s="12">
        <v>266</v>
      </c>
      <c r="H45" s="12">
        <f t="shared" si="2"/>
        <v>253.33</v>
      </c>
      <c r="I45" s="12">
        <f t="shared" si="3"/>
        <v>266</v>
      </c>
    </row>
    <row r="46" spans="1:9" x14ac:dyDescent="0.3">
      <c r="A46" s="11" t="s">
        <v>1705</v>
      </c>
      <c r="B46" s="12" t="s">
        <v>1706</v>
      </c>
      <c r="C46" s="12" t="s">
        <v>1590</v>
      </c>
      <c r="D46" s="12" t="s">
        <v>1591</v>
      </c>
      <c r="E46" s="12" t="s">
        <v>1707</v>
      </c>
      <c r="F46" s="12">
        <v>167.12</v>
      </c>
      <c r="G46" s="12">
        <v>316</v>
      </c>
      <c r="H46" s="12">
        <f t="shared" si="2"/>
        <v>167.12</v>
      </c>
      <c r="I46" s="12">
        <f t="shared" si="3"/>
        <v>316</v>
      </c>
    </row>
    <row r="47" spans="1:9" x14ac:dyDescent="0.3">
      <c r="A47" s="11" t="s">
        <v>1708</v>
      </c>
      <c r="B47" s="12" t="s">
        <v>1709</v>
      </c>
      <c r="C47" s="12" t="s">
        <v>1590</v>
      </c>
      <c r="D47" s="12" t="s">
        <v>1665</v>
      </c>
      <c r="E47" s="12" t="s">
        <v>1710</v>
      </c>
      <c r="F47" s="12">
        <v>318.91000000000003</v>
      </c>
      <c r="G47" s="12">
        <v>114</v>
      </c>
      <c r="H47" s="12">
        <f t="shared" si="2"/>
        <v>318.91000000000003</v>
      </c>
      <c r="I47" s="12">
        <f t="shared" si="3"/>
        <v>114</v>
      </c>
    </row>
    <row r="48" spans="1:9" x14ac:dyDescent="0.3">
      <c r="A48" s="11" t="s">
        <v>1711</v>
      </c>
      <c r="B48" s="12" t="s">
        <v>1712</v>
      </c>
      <c r="C48" s="12" t="s">
        <v>1557</v>
      </c>
      <c r="D48" s="12" t="s">
        <v>1562</v>
      </c>
      <c r="E48" s="12" t="s">
        <v>1713</v>
      </c>
      <c r="F48" s="12">
        <v>167.34</v>
      </c>
      <c r="G48" s="12">
        <v>296</v>
      </c>
      <c r="H48" s="12">
        <f t="shared" si="2"/>
        <v>167.34</v>
      </c>
      <c r="I48" s="12">
        <f t="shared" si="3"/>
        <v>296</v>
      </c>
    </row>
    <row r="49" spans="1:9" x14ac:dyDescent="0.3">
      <c r="A49" s="11" t="s">
        <v>1714</v>
      </c>
      <c r="B49" s="12" t="s">
        <v>1715</v>
      </c>
      <c r="C49" s="12" t="s">
        <v>1576</v>
      </c>
      <c r="D49" s="12" t="s">
        <v>1716</v>
      </c>
      <c r="E49" s="12" t="s">
        <v>1717</v>
      </c>
      <c r="F49" s="12"/>
      <c r="G49" s="12">
        <v>431</v>
      </c>
      <c r="H49" s="12">
        <f t="shared" si="2"/>
        <v>250.41615384615383</v>
      </c>
      <c r="I49" s="12">
        <f t="shared" si="3"/>
        <v>431</v>
      </c>
    </row>
    <row r="50" spans="1:9" x14ac:dyDescent="0.3">
      <c r="A50" s="11" t="s">
        <v>1718</v>
      </c>
      <c r="B50" s="12" t="s">
        <v>1719</v>
      </c>
      <c r="C50" s="12" t="s">
        <v>1552</v>
      </c>
      <c r="D50" s="12" t="s">
        <v>1572</v>
      </c>
      <c r="E50" s="12" t="s">
        <v>1720</v>
      </c>
      <c r="F50" s="12">
        <v>177.98</v>
      </c>
      <c r="G50" s="12">
        <v>103</v>
      </c>
      <c r="H50" s="12">
        <f t="shared" si="2"/>
        <v>177.98</v>
      </c>
      <c r="I50" s="12">
        <f t="shared" si="3"/>
        <v>103</v>
      </c>
    </row>
    <row r="51" spans="1:9" x14ac:dyDescent="0.3">
      <c r="A51" s="11" t="s">
        <v>1721</v>
      </c>
      <c r="B51" s="12" t="s">
        <v>1722</v>
      </c>
      <c r="C51" s="12" t="s">
        <v>1576</v>
      </c>
      <c r="D51" s="12" t="s">
        <v>1723</v>
      </c>
      <c r="E51" s="12" t="s">
        <v>1724</v>
      </c>
      <c r="F51" s="12">
        <v>43.29</v>
      </c>
      <c r="G51" s="12">
        <v>267</v>
      </c>
      <c r="H51" s="12">
        <f t="shared" si="2"/>
        <v>43.29</v>
      </c>
      <c r="I51" s="12">
        <f t="shared" si="3"/>
        <v>267</v>
      </c>
    </row>
    <row r="52" spans="1:9" x14ac:dyDescent="0.3">
      <c r="A52" s="11" t="s">
        <v>1725</v>
      </c>
      <c r="B52" s="12" t="s">
        <v>1726</v>
      </c>
      <c r="C52" s="12" t="s">
        <v>1590</v>
      </c>
      <c r="D52" s="12" t="s">
        <v>1591</v>
      </c>
      <c r="E52" s="12" t="s">
        <v>1727</v>
      </c>
      <c r="F52" s="12">
        <v>190.29</v>
      </c>
      <c r="G52" s="12">
        <v>260</v>
      </c>
      <c r="H52" s="12">
        <f t="shared" si="2"/>
        <v>190.29</v>
      </c>
      <c r="I52" s="12">
        <f t="shared" si="3"/>
        <v>260</v>
      </c>
    </row>
    <row r="53" spans="1:9" x14ac:dyDescent="0.3">
      <c r="A53" s="11" t="s">
        <v>1728</v>
      </c>
      <c r="B53" s="12" t="s">
        <v>1729</v>
      </c>
      <c r="C53" s="12" t="s">
        <v>1552</v>
      </c>
      <c r="D53" s="12" t="s">
        <v>1572</v>
      </c>
      <c r="E53" s="12" t="s">
        <v>1730</v>
      </c>
      <c r="F53" s="12">
        <v>88.49</v>
      </c>
      <c r="G53" s="12">
        <v>246</v>
      </c>
      <c r="H53" s="12">
        <f t="shared" si="2"/>
        <v>88.49</v>
      </c>
      <c r="I53" s="12">
        <f t="shared" si="3"/>
        <v>246</v>
      </c>
    </row>
    <row r="54" spans="1:9" x14ac:dyDescent="0.3">
      <c r="A54" s="11" t="s">
        <v>1731</v>
      </c>
      <c r="B54" s="12" t="s">
        <v>1732</v>
      </c>
      <c r="C54" s="12" t="s">
        <v>1590</v>
      </c>
      <c r="D54" s="12" t="s">
        <v>1665</v>
      </c>
      <c r="E54" s="12" t="s">
        <v>1733</v>
      </c>
      <c r="F54" s="12">
        <v>212.26</v>
      </c>
      <c r="G54" s="12">
        <v>82</v>
      </c>
      <c r="H54" s="12">
        <f t="shared" si="2"/>
        <v>212.26</v>
      </c>
      <c r="I54" s="12">
        <f t="shared" si="3"/>
        <v>82</v>
      </c>
    </row>
    <row r="55" spans="1:9" x14ac:dyDescent="0.3">
      <c r="A55" s="11" t="s">
        <v>1734</v>
      </c>
      <c r="B55" s="12" t="s">
        <v>1735</v>
      </c>
      <c r="C55" s="12" t="s">
        <v>1557</v>
      </c>
      <c r="D55" s="12" t="s">
        <v>1568</v>
      </c>
      <c r="E55" s="12" t="s">
        <v>1736</v>
      </c>
      <c r="F55" s="12">
        <v>386.56</v>
      </c>
      <c r="G55" s="12">
        <v>125</v>
      </c>
      <c r="H55" s="12">
        <f t="shared" si="2"/>
        <v>386.56</v>
      </c>
      <c r="I55" s="12">
        <f t="shared" si="3"/>
        <v>125</v>
      </c>
    </row>
    <row r="56" spans="1:9" x14ac:dyDescent="0.3">
      <c r="A56" s="11" t="s">
        <v>1737</v>
      </c>
      <c r="B56" s="12" t="s">
        <v>1738</v>
      </c>
      <c r="C56" s="12" t="s">
        <v>1590</v>
      </c>
      <c r="D56" s="12" t="s">
        <v>1572</v>
      </c>
      <c r="E56" s="12" t="s">
        <v>1739</v>
      </c>
      <c r="F56" s="12">
        <v>434.84</v>
      </c>
      <c r="G56" s="12">
        <v>185</v>
      </c>
      <c r="H56" s="12">
        <f t="shared" si="2"/>
        <v>434.84</v>
      </c>
      <c r="I56" s="12">
        <f t="shared" si="3"/>
        <v>185</v>
      </c>
    </row>
    <row r="57" spans="1:9" x14ac:dyDescent="0.3">
      <c r="A57" s="11" t="s">
        <v>1740</v>
      </c>
      <c r="B57" s="12" t="s">
        <v>1741</v>
      </c>
      <c r="C57" s="12" t="s">
        <v>1581</v>
      </c>
      <c r="D57" s="12" t="s">
        <v>1609</v>
      </c>
      <c r="E57" s="12" t="s">
        <v>1742</v>
      </c>
      <c r="F57" s="12">
        <v>81.75</v>
      </c>
      <c r="G57" s="12"/>
      <c r="H57" s="12">
        <f t="shared" si="2"/>
        <v>81.75</v>
      </c>
      <c r="I57" s="12">
        <f t="shared" si="3"/>
        <v>226.05</v>
      </c>
    </row>
    <row r="58" spans="1:9" x14ac:dyDescent="0.3">
      <c r="A58" s="11" t="s">
        <v>1743</v>
      </c>
      <c r="B58" s="12" t="s">
        <v>1744</v>
      </c>
      <c r="C58" s="12" t="s">
        <v>1581</v>
      </c>
      <c r="D58" s="12" t="s">
        <v>1609</v>
      </c>
      <c r="E58" s="12" t="s">
        <v>1745</v>
      </c>
      <c r="F58" s="12">
        <v>461.47</v>
      </c>
      <c r="G58" s="12">
        <v>190</v>
      </c>
      <c r="H58" s="12">
        <f t="shared" si="2"/>
        <v>461.47</v>
      </c>
      <c r="I58" s="12">
        <f t="shared" si="3"/>
        <v>190</v>
      </c>
    </row>
    <row r="59" spans="1:9" x14ac:dyDescent="0.3">
      <c r="A59" s="11" t="s">
        <v>1746</v>
      </c>
      <c r="B59" s="12" t="s">
        <v>1747</v>
      </c>
      <c r="C59" s="12" t="s">
        <v>1590</v>
      </c>
      <c r="D59" s="12" t="s">
        <v>1591</v>
      </c>
      <c r="E59" s="12" t="s">
        <v>1748</v>
      </c>
      <c r="F59" s="12">
        <v>30.62</v>
      </c>
      <c r="G59" s="12">
        <v>138</v>
      </c>
      <c r="H59" s="12">
        <f t="shared" si="2"/>
        <v>30.62</v>
      </c>
      <c r="I59" s="12">
        <f t="shared" si="3"/>
        <v>138</v>
      </c>
    </row>
    <row r="60" spans="1:9" x14ac:dyDescent="0.3">
      <c r="A60" s="11" t="s">
        <v>1749</v>
      </c>
      <c r="B60" s="12" t="s">
        <v>1750</v>
      </c>
      <c r="C60" s="12" t="s">
        <v>1557</v>
      </c>
      <c r="D60" s="12" t="s">
        <v>1572</v>
      </c>
      <c r="E60" s="12" t="s">
        <v>1751</v>
      </c>
      <c r="F60" s="12">
        <v>113.83</v>
      </c>
      <c r="G60" s="12">
        <v>485</v>
      </c>
      <c r="H60" s="12">
        <f t="shared" si="2"/>
        <v>113.83</v>
      </c>
      <c r="I60" s="12">
        <f t="shared" si="3"/>
        <v>485</v>
      </c>
    </row>
    <row r="61" spans="1:9" x14ac:dyDescent="0.3">
      <c r="A61" s="11" t="s">
        <v>1752</v>
      </c>
      <c r="B61" s="12" t="s">
        <v>1753</v>
      </c>
      <c r="C61" s="12" t="s">
        <v>1576</v>
      </c>
      <c r="D61" s="12" t="s">
        <v>1602</v>
      </c>
      <c r="E61" s="12" t="s">
        <v>1754</v>
      </c>
      <c r="F61" s="12">
        <v>17.309999999999999</v>
      </c>
      <c r="G61" s="12">
        <v>399</v>
      </c>
      <c r="H61" s="12">
        <f t="shared" si="2"/>
        <v>17.309999999999999</v>
      </c>
      <c r="I61" s="12">
        <f t="shared" si="3"/>
        <v>399</v>
      </c>
    </row>
    <row r="62" spans="1:9" x14ac:dyDescent="0.3">
      <c r="A62" s="11" t="s">
        <v>1755</v>
      </c>
      <c r="B62" s="12" t="s">
        <v>1756</v>
      </c>
      <c r="C62" s="12" t="s">
        <v>1576</v>
      </c>
      <c r="D62" s="12" t="s">
        <v>1723</v>
      </c>
      <c r="E62" s="12" t="s">
        <v>1757</v>
      </c>
      <c r="F62" s="12">
        <v>482.75</v>
      </c>
      <c r="G62" s="12">
        <v>444</v>
      </c>
      <c r="H62" s="12">
        <f t="shared" si="2"/>
        <v>482.75</v>
      </c>
      <c r="I62" s="12">
        <f t="shared" si="3"/>
        <v>444</v>
      </c>
    </row>
    <row r="63" spans="1:9" x14ac:dyDescent="0.3">
      <c r="A63" s="11" t="s">
        <v>1758</v>
      </c>
      <c r="B63" s="12" t="s">
        <v>1759</v>
      </c>
      <c r="C63" s="12" t="s">
        <v>1590</v>
      </c>
      <c r="D63" s="12" t="s">
        <v>1626</v>
      </c>
      <c r="E63" s="12" t="s">
        <v>1760</v>
      </c>
      <c r="F63" s="12">
        <v>103.45</v>
      </c>
      <c r="G63" s="12">
        <v>465</v>
      </c>
      <c r="H63" s="12">
        <f t="shared" si="2"/>
        <v>103.45</v>
      </c>
      <c r="I63" s="12">
        <f t="shared" si="3"/>
        <v>465</v>
      </c>
    </row>
    <row r="64" spans="1:9" x14ac:dyDescent="0.3">
      <c r="A64" s="11" t="s">
        <v>1761</v>
      </c>
      <c r="B64" s="12" t="s">
        <v>1762</v>
      </c>
      <c r="C64" s="12" t="s">
        <v>1552</v>
      </c>
      <c r="D64" s="12" t="s">
        <v>1553</v>
      </c>
      <c r="E64" s="12" t="s">
        <v>1763</v>
      </c>
      <c r="F64" s="12">
        <v>86.42</v>
      </c>
      <c r="G64" s="12">
        <v>222</v>
      </c>
      <c r="H64" s="12">
        <f t="shared" si="2"/>
        <v>86.42</v>
      </c>
      <c r="I64" s="12">
        <f t="shared" si="3"/>
        <v>222</v>
      </c>
    </row>
    <row r="65" spans="1:9" x14ac:dyDescent="0.3">
      <c r="A65" s="11" t="s">
        <v>1764</v>
      </c>
      <c r="B65" s="12" t="s">
        <v>1765</v>
      </c>
      <c r="C65" s="12" t="s">
        <v>1576</v>
      </c>
      <c r="D65" s="12" t="s">
        <v>1577</v>
      </c>
      <c r="E65" s="12" t="s">
        <v>1766</v>
      </c>
      <c r="F65" s="12">
        <v>266.86</v>
      </c>
      <c r="G65" s="12">
        <v>458</v>
      </c>
      <c r="H65" s="12">
        <f t="shared" si="2"/>
        <v>266.86</v>
      </c>
      <c r="I65" s="12">
        <f t="shared" si="3"/>
        <v>458</v>
      </c>
    </row>
    <row r="66" spans="1:9" x14ac:dyDescent="0.3">
      <c r="A66" s="11" t="s">
        <v>1767</v>
      </c>
      <c r="B66" s="12" t="s">
        <v>1768</v>
      </c>
      <c r="C66" s="12" t="s">
        <v>1576</v>
      </c>
      <c r="D66" s="12" t="s">
        <v>1716</v>
      </c>
      <c r="E66" s="12" t="s">
        <v>1769</v>
      </c>
      <c r="F66" s="12">
        <v>299.11</v>
      </c>
      <c r="G66" s="12">
        <v>118</v>
      </c>
      <c r="H66" s="12">
        <f t="shared" ref="H66:H101" si="4">IF(F66="",AVERAGEIF($C$2:$C$100,C66,$F$2:$F$100),F66)</f>
        <v>299.11</v>
      </c>
      <c r="I66" s="12">
        <f t="shared" ref="I66:I101" si="5">IF(G66="",AVERAGEIF($C$2:$C$500,C66,$G$2:$G$500),G66)</f>
        <v>118</v>
      </c>
    </row>
    <row r="67" spans="1:9" x14ac:dyDescent="0.3">
      <c r="A67" s="11" t="s">
        <v>1770</v>
      </c>
      <c r="B67" s="12" t="s">
        <v>1771</v>
      </c>
      <c r="C67" s="12" t="s">
        <v>1590</v>
      </c>
      <c r="D67" s="12" t="s">
        <v>1591</v>
      </c>
      <c r="E67" s="12" t="s">
        <v>1772</v>
      </c>
      <c r="F67" s="12">
        <v>240.63</v>
      </c>
      <c r="G67" s="12">
        <v>423</v>
      </c>
      <c r="H67" s="12">
        <f t="shared" si="4"/>
        <v>240.63</v>
      </c>
      <c r="I67" s="12">
        <f t="shared" si="5"/>
        <v>423</v>
      </c>
    </row>
    <row r="68" spans="1:9" x14ac:dyDescent="0.3">
      <c r="A68" s="11" t="s">
        <v>1773</v>
      </c>
      <c r="B68" s="12" t="s">
        <v>1774</v>
      </c>
      <c r="C68" s="12" t="s">
        <v>1576</v>
      </c>
      <c r="D68" s="12" t="s">
        <v>1602</v>
      </c>
      <c r="E68" s="12" t="s">
        <v>1775</v>
      </c>
      <c r="F68" s="12">
        <v>340.39</v>
      </c>
      <c r="G68" s="12">
        <v>177</v>
      </c>
      <c r="H68" s="12">
        <f t="shared" si="4"/>
        <v>340.39</v>
      </c>
      <c r="I68" s="12">
        <f t="shared" si="5"/>
        <v>177</v>
      </c>
    </row>
    <row r="69" spans="1:9" x14ac:dyDescent="0.3">
      <c r="A69" s="11" t="s">
        <v>1776</v>
      </c>
      <c r="B69" s="12" t="s">
        <v>1777</v>
      </c>
      <c r="C69" s="12" t="s">
        <v>1552</v>
      </c>
      <c r="D69" s="12" t="s">
        <v>1572</v>
      </c>
      <c r="E69" s="12" t="s">
        <v>1778</v>
      </c>
      <c r="F69" s="12">
        <v>349.17</v>
      </c>
      <c r="G69" s="12">
        <v>476</v>
      </c>
      <c r="H69" s="12">
        <f t="shared" si="4"/>
        <v>349.17</v>
      </c>
      <c r="I69" s="12">
        <f t="shared" si="5"/>
        <v>476</v>
      </c>
    </row>
    <row r="70" spans="1:9" x14ac:dyDescent="0.3">
      <c r="A70" s="11" t="s">
        <v>1779</v>
      </c>
      <c r="B70" s="12" t="s">
        <v>1780</v>
      </c>
      <c r="C70" s="12" t="s">
        <v>1581</v>
      </c>
      <c r="D70" s="12" t="s">
        <v>1781</v>
      </c>
      <c r="E70" s="12" t="s">
        <v>1782</v>
      </c>
      <c r="F70" s="12">
        <v>243.7</v>
      </c>
      <c r="G70" s="12">
        <v>130</v>
      </c>
      <c r="H70" s="12">
        <f t="shared" si="4"/>
        <v>243.7</v>
      </c>
      <c r="I70" s="12">
        <f t="shared" si="5"/>
        <v>130</v>
      </c>
    </row>
    <row r="71" spans="1:9" x14ac:dyDescent="0.3">
      <c r="A71" s="11" t="s">
        <v>1783</v>
      </c>
      <c r="B71" s="12" t="s">
        <v>1784</v>
      </c>
      <c r="C71" s="12" t="s">
        <v>1557</v>
      </c>
      <c r="D71" s="12" t="s">
        <v>1568</v>
      </c>
      <c r="E71" s="12" t="s">
        <v>1785</v>
      </c>
      <c r="F71" s="12">
        <v>218.22</v>
      </c>
      <c r="G71" s="12">
        <v>224</v>
      </c>
      <c r="H71" s="12">
        <f t="shared" si="4"/>
        <v>218.22</v>
      </c>
      <c r="I71" s="12">
        <f t="shared" si="5"/>
        <v>224</v>
      </c>
    </row>
    <row r="72" spans="1:9" x14ac:dyDescent="0.3">
      <c r="A72" s="11" t="s">
        <v>1786</v>
      </c>
      <c r="B72" s="12" t="s">
        <v>1787</v>
      </c>
      <c r="C72" s="12" t="s">
        <v>1581</v>
      </c>
      <c r="D72" s="12" t="s">
        <v>1633</v>
      </c>
      <c r="E72" s="12" t="s">
        <v>1788</v>
      </c>
      <c r="F72" s="12">
        <v>138.05000000000001</v>
      </c>
      <c r="G72" s="12">
        <v>89</v>
      </c>
      <c r="H72" s="12">
        <f t="shared" si="4"/>
        <v>138.05000000000001</v>
      </c>
      <c r="I72" s="12">
        <f t="shared" si="5"/>
        <v>89</v>
      </c>
    </row>
    <row r="73" spans="1:9" x14ac:dyDescent="0.3">
      <c r="A73" s="11" t="s">
        <v>1789</v>
      </c>
      <c r="B73" s="12" t="s">
        <v>1790</v>
      </c>
      <c r="C73" s="12" t="s">
        <v>1576</v>
      </c>
      <c r="D73" s="12" t="s">
        <v>1602</v>
      </c>
      <c r="E73" s="12" t="s">
        <v>1791</v>
      </c>
      <c r="F73" s="12">
        <v>214.32</v>
      </c>
      <c r="G73" s="12">
        <v>383</v>
      </c>
      <c r="H73" s="12">
        <f t="shared" si="4"/>
        <v>214.32</v>
      </c>
      <c r="I73" s="12">
        <f t="shared" si="5"/>
        <v>383</v>
      </c>
    </row>
    <row r="74" spans="1:9" x14ac:dyDescent="0.3">
      <c r="A74" s="11" t="s">
        <v>1792</v>
      </c>
      <c r="B74" s="12" t="s">
        <v>1793</v>
      </c>
      <c r="C74" s="12" t="s">
        <v>1590</v>
      </c>
      <c r="D74" s="12" t="s">
        <v>1591</v>
      </c>
      <c r="E74" s="12" t="s">
        <v>1794</v>
      </c>
      <c r="F74" s="12">
        <v>477.61</v>
      </c>
      <c r="G74" s="12">
        <v>300</v>
      </c>
      <c r="H74" s="12">
        <f t="shared" si="4"/>
        <v>477.61</v>
      </c>
      <c r="I74" s="12">
        <f t="shared" si="5"/>
        <v>300</v>
      </c>
    </row>
    <row r="75" spans="1:9" x14ac:dyDescent="0.3">
      <c r="A75" s="11" t="s">
        <v>1795</v>
      </c>
      <c r="B75" s="12" t="s">
        <v>1796</v>
      </c>
      <c r="C75" s="12" t="s">
        <v>1590</v>
      </c>
      <c r="D75" s="12" t="s">
        <v>1665</v>
      </c>
      <c r="E75" s="12" t="s">
        <v>1797</v>
      </c>
      <c r="F75" s="12">
        <v>107.06</v>
      </c>
      <c r="G75" s="12">
        <v>359</v>
      </c>
      <c r="H75" s="12">
        <f t="shared" si="4"/>
        <v>107.06</v>
      </c>
      <c r="I75" s="12">
        <f t="shared" si="5"/>
        <v>359</v>
      </c>
    </row>
    <row r="76" spans="1:9" x14ac:dyDescent="0.3">
      <c r="A76" s="11" t="s">
        <v>1798</v>
      </c>
      <c r="B76" s="12" t="s">
        <v>1799</v>
      </c>
      <c r="C76" s="12" t="s">
        <v>1552</v>
      </c>
      <c r="D76" s="12" t="s">
        <v>1586</v>
      </c>
      <c r="E76" s="12" t="s">
        <v>1800</v>
      </c>
      <c r="F76" s="12">
        <v>403.71</v>
      </c>
      <c r="G76" s="12">
        <v>159</v>
      </c>
      <c r="H76" s="12">
        <f t="shared" si="4"/>
        <v>403.71</v>
      </c>
      <c r="I76" s="12">
        <f t="shared" si="5"/>
        <v>159</v>
      </c>
    </row>
    <row r="77" spans="1:9" x14ac:dyDescent="0.3">
      <c r="A77" s="11" t="s">
        <v>1801</v>
      </c>
      <c r="B77" s="12" t="s">
        <v>1802</v>
      </c>
      <c r="C77" s="12" t="s">
        <v>1557</v>
      </c>
      <c r="D77" s="12" t="s">
        <v>1684</v>
      </c>
      <c r="E77" s="12" t="s">
        <v>1803</v>
      </c>
      <c r="F77" s="12">
        <v>158.13999999999999</v>
      </c>
      <c r="G77" s="12">
        <v>82</v>
      </c>
      <c r="H77" s="12">
        <f t="shared" si="4"/>
        <v>158.13999999999999</v>
      </c>
      <c r="I77" s="12">
        <f t="shared" si="5"/>
        <v>82</v>
      </c>
    </row>
    <row r="78" spans="1:9" x14ac:dyDescent="0.3">
      <c r="A78" s="11" t="s">
        <v>1804</v>
      </c>
      <c r="B78" s="12" t="s">
        <v>1805</v>
      </c>
      <c r="C78" s="12" t="s">
        <v>1552</v>
      </c>
      <c r="D78" s="12" t="s">
        <v>1553</v>
      </c>
      <c r="E78" s="12" t="s">
        <v>1806</v>
      </c>
      <c r="F78" s="12">
        <v>392.89</v>
      </c>
      <c r="G78" s="12">
        <v>320</v>
      </c>
      <c r="H78" s="12">
        <f t="shared" si="4"/>
        <v>392.89</v>
      </c>
      <c r="I78" s="12">
        <f t="shared" si="5"/>
        <v>320</v>
      </c>
    </row>
    <row r="79" spans="1:9" x14ac:dyDescent="0.3">
      <c r="A79" s="11" t="s">
        <v>1807</v>
      </c>
      <c r="B79" s="12" t="s">
        <v>1808</v>
      </c>
      <c r="C79" s="12" t="s">
        <v>1552</v>
      </c>
      <c r="D79" s="12" t="s">
        <v>1613</v>
      </c>
      <c r="E79" s="12" t="s">
        <v>1809</v>
      </c>
      <c r="F79" s="12">
        <v>480.9</v>
      </c>
      <c r="G79" s="12">
        <v>104</v>
      </c>
      <c r="H79" s="12">
        <f t="shared" si="4"/>
        <v>480.9</v>
      </c>
      <c r="I79" s="12">
        <f t="shared" si="5"/>
        <v>104</v>
      </c>
    </row>
    <row r="80" spans="1:9" x14ac:dyDescent="0.3">
      <c r="A80" s="11" t="s">
        <v>1810</v>
      </c>
      <c r="B80" s="12" t="s">
        <v>1811</v>
      </c>
      <c r="C80" s="12" t="s">
        <v>1581</v>
      </c>
      <c r="D80" s="12" t="s">
        <v>1609</v>
      </c>
      <c r="E80" s="12" t="s">
        <v>1812</v>
      </c>
      <c r="F80" s="12">
        <v>325.26</v>
      </c>
      <c r="G80" s="12">
        <v>400</v>
      </c>
      <c r="H80" s="12">
        <f t="shared" si="4"/>
        <v>325.26</v>
      </c>
      <c r="I80" s="12">
        <f t="shared" si="5"/>
        <v>400</v>
      </c>
    </row>
    <row r="81" spans="1:9" x14ac:dyDescent="0.3">
      <c r="A81" s="11" t="s">
        <v>1813</v>
      </c>
      <c r="B81" s="12" t="s">
        <v>1814</v>
      </c>
      <c r="C81" s="12" t="s">
        <v>1581</v>
      </c>
      <c r="D81" s="12" t="s">
        <v>1582</v>
      </c>
      <c r="E81" s="12" t="s">
        <v>1815</v>
      </c>
      <c r="F81" s="12">
        <v>228.53</v>
      </c>
      <c r="G81" s="12">
        <v>469</v>
      </c>
      <c r="H81" s="12">
        <f t="shared" si="4"/>
        <v>228.53</v>
      </c>
      <c r="I81" s="12">
        <f t="shared" si="5"/>
        <v>469</v>
      </c>
    </row>
    <row r="82" spans="1:9" x14ac:dyDescent="0.3">
      <c r="A82" s="11" t="s">
        <v>1816</v>
      </c>
      <c r="B82" s="12" t="s">
        <v>1817</v>
      </c>
      <c r="C82" s="12" t="s">
        <v>1581</v>
      </c>
      <c r="D82" s="12" t="s">
        <v>1595</v>
      </c>
      <c r="E82" s="12" t="s">
        <v>1818</v>
      </c>
      <c r="F82" s="12">
        <v>143.43</v>
      </c>
      <c r="G82" s="12">
        <v>58</v>
      </c>
      <c r="H82" s="12">
        <f t="shared" si="4"/>
        <v>143.43</v>
      </c>
      <c r="I82" s="12">
        <f t="shared" si="5"/>
        <v>58</v>
      </c>
    </row>
    <row r="83" spans="1:9" x14ac:dyDescent="0.3">
      <c r="A83" s="11" t="s">
        <v>1819</v>
      </c>
      <c r="B83" s="12" t="s">
        <v>1820</v>
      </c>
      <c r="C83" s="12" t="s">
        <v>1590</v>
      </c>
      <c r="D83" s="12" t="s">
        <v>1626</v>
      </c>
      <c r="E83" s="12" t="s">
        <v>1821</v>
      </c>
      <c r="F83" s="12">
        <v>285.54000000000002</v>
      </c>
      <c r="G83" s="12">
        <v>358</v>
      </c>
      <c r="H83" s="12">
        <f t="shared" si="4"/>
        <v>285.54000000000002</v>
      </c>
      <c r="I83" s="12">
        <f t="shared" si="5"/>
        <v>358</v>
      </c>
    </row>
    <row r="84" spans="1:9" x14ac:dyDescent="0.3">
      <c r="A84" s="11" t="s">
        <v>1822</v>
      </c>
      <c r="B84" s="12" t="s">
        <v>1823</v>
      </c>
      <c r="C84" s="12" t="s">
        <v>1590</v>
      </c>
      <c r="D84" s="12" t="s">
        <v>1591</v>
      </c>
      <c r="E84" s="12" t="s">
        <v>1824</v>
      </c>
      <c r="F84" s="12">
        <v>152.91999999999999</v>
      </c>
      <c r="G84" s="12">
        <v>281</v>
      </c>
      <c r="H84" s="12">
        <f t="shared" si="4"/>
        <v>152.91999999999999</v>
      </c>
      <c r="I84" s="12">
        <f t="shared" si="5"/>
        <v>281</v>
      </c>
    </row>
    <row r="85" spans="1:9" x14ac:dyDescent="0.3">
      <c r="A85" s="11" t="s">
        <v>1825</v>
      </c>
      <c r="B85" s="12" t="s">
        <v>1826</v>
      </c>
      <c r="C85" s="12" t="s">
        <v>1576</v>
      </c>
      <c r="D85" s="12" t="s">
        <v>1577</v>
      </c>
      <c r="E85" s="12" t="s">
        <v>1827</v>
      </c>
      <c r="F85" s="12"/>
      <c r="G85" s="12">
        <v>159</v>
      </c>
      <c r="H85" s="12">
        <f t="shared" si="4"/>
        <v>250.41615384615383</v>
      </c>
      <c r="I85" s="12">
        <f t="shared" si="5"/>
        <v>159</v>
      </c>
    </row>
    <row r="86" spans="1:9" x14ac:dyDescent="0.3">
      <c r="A86" s="11" t="s">
        <v>1828</v>
      </c>
      <c r="B86" s="12" t="s">
        <v>1829</v>
      </c>
      <c r="C86" s="12" t="s">
        <v>1581</v>
      </c>
      <c r="D86" s="12" t="s">
        <v>1781</v>
      </c>
      <c r="E86" s="12" t="s">
        <v>1830</v>
      </c>
      <c r="F86" s="12">
        <v>388.46</v>
      </c>
      <c r="G86" s="12">
        <v>208</v>
      </c>
      <c r="H86" s="12">
        <f t="shared" si="4"/>
        <v>388.46</v>
      </c>
      <c r="I86" s="12">
        <f t="shared" si="5"/>
        <v>208</v>
      </c>
    </row>
    <row r="87" spans="1:9" x14ac:dyDescent="0.3">
      <c r="A87" s="11" t="s">
        <v>1831</v>
      </c>
      <c r="B87" s="12" t="s">
        <v>1832</v>
      </c>
      <c r="C87" s="12" t="s">
        <v>1557</v>
      </c>
      <c r="D87" s="12" t="s">
        <v>1572</v>
      </c>
      <c r="E87" s="12" t="s">
        <v>1833</v>
      </c>
      <c r="F87" s="12">
        <v>119.57</v>
      </c>
      <c r="G87" s="12">
        <v>210</v>
      </c>
      <c r="H87" s="12">
        <f t="shared" si="4"/>
        <v>119.57</v>
      </c>
      <c r="I87" s="12">
        <f t="shared" si="5"/>
        <v>210</v>
      </c>
    </row>
    <row r="88" spans="1:9" x14ac:dyDescent="0.3">
      <c r="A88" s="11" t="s">
        <v>1834</v>
      </c>
      <c r="B88" s="12" t="s">
        <v>1835</v>
      </c>
      <c r="C88" s="12" t="s">
        <v>1581</v>
      </c>
      <c r="D88" s="12" t="s">
        <v>1595</v>
      </c>
      <c r="E88" s="12" t="s">
        <v>1836</v>
      </c>
      <c r="F88" s="12">
        <v>176.07</v>
      </c>
      <c r="G88" s="12">
        <v>82</v>
      </c>
      <c r="H88" s="12">
        <f t="shared" si="4"/>
        <v>176.07</v>
      </c>
      <c r="I88" s="12">
        <f t="shared" si="5"/>
        <v>82</v>
      </c>
    </row>
    <row r="89" spans="1:9" x14ac:dyDescent="0.3">
      <c r="A89" s="11" t="s">
        <v>1837</v>
      </c>
      <c r="B89" s="12" t="s">
        <v>1838</v>
      </c>
      <c r="C89" s="12" t="s">
        <v>1581</v>
      </c>
      <c r="D89" s="12" t="s">
        <v>1582</v>
      </c>
      <c r="E89" s="12" t="s">
        <v>1839</v>
      </c>
      <c r="F89" s="12">
        <v>371.38</v>
      </c>
      <c r="G89" s="12">
        <v>220</v>
      </c>
      <c r="H89" s="12">
        <f t="shared" si="4"/>
        <v>371.38</v>
      </c>
      <c r="I89" s="12">
        <f t="shared" si="5"/>
        <v>220</v>
      </c>
    </row>
    <row r="90" spans="1:9" x14ac:dyDescent="0.3">
      <c r="A90" s="11" t="s">
        <v>1840</v>
      </c>
      <c r="B90" s="12" t="s">
        <v>1841</v>
      </c>
      <c r="C90" s="12" t="s">
        <v>1590</v>
      </c>
      <c r="D90" s="12" t="s">
        <v>1572</v>
      </c>
      <c r="E90" s="12" t="s">
        <v>1842</v>
      </c>
      <c r="F90" s="12">
        <v>131.24</v>
      </c>
      <c r="G90" s="12">
        <v>232</v>
      </c>
      <c r="H90" s="12">
        <f t="shared" si="4"/>
        <v>131.24</v>
      </c>
      <c r="I90" s="12">
        <f t="shared" si="5"/>
        <v>232</v>
      </c>
    </row>
    <row r="91" spans="1:9" x14ac:dyDescent="0.3">
      <c r="A91" s="11" t="s">
        <v>1843</v>
      </c>
      <c r="B91" s="12" t="s">
        <v>1844</v>
      </c>
      <c r="C91" s="12" t="s">
        <v>1576</v>
      </c>
      <c r="D91" s="12" t="s">
        <v>1716</v>
      </c>
      <c r="E91" s="12" t="s">
        <v>1845</v>
      </c>
      <c r="F91" s="12">
        <v>183.04</v>
      </c>
      <c r="G91" s="12">
        <v>457</v>
      </c>
      <c r="H91" s="12">
        <f t="shared" si="4"/>
        <v>183.04</v>
      </c>
      <c r="I91" s="12">
        <f t="shared" si="5"/>
        <v>457</v>
      </c>
    </row>
    <row r="92" spans="1:9" x14ac:dyDescent="0.3">
      <c r="A92" s="11" t="s">
        <v>1846</v>
      </c>
      <c r="B92" s="12" t="s">
        <v>1847</v>
      </c>
      <c r="C92" s="12" t="s">
        <v>1552</v>
      </c>
      <c r="D92" s="12" t="s">
        <v>1572</v>
      </c>
      <c r="E92" s="12" t="s">
        <v>1848</v>
      </c>
      <c r="F92" s="12">
        <v>340.14</v>
      </c>
      <c r="G92" s="12">
        <v>361</v>
      </c>
      <c r="H92" s="12">
        <f t="shared" si="4"/>
        <v>340.14</v>
      </c>
      <c r="I92" s="12">
        <f t="shared" si="5"/>
        <v>361</v>
      </c>
    </row>
    <row r="93" spans="1:9" x14ac:dyDescent="0.3">
      <c r="A93" s="11" t="s">
        <v>1849</v>
      </c>
      <c r="B93" s="12" t="s">
        <v>1850</v>
      </c>
      <c r="C93" s="12" t="s">
        <v>1557</v>
      </c>
      <c r="D93" s="12" t="s">
        <v>1684</v>
      </c>
      <c r="E93" s="12" t="s">
        <v>1851</v>
      </c>
      <c r="F93" s="12">
        <v>438.25</v>
      </c>
      <c r="G93" s="12">
        <v>496</v>
      </c>
      <c r="H93" s="12">
        <f t="shared" si="4"/>
        <v>438.25</v>
      </c>
      <c r="I93" s="12">
        <f t="shared" si="5"/>
        <v>496</v>
      </c>
    </row>
    <row r="94" spans="1:9" x14ac:dyDescent="0.3">
      <c r="A94" s="11" t="s">
        <v>1852</v>
      </c>
      <c r="B94" s="12" t="s">
        <v>1853</v>
      </c>
      <c r="C94" s="12" t="s">
        <v>1581</v>
      </c>
      <c r="D94" s="12" t="s">
        <v>1613</v>
      </c>
      <c r="E94" s="12" t="s">
        <v>1854</v>
      </c>
      <c r="F94" s="12">
        <v>447.43</v>
      </c>
      <c r="G94" s="12">
        <v>191</v>
      </c>
      <c r="H94" s="12">
        <f t="shared" si="4"/>
        <v>447.43</v>
      </c>
      <c r="I94" s="12">
        <f t="shared" si="5"/>
        <v>191</v>
      </c>
    </row>
    <row r="95" spans="1:9" x14ac:dyDescent="0.3">
      <c r="A95" s="11" t="s">
        <v>1855</v>
      </c>
      <c r="B95" s="12" t="s">
        <v>1856</v>
      </c>
      <c r="C95" s="12" t="s">
        <v>1552</v>
      </c>
      <c r="D95" s="12" t="s">
        <v>1553</v>
      </c>
      <c r="E95" s="12" t="s">
        <v>1857</v>
      </c>
      <c r="F95" s="12">
        <v>377.52</v>
      </c>
      <c r="G95" s="12">
        <v>485</v>
      </c>
      <c r="H95" s="12">
        <f t="shared" si="4"/>
        <v>377.52</v>
      </c>
      <c r="I95" s="12">
        <f t="shared" si="5"/>
        <v>485</v>
      </c>
    </row>
    <row r="96" spans="1:9" x14ac:dyDescent="0.3">
      <c r="A96" s="11" t="s">
        <v>1858</v>
      </c>
      <c r="B96" s="12" t="s">
        <v>1859</v>
      </c>
      <c r="C96" s="12" t="s">
        <v>1576</v>
      </c>
      <c r="D96" s="12" t="s">
        <v>1577</v>
      </c>
      <c r="E96" s="12" t="s">
        <v>1860</v>
      </c>
      <c r="F96" s="12">
        <v>358.47</v>
      </c>
      <c r="G96" s="12">
        <v>213</v>
      </c>
      <c r="H96" s="12">
        <f t="shared" si="4"/>
        <v>358.47</v>
      </c>
      <c r="I96" s="12">
        <f t="shared" si="5"/>
        <v>213</v>
      </c>
    </row>
    <row r="97" spans="1:9" x14ac:dyDescent="0.3">
      <c r="A97" s="11" t="s">
        <v>1861</v>
      </c>
      <c r="B97" s="12" t="s">
        <v>1862</v>
      </c>
      <c r="C97" s="12" t="s">
        <v>1590</v>
      </c>
      <c r="D97" s="12" t="s">
        <v>1572</v>
      </c>
      <c r="E97" s="12" t="s">
        <v>1863</v>
      </c>
      <c r="F97" s="12">
        <v>60.65</v>
      </c>
      <c r="G97" s="12">
        <v>75</v>
      </c>
      <c r="H97" s="12">
        <f t="shared" si="4"/>
        <v>60.65</v>
      </c>
      <c r="I97" s="12">
        <f t="shared" si="5"/>
        <v>75</v>
      </c>
    </row>
    <row r="98" spans="1:9" x14ac:dyDescent="0.3">
      <c r="A98" s="11" t="s">
        <v>1864</v>
      </c>
      <c r="B98" s="12" t="s">
        <v>1865</v>
      </c>
      <c r="C98" s="12" t="s">
        <v>1557</v>
      </c>
      <c r="D98" s="12" t="s">
        <v>1562</v>
      </c>
      <c r="E98" s="12" t="s">
        <v>1866</v>
      </c>
      <c r="F98" s="12">
        <v>358.47</v>
      </c>
      <c r="G98" s="12">
        <v>143</v>
      </c>
      <c r="H98" s="12">
        <f t="shared" si="4"/>
        <v>358.47</v>
      </c>
      <c r="I98" s="12">
        <f t="shared" si="5"/>
        <v>143</v>
      </c>
    </row>
    <row r="99" spans="1:9" x14ac:dyDescent="0.3">
      <c r="A99" s="11" t="s">
        <v>1867</v>
      </c>
      <c r="B99" s="12" t="s">
        <v>1868</v>
      </c>
      <c r="C99" s="12" t="s">
        <v>1590</v>
      </c>
      <c r="D99" s="12" t="s">
        <v>1665</v>
      </c>
      <c r="E99" s="12" t="s">
        <v>1869</v>
      </c>
      <c r="F99" s="12">
        <v>245.98</v>
      </c>
      <c r="G99" s="12">
        <v>471</v>
      </c>
      <c r="H99" s="12">
        <f t="shared" si="4"/>
        <v>245.98</v>
      </c>
      <c r="I99" s="12">
        <f t="shared" si="5"/>
        <v>471</v>
      </c>
    </row>
    <row r="100" spans="1:9" x14ac:dyDescent="0.3">
      <c r="A100" s="11" t="s">
        <v>1870</v>
      </c>
      <c r="B100" s="12" t="s">
        <v>1871</v>
      </c>
      <c r="C100" s="12" t="s">
        <v>1552</v>
      </c>
      <c r="D100" s="12" t="s">
        <v>1586</v>
      </c>
      <c r="E100" s="12" t="s">
        <v>1872</v>
      </c>
      <c r="F100" s="12">
        <v>431.67</v>
      </c>
      <c r="G100" s="12">
        <v>73</v>
      </c>
      <c r="H100" s="12">
        <f t="shared" si="4"/>
        <v>431.67</v>
      </c>
      <c r="I100" s="12">
        <f t="shared" si="5"/>
        <v>73</v>
      </c>
    </row>
    <row r="101" spans="1:9" x14ac:dyDescent="0.3">
      <c r="A101" s="14" t="s">
        <v>1873</v>
      </c>
      <c r="B101" s="15" t="s">
        <v>1874</v>
      </c>
      <c r="C101" s="15" t="s">
        <v>1581</v>
      </c>
      <c r="D101" s="15" t="s">
        <v>1595</v>
      </c>
      <c r="E101" s="15" t="s">
        <v>1875</v>
      </c>
      <c r="F101" s="15">
        <v>201.41</v>
      </c>
      <c r="G101" s="15">
        <v>146</v>
      </c>
      <c r="H101" s="15">
        <f t="shared" si="4"/>
        <v>201.41</v>
      </c>
      <c r="I101" s="15">
        <f t="shared" si="5"/>
        <v>146</v>
      </c>
    </row>
  </sheetData>
  <phoneticPr fontId="4" type="noConversion"/>
  <conditionalFormatting sqref="A1:A1048576">
    <cfRule type="duplicateValues" dxfId="31"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6AA1-8F9A-47A0-B389-EF7675A6F4D2}">
  <dimension ref="A1:E21"/>
  <sheetViews>
    <sheetView workbookViewId="0">
      <selection activeCell="F7" sqref="F7"/>
    </sheetView>
  </sheetViews>
  <sheetFormatPr defaultRowHeight="14.4" x14ac:dyDescent="0.3"/>
  <cols>
    <col min="1" max="1" width="10.109375" customWidth="1"/>
    <col min="2" max="2" width="23.33203125" customWidth="1"/>
    <col min="3" max="3" width="17.5546875" customWidth="1"/>
    <col min="4" max="4" width="19.6640625" customWidth="1"/>
    <col min="5" max="5" width="12.44140625" customWidth="1"/>
  </cols>
  <sheetData>
    <row r="1" spans="1:5" x14ac:dyDescent="0.3">
      <c r="A1" s="37" t="s">
        <v>1876</v>
      </c>
      <c r="B1" s="1" t="s">
        <v>1877</v>
      </c>
      <c r="C1" s="1" t="s">
        <v>1878</v>
      </c>
      <c r="D1" s="1" t="s">
        <v>4</v>
      </c>
      <c r="E1" s="4" t="s">
        <v>1879</v>
      </c>
    </row>
    <row r="2" spans="1:5" x14ac:dyDescent="0.3">
      <c r="A2" s="11" t="s">
        <v>1880</v>
      </c>
      <c r="B2" s="12" t="s">
        <v>1881</v>
      </c>
      <c r="C2" s="12" t="s">
        <v>1882</v>
      </c>
      <c r="D2" s="12" t="s">
        <v>1883</v>
      </c>
      <c r="E2" s="13" t="s">
        <v>1884</v>
      </c>
    </row>
    <row r="3" spans="1:5" x14ac:dyDescent="0.3">
      <c r="A3" s="11" t="s">
        <v>1885</v>
      </c>
      <c r="B3" s="12" t="s">
        <v>1886</v>
      </c>
      <c r="C3" s="12" t="s">
        <v>1887</v>
      </c>
      <c r="D3" s="12" t="s">
        <v>1888</v>
      </c>
      <c r="E3" s="13" t="s">
        <v>1884</v>
      </c>
    </row>
    <row r="4" spans="1:5" x14ac:dyDescent="0.3">
      <c r="A4" s="11" t="s">
        <v>1889</v>
      </c>
      <c r="B4" s="12" t="s">
        <v>1890</v>
      </c>
      <c r="C4" s="12" t="s">
        <v>1891</v>
      </c>
      <c r="D4" s="12" t="s">
        <v>1892</v>
      </c>
      <c r="E4" s="13" t="s">
        <v>1893</v>
      </c>
    </row>
    <row r="5" spans="1:5" x14ac:dyDescent="0.3">
      <c r="A5" s="11" t="s">
        <v>1894</v>
      </c>
      <c r="B5" s="12" t="s">
        <v>1895</v>
      </c>
      <c r="C5" s="12" t="s">
        <v>1887</v>
      </c>
      <c r="D5" s="12" t="s">
        <v>1896</v>
      </c>
      <c r="E5" s="13" t="s">
        <v>1893</v>
      </c>
    </row>
    <row r="6" spans="1:5" x14ac:dyDescent="0.3">
      <c r="A6" s="11" t="s">
        <v>1897</v>
      </c>
      <c r="B6" s="12" t="s">
        <v>1898</v>
      </c>
      <c r="C6" s="12" t="s">
        <v>1891</v>
      </c>
      <c r="D6" s="12" t="s">
        <v>1899</v>
      </c>
      <c r="E6" s="13" t="s">
        <v>1900</v>
      </c>
    </row>
    <row r="7" spans="1:5" x14ac:dyDescent="0.3">
      <c r="A7" s="11" t="s">
        <v>1901</v>
      </c>
      <c r="B7" s="12" t="s">
        <v>1902</v>
      </c>
      <c r="C7" s="12" t="s">
        <v>1887</v>
      </c>
      <c r="D7" s="12" t="s">
        <v>1903</v>
      </c>
      <c r="E7" s="13" t="s">
        <v>1893</v>
      </c>
    </row>
    <row r="8" spans="1:5" x14ac:dyDescent="0.3">
      <c r="A8" s="11" t="s">
        <v>1904</v>
      </c>
      <c r="B8" s="12" t="s">
        <v>1905</v>
      </c>
      <c r="C8" s="12" t="s">
        <v>1882</v>
      </c>
      <c r="D8" s="12" t="s">
        <v>1906</v>
      </c>
      <c r="E8" s="13" t="s">
        <v>1900</v>
      </c>
    </row>
    <row r="9" spans="1:5" x14ac:dyDescent="0.3">
      <c r="A9" s="11" t="s">
        <v>1907</v>
      </c>
      <c r="B9" s="12" t="s">
        <v>1908</v>
      </c>
      <c r="C9" s="12" t="s">
        <v>1891</v>
      </c>
      <c r="D9" s="12" t="s">
        <v>1909</v>
      </c>
      <c r="E9" s="13" t="s">
        <v>1900</v>
      </c>
    </row>
    <row r="10" spans="1:5" x14ac:dyDescent="0.3">
      <c r="A10" s="11" t="s">
        <v>1910</v>
      </c>
      <c r="B10" s="12" t="s">
        <v>1911</v>
      </c>
      <c r="C10" s="12" t="s">
        <v>1912</v>
      </c>
      <c r="D10" s="12" t="s">
        <v>1913</v>
      </c>
      <c r="E10" s="13" t="s">
        <v>1900</v>
      </c>
    </row>
    <row r="11" spans="1:5" x14ac:dyDescent="0.3">
      <c r="A11" s="11" t="s">
        <v>1914</v>
      </c>
      <c r="B11" s="12" t="s">
        <v>1915</v>
      </c>
      <c r="C11" s="12" t="s">
        <v>1891</v>
      </c>
      <c r="D11" s="12" t="s">
        <v>1916</v>
      </c>
      <c r="E11" s="13" t="s">
        <v>1884</v>
      </c>
    </row>
    <row r="12" spans="1:5" x14ac:dyDescent="0.3">
      <c r="A12" s="11" t="s">
        <v>1917</v>
      </c>
      <c r="B12" s="12" t="s">
        <v>1918</v>
      </c>
      <c r="C12" s="12" t="s">
        <v>1882</v>
      </c>
      <c r="D12" s="12" t="s">
        <v>1919</v>
      </c>
      <c r="E12" s="13" t="s">
        <v>1900</v>
      </c>
    </row>
    <row r="13" spans="1:5" x14ac:dyDescent="0.3">
      <c r="A13" s="11" t="s">
        <v>1920</v>
      </c>
      <c r="B13" s="12" t="s">
        <v>1921</v>
      </c>
      <c r="C13" s="12" t="s">
        <v>1891</v>
      </c>
      <c r="D13" s="12" t="s">
        <v>399</v>
      </c>
      <c r="E13" s="13" t="s">
        <v>1900</v>
      </c>
    </row>
    <row r="14" spans="1:5" x14ac:dyDescent="0.3">
      <c r="A14" s="11" t="s">
        <v>1922</v>
      </c>
      <c r="B14" s="12" t="s">
        <v>1923</v>
      </c>
      <c r="C14" s="12" t="s">
        <v>1887</v>
      </c>
      <c r="D14" s="12" t="s">
        <v>1924</v>
      </c>
      <c r="E14" s="13" t="s">
        <v>1900</v>
      </c>
    </row>
    <row r="15" spans="1:5" x14ac:dyDescent="0.3">
      <c r="A15" s="11" t="s">
        <v>1925</v>
      </c>
      <c r="B15" s="12" t="s">
        <v>1926</v>
      </c>
      <c r="C15" s="12" t="s">
        <v>1882</v>
      </c>
      <c r="D15" s="12" t="s">
        <v>133</v>
      </c>
      <c r="E15" s="13" t="s">
        <v>1884</v>
      </c>
    </row>
    <row r="16" spans="1:5" x14ac:dyDescent="0.3">
      <c r="A16" s="11" t="s">
        <v>1927</v>
      </c>
      <c r="B16" s="12" t="s">
        <v>1928</v>
      </c>
      <c r="C16" s="12" t="s">
        <v>1891</v>
      </c>
      <c r="D16" s="12" t="s">
        <v>211</v>
      </c>
      <c r="E16" s="13" t="s">
        <v>1893</v>
      </c>
    </row>
    <row r="17" spans="1:5" x14ac:dyDescent="0.3">
      <c r="A17" s="11" t="s">
        <v>1929</v>
      </c>
      <c r="B17" s="12" t="s">
        <v>1930</v>
      </c>
      <c r="C17" s="12" t="s">
        <v>1887</v>
      </c>
      <c r="D17" s="12" t="s">
        <v>1931</v>
      </c>
      <c r="E17" s="13" t="s">
        <v>1884</v>
      </c>
    </row>
    <row r="18" spans="1:5" x14ac:dyDescent="0.3">
      <c r="A18" s="11" t="s">
        <v>1932</v>
      </c>
      <c r="B18" s="12" t="s">
        <v>1933</v>
      </c>
      <c r="C18" s="12" t="s">
        <v>1912</v>
      </c>
      <c r="D18" s="12" t="s">
        <v>1934</v>
      </c>
      <c r="E18" s="13" t="s">
        <v>1884</v>
      </c>
    </row>
    <row r="19" spans="1:5" x14ac:dyDescent="0.3">
      <c r="A19" s="11" t="s">
        <v>1935</v>
      </c>
      <c r="B19" s="12" t="s">
        <v>1936</v>
      </c>
      <c r="C19" s="12" t="s">
        <v>1887</v>
      </c>
      <c r="D19" s="12" t="s">
        <v>1937</v>
      </c>
      <c r="E19" s="13" t="s">
        <v>1884</v>
      </c>
    </row>
    <row r="20" spans="1:5" x14ac:dyDescent="0.3">
      <c r="A20" s="11" t="s">
        <v>1938</v>
      </c>
      <c r="B20" s="12" t="s">
        <v>1939</v>
      </c>
      <c r="C20" s="12" t="s">
        <v>1882</v>
      </c>
      <c r="D20" s="12" t="s">
        <v>1940</v>
      </c>
      <c r="E20" s="13" t="s">
        <v>1884</v>
      </c>
    </row>
    <row r="21" spans="1:5" x14ac:dyDescent="0.3">
      <c r="A21" s="14" t="s">
        <v>1941</v>
      </c>
      <c r="B21" s="15" t="s">
        <v>1942</v>
      </c>
      <c r="C21" s="15" t="s">
        <v>1882</v>
      </c>
      <c r="D21" s="15" t="s">
        <v>1943</v>
      </c>
      <c r="E21" s="16" t="s">
        <v>1900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5364-A6AF-44E8-B6AB-776F34FCEC93}">
  <dimension ref="A1:M2001"/>
  <sheetViews>
    <sheetView workbookViewId="0">
      <selection activeCell="M10" sqref="M10"/>
    </sheetView>
  </sheetViews>
  <sheetFormatPr defaultRowHeight="14.4" x14ac:dyDescent="0.3"/>
  <cols>
    <col min="1" max="1" width="9.88671875" customWidth="1"/>
    <col min="2" max="2" width="16.44140625" customWidth="1"/>
    <col min="3" max="4" width="13.77734375" customWidth="1"/>
    <col min="5" max="5" width="10.109375" customWidth="1"/>
    <col min="6" max="6" width="13" customWidth="1"/>
    <col min="7" max="7" width="14.6640625" customWidth="1"/>
    <col min="8" max="8" width="14.5546875" style="7" customWidth="1"/>
    <col min="9" max="9" width="15.5546875" customWidth="1"/>
    <col min="10" max="10" width="15" customWidth="1"/>
    <col min="11" max="11" width="13.6640625" style="19" customWidth="1"/>
    <col min="12" max="12" width="14.88671875" style="20" customWidth="1"/>
    <col min="13" max="13" width="13.109375" style="23" customWidth="1"/>
  </cols>
  <sheetData>
    <row r="1" spans="1:13" x14ac:dyDescent="0.3">
      <c r="A1" s="37" t="s">
        <v>1944</v>
      </c>
      <c r="B1" s="1" t="s">
        <v>1945</v>
      </c>
      <c r="C1" s="1" t="s">
        <v>0</v>
      </c>
      <c r="D1" s="1" t="s">
        <v>1543</v>
      </c>
      <c r="E1" s="1" t="s">
        <v>1876</v>
      </c>
      <c r="F1" s="1" t="s">
        <v>1946</v>
      </c>
      <c r="G1" s="1" t="s">
        <v>1947</v>
      </c>
      <c r="H1" s="6" t="s">
        <v>1948</v>
      </c>
      <c r="I1" s="1" t="s">
        <v>1949</v>
      </c>
      <c r="J1" s="1" t="s">
        <v>1950</v>
      </c>
      <c r="K1" s="54" t="s">
        <v>3977</v>
      </c>
      <c r="L1" s="55" t="s">
        <v>3960</v>
      </c>
      <c r="M1" s="56" t="s">
        <v>3962</v>
      </c>
    </row>
    <row r="2" spans="1:13" x14ac:dyDescent="0.3">
      <c r="A2" s="11" t="s">
        <v>1951</v>
      </c>
      <c r="B2" s="39">
        <v>45480</v>
      </c>
      <c r="C2" s="12" t="s">
        <v>1283</v>
      </c>
      <c r="D2" s="12" t="s">
        <v>1867</v>
      </c>
      <c r="E2" s="12" t="s">
        <v>1894</v>
      </c>
      <c r="F2" s="12">
        <v>1</v>
      </c>
      <c r="G2" s="12">
        <v>218.04</v>
      </c>
      <c r="H2" s="41">
        <v>0.09</v>
      </c>
      <c r="I2" s="12" t="s">
        <v>1952</v>
      </c>
      <c r="J2" s="12">
        <v>198.41640000000001</v>
      </c>
      <c r="K2" s="17">
        <f t="shared" ref="K2:K65" si="0">IF(F2="",AVERAGEIF($D$2:$D$2000,D2,$F$2:$F$2000),F2)</f>
        <v>1</v>
      </c>
      <c r="L2" s="20">
        <f>IF(G2="",AVERAGEIF($D$2:$D$2000,D2,$G$2:$G$2000),G2)</f>
        <v>218.04</v>
      </c>
      <c r="M2" s="45">
        <f t="shared" ref="M2:M65" si="1">IF(H2="",AVERAGE($D$2:$D$2000,D2,$H$2:$H$2000),H2)</f>
        <v>0.09</v>
      </c>
    </row>
    <row r="3" spans="1:13" x14ac:dyDescent="0.3">
      <c r="A3" s="11" t="s">
        <v>1953</v>
      </c>
      <c r="B3" s="39">
        <v>45285</v>
      </c>
      <c r="C3" s="12" t="s">
        <v>1450</v>
      </c>
      <c r="D3" s="12" t="s">
        <v>1798</v>
      </c>
      <c r="E3" s="12" t="s">
        <v>1935</v>
      </c>
      <c r="F3" s="12">
        <v>3</v>
      </c>
      <c r="G3" s="12">
        <v>104.47</v>
      </c>
      <c r="H3" s="41">
        <v>0.27</v>
      </c>
      <c r="I3" s="12" t="s">
        <v>1954</v>
      </c>
      <c r="J3" s="12">
        <v>228.7893</v>
      </c>
      <c r="K3" s="17">
        <f t="shared" si="0"/>
        <v>3</v>
      </c>
      <c r="L3" s="20">
        <f t="shared" ref="L3:L65" si="2">IF(G3="",AVERAGEIF($D$2:$D$2000,D3,$G$2:$G$2000),G3)</f>
        <v>104.47</v>
      </c>
      <c r="M3" s="45">
        <f t="shared" si="1"/>
        <v>0.27</v>
      </c>
    </row>
    <row r="4" spans="1:13" x14ac:dyDescent="0.3">
      <c r="A4" s="11" t="s">
        <v>1955</v>
      </c>
      <c r="B4" s="39">
        <v>45446</v>
      </c>
      <c r="C4" s="12" t="s">
        <v>215</v>
      </c>
      <c r="D4" s="12" t="s">
        <v>1721</v>
      </c>
      <c r="E4" s="12" t="s">
        <v>1910</v>
      </c>
      <c r="F4" s="12">
        <v>4</v>
      </c>
      <c r="G4" s="12">
        <v>914.05</v>
      </c>
      <c r="H4" s="41">
        <v>0.25</v>
      </c>
      <c r="I4" s="12" t="s">
        <v>1952</v>
      </c>
      <c r="J4" s="12">
        <v>2742.15</v>
      </c>
      <c r="K4" s="17">
        <f t="shared" si="0"/>
        <v>4</v>
      </c>
      <c r="L4" s="20">
        <f t="shared" si="2"/>
        <v>914.05</v>
      </c>
      <c r="M4" s="45">
        <f t="shared" si="1"/>
        <v>0.25</v>
      </c>
    </row>
    <row r="5" spans="1:13" x14ac:dyDescent="0.3">
      <c r="A5" s="11" t="s">
        <v>1956</v>
      </c>
      <c r="B5" s="39">
        <v>45259</v>
      </c>
      <c r="C5" s="12" t="s">
        <v>1096</v>
      </c>
      <c r="D5" s="12" t="s">
        <v>1804</v>
      </c>
      <c r="E5" s="12" t="s">
        <v>1910</v>
      </c>
      <c r="F5" s="12">
        <v>1</v>
      </c>
      <c r="G5" s="12">
        <v>921.51</v>
      </c>
      <c r="H5" s="41">
        <v>0.16</v>
      </c>
      <c r="I5" s="12" t="s">
        <v>1957</v>
      </c>
      <c r="J5" s="12">
        <v>774.0684</v>
      </c>
      <c r="K5" s="17">
        <f t="shared" si="0"/>
        <v>1</v>
      </c>
      <c r="L5" s="20">
        <f t="shared" si="2"/>
        <v>921.51</v>
      </c>
      <c r="M5" s="45">
        <f t="shared" si="1"/>
        <v>0.16</v>
      </c>
    </row>
    <row r="6" spans="1:13" x14ac:dyDescent="0.3">
      <c r="A6" s="11" t="s">
        <v>1958</v>
      </c>
      <c r="B6" s="39">
        <v>45297</v>
      </c>
      <c r="C6" s="12" t="s">
        <v>1524</v>
      </c>
      <c r="D6" s="12" t="s">
        <v>1752</v>
      </c>
      <c r="E6" s="12" t="s">
        <v>1901</v>
      </c>
      <c r="F6" s="12">
        <v>3</v>
      </c>
      <c r="G6" s="12">
        <v>745.3</v>
      </c>
      <c r="H6" s="41">
        <v>0.18</v>
      </c>
      <c r="I6" s="12" t="s">
        <v>1952</v>
      </c>
      <c r="J6" s="12">
        <v>1833.4380000000001</v>
      </c>
      <c r="K6" s="17">
        <f t="shared" si="0"/>
        <v>3</v>
      </c>
      <c r="L6" s="20">
        <f t="shared" si="2"/>
        <v>745.3</v>
      </c>
      <c r="M6" s="45">
        <f t="shared" si="1"/>
        <v>0.18</v>
      </c>
    </row>
    <row r="7" spans="1:13" x14ac:dyDescent="0.3">
      <c r="A7" s="11" t="s">
        <v>1959</v>
      </c>
      <c r="B7" s="39">
        <v>45499</v>
      </c>
      <c r="C7" s="12" t="s">
        <v>409</v>
      </c>
      <c r="D7" s="12" t="s">
        <v>1611</v>
      </c>
      <c r="E7" s="12" t="s">
        <v>1907</v>
      </c>
      <c r="F7" s="12">
        <v>3</v>
      </c>
      <c r="G7" s="12">
        <v>147.01</v>
      </c>
      <c r="H7" s="41">
        <v>0.19</v>
      </c>
      <c r="I7" s="12" t="s">
        <v>1957</v>
      </c>
      <c r="J7" s="12">
        <v>357.23430000000002</v>
      </c>
      <c r="K7" s="17">
        <f t="shared" si="0"/>
        <v>3</v>
      </c>
      <c r="L7" s="20">
        <f t="shared" si="2"/>
        <v>147.01</v>
      </c>
      <c r="M7" s="45">
        <f t="shared" si="1"/>
        <v>0.19</v>
      </c>
    </row>
    <row r="8" spans="1:13" x14ac:dyDescent="0.3">
      <c r="A8" s="11" t="s">
        <v>1960</v>
      </c>
      <c r="B8" s="39">
        <v>45850</v>
      </c>
      <c r="C8" s="12" t="s">
        <v>78</v>
      </c>
      <c r="D8" s="12" t="s">
        <v>1743</v>
      </c>
      <c r="E8" s="12" t="s">
        <v>1897</v>
      </c>
      <c r="F8" s="12">
        <v>2</v>
      </c>
      <c r="G8" s="12">
        <v>785.31</v>
      </c>
      <c r="H8" s="41">
        <v>0.15</v>
      </c>
      <c r="I8" s="12" t="s">
        <v>1954</v>
      </c>
      <c r="J8" s="12">
        <v>1335.027</v>
      </c>
      <c r="K8" s="17">
        <f t="shared" si="0"/>
        <v>2</v>
      </c>
      <c r="L8" s="20">
        <f t="shared" si="2"/>
        <v>785.31</v>
      </c>
      <c r="M8" s="45">
        <f t="shared" si="1"/>
        <v>0.15</v>
      </c>
    </row>
    <row r="9" spans="1:13" x14ac:dyDescent="0.3">
      <c r="A9" s="11" t="s">
        <v>1961</v>
      </c>
      <c r="B9" s="39">
        <v>45248</v>
      </c>
      <c r="C9" s="12" t="s">
        <v>517</v>
      </c>
      <c r="D9" s="12" t="s">
        <v>1786</v>
      </c>
      <c r="E9" s="12" t="s">
        <v>1910</v>
      </c>
      <c r="F9" s="12">
        <v>4</v>
      </c>
      <c r="G9" s="12">
        <v>342.39</v>
      </c>
      <c r="H9" s="41">
        <v>0.23</v>
      </c>
      <c r="I9" s="12" t="s">
        <v>1954</v>
      </c>
      <c r="J9" s="12">
        <v>1054.5612000000001</v>
      </c>
      <c r="K9" s="17">
        <f t="shared" si="0"/>
        <v>4</v>
      </c>
      <c r="L9" s="20">
        <f t="shared" si="2"/>
        <v>342.39</v>
      </c>
      <c r="M9" s="45">
        <f t="shared" si="1"/>
        <v>0.23</v>
      </c>
    </row>
    <row r="10" spans="1:13" x14ac:dyDescent="0.3">
      <c r="A10" s="11" t="s">
        <v>1962</v>
      </c>
      <c r="B10" s="39">
        <v>45781</v>
      </c>
      <c r="C10" s="12" t="s">
        <v>623</v>
      </c>
      <c r="D10" s="12" t="s">
        <v>1873</v>
      </c>
      <c r="E10" s="12" t="s">
        <v>1901</v>
      </c>
      <c r="F10" s="12"/>
      <c r="G10" s="12">
        <v>448.25</v>
      </c>
      <c r="H10" s="41">
        <v>7.0000000000000007E-2</v>
      </c>
      <c r="I10" s="12" t="s">
        <v>1954</v>
      </c>
      <c r="J10" s="12">
        <v>1250.6175000000001</v>
      </c>
      <c r="K10" s="17">
        <f t="shared" si="0"/>
        <v>2.25</v>
      </c>
      <c r="L10" s="20">
        <f t="shared" si="2"/>
        <v>448.25</v>
      </c>
      <c r="M10" s="45">
        <f t="shared" si="1"/>
        <v>7.0000000000000007E-2</v>
      </c>
    </row>
    <row r="11" spans="1:13" x14ac:dyDescent="0.3">
      <c r="A11" s="11" t="s">
        <v>1963</v>
      </c>
      <c r="B11" s="39">
        <v>45869</v>
      </c>
      <c r="C11" s="12" t="s">
        <v>1964</v>
      </c>
      <c r="D11" s="12" t="s">
        <v>1670</v>
      </c>
      <c r="E11" s="12" t="s">
        <v>1880</v>
      </c>
      <c r="F11" s="12">
        <v>2</v>
      </c>
      <c r="G11" s="12">
        <v>873.17</v>
      </c>
      <c r="H11" s="41">
        <v>0.23</v>
      </c>
      <c r="I11" s="12" t="s">
        <v>1954</v>
      </c>
      <c r="J11" s="12">
        <v>1344.6818000000001</v>
      </c>
      <c r="K11" s="17">
        <f t="shared" si="0"/>
        <v>2</v>
      </c>
      <c r="L11" s="20">
        <f t="shared" si="2"/>
        <v>873.17</v>
      </c>
      <c r="M11" s="45">
        <f t="shared" si="1"/>
        <v>0.23</v>
      </c>
    </row>
    <row r="12" spans="1:13" x14ac:dyDescent="0.3">
      <c r="A12" s="11" t="s">
        <v>1965</v>
      </c>
      <c r="B12" s="39">
        <v>45335</v>
      </c>
      <c r="C12" s="12" t="s">
        <v>245</v>
      </c>
      <c r="D12" s="12" t="s">
        <v>1641</v>
      </c>
      <c r="E12" s="12" t="s">
        <v>1927</v>
      </c>
      <c r="F12" s="12">
        <v>1</v>
      </c>
      <c r="G12" s="12">
        <v>278.63</v>
      </c>
      <c r="H12" s="41">
        <v>7.0000000000000007E-2</v>
      </c>
      <c r="I12" s="12" t="s">
        <v>1952</v>
      </c>
      <c r="J12" s="12">
        <v>259.1259</v>
      </c>
      <c r="K12" s="17">
        <f t="shared" si="0"/>
        <v>1</v>
      </c>
      <c r="L12" s="20">
        <f t="shared" si="2"/>
        <v>278.63</v>
      </c>
      <c r="M12" s="45">
        <f t="shared" si="1"/>
        <v>7.0000000000000007E-2</v>
      </c>
    </row>
    <row r="13" spans="1:13" x14ac:dyDescent="0.3">
      <c r="A13" s="11" t="s">
        <v>1966</v>
      </c>
      <c r="B13" s="39">
        <v>45801</v>
      </c>
      <c r="C13" s="12" t="s">
        <v>1018</v>
      </c>
      <c r="D13" s="12" t="s">
        <v>1689</v>
      </c>
      <c r="E13" s="12" t="s">
        <v>1885</v>
      </c>
      <c r="F13" s="12">
        <v>4</v>
      </c>
      <c r="G13" s="12">
        <v>286.92</v>
      </c>
      <c r="H13" s="41">
        <v>0.17</v>
      </c>
      <c r="I13" s="12" t="s">
        <v>1952</v>
      </c>
      <c r="J13" s="12">
        <v>952.57439999999997</v>
      </c>
      <c r="K13" s="17">
        <f t="shared" si="0"/>
        <v>4</v>
      </c>
      <c r="L13" s="20">
        <f t="shared" si="2"/>
        <v>286.92</v>
      </c>
      <c r="M13" s="45">
        <f t="shared" si="1"/>
        <v>0.17</v>
      </c>
    </row>
    <row r="14" spans="1:13" x14ac:dyDescent="0.3">
      <c r="A14" s="11" t="s">
        <v>1967</v>
      </c>
      <c r="B14" s="39">
        <v>45528</v>
      </c>
      <c r="C14" s="12" t="s">
        <v>771</v>
      </c>
      <c r="D14" s="12" t="s">
        <v>1840</v>
      </c>
      <c r="E14" s="12" t="s">
        <v>1897</v>
      </c>
      <c r="F14" s="12">
        <v>4</v>
      </c>
      <c r="G14" s="12">
        <v>644.58000000000004</v>
      </c>
      <c r="H14" s="41">
        <v>0.01</v>
      </c>
      <c r="I14" s="12" t="s">
        <v>1952</v>
      </c>
      <c r="J14" s="12">
        <v>2552.5367999999999</v>
      </c>
      <c r="K14" s="17">
        <f t="shared" si="0"/>
        <v>4</v>
      </c>
      <c r="L14" s="20">
        <f t="shared" si="2"/>
        <v>644.58000000000004</v>
      </c>
      <c r="M14" s="45">
        <f t="shared" si="1"/>
        <v>0.01</v>
      </c>
    </row>
    <row r="15" spans="1:13" x14ac:dyDescent="0.3">
      <c r="A15" s="11" t="s">
        <v>1968</v>
      </c>
      <c r="B15" s="39">
        <v>45875</v>
      </c>
      <c r="C15" s="12" t="s">
        <v>1382</v>
      </c>
      <c r="D15" s="12" t="s">
        <v>1673</v>
      </c>
      <c r="E15" s="12" t="s">
        <v>1932</v>
      </c>
      <c r="F15" s="12">
        <v>2</v>
      </c>
      <c r="G15" s="12">
        <v>316.89999999999998</v>
      </c>
      <c r="H15" s="41">
        <v>0.3</v>
      </c>
      <c r="I15" s="12" t="s">
        <v>1954</v>
      </c>
      <c r="J15" s="12">
        <v>443.66</v>
      </c>
      <c r="K15" s="17">
        <f t="shared" si="0"/>
        <v>2</v>
      </c>
      <c r="L15" s="20">
        <f t="shared" si="2"/>
        <v>316.89999999999998</v>
      </c>
      <c r="M15" s="45">
        <f t="shared" si="1"/>
        <v>0.3</v>
      </c>
    </row>
    <row r="16" spans="1:13" x14ac:dyDescent="0.3">
      <c r="A16" s="11" t="s">
        <v>1969</v>
      </c>
      <c r="B16" s="39">
        <v>45829</v>
      </c>
      <c r="C16" s="12" t="s">
        <v>1102</v>
      </c>
      <c r="D16" s="12" t="s">
        <v>1641</v>
      </c>
      <c r="E16" s="12" t="s">
        <v>1929</v>
      </c>
      <c r="F16" s="12">
        <v>4</v>
      </c>
      <c r="G16" s="12">
        <v>403.47</v>
      </c>
      <c r="H16" s="41">
        <v>0.28999999999999998</v>
      </c>
      <c r="I16" s="12" t="s">
        <v>1954</v>
      </c>
      <c r="J16" s="12">
        <v>1145.8548000000001</v>
      </c>
      <c r="K16" s="17">
        <f t="shared" si="0"/>
        <v>4</v>
      </c>
      <c r="L16" s="20">
        <f t="shared" si="2"/>
        <v>403.47</v>
      </c>
      <c r="M16" s="45">
        <f t="shared" si="1"/>
        <v>0.28999999999999998</v>
      </c>
    </row>
    <row r="17" spans="1:13" x14ac:dyDescent="0.3">
      <c r="A17" s="11" t="s">
        <v>1970</v>
      </c>
      <c r="B17" s="39">
        <v>45636</v>
      </c>
      <c r="C17" s="12" t="s">
        <v>1360</v>
      </c>
      <c r="D17" s="12" t="s">
        <v>1679</v>
      </c>
      <c r="E17" s="12" t="s">
        <v>1914</v>
      </c>
      <c r="F17" s="12"/>
      <c r="G17" s="12">
        <v>871.34</v>
      </c>
      <c r="H17" s="41">
        <v>0.04</v>
      </c>
      <c r="I17" s="12" t="s">
        <v>1957</v>
      </c>
      <c r="J17" s="12">
        <v>2509.4591999999998</v>
      </c>
      <c r="K17" s="17">
        <f t="shared" si="0"/>
        <v>2.125</v>
      </c>
      <c r="L17" s="20">
        <f t="shared" si="2"/>
        <v>871.34</v>
      </c>
      <c r="M17" s="45">
        <f t="shared" si="1"/>
        <v>0.04</v>
      </c>
    </row>
    <row r="18" spans="1:13" x14ac:dyDescent="0.3">
      <c r="A18" s="11" t="s">
        <v>1971</v>
      </c>
      <c r="B18" s="39">
        <v>45913</v>
      </c>
      <c r="C18" s="12" t="s">
        <v>888</v>
      </c>
      <c r="D18" s="12" t="s">
        <v>1770</v>
      </c>
      <c r="E18" s="12" t="s">
        <v>1941</v>
      </c>
      <c r="F18" s="12">
        <v>2</v>
      </c>
      <c r="G18" s="12">
        <v>451.98</v>
      </c>
      <c r="H18" s="41">
        <v>0.25</v>
      </c>
      <c r="I18" s="12" t="s">
        <v>1952</v>
      </c>
      <c r="J18" s="12">
        <v>677.97</v>
      </c>
      <c r="K18" s="17">
        <f t="shared" si="0"/>
        <v>2</v>
      </c>
      <c r="L18" s="20">
        <f t="shared" si="2"/>
        <v>451.98</v>
      </c>
      <c r="M18" s="45">
        <f t="shared" si="1"/>
        <v>0.25</v>
      </c>
    </row>
    <row r="19" spans="1:13" x14ac:dyDescent="0.3">
      <c r="A19" s="11" t="s">
        <v>1972</v>
      </c>
      <c r="B19" s="39">
        <v>45637</v>
      </c>
      <c r="C19" s="12" t="s">
        <v>292</v>
      </c>
      <c r="D19" s="12" t="s">
        <v>1651</v>
      </c>
      <c r="E19" s="12" t="s">
        <v>1897</v>
      </c>
      <c r="F19" s="12">
        <v>2</v>
      </c>
      <c r="G19" s="12">
        <v>502.69</v>
      </c>
      <c r="H19" s="41">
        <v>0.23</v>
      </c>
      <c r="I19" s="12" t="s">
        <v>1952</v>
      </c>
      <c r="J19" s="12">
        <v>774.14260000000002</v>
      </c>
      <c r="K19" s="17">
        <f t="shared" si="0"/>
        <v>2</v>
      </c>
      <c r="L19" s="20">
        <f t="shared" si="2"/>
        <v>502.69</v>
      </c>
      <c r="M19" s="45">
        <f t="shared" si="1"/>
        <v>0.23</v>
      </c>
    </row>
    <row r="20" spans="1:13" x14ac:dyDescent="0.3">
      <c r="A20" s="11" t="s">
        <v>1973</v>
      </c>
      <c r="B20" s="39">
        <v>45517</v>
      </c>
      <c r="C20" s="12" t="s">
        <v>342</v>
      </c>
      <c r="D20" s="12" t="s">
        <v>1689</v>
      </c>
      <c r="E20" s="12" t="s">
        <v>1897</v>
      </c>
      <c r="F20" s="12">
        <v>2</v>
      </c>
      <c r="G20" s="12">
        <v>559.23</v>
      </c>
      <c r="H20" s="41">
        <v>0.25</v>
      </c>
      <c r="I20" s="12" t="s">
        <v>1957</v>
      </c>
      <c r="J20" s="12">
        <v>838.84500000000003</v>
      </c>
      <c r="K20" s="17">
        <f t="shared" si="0"/>
        <v>2</v>
      </c>
      <c r="L20" s="20">
        <f t="shared" si="2"/>
        <v>559.23</v>
      </c>
      <c r="M20" s="45">
        <f t="shared" si="1"/>
        <v>0.25</v>
      </c>
    </row>
    <row r="21" spans="1:13" x14ac:dyDescent="0.3">
      <c r="A21" s="11" t="s">
        <v>1974</v>
      </c>
      <c r="B21" s="39">
        <v>45369</v>
      </c>
      <c r="C21" s="12" t="s">
        <v>777</v>
      </c>
      <c r="D21" s="12" t="s">
        <v>1755</v>
      </c>
      <c r="E21" s="12" t="s">
        <v>1925</v>
      </c>
      <c r="F21" s="12">
        <v>4</v>
      </c>
      <c r="G21" s="12"/>
      <c r="H21" s="41">
        <v>0.04</v>
      </c>
      <c r="I21" s="12" t="s">
        <v>1957</v>
      </c>
      <c r="J21" s="12">
        <v>1782.4512</v>
      </c>
      <c r="K21" s="17">
        <f t="shared" si="0"/>
        <v>4</v>
      </c>
      <c r="L21" s="20">
        <f t="shared" si="2"/>
        <v>398.88599999999997</v>
      </c>
      <c r="M21" s="45">
        <f t="shared" si="1"/>
        <v>0.04</v>
      </c>
    </row>
    <row r="22" spans="1:13" x14ac:dyDescent="0.3">
      <c r="A22" s="11" t="s">
        <v>1975</v>
      </c>
      <c r="B22" s="39">
        <v>45843</v>
      </c>
      <c r="C22" s="12" t="s">
        <v>493</v>
      </c>
      <c r="D22" s="12" t="s">
        <v>1792</v>
      </c>
      <c r="E22" s="12" t="s">
        <v>1935</v>
      </c>
      <c r="F22" s="12">
        <v>3</v>
      </c>
      <c r="G22" s="12">
        <v>986.04</v>
      </c>
      <c r="H22" s="41">
        <v>0.27</v>
      </c>
      <c r="I22" s="12" t="s">
        <v>1957</v>
      </c>
      <c r="J22" s="12">
        <v>2159.4276</v>
      </c>
      <c r="K22" s="17">
        <f t="shared" si="0"/>
        <v>3</v>
      </c>
      <c r="L22" s="20">
        <f t="shared" si="2"/>
        <v>986.04</v>
      </c>
      <c r="M22" s="45">
        <f t="shared" si="1"/>
        <v>0.27</v>
      </c>
    </row>
    <row r="23" spans="1:13" x14ac:dyDescent="0.3">
      <c r="A23" s="11" t="s">
        <v>1976</v>
      </c>
      <c r="B23" s="39">
        <v>45447</v>
      </c>
      <c r="C23" s="12" t="s">
        <v>1246</v>
      </c>
      <c r="D23" s="12" t="s">
        <v>1702</v>
      </c>
      <c r="E23" s="12" t="s">
        <v>1938</v>
      </c>
      <c r="F23" s="12">
        <v>1</v>
      </c>
      <c r="G23" s="12">
        <v>589.55999999999995</v>
      </c>
      <c r="H23" s="41">
        <v>0.22</v>
      </c>
      <c r="I23" s="12" t="s">
        <v>1952</v>
      </c>
      <c r="J23" s="12">
        <v>459.85680000000002</v>
      </c>
      <c r="K23" s="17">
        <f t="shared" si="0"/>
        <v>1</v>
      </c>
      <c r="L23" s="20">
        <f t="shared" si="2"/>
        <v>589.55999999999995</v>
      </c>
      <c r="M23" s="45">
        <f t="shared" si="1"/>
        <v>0.22</v>
      </c>
    </row>
    <row r="24" spans="1:13" x14ac:dyDescent="0.3">
      <c r="A24" s="11" t="s">
        <v>1977</v>
      </c>
      <c r="B24" s="39">
        <v>45394</v>
      </c>
      <c r="C24" s="12" t="s">
        <v>1476</v>
      </c>
      <c r="D24" s="12" t="s">
        <v>1783</v>
      </c>
      <c r="E24" s="12" t="s">
        <v>1917</v>
      </c>
      <c r="F24" s="12">
        <v>3</v>
      </c>
      <c r="G24" s="12">
        <v>979.42</v>
      </c>
      <c r="H24" s="41">
        <v>0.03</v>
      </c>
      <c r="I24" s="12" t="s">
        <v>1954</v>
      </c>
      <c r="J24" s="12">
        <v>2850.1122</v>
      </c>
      <c r="K24" s="17">
        <f t="shared" si="0"/>
        <v>3</v>
      </c>
      <c r="L24" s="20">
        <f t="shared" si="2"/>
        <v>979.42</v>
      </c>
      <c r="M24" s="45">
        <f t="shared" si="1"/>
        <v>0.03</v>
      </c>
    </row>
    <row r="25" spans="1:13" x14ac:dyDescent="0.3">
      <c r="A25" s="11" t="s">
        <v>1978</v>
      </c>
      <c r="B25" s="39">
        <v>45466</v>
      </c>
      <c r="C25" s="12" t="s">
        <v>1162</v>
      </c>
      <c r="D25" s="12" t="s">
        <v>1600</v>
      </c>
      <c r="E25" s="12" t="s">
        <v>1910</v>
      </c>
      <c r="F25" s="12">
        <v>1</v>
      </c>
      <c r="G25" s="12">
        <v>719.28</v>
      </c>
      <c r="H25" s="41">
        <v>0.08</v>
      </c>
      <c r="I25" s="12" t="s">
        <v>1952</v>
      </c>
      <c r="J25" s="12">
        <v>661.73760000000004</v>
      </c>
      <c r="K25" s="17">
        <f t="shared" si="0"/>
        <v>1</v>
      </c>
      <c r="L25" s="20">
        <f t="shared" si="2"/>
        <v>719.28</v>
      </c>
      <c r="M25" s="45">
        <f t="shared" si="1"/>
        <v>0.08</v>
      </c>
    </row>
    <row r="26" spans="1:13" x14ac:dyDescent="0.3">
      <c r="A26" s="11" t="s">
        <v>1979</v>
      </c>
      <c r="B26" s="39">
        <v>45908</v>
      </c>
      <c r="C26" s="12" t="s">
        <v>620</v>
      </c>
      <c r="D26" s="12" t="s">
        <v>1776</v>
      </c>
      <c r="E26" s="12" t="s">
        <v>1904</v>
      </c>
      <c r="F26" s="12">
        <v>3</v>
      </c>
      <c r="G26" s="12">
        <v>77.599999999999994</v>
      </c>
      <c r="H26" s="41">
        <v>7.0000000000000007E-2</v>
      </c>
      <c r="I26" s="12" t="s">
        <v>1952</v>
      </c>
      <c r="J26" s="12">
        <v>216.50399999999999</v>
      </c>
      <c r="K26" s="17">
        <f t="shared" si="0"/>
        <v>3</v>
      </c>
      <c r="L26" s="20">
        <f t="shared" si="2"/>
        <v>77.599999999999994</v>
      </c>
      <c r="M26" s="45">
        <f t="shared" si="1"/>
        <v>7.0000000000000007E-2</v>
      </c>
    </row>
    <row r="27" spans="1:13" x14ac:dyDescent="0.3">
      <c r="A27" s="11" t="s">
        <v>1980</v>
      </c>
      <c r="B27" s="39">
        <v>45552</v>
      </c>
      <c r="C27" s="12" t="s">
        <v>1201</v>
      </c>
      <c r="D27" s="12" t="s">
        <v>1570</v>
      </c>
      <c r="E27" s="12" t="s">
        <v>1894</v>
      </c>
      <c r="F27" s="12">
        <v>4</v>
      </c>
      <c r="G27" s="12">
        <v>852.71</v>
      </c>
      <c r="H27" s="41">
        <v>0.14000000000000001</v>
      </c>
      <c r="I27" s="12" t="s">
        <v>1954</v>
      </c>
      <c r="J27" s="12">
        <v>2933.3224</v>
      </c>
      <c r="K27" s="17">
        <f t="shared" si="0"/>
        <v>4</v>
      </c>
      <c r="L27" s="20">
        <f t="shared" si="2"/>
        <v>852.71</v>
      </c>
      <c r="M27" s="45">
        <f t="shared" si="1"/>
        <v>0.14000000000000001</v>
      </c>
    </row>
    <row r="28" spans="1:13" x14ac:dyDescent="0.3">
      <c r="A28" s="11" t="s">
        <v>1981</v>
      </c>
      <c r="B28" s="39">
        <v>45294</v>
      </c>
      <c r="C28" s="12" t="s">
        <v>700</v>
      </c>
      <c r="D28" s="12" t="s">
        <v>1870</v>
      </c>
      <c r="E28" s="12" t="s">
        <v>1910</v>
      </c>
      <c r="F28" s="12">
        <v>4</v>
      </c>
      <c r="G28" s="12">
        <v>156.16</v>
      </c>
      <c r="H28" s="41"/>
      <c r="I28" s="12" t="s">
        <v>1952</v>
      </c>
      <c r="J28" s="12">
        <v>599.65440000000001</v>
      </c>
      <c r="K28" s="17">
        <f t="shared" si="0"/>
        <v>4</v>
      </c>
      <c r="L28" s="20">
        <f t="shared" si="2"/>
        <v>156.16</v>
      </c>
      <c r="M28" s="45">
        <f t="shared" si="1"/>
        <v>0.14807518796992486</v>
      </c>
    </row>
    <row r="29" spans="1:13" x14ac:dyDescent="0.3">
      <c r="A29" s="11" t="s">
        <v>1982</v>
      </c>
      <c r="B29" s="39">
        <v>45710</v>
      </c>
      <c r="C29" s="12" t="s">
        <v>661</v>
      </c>
      <c r="D29" s="12" t="s">
        <v>1807</v>
      </c>
      <c r="E29" s="12" t="s">
        <v>1910</v>
      </c>
      <c r="F29" s="12">
        <v>3</v>
      </c>
      <c r="G29" s="12">
        <v>815.49</v>
      </c>
      <c r="H29" s="41">
        <v>0.17</v>
      </c>
      <c r="I29" s="12" t="s">
        <v>1952</v>
      </c>
      <c r="J29" s="12">
        <v>2030.5700999999999</v>
      </c>
      <c r="K29" s="17">
        <f t="shared" si="0"/>
        <v>3</v>
      </c>
      <c r="L29" s="20">
        <f t="shared" si="2"/>
        <v>815.49</v>
      </c>
      <c r="M29" s="45">
        <f t="shared" si="1"/>
        <v>0.17</v>
      </c>
    </row>
    <row r="30" spans="1:13" x14ac:dyDescent="0.3">
      <c r="A30" s="11" t="s">
        <v>1983</v>
      </c>
      <c r="B30" s="39">
        <v>45923</v>
      </c>
      <c r="C30" s="12" t="s">
        <v>505</v>
      </c>
      <c r="D30" s="12" t="s">
        <v>1604</v>
      </c>
      <c r="E30" s="12" t="s">
        <v>1889</v>
      </c>
      <c r="F30" s="12">
        <v>2</v>
      </c>
      <c r="G30" s="12">
        <v>74.209999999999994</v>
      </c>
      <c r="H30" s="41">
        <v>0.11</v>
      </c>
      <c r="I30" s="12" t="s">
        <v>1954</v>
      </c>
      <c r="J30" s="12">
        <v>132.09379999999999</v>
      </c>
      <c r="K30" s="17">
        <f t="shared" si="0"/>
        <v>2</v>
      </c>
      <c r="L30" s="20">
        <f t="shared" si="2"/>
        <v>74.209999999999994</v>
      </c>
      <c r="M30" s="45">
        <f t="shared" si="1"/>
        <v>0.11</v>
      </c>
    </row>
    <row r="31" spans="1:13" x14ac:dyDescent="0.3">
      <c r="A31" s="11" t="s">
        <v>1984</v>
      </c>
      <c r="B31" s="39">
        <v>45302</v>
      </c>
      <c r="C31" s="12" t="s">
        <v>1102</v>
      </c>
      <c r="D31" s="12" t="s">
        <v>1873</v>
      </c>
      <c r="E31" s="12" t="s">
        <v>1894</v>
      </c>
      <c r="F31" s="12"/>
      <c r="G31" s="12">
        <v>451.67</v>
      </c>
      <c r="H31" s="41">
        <v>0.15</v>
      </c>
      <c r="I31" s="12" t="s">
        <v>1952</v>
      </c>
      <c r="J31" s="12">
        <v>1535.6780000000001</v>
      </c>
      <c r="K31" s="17">
        <f t="shared" si="0"/>
        <v>2.25</v>
      </c>
      <c r="L31" s="20">
        <f t="shared" si="2"/>
        <v>451.67</v>
      </c>
      <c r="M31" s="45">
        <f t="shared" si="1"/>
        <v>0.15</v>
      </c>
    </row>
    <row r="32" spans="1:13" x14ac:dyDescent="0.3">
      <c r="A32" s="11" t="s">
        <v>1985</v>
      </c>
      <c r="B32" s="39">
        <v>45217</v>
      </c>
      <c r="C32" s="12" t="s">
        <v>122</v>
      </c>
      <c r="D32" s="12" t="s">
        <v>1570</v>
      </c>
      <c r="E32" s="12" t="s">
        <v>1941</v>
      </c>
      <c r="F32" s="12">
        <v>1</v>
      </c>
      <c r="G32" s="12">
        <v>429.38</v>
      </c>
      <c r="H32" s="41">
        <v>0.13</v>
      </c>
      <c r="I32" s="12" t="s">
        <v>1954</v>
      </c>
      <c r="J32" s="12">
        <v>373.56060000000002</v>
      </c>
      <c r="K32" s="17">
        <f t="shared" si="0"/>
        <v>1</v>
      </c>
      <c r="L32" s="20">
        <f t="shared" si="2"/>
        <v>429.38</v>
      </c>
      <c r="M32" s="45">
        <f t="shared" si="1"/>
        <v>0.13</v>
      </c>
    </row>
    <row r="33" spans="1:13" x14ac:dyDescent="0.3">
      <c r="A33" s="11" t="s">
        <v>1986</v>
      </c>
      <c r="B33" s="39">
        <v>45593</v>
      </c>
      <c r="C33" s="12" t="s">
        <v>1292</v>
      </c>
      <c r="D33" s="12" t="s">
        <v>1734</v>
      </c>
      <c r="E33" s="12" t="s">
        <v>1922</v>
      </c>
      <c r="F33" s="12">
        <v>2</v>
      </c>
      <c r="G33" s="12">
        <v>148.96</v>
      </c>
      <c r="H33" s="41">
        <v>0.03</v>
      </c>
      <c r="I33" s="12" t="s">
        <v>1957</v>
      </c>
      <c r="J33" s="12">
        <v>288.98239999999998</v>
      </c>
      <c r="K33" s="17">
        <f t="shared" si="0"/>
        <v>2</v>
      </c>
      <c r="L33" s="20">
        <f t="shared" si="2"/>
        <v>148.96</v>
      </c>
      <c r="M33" s="45">
        <f t="shared" si="1"/>
        <v>0.03</v>
      </c>
    </row>
    <row r="34" spans="1:13" x14ac:dyDescent="0.3">
      <c r="A34" s="11" t="s">
        <v>1987</v>
      </c>
      <c r="B34" s="39">
        <v>45597</v>
      </c>
      <c r="C34" s="12" t="s">
        <v>1251</v>
      </c>
      <c r="D34" s="12" t="s">
        <v>1801</v>
      </c>
      <c r="E34" s="12" t="s">
        <v>1910</v>
      </c>
      <c r="F34" s="12">
        <v>4</v>
      </c>
      <c r="G34" s="12">
        <v>313.83</v>
      </c>
      <c r="H34" s="41">
        <v>0.08</v>
      </c>
      <c r="I34" s="12" t="s">
        <v>1952</v>
      </c>
      <c r="J34" s="12">
        <v>1154.8943999999999</v>
      </c>
      <c r="K34" s="17">
        <f t="shared" si="0"/>
        <v>4</v>
      </c>
      <c r="L34" s="20">
        <f t="shared" si="2"/>
        <v>313.83</v>
      </c>
      <c r="M34" s="45">
        <f t="shared" si="1"/>
        <v>0.08</v>
      </c>
    </row>
    <row r="35" spans="1:13" x14ac:dyDescent="0.3">
      <c r="A35" s="11" t="s">
        <v>1988</v>
      </c>
      <c r="B35" s="39">
        <v>45620</v>
      </c>
      <c r="C35" s="12" t="s">
        <v>1411</v>
      </c>
      <c r="D35" s="12" t="s">
        <v>1600</v>
      </c>
      <c r="E35" s="12" t="s">
        <v>1904</v>
      </c>
      <c r="F35" s="12">
        <v>2</v>
      </c>
      <c r="G35" s="12">
        <v>717.31</v>
      </c>
      <c r="H35" s="41">
        <v>0.15</v>
      </c>
      <c r="I35" s="12" t="s">
        <v>1952</v>
      </c>
      <c r="J35" s="12">
        <v>1219.4269999999999</v>
      </c>
      <c r="K35" s="17">
        <f t="shared" si="0"/>
        <v>2</v>
      </c>
      <c r="L35" s="20">
        <f t="shared" si="2"/>
        <v>717.31</v>
      </c>
      <c r="M35" s="45">
        <f t="shared" si="1"/>
        <v>0.15</v>
      </c>
    </row>
    <row r="36" spans="1:13" x14ac:dyDescent="0.3">
      <c r="A36" s="11" t="s">
        <v>1989</v>
      </c>
      <c r="B36" s="39">
        <v>45215</v>
      </c>
      <c r="C36" s="12" t="s">
        <v>1090</v>
      </c>
      <c r="D36" s="12" t="s">
        <v>1813</v>
      </c>
      <c r="E36" s="12" t="s">
        <v>1885</v>
      </c>
      <c r="F36" s="12"/>
      <c r="G36" s="12">
        <v>873.22</v>
      </c>
      <c r="H36" s="41">
        <v>0.18</v>
      </c>
      <c r="I36" s="12" t="s">
        <v>1952</v>
      </c>
      <c r="J36" s="12">
        <v>2148.1212</v>
      </c>
      <c r="K36" s="17">
        <f t="shared" si="0"/>
        <v>2.2105263157894739</v>
      </c>
      <c r="L36" s="20">
        <f t="shared" si="2"/>
        <v>873.22</v>
      </c>
      <c r="M36" s="45">
        <f t="shared" si="1"/>
        <v>0.18</v>
      </c>
    </row>
    <row r="37" spans="1:13" x14ac:dyDescent="0.3">
      <c r="A37" s="11" t="s">
        <v>1990</v>
      </c>
      <c r="B37" s="39">
        <v>45878</v>
      </c>
      <c r="C37" s="12" t="s">
        <v>715</v>
      </c>
      <c r="D37" s="12" t="s">
        <v>1991</v>
      </c>
      <c r="E37" s="12" t="s">
        <v>1894</v>
      </c>
      <c r="F37" s="12">
        <v>4</v>
      </c>
      <c r="G37" s="12">
        <v>109.36</v>
      </c>
      <c r="H37" s="41">
        <v>0.19</v>
      </c>
      <c r="I37" s="12" t="s">
        <v>1957</v>
      </c>
      <c r="J37" s="12">
        <v>354.32639999999998</v>
      </c>
      <c r="K37" s="17">
        <f t="shared" si="0"/>
        <v>4</v>
      </c>
      <c r="L37" s="20">
        <f t="shared" si="2"/>
        <v>109.36</v>
      </c>
      <c r="M37" s="45">
        <f t="shared" si="1"/>
        <v>0.19</v>
      </c>
    </row>
    <row r="38" spans="1:13" x14ac:dyDescent="0.3">
      <c r="A38" s="11" t="s">
        <v>1992</v>
      </c>
      <c r="B38" s="39">
        <v>45635</v>
      </c>
      <c r="C38" s="12" t="s">
        <v>314</v>
      </c>
      <c r="D38" s="12" t="s">
        <v>1570</v>
      </c>
      <c r="E38" s="12" t="s">
        <v>1907</v>
      </c>
      <c r="F38" s="12">
        <v>3</v>
      </c>
      <c r="G38" s="12">
        <v>559.52</v>
      </c>
      <c r="H38" s="41">
        <v>0.16</v>
      </c>
      <c r="I38" s="12" t="s">
        <v>1954</v>
      </c>
      <c r="J38" s="12">
        <v>1409.9903999999999</v>
      </c>
      <c r="K38" s="17">
        <f t="shared" si="0"/>
        <v>3</v>
      </c>
      <c r="L38" s="20">
        <f t="shared" si="2"/>
        <v>559.52</v>
      </c>
      <c r="M38" s="45">
        <f t="shared" si="1"/>
        <v>0.16</v>
      </c>
    </row>
    <row r="39" spans="1:13" x14ac:dyDescent="0.3">
      <c r="A39" s="11" t="s">
        <v>1993</v>
      </c>
      <c r="B39" s="39">
        <v>45329</v>
      </c>
      <c r="C39" s="12" t="s">
        <v>1521</v>
      </c>
      <c r="D39" s="12" t="s">
        <v>1593</v>
      </c>
      <c r="E39" s="12" t="s">
        <v>1935</v>
      </c>
      <c r="F39" s="12">
        <v>3</v>
      </c>
      <c r="G39" s="12">
        <v>121.76</v>
      </c>
      <c r="H39" s="41">
        <v>0.27</v>
      </c>
      <c r="I39" s="12" t="s">
        <v>1954</v>
      </c>
      <c r="J39" s="12">
        <v>266.65440000000001</v>
      </c>
      <c r="K39" s="17">
        <f t="shared" si="0"/>
        <v>3</v>
      </c>
      <c r="L39" s="20">
        <f t="shared" si="2"/>
        <v>121.76</v>
      </c>
      <c r="M39" s="45">
        <f t="shared" si="1"/>
        <v>0.27</v>
      </c>
    </row>
    <row r="40" spans="1:13" x14ac:dyDescent="0.3">
      <c r="A40" s="11" t="s">
        <v>1994</v>
      </c>
      <c r="B40" s="39">
        <v>45378</v>
      </c>
      <c r="C40" s="12" t="s">
        <v>629</v>
      </c>
      <c r="D40" s="12" t="s">
        <v>1670</v>
      </c>
      <c r="E40" s="12" t="s">
        <v>1925</v>
      </c>
      <c r="F40" s="12">
        <v>4</v>
      </c>
      <c r="G40" s="12">
        <v>735.32</v>
      </c>
      <c r="H40" s="41">
        <v>0.06</v>
      </c>
      <c r="I40" s="12" t="s">
        <v>1957</v>
      </c>
      <c r="J40" s="12">
        <v>2764.8031999999998</v>
      </c>
      <c r="K40" s="17">
        <f t="shared" si="0"/>
        <v>4</v>
      </c>
      <c r="L40" s="20">
        <f t="shared" si="2"/>
        <v>735.32</v>
      </c>
      <c r="M40" s="45">
        <f t="shared" si="1"/>
        <v>0.06</v>
      </c>
    </row>
    <row r="41" spans="1:13" x14ac:dyDescent="0.3">
      <c r="A41" s="11" t="s">
        <v>1995</v>
      </c>
      <c r="B41" s="39">
        <v>45264</v>
      </c>
      <c r="C41" s="12" t="s">
        <v>1348</v>
      </c>
      <c r="D41" s="12" t="s">
        <v>1858</v>
      </c>
      <c r="E41" s="12" t="s">
        <v>1894</v>
      </c>
      <c r="F41" s="12">
        <v>2</v>
      </c>
      <c r="G41" s="12">
        <v>600.73</v>
      </c>
      <c r="H41" s="41">
        <v>0.08</v>
      </c>
      <c r="I41" s="12" t="s">
        <v>1952</v>
      </c>
      <c r="J41" s="12">
        <v>1105.3432</v>
      </c>
      <c r="K41" s="17">
        <f t="shared" si="0"/>
        <v>2</v>
      </c>
      <c r="L41" s="20">
        <f t="shared" si="2"/>
        <v>600.73</v>
      </c>
      <c r="M41" s="45">
        <f t="shared" si="1"/>
        <v>0.08</v>
      </c>
    </row>
    <row r="42" spans="1:13" x14ac:dyDescent="0.3">
      <c r="A42" s="11" t="s">
        <v>1996</v>
      </c>
      <c r="B42" s="39">
        <v>45486</v>
      </c>
      <c r="C42" s="12" t="s">
        <v>268</v>
      </c>
      <c r="D42" s="12" t="s">
        <v>1648</v>
      </c>
      <c r="E42" s="12" t="s">
        <v>1941</v>
      </c>
      <c r="F42" s="12">
        <v>2</v>
      </c>
      <c r="G42" s="12">
        <v>873.86</v>
      </c>
      <c r="H42" s="41">
        <v>7.0000000000000007E-2</v>
      </c>
      <c r="I42" s="12" t="s">
        <v>1957</v>
      </c>
      <c r="J42" s="12">
        <v>1625.3796</v>
      </c>
      <c r="K42" s="17">
        <f t="shared" si="0"/>
        <v>2</v>
      </c>
      <c r="L42" s="20">
        <f t="shared" si="2"/>
        <v>873.86</v>
      </c>
      <c r="M42" s="45">
        <f t="shared" si="1"/>
        <v>7.0000000000000007E-2</v>
      </c>
    </row>
    <row r="43" spans="1:13" x14ac:dyDescent="0.3">
      <c r="A43" s="11" t="s">
        <v>1997</v>
      </c>
      <c r="B43" s="39">
        <v>45241</v>
      </c>
      <c r="C43" s="12" t="s">
        <v>964</v>
      </c>
      <c r="D43" s="12" t="s">
        <v>1638</v>
      </c>
      <c r="E43" s="12" t="s">
        <v>1910</v>
      </c>
      <c r="F43" s="12">
        <v>3</v>
      </c>
      <c r="G43" s="12">
        <v>342.47</v>
      </c>
      <c r="H43" s="41">
        <v>0.08</v>
      </c>
      <c r="I43" s="12" t="s">
        <v>1954</v>
      </c>
      <c r="J43" s="12">
        <v>945.21720000000016</v>
      </c>
      <c r="K43" s="17">
        <f t="shared" si="0"/>
        <v>3</v>
      </c>
      <c r="L43" s="20">
        <f t="shared" si="2"/>
        <v>342.47</v>
      </c>
      <c r="M43" s="45">
        <f t="shared" si="1"/>
        <v>0.08</v>
      </c>
    </row>
    <row r="44" spans="1:13" x14ac:dyDescent="0.3">
      <c r="A44" s="11" t="s">
        <v>1998</v>
      </c>
      <c r="B44" s="39">
        <v>45649</v>
      </c>
      <c r="C44" s="12" t="s">
        <v>1063</v>
      </c>
      <c r="D44" s="12" t="s">
        <v>1657</v>
      </c>
      <c r="E44" s="12" t="s">
        <v>1914</v>
      </c>
      <c r="F44" s="12">
        <v>2</v>
      </c>
      <c r="G44" s="12">
        <v>915.15</v>
      </c>
      <c r="H44" s="41">
        <v>0.16</v>
      </c>
      <c r="I44" s="12" t="s">
        <v>1954</v>
      </c>
      <c r="J44" s="12">
        <v>1537.452</v>
      </c>
      <c r="K44" s="17">
        <f t="shared" si="0"/>
        <v>2</v>
      </c>
      <c r="L44" s="20">
        <f t="shared" si="2"/>
        <v>915.15</v>
      </c>
      <c r="M44" s="45">
        <f t="shared" si="1"/>
        <v>0.16</v>
      </c>
    </row>
    <row r="45" spans="1:13" x14ac:dyDescent="0.3">
      <c r="A45" s="11" t="s">
        <v>1999</v>
      </c>
      <c r="B45" s="39">
        <v>45677</v>
      </c>
      <c r="C45" s="12" t="s">
        <v>308</v>
      </c>
      <c r="D45" s="12" t="s">
        <v>1670</v>
      </c>
      <c r="E45" s="12" t="s">
        <v>1935</v>
      </c>
      <c r="F45" s="12"/>
      <c r="G45" s="12">
        <v>863.11</v>
      </c>
      <c r="H45" s="41">
        <v>0.28000000000000003</v>
      </c>
      <c r="I45" s="12" t="s">
        <v>1954</v>
      </c>
      <c r="J45" s="12">
        <v>1864.3176000000001</v>
      </c>
      <c r="K45" s="17">
        <f t="shared" si="0"/>
        <v>2.1818181818181817</v>
      </c>
      <c r="L45" s="20">
        <f t="shared" si="2"/>
        <v>863.11</v>
      </c>
      <c r="M45" s="45">
        <f t="shared" si="1"/>
        <v>0.28000000000000003</v>
      </c>
    </row>
    <row r="46" spans="1:13" x14ac:dyDescent="0.3">
      <c r="A46" s="11" t="s">
        <v>2000</v>
      </c>
      <c r="B46" s="39">
        <v>45538</v>
      </c>
      <c r="C46" s="12" t="s">
        <v>670</v>
      </c>
      <c r="D46" s="12" t="s">
        <v>1702</v>
      </c>
      <c r="E46" s="12" t="s">
        <v>1922</v>
      </c>
      <c r="F46" s="12">
        <v>2</v>
      </c>
      <c r="G46" s="12">
        <v>209.32</v>
      </c>
      <c r="H46" s="41">
        <v>0.23</v>
      </c>
      <c r="I46" s="12" t="s">
        <v>1957</v>
      </c>
      <c r="J46" s="12">
        <v>322.3528</v>
      </c>
      <c r="K46" s="17">
        <f t="shared" si="0"/>
        <v>2</v>
      </c>
      <c r="L46" s="20">
        <f t="shared" si="2"/>
        <v>209.32</v>
      </c>
      <c r="M46" s="45">
        <f t="shared" si="1"/>
        <v>0.23</v>
      </c>
    </row>
    <row r="47" spans="1:13" x14ac:dyDescent="0.3">
      <c r="A47" s="11" t="s">
        <v>2001</v>
      </c>
      <c r="B47" s="39">
        <v>45606</v>
      </c>
      <c r="C47" s="12" t="s">
        <v>1459</v>
      </c>
      <c r="D47" s="12" t="s">
        <v>1752</v>
      </c>
      <c r="E47" s="12" t="s">
        <v>1910</v>
      </c>
      <c r="F47" s="12">
        <v>4</v>
      </c>
      <c r="G47" s="12">
        <v>288.60000000000002</v>
      </c>
      <c r="H47" s="41">
        <v>0.09</v>
      </c>
      <c r="I47" s="12" t="s">
        <v>1954</v>
      </c>
      <c r="J47" s="12">
        <v>1050.5039999999999</v>
      </c>
      <c r="K47" s="17">
        <f t="shared" si="0"/>
        <v>4</v>
      </c>
      <c r="L47" s="20">
        <f t="shared" si="2"/>
        <v>288.60000000000002</v>
      </c>
      <c r="M47" s="45">
        <f t="shared" si="1"/>
        <v>0.09</v>
      </c>
    </row>
    <row r="48" spans="1:13" x14ac:dyDescent="0.3">
      <c r="A48" s="11" t="s">
        <v>2002</v>
      </c>
      <c r="B48" s="39">
        <v>45570</v>
      </c>
      <c r="C48" s="12" t="s">
        <v>262</v>
      </c>
      <c r="D48" s="12" t="s">
        <v>1810</v>
      </c>
      <c r="E48" s="12" t="s">
        <v>1932</v>
      </c>
      <c r="F48" s="12">
        <v>1</v>
      </c>
      <c r="G48" s="12">
        <v>418.69</v>
      </c>
      <c r="H48" s="41">
        <v>0.06</v>
      </c>
      <c r="I48" s="12" t="s">
        <v>1954</v>
      </c>
      <c r="J48" s="12">
        <v>393.5686</v>
      </c>
      <c r="K48" s="17">
        <f t="shared" si="0"/>
        <v>1</v>
      </c>
      <c r="L48" s="20">
        <f t="shared" si="2"/>
        <v>418.69</v>
      </c>
      <c r="M48" s="45">
        <f t="shared" si="1"/>
        <v>0.06</v>
      </c>
    </row>
    <row r="49" spans="1:13" x14ac:dyDescent="0.3">
      <c r="A49" s="11" t="s">
        <v>2003</v>
      </c>
      <c r="B49" s="39">
        <v>45466</v>
      </c>
      <c r="C49" s="12" t="s">
        <v>46</v>
      </c>
      <c r="D49" s="12" t="s">
        <v>1660</v>
      </c>
      <c r="E49" s="12" t="s">
        <v>1920</v>
      </c>
      <c r="F49" s="12">
        <v>1</v>
      </c>
      <c r="G49" s="12">
        <v>135.78</v>
      </c>
      <c r="H49" s="41">
        <v>0.14000000000000001</v>
      </c>
      <c r="I49" s="12" t="s">
        <v>1954</v>
      </c>
      <c r="J49" s="12">
        <v>116.77079999999999</v>
      </c>
      <c r="K49" s="17">
        <f t="shared" si="0"/>
        <v>1</v>
      </c>
      <c r="L49" s="20">
        <f t="shared" si="2"/>
        <v>135.78</v>
      </c>
      <c r="M49" s="45">
        <f t="shared" si="1"/>
        <v>0.14000000000000001</v>
      </c>
    </row>
    <row r="50" spans="1:13" x14ac:dyDescent="0.3">
      <c r="A50" s="11" t="s">
        <v>2004</v>
      </c>
      <c r="B50" s="39">
        <v>45218</v>
      </c>
      <c r="C50" s="12" t="s">
        <v>670</v>
      </c>
      <c r="D50" s="12" t="s">
        <v>1705</v>
      </c>
      <c r="E50" s="12" t="s">
        <v>1935</v>
      </c>
      <c r="F50" s="12">
        <v>1</v>
      </c>
      <c r="G50" s="12">
        <v>517.13</v>
      </c>
      <c r="H50" s="41">
        <v>0.28000000000000003</v>
      </c>
      <c r="I50" s="12" t="s">
        <v>1952</v>
      </c>
      <c r="J50" s="12">
        <v>372.33359999999999</v>
      </c>
      <c r="K50" s="17">
        <f t="shared" si="0"/>
        <v>1</v>
      </c>
      <c r="L50" s="20">
        <f t="shared" si="2"/>
        <v>517.13</v>
      </c>
      <c r="M50" s="45">
        <f t="shared" si="1"/>
        <v>0.28000000000000003</v>
      </c>
    </row>
    <row r="51" spans="1:13" x14ac:dyDescent="0.3">
      <c r="A51" s="11" t="s">
        <v>2005</v>
      </c>
      <c r="B51" s="39">
        <v>45607</v>
      </c>
      <c r="C51" s="12" t="s">
        <v>1315</v>
      </c>
      <c r="D51" s="12" t="s">
        <v>1631</v>
      </c>
      <c r="E51" s="12" t="s">
        <v>1932</v>
      </c>
      <c r="F51" s="12">
        <v>2</v>
      </c>
      <c r="G51" s="12">
        <v>384.66</v>
      </c>
      <c r="H51" s="41">
        <v>0.08</v>
      </c>
      <c r="I51" s="12" t="s">
        <v>1957</v>
      </c>
      <c r="J51" s="12">
        <v>707.77440000000013</v>
      </c>
      <c r="K51" s="17">
        <f t="shared" si="0"/>
        <v>2</v>
      </c>
      <c r="L51" s="20">
        <f t="shared" si="2"/>
        <v>384.66</v>
      </c>
      <c r="M51" s="45">
        <f t="shared" si="1"/>
        <v>0.08</v>
      </c>
    </row>
    <row r="52" spans="1:13" x14ac:dyDescent="0.3">
      <c r="A52" s="11" t="s">
        <v>2006</v>
      </c>
      <c r="B52" s="39">
        <v>45291</v>
      </c>
      <c r="C52" s="12" t="s">
        <v>262</v>
      </c>
      <c r="D52" s="12" t="s">
        <v>1731</v>
      </c>
      <c r="E52" s="12" t="s">
        <v>1914</v>
      </c>
      <c r="F52" s="12">
        <v>3</v>
      </c>
      <c r="G52" s="12">
        <v>83.7</v>
      </c>
      <c r="H52" s="41">
        <v>0.24</v>
      </c>
      <c r="I52" s="12" t="s">
        <v>1954</v>
      </c>
      <c r="J52" s="12">
        <v>190.83600000000001</v>
      </c>
      <c r="K52" s="17">
        <f t="shared" si="0"/>
        <v>3</v>
      </c>
      <c r="L52" s="20">
        <f t="shared" si="2"/>
        <v>83.7</v>
      </c>
      <c r="M52" s="45">
        <f t="shared" si="1"/>
        <v>0.24</v>
      </c>
    </row>
    <row r="53" spans="1:13" x14ac:dyDescent="0.3">
      <c r="A53" s="11" t="s">
        <v>2007</v>
      </c>
      <c r="B53" s="39">
        <v>45689</v>
      </c>
      <c r="C53" s="12" t="s">
        <v>487</v>
      </c>
      <c r="D53" s="12" t="s">
        <v>1783</v>
      </c>
      <c r="E53" s="12" t="s">
        <v>1907</v>
      </c>
      <c r="F53" s="12">
        <v>3</v>
      </c>
      <c r="G53" s="12">
        <v>76.569999999999993</v>
      </c>
      <c r="H53" s="41">
        <v>0.26</v>
      </c>
      <c r="I53" s="12" t="s">
        <v>1952</v>
      </c>
      <c r="J53" s="12">
        <v>169.9854</v>
      </c>
      <c r="K53" s="17">
        <f t="shared" si="0"/>
        <v>3</v>
      </c>
      <c r="L53" s="20">
        <f t="shared" si="2"/>
        <v>76.569999999999993</v>
      </c>
      <c r="M53" s="45">
        <f t="shared" si="1"/>
        <v>0.26</v>
      </c>
    </row>
    <row r="54" spans="1:13" x14ac:dyDescent="0.3">
      <c r="A54" s="11" t="s">
        <v>2008</v>
      </c>
      <c r="B54" s="39">
        <v>45894</v>
      </c>
      <c r="C54" s="12" t="s">
        <v>505</v>
      </c>
      <c r="D54" s="12" t="s">
        <v>1843</v>
      </c>
      <c r="E54" s="12" t="s">
        <v>1904</v>
      </c>
      <c r="F54" s="12">
        <v>3</v>
      </c>
      <c r="G54" s="12"/>
      <c r="H54" s="41"/>
      <c r="I54" s="12" t="s">
        <v>1952</v>
      </c>
      <c r="J54" s="12">
        <v>486.06330000000003</v>
      </c>
      <c r="K54" s="17">
        <f t="shared" si="0"/>
        <v>3</v>
      </c>
      <c r="L54" s="20">
        <f t="shared" si="2"/>
        <v>472.54384615384612</v>
      </c>
      <c r="M54" s="45">
        <f t="shared" si="1"/>
        <v>0.14807518796992486</v>
      </c>
    </row>
    <row r="55" spans="1:13" x14ac:dyDescent="0.3">
      <c r="A55" s="11" t="s">
        <v>2009</v>
      </c>
      <c r="B55" s="39">
        <v>45677</v>
      </c>
      <c r="C55" s="12" t="s">
        <v>1030</v>
      </c>
      <c r="D55" s="12" t="s">
        <v>1628</v>
      </c>
      <c r="E55" s="12" t="s">
        <v>1910</v>
      </c>
      <c r="F55" s="12">
        <v>1</v>
      </c>
      <c r="G55" s="12">
        <v>900.35</v>
      </c>
      <c r="H55" s="41">
        <v>0.13</v>
      </c>
      <c r="I55" s="12" t="s">
        <v>1957</v>
      </c>
      <c r="J55" s="12">
        <v>783.30449999999996</v>
      </c>
      <c r="K55" s="17">
        <f t="shared" si="0"/>
        <v>1</v>
      </c>
      <c r="L55" s="20">
        <f t="shared" si="2"/>
        <v>900.35</v>
      </c>
      <c r="M55" s="45">
        <f t="shared" si="1"/>
        <v>0.13</v>
      </c>
    </row>
    <row r="56" spans="1:13" x14ac:dyDescent="0.3">
      <c r="A56" s="11" t="s">
        <v>2010</v>
      </c>
      <c r="B56" s="39">
        <v>45706</v>
      </c>
      <c r="C56" s="12" t="s">
        <v>345</v>
      </c>
      <c r="D56" s="12" t="s">
        <v>1693</v>
      </c>
      <c r="E56" s="12" t="s">
        <v>1917</v>
      </c>
      <c r="F56" s="12">
        <v>4</v>
      </c>
      <c r="G56" s="12">
        <v>428.09</v>
      </c>
      <c r="H56" s="41">
        <v>7.0000000000000007E-2</v>
      </c>
      <c r="I56" s="12" t="s">
        <v>1952</v>
      </c>
      <c r="J56" s="12">
        <v>1592.4947999999999</v>
      </c>
      <c r="K56" s="17">
        <f t="shared" si="0"/>
        <v>4</v>
      </c>
      <c r="L56" s="20">
        <f t="shared" si="2"/>
        <v>428.09</v>
      </c>
      <c r="M56" s="45">
        <f t="shared" si="1"/>
        <v>7.0000000000000007E-2</v>
      </c>
    </row>
    <row r="57" spans="1:13" x14ac:dyDescent="0.3">
      <c r="A57" s="11" t="s">
        <v>2011</v>
      </c>
      <c r="B57" s="39">
        <v>45589</v>
      </c>
      <c r="C57" s="12" t="s">
        <v>1303</v>
      </c>
      <c r="D57" s="12" t="s">
        <v>1721</v>
      </c>
      <c r="E57" s="12" t="s">
        <v>1920</v>
      </c>
      <c r="F57" s="12">
        <v>2</v>
      </c>
      <c r="G57" s="12">
        <v>559.71</v>
      </c>
      <c r="H57" s="41">
        <v>0.3</v>
      </c>
      <c r="I57" s="12" t="s">
        <v>1957</v>
      </c>
      <c r="J57" s="12">
        <v>783.59400000000005</v>
      </c>
      <c r="K57" s="17">
        <f t="shared" si="0"/>
        <v>2</v>
      </c>
      <c r="L57" s="20">
        <f t="shared" si="2"/>
        <v>559.71</v>
      </c>
      <c r="M57" s="45">
        <f t="shared" si="1"/>
        <v>0.3</v>
      </c>
    </row>
    <row r="58" spans="1:13" x14ac:dyDescent="0.3">
      <c r="A58" s="11" t="s">
        <v>2012</v>
      </c>
      <c r="B58" s="39">
        <v>45282</v>
      </c>
      <c r="C58" s="12" t="s">
        <v>296</v>
      </c>
      <c r="D58" s="12" t="s">
        <v>1673</v>
      </c>
      <c r="E58" s="12" t="s">
        <v>1904</v>
      </c>
      <c r="F58" s="12">
        <v>2</v>
      </c>
      <c r="G58" s="12">
        <v>833.7</v>
      </c>
      <c r="H58" s="41">
        <v>0.06</v>
      </c>
      <c r="I58" s="12" t="s">
        <v>1954</v>
      </c>
      <c r="J58" s="12">
        <v>1567.356</v>
      </c>
      <c r="K58" s="17">
        <f t="shared" si="0"/>
        <v>2</v>
      </c>
      <c r="L58" s="20">
        <f t="shared" si="2"/>
        <v>833.7</v>
      </c>
      <c r="M58" s="45">
        <f t="shared" si="1"/>
        <v>0.06</v>
      </c>
    </row>
    <row r="59" spans="1:13" x14ac:dyDescent="0.3">
      <c r="A59" s="11" t="s">
        <v>2013</v>
      </c>
      <c r="B59" s="39">
        <v>45462</v>
      </c>
      <c r="C59" s="12" t="s">
        <v>1450</v>
      </c>
      <c r="D59" s="12" t="s">
        <v>1714</v>
      </c>
      <c r="E59" s="12" t="s">
        <v>1927</v>
      </c>
      <c r="F59" s="12">
        <v>2</v>
      </c>
      <c r="G59" s="12">
        <v>680.16</v>
      </c>
      <c r="H59" s="41">
        <v>0.28000000000000003</v>
      </c>
      <c r="I59" s="12" t="s">
        <v>1952</v>
      </c>
      <c r="J59" s="12">
        <v>979.43039999999996</v>
      </c>
      <c r="K59" s="17">
        <f t="shared" si="0"/>
        <v>2</v>
      </c>
      <c r="L59" s="20">
        <f t="shared" si="2"/>
        <v>680.16</v>
      </c>
      <c r="M59" s="45">
        <f t="shared" si="1"/>
        <v>0.28000000000000003</v>
      </c>
    </row>
    <row r="60" spans="1:13" x14ac:dyDescent="0.3">
      <c r="A60" s="11" t="s">
        <v>2014</v>
      </c>
      <c r="B60" s="39">
        <v>45633</v>
      </c>
      <c r="C60" s="12" t="s">
        <v>1268</v>
      </c>
      <c r="D60" s="12" t="s">
        <v>1611</v>
      </c>
      <c r="E60" s="12" t="s">
        <v>1907</v>
      </c>
      <c r="F60" s="12">
        <v>4</v>
      </c>
      <c r="G60" s="12">
        <v>733.42</v>
      </c>
      <c r="H60" s="41"/>
      <c r="I60" s="12" t="s">
        <v>1954</v>
      </c>
      <c r="J60" s="12">
        <v>2552.3015999999998</v>
      </c>
      <c r="K60" s="17">
        <f t="shared" si="0"/>
        <v>4</v>
      </c>
      <c r="L60" s="20">
        <f t="shared" si="2"/>
        <v>733.42</v>
      </c>
      <c r="M60" s="45">
        <f t="shared" si="1"/>
        <v>0.14807518796992486</v>
      </c>
    </row>
    <row r="61" spans="1:13" x14ac:dyDescent="0.3">
      <c r="A61" s="11" t="s">
        <v>2015</v>
      </c>
      <c r="B61" s="39">
        <v>45257</v>
      </c>
      <c r="C61" s="12" t="s">
        <v>1159</v>
      </c>
      <c r="D61" s="12" t="s">
        <v>1843</v>
      </c>
      <c r="E61" s="12" t="s">
        <v>1920</v>
      </c>
      <c r="F61" s="12">
        <v>1</v>
      </c>
      <c r="G61" s="12">
        <v>996.33</v>
      </c>
      <c r="H61" s="41">
        <v>0.23</v>
      </c>
      <c r="I61" s="12" t="s">
        <v>1954</v>
      </c>
      <c r="J61" s="12">
        <v>767.17410000000007</v>
      </c>
      <c r="K61" s="17">
        <f t="shared" si="0"/>
        <v>1</v>
      </c>
      <c r="L61" s="20">
        <f t="shared" si="2"/>
        <v>996.33</v>
      </c>
      <c r="M61" s="45">
        <f t="shared" si="1"/>
        <v>0.23</v>
      </c>
    </row>
    <row r="62" spans="1:13" x14ac:dyDescent="0.3">
      <c r="A62" s="11" t="s">
        <v>2016</v>
      </c>
      <c r="B62" s="39">
        <v>45854</v>
      </c>
      <c r="C62" s="12" t="s">
        <v>1280</v>
      </c>
      <c r="D62" s="12" t="s">
        <v>1663</v>
      </c>
      <c r="E62" s="12" t="s">
        <v>1917</v>
      </c>
      <c r="F62" s="12">
        <v>1</v>
      </c>
      <c r="G62" s="12">
        <v>198.83</v>
      </c>
      <c r="H62" s="41">
        <v>0.09</v>
      </c>
      <c r="I62" s="12" t="s">
        <v>1957</v>
      </c>
      <c r="J62" s="12">
        <v>180.93530000000001</v>
      </c>
      <c r="K62" s="17">
        <f t="shared" si="0"/>
        <v>1</v>
      </c>
      <c r="L62" s="20">
        <f t="shared" si="2"/>
        <v>198.83</v>
      </c>
      <c r="M62" s="45">
        <f t="shared" si="1"/>
        <v>0.09</v>
      </c>
    </row>
    <row r="63" spans="1:13" x14ac:dyDescent="0.3">
      <c r="A63" s="11" t="s">
        <v>2017</v>
      </c>
      <c r="B63" s="39">
        <v>45716</v>
      </c>
      <c r="C63" s="12" t="s">
        <v>777</v>
      </c>
      <c r="D63" s="12" t="s">
        <v>1624</v>
      </c>
      <c r="E63" s="12" t="s">
        <v>1907</v>
      </c>
      <c r="F63" s="12">
        <v>1</v>
      </c>
      <c r="G63" s="12">
        <v>374.92</v>
      </c>
      <c r="H63" s="41">
        <v>0.18</v>
      </c>
      <c r="I63" s="12" t="s">
        <v>1954</v>
      </c>
      <c r="J63" s="12">
        <v>307.43439999999998</v>
      </c>
      <c r="K63" s="17">
        <f t="shared" si="0"/>
        <v>1</v>
      </c>
      <c r="L63" s="20">
        <f t="shared" si="2"/>
        <v>374.92</v>
      </c>
      <c r="M63" s="45">
        <f t="shared" si="1"/>
        <v>0.18</v>
      </c>
    </row>
    <row r="64" spans="1:13" x14ac:dyDescent="0.3">
      <c r="A64" s="11" t="s">
        <v>2018</v>
      </c>
      <c r="B64" s="39">
        <v>45515</v>
      </c>
      <c r="C64" s="12" t="s">
        <v>1964</v>
      </c>
      <c r="D64" s="12" t="s">
        <v>1855</v>
      </c>
      <c r="E64" s="12" t="s">
        <v>1932</v>
      </c>
      <c r="F64" s="12">
        <v>1</v>
      </c>
      <c r="G64" s="12">
        <v>468.94</v>
      </c>
      <c r="H64" s="41">
        <v>0.12</v>
      </c>
      <c r="I64" s="12" t="s">
        <v>1952</v>
      </c>
      <c r="J64" s="12">
        <v>412.66719999999998</v>
      </c>
      <c r="K64" s="17">
        <f t="shared" si="0"/>
        <v>1</v>
      </c>
      <c r="L64" s="20">
        <f t="shared" si="2"/>
        <v>468.94</v>
      </c>
      <c r="M64" s="45">
        <f t="shared" si="1"/>
        <v>0.12</v>
      </c>
    </row>
    <row r="65" spans="1:13" x14ac:dyDescent="0.3">
      <c r="A65" s="11" t="s">
        <v>2019</v>
      </c>
      <c r="B65" s="39">
        <v>45927</v>
      </c>
      <c r="C65" s="12" t="s">
        <v>440</v>
      </c>
      <c r="D65" s="12" t="s">
        <v>1843</v>
      </c>
      <c r="E65" s="12" t="s">
        <v>1922</v>
      </c>
      <c r="F65" s="12">
        <v>2</v>
      </c>
      <c r="G65" s="12">
        <v>121.37</v>
      </c>
      <c r="H65" s="41">
        <v>0.05</v>
      </c>
      <c r="I65" s="12" t="s">
        <v>1952</v>
      </c>
      <c r="J65" s="12">
        <v>230.60300000000001</v>
      </c>
      <c r="K65" s="17">
        <f t="shared" si="0"/>
        <v>2</v>
      </c>
      <c r="L65" s="20">
        <f t="shared" si="2"/>
        <v>121.37</v>
      </c>
      <c r="M65" s="45">
        <f t="shared" si="1"/>
        <v>0.05</v>
      </c>
    </row>
    <row r="66" spans="1:13" x14ac:dyDescent="0.3">
      <c r="A66" s="11" t="s">
        <v>2020</v>
      </c>
      <c r="B66" s="39">
        <v>45914</v>
      </c>
      <c r="C66" s="12" t="s">
        <v>825</v>
      </c>
      <c r="D66" s="12" t="s">
        <v>1734</v>
      </c>
      <c r="E66" s="12" t="s">
        <v>1917</v>
      </c>
      <c r="F66" s="12">
        <v>3</v>
      </c>
      <c r="G66" s="12">
        <v>480.06</v>
      </c>
      <c r="H66" s="41">
        <v>0.01</v>
      </c>
      <c r="I66" s="12" t="s">
        <v>1952</v>
      </c>
      <c r="J66" s="12"/>
      <c r="K66" s="17">
        <f t="shared" ref="K66:K129" si="3">IF(F66="",AVERAGEIF($D$2:$D$2000,D66,$F$2:$F$2000),F66)</f>
        <v>3</v>
      </c>
      <c r="L66" s="20">
        <f t="shared" ref="L66:L129" si="4">IF(G66="",AVERAGEIF($D$2:$D$2000,D66,$G$2:$G$2000),G66)</f>
        <v>480.06</v>
      </c>
      <c r="M66" s="45">
        <f t="shared" ref="M66:M129" si="5">IF(H66="",AVERAGE($D$2:$D$2000,D66,$H$2:$H$2000),H66)</f>
        <v>0.01</v>
      </c>
    </row>
    <row r="67" spans="1:13" x14ac:dyDescent="0.3">
      <c r="A67" s="11" t="s">
        <v>2021</v>
      </c>
      <c r="B67" s="39">
        <v>45290</v>
      </c>
      <c r="C67" s="12" t="s">
        <v>547</v>
      </c>
      <c r="D67" s="12" t="s">
        <v>1873</v>
      </c>
      <c r="E67" s="12" t="s">
        <v>1935</v>
      </c>
      <c r="F67" s="12">
        <v>2</v>
      </c>
      <c r="G67" s="12">
        <v>856.57</v>
      </c>
      <c r="H67" s="41">
        <v>0.24</v>
      </c>
      <c r="I67" s="12" t="s">
        <v>1952</v>
      </c>
      <c r="J67" s="12">
        <v>1301.9864</v>
      </c>
      <c r="K67" s="17">
        <f t="shared" si="3"/>
        <v>2</v>
      </c>
      <c r="L67" s="20">
        <f t="shared" si="4"/>
        <v>856.57</v>
      </c>
      <c r="M67" s="45">
        <f t="shared" si="5"/>
        <v>0.24</v>
      </c>
    </row>
    <row r="68" spans="1:13" x14ac:dyDescent="0.3">
      <c r="A68" s="11" t="s">
        <v>2022</v>
      </c>
      <c r="B68" s="39">
        <v>45213</v>
      </c>
      <c r="C68" s="12" t="s">
        <v>867</v>
      </c>
      <c r="D68" s="12" t="s">
        <v>1807</v>
      </c>
      <c r="E68" s="12" t="s">
        <v>1889</v>
      </c>
      <c r="F68" s="12">
        <v>4</v>
      </c>
      <c r="G68" s="12">
        <v>814.25</v>
      </c>
      <c r="H68" s="41">
        <v>0.18</v>
      </c>
      <c r="I68" s="12" t="s">
        <v>1952</v>
      </c>
      <c r="J68" s="12">
        <v>2670.74</v>
      </c>
      <c r="K68" s="17">
        <f t="shared" si="3"/>
        <v>4</v>
      </c>
      <c r="L68" s="20">
        <f t="shared" si="4"/>
        <v>814.25</v>
      </c>
      <c r="M68" s="45">
        <f t="shared" si="5"/>
        <v>0.18</v>
      </c>
    </row>
    <row r="69" spans="1:13" x14ac:dyDescent="0.3">
      <c r="A69" s="11" t="s">
        <v>2023</v>
      </c>
      <c r="B69" s="39">
        <v>45255</v>
      </c>
      <c r="C69" s="12" t="s">
        <v>1497</v>
      </c>
      <c r="D69" s="12" t="s">
        <v>1600</v>
      </c>
      <c r="E69" s="12" t="s">
        <v>1889</v>
      </c>
      <c r="F69" s="12">
        <v>1</v>
      </c>
      <c r="G69" s="12">
        <v>989.17</v>
      </c>
      <c r="H69" s="41">
        <v>0.2</v>
      </c>
      <c r="I69" s="12" t="s">
        <v>1954</v>
      </c>
      <c r="J69" s="12">
        <v>791.33600000000001</v>
      </c>
      <c r="K69" s="17">
        <f t="shared" si="3"/>
        <v>1</v>
      </c>
      <c r="L69" s="20">
        <f t="shared" si="4"/>
        <v>989.17</v>
      </c>
      <c r="M69" s="45">
        <f t="shared" si="5"/>
        <v>0.2</v>
      </c>
    </row>
    <row r="70" spans="1:13" x14ac:dyDescent="0.3">
      <c r="A70" s="11" t="s">
        <v>2024</v>
      </c>
      <c r="B70" s="39">
        <v>45270</v>
      </c>
      <c r="C70" s="12" t="s">
        <v>1174</v>
      </c>
      <c r="D70" s="12" t="s">
        <v>1792</v>
      </c>
      <c r="E70" s="12" t="s">
        <v>1917</v>
      </c>
      <c r="F70" s="12">
        <v>4</v>
      </c>
      <c r="G70" s="12">
        <v>62.48</v>
      </c>
      <c r="H70" s="41">
        <v>0.18</v>
      </c>
      <c r="I70" s="12" t="s">
        <v>1952</v>
      </c>
      <c r="J70" s="12">
        <v>204.93440000000001</v>
      </c>
      <c r="K70" s="17">
        <f t="shared" si="3"/>
        <v>4</v>
      </c>
      <c r="L70" s="20">
        <f t="shared" si="4"/>
        <v>62.48</v>
      </c>
      <c r="M70" s="45">
        <f t="shared" si="5"/>
        <v>0.18</v>
      </c>
    </row>
    <row r="71" spans="1:13" x14ac:dyDescent="0.3">
      <c r="A71" s="11" t="s">
        <v>2025</v>
      </c>
      <c r="B71" s="39">
        <v>45897</v>
      </c>
      <c r="C71" s="12" t="s">
        <v>1324</v>
      </c>
      <c r="D71" s="12" t="s">
        <v>1604</v>
      </c>
      <c r="E71" s="12" t="s">
        <v>1932</v>
      </c>
      <c r="F71" s="12">
        <v>4</v>
      </c>
      <c r="G71" s="12">
        <v>561.24</v>
      </c>
      <c r="H71" s="41">
        <v>0.24</v>
      </c>
      <c r="I71" s="12" t="s">
        <v>1952</v>
      </c>
      <c r="J71" s="12">
        <v>1706.1695999999999</v>
      </c>
      <c r="K71" s="17">
        <f t="shared" si="3"/>
        <v>4</v>
      </c>
      <c r="L71" s="20">
        <f t="shared" si="4"/>
        <v>561.24</v>
      </c>
      <c r="M71" s="45">
        <f t="shared" si="5"/>
        <v>0.24</v>
      </c>
    </row>
    <row r="72" spans="1:13" x14ac:dyDescent="0.3">
      <c r="A72" s="11" t="s">
        <v>2026</v>
      </c>
      <c r="B72" s="39">
        <v>45849</v>
      </c>
      <c r="C72" s="12" t="s">
        <v>222</v>
      </c>
      <c r="D72" s="12" t="s">
        <v>1755</v>
      </c>
      <c r="E72" s="12" t="s">
        <v>1901</v>
      </c>
      <c r="F72" s="12">
        <v>3</v>
      </c>
      <c r="G72" s="12">
        <v>92.24</v>
      </c>
      <c r="H72" s="41">
        <v>0.28000000000000003</v>
      </c>
      <c r="I72" s="12" t="s">
        <v>1957</v>
      </c>
      <c r="J72" s="12"/>
      <c r="K72" s="17">
        <f t="shared" si="3"/>
        <v>3</v>
      </c>
      <c r="L72" s="20">
        <f t="shared" si="4"/>
        <v>92.24</v>
      </c>
      <c r="M72" s="45">
        <f t="shared" si="5"/>
        <v>0.28000000000000003</v>
      </c>
    </row>
    <row r="73" spans="1:13" x14ac:dyDescent="0.3">
      <c r="A73" s="11" t="s">
        <v>2027</v>
      </c>
      <c r="B73" s="39">
        <v>45889</v>
      </c>
      <c r="C73" s="12" t="s">
        <v>565</v>
      </c>
      <c r="D73" s="12" t="s">
        <v>1792</v>
      </c>
      <c r="E73" s="12" t="s">
        <v>1885</v>
      </c>
      <c r="F73" s="12">
        <v>2</v>
      </c>
      <c r="G73" s="12">
        <v>668.3</v>
      </c>
      <c r="H73" s="41">
        <v>7.0000000000000007E-2</v>
      </c>
      <c r="I73" s="12" t="s">
        <v>1952</v>
      </c>
      <c r="J73" s="12">
        <v>1243.038</v>
      </c>
      <c r="K73" s="17">
        <f t="shared" si="3"/>
        <v>2</v>
      </c>
      <c r="L73" s="20">
        <f t="shared" si="4"/>
        <v>668.3</v>
      </c>
      <c r="M73" s="45">
        <f t="shared" si="5"/>
        <v>7.0000000000000007E-2</v>
      </c>
    </row>
    <row r="74" spans="1:13" x14ac:dyDescent="0.3">
      <c r="A74" s="11" t="s">
        <v>2028</v>
      </c>
      <c r="B74" s="39">
        <v>45533</v>
      </c>
      <c r="C74" s="12" t="s">
        <v>1283</v>
      </c>
      <c r="D74" s="12" t="s">
        <v>1686</v>
      </c>
      <c r="E74" s="12" t="s">
        <v>1901</v>
      </c>
      <c r="F74" s="12">
        <v>1</v>
      </c>
      <c r="G74" s="12">
        <v>553.82000000000005</v>
      </c>
      <c r="H74" s="41">
        <v>0.09</v>
      </c>
      <c r="I74" s="12" t="s">
        <v>1952</v>
      </c>
      <c r="J74" s="12">
        <v>503.97620000000012</v>
      </c>
      <c r="K74" s="17">
        <f t="shared" si="3"/>
        <v>1</v>
      </c>
      <c r="L74" s="20">
        <f t="shared" si="4"/>
        <v>553.82000000000005</v>
      </c>
      <c r="M74" s="45">
        <f t="shared" si="5"/>
        <v>0.09</v>
      </c>
    </row>
    <row r="75" spans="1:13" x14ac:dyDescent="0.3">
      <c r="A75" s="11" t="s">
        <v>2029</v>
      </c>
      <c r="B75" s="39">
        <v>45626</v>
      </c>
      <c r="C75" s="12" t="s">
        <v>151</v>
      </c>
      <c r="D75" s="12" t="s">
        <v>1708</v>
      </c>
      <c r="E75" s="12" t="s">
        <v>1920</v>
      </c>
      <c r="F75" s="12">
        <v>2</v>
      </c>
      <c r="G75" s="12">
        <v>556.42999999999995</v>
      </c>
      <c r="H75" s="41">
        <v>0.13</v>
      </c>
      <c r="I75" s="12" t="s">
        <v>1952</v>
      </c>
      <c r="J75" s="12">
        <v>968.18819999999994</v>
      </c>
      <c r="K75" s="17">
        <f t="shared" si="3"/>
        <v>2</v>
      </c>
      <c r="L75" s="20">
        <f t="shared" si="4"/>
        <v>556.42999999999995</v>
      </c>
      <c r="M75" s="45">
        <f t="shared" si="5"/>
        <v>0.13</v>
      </c>
    </row>
    <row r="76" spans="1:13" x14ac:dyDescent="0.3">
      <c r="A76" s="11" t="s">
        <v>2030</v>
      </c>
      <c r="B76" s="39">
        <v>45942</v>
      </c>
      <c r="C76" s="12" t="s">
        <v>879</v>
      </c>
      <c r="D76" s="12" t="s">
        <v>1628</v>
      </c>
      <c r="E76" s="12" t="s">
        <v>1910</v>
      </c>
      <c r="F76" s="12">
        <v>1</v>
      </c>
      <c r="G76" s="12">
        <v>184.98</v>
      </c>
      <c r="H76" s="41">
        <v>0.1</v>
      </c>
      <c r="I76" s="12" t="s">
        <v>1957</v>
      </c>
      <c r="J76" s="12">
        <v>166.482</v>
      </c>
      <c r="K76" s="17">
        <f t="shared" si="3"/>
        <v>1</v>
      </c>
      <c r="L76" s="20">
        <f t="shared" si="4"/>
        <v>184.98</v>
      </c>
      <c r="M76" s="45">
        <f t="shared" si="5"/>
        <v>0.1</v>
      </c>
    </row>
    <row r="77" spans="1:13" x14ac:dyDescent="0.3">
      <c r="A77" s="11" t="s">
        <v>2031</v>
      </c>
      <c r="B77" s="39">
        <v>45500</v>
      </c>
      <c r="C77" s="12" t="s">
        <v>145</v>
      </c>
      <c r="D77" s="12" t="s">
        <v>1867</v>
      </c>
      <c r="E77" s="12" t="s">
        <v>1922</v>
      </c>
      <c r="F77" s="12">
        <v>4</v>
      </c>
      <c r="G77" s="12">
        <v>700.18</v>
      </c>
      <c r="H77" s="41">
        <v>0.23</v>
      </c>
      <c r="I77" s="12" t="s">
        <v>1952</v>
      </c>
      <c r="J77" s="12">
        <v>2156.5544</v>
      </c>
      <c r="K77" s="17">
        <f t="shared" si="3"/>
        <v>4</v>
      </c>
      <c r="L77" s="20">
        <f t="shared" si="4"/>
        <v>700.18</v>
      </c>
      <c r="M77" s="45">
        <f t="shared" si="5"/>
        <v>0.23</v>
      </c>
    </row>
    <row r="78" spans="1:13" x14ac:dyDescent="0.3">
      <c r="A78" s="11" t="s">
        <v>2032</v>
      </c>
      <c r="B78" s="39">
        <v>45285</v>
      </c>
      <c r="C78" s="12" t="s">
        <v>88</v>
      </c>
      <c r="D78" s="12" t="s">
        <v>1804</v>
      </c>
      <c r="E78" s="12" t="s">
        <v>1917</v>
      </c>
      <c r="F78" s="12">
        <v>2</v>
      </c>
      <c r="G78" s="12">
        <v>686.31</v>
      </c>
      <c r="H78" s="41">
        <v>0.25</v>
      </c>
      <c r="I78" s="12" t="s">
        <v>1952</v>
      </c>
      <c r="J78" s="12">
        <v>1029.4649999999999</v>
      </c>
      <c r="K78" s="17">
        <f t="shared" si="3"/>
        <v>2</v>
      </c>
      <c r="L78" s="20">
        <f t="shared" si="4"/>
        <v>686.31</v>
      </c>
      <c r="M78" s="45">
        <f t="shared" si="5"/>
        <v>0.25</v>
      </c>
    </row>
    <row r="79" spans="1:13" x14ac:dyDescent="0.3">
      <c r="A79" s="11" t="s">
        <v>2033</v>
      </c>
      <c r="B79" s="39">
        <v>45800</v>
      </c>
      <c r="C79" s="12" t="s">
        <v>42</v>
      </c>
      <c r="D79" s="12" t="s">
        <v>1776</v>
      </c>
      <c r="E79" s="12" t="s">
        <v>1929</v>
      </c>
      <c r="F79" s="12">
        <v>1</v>
      </c>
      <c r="G79" s="12">
        <v>687.82</v>
      </c>
      <c r="H79" s="41">
        <v>0.27</v>
      </c>
      <c r="I79" s="12" t="s">
        <v>1957</v>
      </c>
      <c r="J79" s="12">
        <v>502.10860000000002</v>
      </c>
      <c r="K79" s="17">
        <f t="shared" si="3"/>
        <v>1</v>
      </c>
      <c r="L79" s="20">
        <f t="shared" si="4"/>
        <v>687.82</v>
      </c>
      <c r="M79" s="45">
        <f t="shared" si="5"/>
        <v>0.27</v>
      </c>
    </row>
    <row r="80" spans="1:13" x14ac:dyDescent="0.3">
      <c r="A80" s="11" t="s">
        <v>2034</v>
      </c>
      <c r="B80" s="39">
        <v>45609</v>
      </c>
      <c r="C80" s="12" t="s">
        <v>725</v>
      </c>
      <c r="D80" s="12" t="s">
        <v>1825</v>
      </c>
      <c r="E80" s="12" t="s">
        <v>1910</v>
      </c>
      <c r="F80" s="12">
        <v>2</v>
      </c>
      <c r="G80" s="12">
        <v>900.55</v>
      </c>
      <c r="H80" s="41">
        <v>0.16</v>
      </c>
      <c r="I80" s="12" t="s">
        <v>1952</v>
      </c>
      <c r="J80" s="12">
        <v>1512.924</v>
      </c>
      <c r="K80" s="17">
        <f t="shared" si="3"/>
        <v>2</v>
      </c>
      <c r="L80" s="20">
        <f t="shared" si="4"/>
        <v>900.55</v>
      </c>
      <c r="M80" s="45">
        <f t="shared" si="5"/>
        <v>0.16</v>
      </c>
    </row>
    <row r="81" spans="1:13" x14ac:dyDescent="0.3">
      <c r="A81" s="11" t="s">
        <v>2035</v>
      </c>
      <c r="B81" s="39">
        <v>45268</v>
      </c>
      <c r="C81" s="12" t="s">
        <v>406</v>
      </c>
      <c r="D81" s="12" t="s">
        <v>1631</v>
      </c>
      <c r="E81" s="12" t="s">
        <v>1889</v>
      </c>
      <c r="F81" s="12">
        <v>1</v>
      </c>
      <c r="G81" s="12">
        <v>341.17</v>
      </c>
      <c r="H81" s="41">
        <v>0.15</v>
      </c>
      <c r="I81" s="12" t="s">
        <v>1952</v>
      </c>
      <c r="J81" s="12">
        <v>289.99450000000002</v>
      </c>
      <c r="K81" s="17">
        <f t="shared" si="3"/>
        <v>1</v>
      </c>
      <c r="L81" s="20">
        <f t="shared" si="4"/>
        <v>341.17</v>
      </c>
      <c r="M81" s="45">
        <f t="shared" si="5"/>
        <v>0.15</v>
      </c>
    </row>
    <row r="82" spans="1:13" x14ac:dyDescent="0.3">
      <c r="A82" s="11" t="s">
        <v>2036</v>
      </c>
      <c r="B82" s="39">
        <v>45885</v>
      </c>
      <c r="C82" s="12" t="s">
        <v>589</v>
      </c>
      <c r="D82" s="12" t="s">
        <v>1731</v>
      </c>
      <c r="E82" s="12" t="s">
        <v>1910</v>
      </c>
      <c r="F82" s="12">
        <v>1</v>
      </c>
      <c r="G82" s="12">
        <v>442.27</v>
      </c>
      <c r="H82" s="41">
        <v>0.06</v>
      </c>
      <c r="I82" s="12" t="s">
        <v>1957</v>
      </c>
      <c r="J82" s="12">
        <v>415.73379999999997</v>
      </c>
      <c r="K82" s="17">
        <f t="shared" si="3"/>
        <v>1</v>
      </c>
      <c r="L82" s="20">
        <f t="shared" si="4"/>
        <v>442.27</v>
      </c>
      <c r="M82" s="45">
        <f t="shared" si="5"/>
        <v>0.06</v>
      </c>
    </row>
    <row r="83" spans="1:13" x14ac:dyDescent="0.3">
      <c r="A83" s="11" t="s">
        <v>2037</v>
      </c>
      <c r="B83" s="39">
        <v>45616</v>
      </c>
      <c r="C83" s="12" t="s">
        <v>819</v>
      </c>
      <c r="D83" s="12" t="s">
        <v>1789</v>
      </c>
      <c r="E83" s="12" t="s">
        <v>1914</v>
      </c>
      <c r="F83" s="12">
        <v>1</v>
      </c>
      <c r="G83" s="12">
        <v>363.73</v>
      </c>
      <c r="H83" s="41">
        <v>0.25</v>
      </c>
      <c r="I83" s="12" t="s">
        <v>1954</v>
      </c>
      <c r="J83" s="12">
        <v>272.79750000000001</v>
      </c>
      <c r="K83" s="17">
        <f t="shared" si="3"/>
        <v>1</v>
      </c>
      <c r="L83" s="20">
        <f t="shared" si="4"/>
        <v>363.73</v>
      </c>
      <c r="M83" s="45">
        <f t="shared" si="5"/>
        <v>0.25</v>
      </c>
    </row>
    <row r="84" spans="1:13" x14ac:dyDescent="0.3">
      <c r="A84" s="11" t="s">
        <v>2038</v>
      </c>
      <c r="B84" s="39">
        <v>45518</v>
      </c>
      <c r="C84" s="12" t="s">
        <v>1192</v>
      </c>
      <c r="D84" s="12" t="s">
        <v>1849</v>
      </c>
      <c r="E84" s="12" t="s">
        <v>1935</v>
      </c>
      <c r="F84" s="12">
        <v>2</v>
      </c>
      <c r="G84" s="12">
        <v>601.33000000000004</v>
      </c>
      <c r="H84" s="41">
        <v>0.16</v>
      </c>
      <c r="I84" s="12" t="s">
        <v>1954</v>
      </c>
      <c r="J84" s="12">
        <v>1010.2344000000001</v>
      </c>
      <c r="K84" s="17">
        <f t="shared" si="3"/>
        <v>2</v>
      </c>
      <c r="L84" s="20">
        <f t="shared" si="4"/>
        <v>601.33000000000004</v>
      </c>
      <c r="M84" s="45">
        <f t="shared" si="5"/>
        <v>0.16</v>
      </c>
    </row>
    <row r="85" spans="1:13" x14ac:dyDescent="0.3">
      <c r="A85" s="11" t="s">
        <v>2039</v>
      </c>
      <c r="B85" s="39">
        <v>45427</v>
      </c>
      <c r="C85" s="12" t="s">
        <v>1265</v>
      </c>
      <c r="D85" s="12" t="s">
        <v>1618</v>
      </c>
      <c r="E85" s="12" t="s">
        <v>1938</v>
      </c>
      <c r="F85" s="12">
        <v>4</v>
      </c>
      <c r="G85" s="12">
        <v>34.39</v>
      </c>
      <c r="H85" s="41">
        <v>0.03</v>
      </c>
      <c r="I85" s="12" t="s">
        <v>1954</v>
      </c>
      <c r="J85" s="12">
        <v>133.4332</v>
      </c>
      <c r="K85" s="17">
        <f t="shared" si="3"/>
        <v>4</v>
      </c>
      <c r="L85" s="20">
        <f t="shared" si="4"/>
        <v>34.39</v>
      </c>
      <c r="M85" s="45">
        <f t="shared" si="5"/>
        <v>0.03</v>
      </c>
    </row>
    <row r="86" spans="1:13" x14ac:dyDescent="0.3">
      <c r="A86" s="11" t="s">
        <v>2040</v>
      </c>
      <c r="B86" s="39">
        <v>45268</v>
      </c>
      <c r="C86" s="12" t="s">
        <v>1324</v>
      </c>
      <c r="D86" s="12" t="s">
        <v>1711</v>
      </c>
      <c r="E86" s="12" t="s">
        <v>1935</v>
      </c>
      <c r="F86" s="12">
        <v>1</v>
      </c>
      <c r="G86" s="12">
        <v>773.57</v>
      </c>
      <c r="H86" s="41">
        <v>0.05</v>
      </c>
      <c r="I86" s="12" t="s">
        <v>1957</v>
      </c>
      <c r="J86" s="12"/>
      <c r="K86" s="17">
        <f t="shared" si="3"/>
        <v>1</v>
      </c>
      <c r="L86" s="20">
        <f t="shared" si="4"/>
        <v>773.57</v>
      </c>
      <c r="M86" s="45">
        <f t="shared" si="5"/>
        <v>0.05</v>
      </c>
    </row>
    <row r="87" spans="1:13" x14ac:dyDescent="0.3">
      <c r="A87" s="11" t="s">
        <v>2041</v>
      </c>
      <c r="B87" s="39">
        <v>45282</v>
      </c>
      <c r="C87" s="12" t="s">
        <v>209</v>
      </c>
      <c r="D87" s="12" t="s">
        <v>1840</v>
      </c>
      <c r="E87" s="12" t="s">
        <v>1907</v>
      </c>
      <c r="F87" s="12">
        <v>4</v>
      </c>
      <c r="G87" s="12">
        <v>127.1</v>
      </c>
      <c r="H87" s="41">
        <v>0.24</v>
      </c>
      <c r="I87" s="12" t="s">
        <v>1957</v>
      </c>
      <c r="J87" s="12">
        <v>386.38400000000001</v>
      </c>
      <c r="K87" s="17">
        <f t="shared" si="3"/>
        <v>4</v>
      </c>
      <c r="L87" s="20">
        <f t="shared" si="4"/>
        <v>127.1</v>
      </c>
      <c r="M87" s="45">
        <f t="shared" si="5"/>
        <v>0.24</v>
      </c>
    </row>
    <row r="88" spans="1:13" x14ac:dyDescent="0.3">
      <c r="A88" s="11" t="s">
        <v>2042</v>
      </c>
      <c r="B88" s="39">
        <v>45545</v>
      </c>
      <c r="C88" s="12" t="s">
        <v>967</v>
      </c>
      <c r="D88" s="12" t="s">
        <v>1628</v>
      </c>
      <c r="E88" s="12" t="s">
        <v>1894</v>
      </c>
      <c r="F88" s="12">
        <v>3</v>
      </c>
      <c r="G88" s="12">
        <v>899.58</v>
      </c>
      <c r="H88" s="41">
        <v>0.28000000000000003</v>
      </c>
      <c r="I88" s="12" t="s">
        <v>1954</v>
      </c>
      <c r="J88" s="12">
        <v>1943.0927999999999</v>
      </c>
      <c r="K88" s="17">
        <f t="shared" si="3"/>
        <v>3</v>
      </c>
      <c r="L88" s="20">
        <f t="shared" si="4"/>
        <v>899.58</v>
      </c>
      <c r="M88" s="45">
        <f t="shared" si="5"/>
        <v>0.28000000000000003</v>
      </c>
    </row>
    <row r="89" spans="1:13" x14ac:dyDescent="0.3">
      <c r="A89" s="11" t="s">
        <v>2043</v>
      </c>
      <c r="B89" s="39">
        <v>45755</v>
      </c>
      <c r="C89" s="12" t="s">
        <v>1039</v>
      </c>
      <c r="D89" s="12" t="s">
        <v>1555</v>
      </c>
      <c r="E89" s="12" t="s">
        <v>1917</v>
      </c>
      <c r="F89" s="12">
        <v>3</v>
      </c>
      <c r="G89" s="12">
        <v>964.39</v>
      </c>
      <c r="H89" s="41">
        <v>0.04</v>
      </c>
      <c r="I89" s="12" t="s">
        <v>1952</v>
      </c>
      <c r="J89" s="12">
        <v>2777.4432000000002</v>
      </c>
      <c r="K89" s="17">
        <f t="shared" si="3"/>
        <v>3</v>
      </c>
      <c r="L89" s="20">
        <f t="shared" si="4"/>
        <v>964.39</v>
      </c>
      <c r="M89" s="45">
        <f t="shared" si="5"/>
        <v>0.04</v>
      </c>
    </row>
    <row r="90" spans="1:13" x14ac:dyDescent="0.3">
      <c r="A90" s="11" t="s">
        <v>2044</v>
      </c>
      <c r="B90" s="39">
        <v>45588</v>
      </c>
      <c r="C90" s="12" t="s">
        <v>611</v>
      </c>
      <c r="D90" s="12" t="s">
        <v>1686</v>
      </c>
      <c r="E90" s="12" t="s">
        <v>1880</v>
      </c>
      <c r="F90" s="12">
        <v>2</v>
      </c>
      <c r="G90" s="12">
        <v>217.83</v>
      </c>
      <c r="H90" s="41">
        <v>0.14000000000000001</v>
      </c>
      <c r="I90" s="12" t="s">
        <v>1954</v>
      </c>
      <c r="J90" s="12">
        <v>374.66759999999999</v>
      </c>
      <c r="K90" s="17">
        <f t="shared" si="3"/>
        <v>2</v>
      </c>
      <c r="L90" s="20">
        <f t="shared" si="4"/>
        <v>217.83</v>
      </c>
      <c r="M90" s="45">
        <f t="shared" si="5"/>
        <v>0.14000000000000001</v>
      </c>
    </row>
    <row r="91" spans="1:13" x14ac:dyDescent="0.3">
      <c r="A91" s="11" t="s">
        <v>2045</v>
      </c>
      <c r="B91" s="39">
        <v>45848</v>
      </c>
      <c r="C91" s="12" t="s">
        <v>490</v>
      </c>
      <c r="D91" s="12" t="s">
        <v>1618</v>
      </c>
      <c r="E91" s="12" t="s">
        <v>1885</v>
      </c>
      <c r="F91" s="12">
        <v>4</v>
      </c>
      <c r="G91" s="12">
        <v>187.71</v>
      </c>
      <c r="H91" s="41">
        <v>0.06</v>
      </c>
      <c r="I91" s="12" t="s">
        <v>1957</v>
      </c>
      <c r="J91" s="12">
        <v>705.78959999999995</v>
      </c>
      <c r="K91" s="17">
        <f t="shared" si="3"/>
        <v>4</v>
      </c>
      <c r="L91" s="20">
        <f t="shared" si="4"/>
        <v>187.71</v>
      </c>
      <c r="M91" s="45">
        <f t="shared" si="5"/>
        <v>0.06</v>
      </c>
    </row>
    <row r="92" spans="1:13" x14ac:dyDescent="0.3">
      <c r="A92" s="11" t="s">
        <v>2046</v>
      </c>
      <c r="B92" s="39">
        <v>45577</v>
      </c>
      <c r="C92" s="12" t="s">
        <v>55</v>
      </c>
      <c r="D92" s="12" t="s">
        <v>1670</v>
      </c>
      <c r="E92" s="12" t="s">
        <v>1938</v>
      </c>
      <c r="F92" s="12">
        <v>2</v>
      </c>
      <c r="G92" s="12">
        <v>350.12</v>
      </c>
      <c r="H92" s="41">
        <v>0.12</v>
      </c>
      <c r="I92" s="12" t="s">
        <v>1957</v>
      </c>
      <c r="J92" s="12">
        <v>616.21119999999996</v>
      </c>
      <c r="K92" s="17">
        <f t="shared" si="3"/>
        <v>2</v>
      </c>
      <c r="L92" s="20">
        <f t="shared" si="4"/>
        <v>350.12</v>
      </c>
      <c r="M92" s="45">
        <f t="shared" si="5"/>
        <v>0.12</v>
      </c>
    </row>
    <row r="93" spans="1:13" x14ac:dyDescent="0.3">
      <c r="A93" s="11" t="s">
        <v>2047</v>
      </c>
      <c r="B93" s="39">
        <v>45312</v>
      </c>
      <c r="C93" s="12" t="s">
        <v>1274</v>
      </c>
      <c r="D93" s="12" t="s">
        <v>1991</v>
      </c>
      <c r="E93" s="12" t="s">
        <v>1885</v>
      </c>
      <c r="F93" s="12">
        <v>4</v>
      </c>
      <c r="G93" s="12">
        <v>102.19</v>
      </c>
      <c r="H93" s="41">
        <v>0.17</v>
      </c>
      <c r="I93" s="12" t="s">
        <v>1954</v>
      </c>
      <c r="J93" s="12">
        <v>339.27080000000001</v>
      </c>
      <c r="K93" s="17">
        <f t="shared" si="3"/>
        <v>4</v>
      </c>
      <c r="L93" s="20">
        <f t="shared" si="4"/>
        <v>102.19</v>
      </c>
      <c r="M93" s="45">
        <f t="shared" si="5"/>
        <v>0.17</v>
      </c>
    </row>
    <row r="94" spans="1:13" x14ac:dyDescent="0.3">
      <c r="A94" s="11" t="s">
        <v>2048</v>
      </c>
      <c r="B94" s="39">
        <v>45350</v>
      </c>
      <c r="C94" s="12" t="s">
        <v>42</v>
      </c>
      <c r="D94" s="12" t="s">
        <v>1834</v>
      </c>
      <c r="E94" s="12" t="s">
        <v>1897</v>
      </c>
      <c r="F94" s="12">
        <v>1</v>
      </c>
      <c r="G94" s="12">
        <v>696.53</v>
      </c>
      <c r="H94" s="41">
        <v>0.17</v>
      </c>
      <c r="I94" s="12" t="s">
        <v>1952</v>
      </c>
      <c r="J94" s="12">
        <v>578.11989999999992</v>
      </c>
      <c r="K94" s="17">
        <f t="shared" si="3"/>
        <v>1</v>
      </c>
      <c r="L94" s="20">
        <f t="shared" si="4"/>
        <v>696.53</v>
      </c>
      <c r="M94" s="45">
        <f t="shared" si="5"/>
        <v>0.17</v>
      </c>
    </row>
    <row r="95" spans="1:13" x14ac:dyDescent="0.3">
      <c r="A95" s="11" t="s">
        <v>2049</v>
      </c>
      <c r="B95" s="39">
        <v>45657</v>
      </c>
      <c r="C95" s="12" t="s">
        <v>245</v>
      </c>
      <c r="D95" s="12" t="s">
        <v>1624</v>
      </c>
      <c r="E95" s="12" t="s">
        <v>1897</v>
      </c>
      <c r="F95" s="12">
        <v>2</v>
      </c>
      <c r="G95" s="12">
        <v>327.52</v>
      </c>
      <c r="H95" s="41">
        <v>0.15</v>
      </c>
      <c r="I95" s="12" t="s">
        <v>1954</v>
      </c>
      <c r="J95" s="12">
        <v>556.78399999999999</v>
      </c>
      <c r="K95" s="17">
        <f t="shared" si="3"/>
        <v>2</v>
      </c>
      <c r="L95" s="20">
        <f t="shared" si="4"/>
        <v>327.52</v>
      </c>
      <c r="M95" s="45">
        <f t="shared" si="5"/>
        <v>0.15</v>
      </c>
    </row>
    <row r="96" spans="1:13" x14ac:dyDescent="0.3">
      <c r="A96" s="11" t="s">
        <v>2050</v>
      </c>
      <c r="B96" s="39">
        <v>45530</v>
      </c>
      <c r="C96" s="12" t="s">
        <v>952</v>
      </c>
      <c r="D96" s="12" t="s">
        <v>1867</v>
      </c>
      <c r="E96" s="12" t="s">
        <v>1941</v>
      </c>
      <c r="F96" s="12">
        <v>2</v>
      </c>
      <c r="G96" s="12">
        <v>569.36</v>
      </c>
      <c r="H96" s="41">
        <v>0.01</v>
      </c>
      <c r="I96" s="12" t="s">
        <v>1954</v>
      </c>
      <c r="J96" s="12"/>
      <c r="K96" s="17">
        <f t="shared" si="3"/>
        <v>2</v>
      </c>
      <c r="L96" s="20">
        <f t="shared" si="4"/>
        <v>569.36</v>
      </c>
      <c r="M96" s="45">
        <f t="shared" si="5"/>
        <v>0.01</v>
      </c>
    </row>
    <row r="97" spans="1:13" x14ac:dyDescent="0.3">
      <c r="A97" s="11" t="s">
        <v>2051</v>
      </c>
      <c r="B97" s="39">
        <v>45556</v>
      </c>
      <c r="C97" s="12" t="s">
        <v>1021</v>
      </c>
      <c r="D97" s="12" t="s">
        <v>1873</v>
      </c>
      <c r="E97" s="12" t="s">
        <v>1904</v>
      </c>
      <c r="F97" s="12">
        <v>2</v>
      </c>
      <c r="G97" s="12">
        <v>68.290000000000006</v>
      </c>
      <c r="H97" s="41">
        <v>0.14000000000000001</v>
      </c>
      <c r="I97" s="12" t="s">
        <v>1957</v>
      </c>
      <c r="J97" s="12">
        <v>117.4588</v>
      </c>
      <c r="K97" s="17">
        <f t="shared" si="3"/>
        <v>2</v>
      </c>
      <c r="L97" s="20">
        <f t="shared" si="4"/>
        <v>68.290000000000006</v>
      </c>
      <c r="M97" s="45">
        <f t="shared" si="5"/>
        <v>0.14000000000000001</v>
      </c>
    </row>
    <row r="98" spans="1:13" x14ac:dyDescent="0.3">
      <c r="A98" s="11" t="s">
        <v>2052</v>
      </c>
      <c r="B98" s="39">
        <v>45523</v>
      </c>
      <c r="C98" s="12" t="s">
        <v>792</v>
      </c>
      <c r="D98" s="12" t="s">
        <v>1725</v>
      </c>
      <c r="E98" s="12" t="s">
        <v>1917</v>
      </c>
      <c r="F98" s="12">
        <v>1</v>
      </c>
      <c r="G98" s="12">
        <v>842.9</v>
      </c>
      <c r="H98" s="41">
        <v>0.06</v>
      </c>
      <c r="I98" s="12" t="s">
        <v>1957</v>
      </c>
      <c r="J98" s="12">
        <v>792.32599999999991</v>
      </c>
      <c r="K98" s="17">
        <f t="shared" si="3"/>
        <v>1</v>
      </c>
      <c r="L98" s="20">
        <f t="shared" si="4"/>
        <v>842.9</v>
      </c>
      <c r="M98" s="45">
        <f t="shared" si="5"/>
        <v>0.06</v>
      </c>
    </row>
    <row r="99" spans="1:13" x14ac:dyDescent="0.3">
      <c r="A99" s="11" t="s">
        <v>2053</v>
      </c>
      <c r="B99" s="39">
        <v>45587</v>
      </c>
      <c r="C99" s="12" t="s">
        <v>921</v>
      </c>
      <c r="D99" s="12" t="s">
        <v>2054</v>
      </c>
      <c r="E99" s="12" t="s">
        <v>1894</v>
      </c>
      <c r="F99" s="12">
        <v>3</v>
      </c>
      <c r="G99" s="12">
        <v>751.94</v>
      </c>
      <c r="H99" s="41">
        <v>0.26</v>
      </c>
      <c r="I99" s="12" t="s">
        <v>1954</v>
      </c>
      <c r="J99" s="12">
        <v>1669.3068000000001</v>
      </c>
      <c r="K99" s="17">
        <f t="shared" si="3"/>
        <v>3</v>
      </c>
      <c r="L99" s="20">
        <f t="shared" si="4"/>
        <v>751.94</v>
      </c>
      <c r="M99" s="45">
        <f t="shared" si="5"/>
        <v>0.26</v>
      </c>
    </row>
    <row r="100" spans="1:13" x14ac:dyDescent="0.3">
      <c r="A100" s="11" t="s">
        <v>2055</v>
      </c>
      <c r="B100" s="39">
        <v>45580</v>
      </c>
      <c r="C100" s="12" t="s">
        <v>455</v>
      </c>
      <c r="D100" s="12" t="s">
        <v>1743</v>
      </c>
      <c r="E100" s="12" t="s">
        <v>1907</v>
      </c>
      <c r="F100" s="12">
        <v>4</v>
      </c>
      <c r="G100" s="12">
        <v>476.28</v>
      </c>
      <c r="H100" s="41">
        <v>0.17</v>
      </c>
      <c r="I100" s="12" t="s">
        <v>1952</v>
      </c>
      <c r="J100" s="12">
        <v>1581.2496000000001</v>
      </c>
      <c r="K100" s="17">
        <f t="shared" si="3"/>
        <v>4</v>
      </c>
      <c r="L100" s="20">
        <f t="shared" si="4"/>
        <v>476.28</v>
      </c>
      <c r="M100" s="45">
        <f t="shared" si="5"/>
        <v>0.17</v>
      </c>
    </row>
    <row r="101" spans="1:13" x14ac:dyDescent="0.3">
      <c r="A101" s="11" t="s">
        <v>2056</v>
      </c>
      <c r="B101" s="39">
        <v>45479</v>
      </c>
      <c r="C101" s="12" t="s">
        <v>1033</v>
      </c>
      <c r="D101" s="12" t="s">
        <v>1737</v>
      </c>
      <c r="E101" s="12" t="s">
        <v>1894</v>
      </c>
      <c r="F101" s="12">
        <v>3</v>
      </c>
      <c r="G101" s="12">
        <v>541.99</v>
      </c>
      <c r="H101" s="41">
        <v>0.24</v>
      </c>
      <c r="I101" s="12" t="s">
        <v>1957</v>
      </c>
      <c r="J101" s="12">
        <v>1235.7372</v>
      </c>
      <c r="K101" s="17">
        <f t="shared" si="3"/>
        <v>3</v>
      </c>
      <c r="L101" s="20">
        <f t="shared" si="4"/>
        <v>541.99</v>
      </c>
      <c r="M101" s="45">
        <f t="shared" si="5"/>
        <v>0.24</v>
      </c>
    </row>
    <row r="102" spans="1:13" x14ac:dyDescent="0.3">
      <c r="A102" s="11" t="s">
        <v>2057</v>
      </c>
      <c r="B102" s="39">
        <v>45677</v>
      </c>
      <c r="C102" s="12" t="s">
        <v>1165</v>
      </c>
      <c r="D102" s="12" t="s">
        <v>1670</v>
      </c>
      <c r="E102" s="12" t="s">
        <v>1901</v>
      </c>
      <c r="F102" s="12">
        <v>2</v>
      </c>
      <c r="G102" s="12">
        <v>401.5</v>
      </c>
      <c r="H102" s="41">
        <v>0.18</v>
      </c>
      <c r="I102" s="12" t="s">
        <v>1952</v>
      </c>
      <c r="J102" s="12">
        <v>658.46</v>
      </c>
      <c r="K102" s="17">
        <f t="shared" si="3"/>
        <v>2</v>
      </c>
      <c r="L102" s="20">
        <f t="shared" si="4"/>
        <v>401.5</v>
      </c>
      <c r="M102" s="45">
        <f t="shared" si="5"/>
        <v>0.18</v>
      </c>
    </row>
    <row r="103" spans="1:13" x14ac:dyDescent="0.3">
      <c r="A103" s="11" t="s">
        <v>2058</v>
      </c>
      <c r="B103" s="39">
        <v>45453</v>
      </c>
      <c r="C103" s="12" t="s">
        <v>308</v>
      </c>
      <c r="D103" s="12" t="s">
        <v>1645</v>
      </c>
      <c r="E103" s="12" t="s">
        <v>1925</v>
      </c>
      <c r="F103" s="12">
        <v>3</v>
      </c>
      <c r="G103" s="12">
        <v>359.56</v>
      </c>
      <c r="H103" s="41">
        <v>0.17</v>
      </c>
      <c r="I103" s="12" t="s">
        <v>1954</v>
      </c>
      <c r="J103" s="12">
        <v>895.30439999999999</v>
      </c>
      <c r="K103" s="17">
        <f t="shared" si="3"/>
        <v>3</v>
      </c>
      <c r="L103" s="20">
        <f t="shared" si="4"/>
        <v>359.56</v>
      </c>
      <c r="M103" s="45">
        <f t="shared" si="5"/>
        <v>0.17</v>
      </c>
    </row>
    <row r="104" spans="1:13" x14ac:dyDescent="0.3">
      <c r="A104" s="11" t="s">
        <v>2059</v>
      </c>
      <c r="B104" s="39">
        <v>45552</v>
      </c>
      <c r="C104" s="12" t="s">
        <v>351</v>
      </c>
      <c r="D104" s="12" t="s">
        <v>1816</v>
      </c>
      <c r="E104" s="12" t="s">
        <v>1922</v>
      </c>
      <c r="F104" s="12">
        <v>2</v>
      </c>
      <c r="G104" s="12">
        <v>471.88</v>
      </c>
      <c r="H104" s="41">
        <v>0.24</v>
      </c>
      <c r="I104" s="12" t="s">
        <v>1954</v>
      </c>
      <c r="J104" s="12">
        <v>717.25760000000002</v>
      </c>
      <c r="K104" s="17">
        <f t="shared" si="3"/>
        <v>2</v>
      </c>
      <c r="L104" s="20">
        <f t="shared" si="4"/>
        <v>471.88</v>
      </c>
      <c r="M104" s="45">
        <f t="shared" si="5"/>
        <v>0.24</v>
      </c>
    </row>
    <row r="105" spans="1:13" x14ac:dyDescent="0.3">
      <c r="A105" s="11" t="s">
        <v>2060</v>
      </c>
      <c r="B105" s="39">
        <v>45907</v>
      </c>
      <c r="C105" s="12" t="s">
        <v>608</v>
      </c>
      <c r="D105" s="12" t="s">
        <v>1673</v>
      </c>
      <c r="E105" s="12" t="s">
        <v>1897</v>
      </c>
      <c r="F105" s="12">
        <v>4</v>
      </c>
      <c r="G105" s="12">
        <v>925.19</v>
      </c>
      <c r="H105" s="41">
        <v>0.19</v>
      </c>
      <c r="I105" s="12" t="s">
        <v>1954</v>
      </c>
      <c r="J105" s="12">
        <v>2997.615600000001</v>
      </c>
      <c r="K105" s="17">
        <f t="shared" si="3"/>
        <v>4</v>
      </c>
      <c r="L105" s="20">
        <f t="shared" si="4"/>
        <v>925.19</v>
      </c>
      <c r="M105" s="45">
        <f t="shared" si="5"/>
        <v>0.19</v>
      </c>
    </row>
    <row r="106" spans="1:13" x14ac:dyDescent="0.3">
      <c r="A106" s="11" t="s">
        <v>2061</v>
      </c>
      <c r="B106" s="39">
        <v>45330</v>
      </c>
      <c r="C106" s="12" t="s">
        <v>125</v>
      </c>
      <c r="D106" s="12" t="s">
        <v>1834</v>
      </c>
      <c r="E106" s="12" t="s">
        <v>1920</v>
      </c>
      <c r="F106" s="12">
        <v>2</v>
      </c>
      <c r="G106" s="12">
        <v>879.63</v>
      </c>
      <c r="H106" s="41">
        <v>7.0000000000000007E-2</v>
      </c>
      <c r="I106" s="12" t="s">
        <v>1957</v>
      </c>
      <c r="J106" s="12">
        <v>1636.1117999999999</v>
      </c>
      <c r="K106" s="17">
        <f t="shared" si="3"/>
        <v>2</v>
      </c>
      <c r="L106" s="20">
        <f t="shared" si="4"/>
        <v>879.63</v>
      </c>
      <c r="M106" s="45">
        <f t="shared" si="5"/>
        <v>7.0000000000000007E-2</v>
      </c>
    </row>
    <row r="107" spans="1:13" x14ac:dyDescent="0.3">
      <c r="A107" s="11" t="s">
        <v>2062</v>
      </c>
      <c r="B107" s="39">
        <v>45214</v>
      </c>
      <c r="C107" s="12" t="s">
        <v>20</v>
      </c>
      <c r="D107" s="12" t="s">
        <v>1813</v>
      </c>
      <c r="E107" s="12" t="s">
        <v>1935</v>
      </c>
      <c r="F107" s="12">
        <v>2</v>
      </c>
      <c r="G107" s="12">
        <v>418.23</v>
      </c>
      <c r="H107" s="41">
        <v>0.28000000000000003</v>
      </c>
      <c r="I107" s="12" t="s">
        <v>1952</v>
      </c>
      <c r="J107" s="12">
        <v>602.25120000000004</v>
      </c>
      <c r="K107" s="17">
        <f t="shared" si="3"/>
        <v>2</v>
      </c>
      <c r="L107" s="20">
        <f t="shared" si="4"/>
        <v>418.23</v>
      </c>
      <c r="M107" s="45">
        <f t="shared" si="5"/>
        <v>0.28000000000000003</v>
      </c>
    </row>
    <row r="108" spans="1:13" x14ac:dyDescent="0.3">
      <c r="A108" s="11" t="s">
        <v>2063</v>
      </c>
      <c r="B108" s="39">
        <v>45891</v>
      </c>
      <c r="C108" s="12" t="s">
        <v>867</v>
      </c>
      <c r="D108" s="12" t="s">
        <v>1624</v>
      </c>
      <c r="E108" s="12" t="s">
        <v>1938</v>
      </c>
      <c r="F108" s="12">
        <v>3</v>
      </c>
      <c r="G108" s="12">
        <v>551.72</v>
      </c>
      <c r="H108" s="41">
        <v>0.03</v>
      </c>
      <c r="I108" s="12" t="s">
        <v>1957</v>
      </c>
      <c r="J108" s="12">
        <v>1605.5052000000001</v>
      </c>
      <c r="K108" s="17">
        <f t="shared" si="3"/>
        <v>3</v>
      </c>
      <c r="L108" s="20">
        <f t="shared" si="4"/>
        <v>551.72</v>
      </c>
      <c r="M108" s="45">
        <f t="shared" si="5"/>
        <v>0.03</v>
      </c>
    </row>
    <row r="109" spans="1:13" x14ac:dyDescent="0.3">
      <c r="A109" s="11" t="s">
        <v>2064</v>
      </c>
      <c r="B109" s="39">
        <v>45323</v>
      </c>
      <c r="C109" s="12" t="s">
        <v>1072</v>
      </c>
      <c r="D109" s="12" t="s">
        <v>1834</v>
      </c>
      <c r="E109" s="12" t="s">
        <v>1907</v>
      </c>
      <c r="F109" s="12">
        <v>4</v>
      </c>
      <c r="G109" s="12">
        <v>525.61</v>
      </c>
      <c r="H109" s="41">
        <v>0.02</v>
      </c>
      <c r="I109" s="12" t="s">
        <v>1954</v>
      </c>
      <c r="J109" s="12">
        <v>2060.3912</v>
      </c>
      <c r="K109" s="17">
        <f t="shared" si="3"/>
        <v>4</v>
      </c>
      <c r="L109" s="20">
        <f t="shared" si="4"/>
        <v>525.61</v>
      </c>
      <c r="M109" s="45">
        <f t="shared" si="5"/>
        <v>0.02</v>
      </c>
    </row>
    <row r="110" spans="1:13" x14ac:dyDescent="0.3">
      <c r="A110" s="11" t="s">
        <v>2065</v>
      </c>
      <c r="B110" s="39">
        <v>45785</v>
      </c>
      <c r="C110" s="12" t="s">
        <v>164</v>
      </c>
      <c r="D110" s="12" t="s">
        <v>1635</v>
      </c>
      <c r="E110" s="12" t="s">
        <v>1925</v>
      </c>
      <c r="F110" s="12">
        <v>3</v>
      </c>
      <c r="G110" s="12">
        <v>815.3</v>
      </c>
      <c r="H110" s="41">
        <v>0.03</v>
      </c>
      <c r="I110" s="12" t="s">
        <v>1952</v>
      </c>
      <c r="J110" s="12">
        <v>2372.5230000000001</v>
      </c>
      <c r="K110" s="17">
        <f t="shared" si="3"/>
        <v>3</v>
      </c>
      <c r="L110" s="20">
        <f t="shared" si="4"/>
        <v>815.3</v>
      </c>
      <c r="M110" s="45">
        <f t="shared" si="5"/>
        <v>0.03</v>
      </c>
    </row>
    <row r="111" spans="1:13" x14ac:dyDescent="0.3">
      <c r="A111" s="11" t="s">
        <v>2066</v>
      </c>
      <c r="B111" s="39">
        <v>45738</v>
      </c>
      <c r="C111" s="12" t="s">
        <v>703</v>
      </c>
      <c r="D111" s="12" t="s">
        <v>1849</v>
      </c>
      <c r="E111" s="12" t="s">
        <v>1880</v>
      </c>
      <c r="F111" s="12">
        <v>3</v>
      </c>
      <c r="G111" s="12">
        <v>376.46</v>
      </c>
      <c r="H111" s="41">
        <v>0.09</v>
      </c>
      <c r="I111" s="12" t="s">
        <v>1957</v>
      </c>
      <c r="J111" s="12">
        <v>1027.7357999999999</v>
      </c>
      <c r="K111" s="17">
        <f t="shared" si="3"/>
        <v>3</v>
      </c>
      <c r="L111" s="20">
        <f t="shared" si="4"/>
        <v>376.46</v>
      </c>
      <c r="M111" s="45">
        <f t="shared" si="5"/>
        <v>0.09</v>
      </c>
    </row>
    <row r="112" spans="1:13" x14ac:dyDescent="0.3">
      <c r="A112" s="11" t="s">
        <v>2067</v>
      </c>
      <c r="B112" s="39">
        <v>45851</v>
      </c>
      <c r="C112" s="12" t="s">
        <v>42</v>
      </c>
      <c r="D112" s="12" t="s">
        <v>1699</v>
      </c>
      <c r="E112" s="12" t="s">
        <v>1910</v>
      </c>
      <c r="F112" s="12">
        <v>4</v>
      </c>
      <c r="G112" s="12">
        <v>239.83</v>
      </c>
      <c r="H112" s="41">
        <v>0.08</v>
      </c>
      <c r="I112" s="12" t="s">
        <v>1952</v>
      </c>
      <c r="J112" s="12">
        <v>882.57440000000008</v>
      </c>
      <c r="K112" s="17">
        <f t="shared" si="3"/>
        <v>4</v>
      </c>
      <c r="L112" s="20">
        <f t="shared" si="4"/>
        <v>239.83</v>
      </c>
      <c r="M112" s="45">
        <f t="shared" si="5"/>
        <v>0.08</v>
      </c>
    </row>
    <row r="113" spans="1:13" x14ac:dyDescent="0.3">
      <c r="A113" s="11" t="s">
        <v>2068</v>
      </c>
      <c r="B113" s="39">
        <v>45798</v>
      </c>
      <c r="C113" s="12" t="s">
        <v>418</v>
      </c>
      <c r="D113" s="12" t="s">
        <v>1846</v>
      </c>
      <c r="E113" s="12" t="s">
        <v>1894</v>
      </c>
      <c r="F113" s="12">
        <v>2</v>
      </c>
      <c r="G113" s="12">
        <v>845.71</v>
      </c>
      <c r="H113" s="41">
        <v>0.01</v>
      </c>
      <c r="I113" s="12" t="s">
        <v>1954</v>
      </c>
      <c r="J113" s="12">
        <v>1674.5057999999999</v>
      </c>
      <c r="K113" s="17">
        <f t="shared" si="3"/>
        <v>2</v>
      </c>
      <c r="L113" s="20">
        <f t="shared" si="4"/>
        <v>845.71</v>
      </c>
      <c r="M113" s="45">
        <f t="shared" si="5"/>
        <v>0.01</v>
      </c>
    </row>
    <row r="114" spans="1:13" x14ac:dyDescent="0.3">
      <c r="A114" s="11" t="s">
        <v>2069</v>
      </c>
      <c r="B114" s="39">
        <v>45705</v>
      </c>
      <c r="C114" s="12" t="s">
        <v>318</v>
      </c>
      <c r="D114" s="12" t="s">
        <v>1804</v>
      </c>
      <c r="E114" s="12" t="s">
        <v>1925</v>
      </c>
      <c r="F114" s="12">
        <v>3</v>
      </c>
      <c r="G114" s="12">
        <v>948.69</v>
      </c>
      <c r="H114" s="41">
        <v>0.28999999999999998</v>
      </c>
      <c r="I114" s="12" t="s">
        <v>1952</v>
      </c>
      <c r="J114" s="12">
        <v>2020.7097000000001</v>
      </c>
      <c r="K114" s="17">
        <f t="shared" si="3"/>
        <v>3</v>
      </c>
      <c r="L114" s="20">
        <f t="shared" si="4"/>
        <v>948.69</v>
      </c>
      <c r="M114" s="45">
        <f t="shared" si="5"/>
        <v>0.28999999999999998</v>
      </c>
    </row>
    <row r="115" spans="1:13" x14ac:dyDescent="0.3">
      <c r="A115" s="11" t="s">
        <v>2070</v>
      </c>
      <c r="B115" s="39">
        <v>45413</v>
      </c>
      <c r="C115" s="12" t="s">
        <v>1450</v>
      </c>
      <c r="D115" s="12" t="s">
        <v>1651</v>
      </c>
      <c r="E115" s="12" t="s">
        <v>1917</v>
      </c>
      <c r="F115" s="12">
        <v>1</v>
      </c>
      <c r="G115" s="12">
        <v>281.97000000000003</v>
      </c>
      <c r="H115" s="41">
        <v>0.2</v>
      </c>
      <c r="I115" s="12" t="s">
        <v>1954</v>
      </c>
      <c r="J115" s="12">
        <v>225.57599999999999</v>
      </c>
      <c r="K115" s="17">
        <f t="shared" si="3"/>
        <v>1</v>
      </c>
      <c r="L115" s="20">
        <f t="shared" si="4"/>
        <v>281.97000000000003</v>
      </c>
      <c r="M115" s="45">
        <f t="shared" si="5"/>
        <v>0.2</v>
      </c>
    </row>
    <row r="116" spans="1:13" x14ac:dyDescent="0.3">
      <c r="A116" s="11" t="s">
        <v>2071</v>
      </c>
      <c r="B116" s="39">
        <v>45482</v>
      </c>
      <c r="C116" s="12" t="s">
        <v>517</v>
      </c>
      <c r="D116" s="12" t="s">
        <v>1849</v>
      </c>
      <c r="E116" s="12" t="s">
        <v>1897</v>
      </c>
      <c r="F116" s="12">
        <v>2</v>
      </c>
      <c r="G116" s="12">
        <v>731.01</v>
      </c>
      <c r="H116" s="41">
        <v>0.05</v>
      </c>
      <c r="I116" s="12" t="s">
        <v>1954</v>
      </c>
      <c r="J116" s="12">
        <v>1388.9190000000001</v>
      </c>
      <c r="K116" s="17">
        <f t="shared" si="3"/>
        <v>2</v>
      </c>
      <c r="L116" s="20">
        <f t="shared" si="4"/>
        <v>731.01</v>
      </c>
      <c r="M116" s="45">
        <f t="shared" si="5"/>
        <v>0.05</v>
      </c>
    </row>
    <row r="117" spans="1:13" x14ac:dyDescent="0.3">
      <c r="A117" s="11" t="s">
        <v>2072</v>
      </c>
      <c r="B117" s="39">
        <v>45925</v>
      </c>
      <c r="C117" s="12" t="s">
        <v>831</v>
      </c>
      <c r="D117" s="12" t="s">
        <v>1831</v>
      </c>
      <c r="E117" s="12" t="s">
        <v>1907</v>
      </c>
      <c r="F117" s="12">
        <v>4</v>
      </c>
      <c r="G117" s="12">
        <v>930.85</v>
      </c>
      <c r="H117" s="41">
        <v>0.13</v>
      </c>
      <c r="I117" s="12" t="s">
        <v>1954</v>
      </c>
      <c r="J117" s="12">
        <v>3239.3580000000002</v>
      </c>
      <c r="K117" s="17">
        <f t="shared" si="3"/>
        <v>4</v>
      </c>
      <c r="L117" s="20">
        <f t="shared" si="4"/>
        <v>930.85</v>
      </c>
      <c r="M117" s="45">
        <f t="shared" si="5"/>
        <v>0.13</v>
      </c>
    </row>
    <row r="118" spans="1:13" x14ac:dyDescent="0.3">
      <c r="A118" s="11" t="s">
        <v>2073</v>
      </c>
      <c r="B118" s="39">
        <v>45420</v>
      </c>
      <c r="C118" s="12" t="s">
        <v>1312</v>
      </c>
      <c r="D118" s="12" t="s">
        <v>2054</v>
      </c>
      <c r="E118" s="12" t="s">
        <v>1910</v>
      </c>
      <c r="F118" s="12">
        <v>4</v>
      </c>
      <c r="G118" s="12">
        <v>770.77</v>
      </c>
      <c r="H118" s="41">
        <v>0.22</v>
      </c>
      <c r="I118" s="12" t="s">
        <v>1952</v>
      </c>
      <c r="J118" s="12">
        <v>2404.8024</v>
      </c>
      <c r="K118" s="17">
        <f t="shared" si="3"/>
        <v>4</v>
      </c>
      <c r="L118" s="20">
        <f t="shared" si="4"/>
        <v>770.77</v>
      </c>
      <c r="M118" s="45">
        <f t="shared" si="5"/>
        <v>0.22</v>
      </c>
    </row>
    <row r="119" spans="1:13" x14ac:dyDescent="0.3">
      <c r="A119" s="11" t="s">
        <v>2074</v>
      </c>
      <c r="B119" s="39">
        <v>45554</v>
      </c>
      <c r="C119" s="12" t="s">
        <v>251</v>
      </c>
      <c r="D119" s="12" t="s">
        <v>1711</v>
      </c>
      <c r="E119" s="12" t="s">
        <v>1897</v>
      </c>
      <c r="F119" s="12">
        <v>3</v>
      </c>
      <c r="G119" s="12">
        <v>479.63</v>
      </c>
      <c r="H119" s="41">
        <v>0.3</v>
      </c>
      <c r="I119" s="12" t="s">
        <v>1954</v>
      </c>
      <c r="J119" s="12">
        <v>1007.223</v>
      </c>
      <c r="K119" s="17">
        <f t="shared" si="3"/>
        <v>3</v>
      </c>
      <c r="L119" s="20">
        <f t="shared" si="4"/>
        <v>479.63</v>
      </c>
      <c r="M119" s="45">
        <f t="shared" si="5"/>
        <v>0.3</v>
      </c>
    </row>
    <row r="120" spans="1:13" x14ac:dyDescent="0.3">
      <c r="A120" s="11" t="s">
        <v>2075</v>
      </c>
      <c r="B120" s="39">
        <v>45405</v>
      </c>
      <c r="C120" s="12" t="s">
        <v>376</v>
      </c>
      <c r="D120" s="12" t="s">
        <v>1689</v>
      </c>
      <c r="E120" s="12" t="s">
        <v>1920</v>
      </c>
      <c r="F120" s="12">
        <v>1</v>
      </c>
      <c r="G120" s="12">
        <v>165</v>
      </c>
      <c r="H120" s="41">
        <v>0.3</v>
      </c>
      <c r="I120" s="12" t="s">
        <v>1957</v>
      </c>
      <c r="J120" s="12">
        <v>115.5</v>
      </c>
      <c r="K120" s="17">
        <f t="shared" si="3"/>
        <v>1</v>
      </c>
      <c r="L120" s="20">
        <f t="shared" si="4"/>
        <v>165</v>
      </c>
      <c r="M120" s="45">
        <f t="shared" si="5"/>
        <v>0.3</v>
      </c>
    </row>
    <row r="121" spans="1:13" x14ac:dyDescent="0.3">
      <c r="A121" s="11" t="s">
        <v>2076</v>
      </c>
      <c r="B121" s="39">
        <v>45503</v>
      </c>
      <c r="C121" s="12" t="s">
        <v>535</v>
      </c>
      <c r="D121" s="12" t="s">
        <v>1624</v>
      </c>
      <c r="E121" s="12" t="s">
        <v>1910</v>
      </c>
      <c r="F121" s="12">
        <v>2</v>
      </c>
      <c r="G121" s="12">
        <v>151.51</v>
      </c>
      <c r="H121" s="41">
        <v>0.28999999999999998</v>
      </c>
      <c r="I121" s="12" t="s">
        <v>1957</v>
      </c>
      <c r="J121" s="12">
        <v>215.14420000000001</v>
      </c>
      <c r="K121" s="17">
        <f t="shared" si="3"/>
        <v>2</v>
      </c>
      <c r="L121" s="20">
        <f t="shared" si="4"/>
        <v>151.51</v>
      </c>
      <c r="M121" s="45">
        <f t="shared" si="5"/>
        <v>0.28999999999999998</v>
      </c>
    </row>
    <row r="122" spans="1:13" x14ac:dyDescent="0.3">
      <c r="A122" s="11" t="s">
        <v>2077</v>
      </c>
      <c r="B122" s="39">
        <v>45274</v>
      </c>
      <c r="C122" s="12" t="s">
        <v>753</v>
      </c>
      <c r="D122" s="12" t="s">
        <v>1663</v>
      </c>
      <c r="E122" s="12" t="s">
        <v>1935</v>
      </c>
      <c r="F122" s="12">
        <v>2</v>
      </c>
      <c r="G122" s="12">
        <v>872.93</v>
      </c>
      <c r="H122" s="41">
        <v>0.28999999999999998</v>
      </c>
      <c r="I122" s="12" t="s">
        <v>1957</v>
      </c>
      <c r="J122" s="12">
        <v>1239.5606</v>
      </c>
      <c r="K122" s="17">
        <f t="shared" si="3"/>
        <v>2</v>
      </c>
      <c r="L122" s="20">
        <f t="shared" si="4"/>
        <v>872.93</v>
      </c>
      <c r="M122" s="45">
        <f t="shared" si="5"/>
        <v>0.28999999999999998</v>
      </c>
    </row>
    <row r="123" spans="1:13" x14ac:dyDescent="0.3">
      <c r="A123" s="11" t="s">
        <v>2078</v>
      </c>
      <c r="B123" s="39">
        <v>45558</v>
      </c>
      <c r="C123" s="12" t="s">
        <v>852</v>
      </c>
      <c r="D123" s="12" t="s">
        <v>1635</v>
      </c>
      <c r="E123" s="12" t="s">
        <v>1917</v>
      </c>
      <c r="F123" s="12">
        <v>3</v>
      </c>
      <c r="G123" s="12">
        <v>432.4</v>
      </c>
      <c r="H123" s="41">
        <v>0.04</v>
      </c>
      <c r="I123" s="12" t="s">
        <v>1952</v>
      </c>
      <c r="J123" s="12">
        <v>1245.3119999999999</v>
      </c>
      <c r="K123" s="17">
        <f t="shared" si="3"/>
        <v>3</v>
      </c>
      <c r="L123" s="20">
        <f t="shared" si="4"/>
        <v>432.4</v>
      </c>
      <c r="M123" s="45">
        <f t="shared" si="5"/>
        <v>0.04</v>
      </c>
    </row>
    <row r="124" spans="1:13" x14ac:dyDescent="0.3">
      <c r="A124" s="11" t="s">
        <v>2079</v>
      </c>
      <c r="B124" s="39">
        <v>45886</v>
      </c>
      <c r="C124" s="12" t="s">
        <v>1072</v>
      </c>
      <c r="D124" s="12" t="s">
        <v>1725</v>
      </c>
      <c r="E124" s="12" t="s">
        <v>1907</v>
      </c>
      <c r="F124" s="12">
        <v>2</v>
      </c>
      <c r="G124" s="12">
        <v>197.76</v>
      </c>
      <c r="H124" s="41">
        <v>0.04</v>
      </c>
      <c r="I124" s="12" t="s">
        <v>1952</v>
      </c>
      <c r="J124" s="12">
        <v>379.69920000000002</v>
      </c>
      <c r="K124" s="17">
        <f t="shared" si="3"/>
        <v>2</v>
      </c>
      <c r="L124" s="20">
        <f t="shared" si="4"/>
        <v>197.76</v>
      </c>
      <c r="M124" s="45">
        <f t="shared" si="5"/>
        <v>0.04</v>
      </c>
    </row>
    <row r="125" spans="1:13" x14ac:dyDescent="0.3">
      <c r="A125" s="11" t="s">
        <v>2080</v>
      </c>
      <c r="B125" s="39">
        <v>45674</v>
      </c>
      <c r="C125" s="12" t="s">
        <v>1476</v>
      </c>
      <c r="D125" s="12" t="s">
        <v>1693</v>
      </c>
      <c r="E125" s="12" t="s">
        <v>1889</v>
      </c>
      <c r="F125" s="12">
        <v>3</v>
      </c>
      <c r="G125" s="12">
        <v>334.6</v>
      </c>
      <c r="H125" s="41">
        <v>0.11</v>
      </c>
      <c r="I125" s="12" t="s">
        <v>1954</v>
      </c>
      <c r="J125" s="12">
        <v>893.38200000000006</v>
      </c>
      <c r="K125" s="17">
        <f t="shared" si="3"/>
        <v>3</v>
      </c>
      <c r="L125" s="20">
        <f t="shared" si="4"/>
        <v>334.6</v>
      </c>
      <c r="M125" s="45">
        <f t="shared" si="5"/>
        <v>0.11</v>
      </c>
    </row>
    <row r="126" spans="1:13" x14ac:dyDescent="0.3">
      <c r="A126" s="11" t="s">
        <v>2081</v>
      </c>
      <c r="B126" s="39">
        <v>45777</v>
      </c>
      <c r="C126" s="12" t="s">
        <v>318</v>
      </c>
      <c r="D126" s="12" t="s">
        <v>1607</v>
      </c>
      <c r="E126" s="12" t="s">
        <v>1894</v>
      </c>
      <c r="F126" s="12">
        <v>2</v>
      </c>
      <c r="G126" s="12">
        <v>44.35</v>
      </c>
      <c r="H126" s="41">
        <v>0.2</v>
      </c>
      <c r="I126" s="12" t="s">
        <v>1957</v>
      </c>
      <c r="J126" s="12">
        <v>70.960000000000008</v>
      </c>
      <c r="K126" s="17">
        <f t="shared" si="3"/>
        <v>2</v>
      </c>
      <c r="L126" s="20">
        <f t="shared" si="4"/>
        <v>44.35</v>
      </c>
      <c r="M126" s="45">
        <f t="shared" si="5"/>
        <v>0.2</v>
      </c>
    </row>
    <row r="127" spans="1:13" x14ac:dyDescent="0.3">
      <c r="A127" s="11" t="s">
        <v>2082</v>
      </c>
      <c r="B127" s="39">
        <v>45598</v>
      </c>
      <c r="C127" s="12" t="s">
        <v>1538</v>
      </c>
      <c r="D127" s="12" t="s">
        <v>1584</v>
      </c>
      <c r="E127" s="12" t="s">
        <v>1904</v>
      </c>
      <c r="F127" s="12">
        <v>1</v>
      </c>
      <c r="G127" s="12">
        <v>846.31</v>
      </c>
      <c r="H127" s="41">
        <v>0.05</v>
      </c>
      <c r="I127" s="12" t="s">
        <v>1954</v>
      </c>
      <c r="J127" s="12">
        <v>803.9944999999999</v>
      </c>
      <c r="K127" s="17">
        <f t="shared" si="3"/>
        <v>1</v>
      </c>
      <c r="L127" s="20">
        <f t="shared" si="4"/>
        <v>846.31</v>
      </c>
      <c r="M127" s="45">
        <f t="shared" si="5"/>
        <v>0.05</v>
      </c>
    </row>
    <row r="128" spans="1:13" x14ac:dyDescent="0.3">
      <c r="A128" s="11" t="s">
        <v>2083</v>
      </c>
      <c r="B128" s="39">
        <v>45884</v>
      </c>
      <c r="C128" s="12" t="s">
        <v>455</v>
      </c>
      <c r="D128" s="12" t="s">
        <v>1676</v>
      </c>
      <c r="E128" s="12" t="s">
        <v>1922</v>
      </c>
      <c r="F128" s="12">
        <v>1</v>
      </c>
      <c r="G128" s="12">
        <v>996.48</v>
      </c>
      <c r="H128" s="41">
        <v>7.0000000000000007E-2</v>
      </c>
      <c r="I128" s="12" t="s">
        <v>1957</v>
      </c>
      <c r="J128" s="12">
        <v>926.7263999999999</v>
      </c>
      <c r="K128" s="17">
        <f t="shared" si="3"/>
        <v>1</v>
      </c>
      <c r="L128" s="20">
        <f t="shared" si="4"/>
        <v>996.48</v>
      </c>
      <c r="M128" s="45">
        <f t="shared" si="5"/>
        <v>7.0000000000000007E-2</v>
      </c>
    </row>
    <row r="129" spans="1:13" x14ac:dyDescent="0.3">
      <c r="A129" s="11" t="s">
        <v>2084</v>
      </c>
      <c r="B129" s="39">
        <v>45916</v>
      </c>
      <c r="C129" s="12" t="s">
        <v>891</v>
      </c>
      <c r="D129" s="12" t="s">
        <v>1855</v>
      </c>
      <c r="E129" s="12" t="s">
        <v>1904</v>
      </c>
      <c r="F129" s="12">
        <v>3</v>
      </c>
      <c r="G129" s="12">
        <v>949.19</v>
      </c>
      <c r="H129" s="41">
        <v>0.03</v>
      </c>
      <c r="I129" s="12" t="s">
        <v>1957</v>
      </c>
      <c r="J129" s="12">
        <v>2762.1428999999998</v>
      </c>
      <c r="K129" s="17">
        <f t="shared" si="3"/>
        <v>3</v>
      </c>
      <c r="L129" s="20">
        <f t="shared" si="4"/>
        <v>949.19</v>
      </c>
      <c r="M129" s="45">
        <f t="shared" si="5"/>
        <v>0.03</v>
      </c>
    </row>
    <row r="130" spans="1:13" x14ac:dyDescent="0.3">
      <c r="A130" s="11" t="s">
        <v>2085</v>
      </c>
      <c r="B130" s="39">
        <v>45347</v>
      </c>
      <c r="C130" s="12" t="s">
        <v>1249</v>
      </c>
      <c r="D130" s="12" t="s">
        <v>1858</v>
      </c>
      <c r="E130" s="12" t="s">
        <v>1914</v>
      </c>
      <c r="F130" s="12">
        <v>2</v>
      </c>
      <c r="G130" s="12">
        <v>724.97</v>
      </c>
      <c r="H130" s="41">
        <v>0.1</v>
      </c>
      <c r="I130" s="12" t="s">
        <v>1952</v>
      </c>
      <c r="J130" s="12">
        <v>1304.9459999999999</v>
      </c>
      <c r="K130" s="17">
        <f t="shared" ref="K130:K193" si="6">IF(F130="",AVERAGEIF($D$2:$D$2000,D130,$F$2:$F$2000),F130)</f>
        <v>2</v>
      </c>
      <c r="L130" s="20">
        <f t="shared" ref="L130:L193" si="7">IF(G130="",AVERAGEIF($D$2:$D$2000,D130,$G$2:$G$2000),G130)</f>
        <v>724.97</v>
      </c>
      <c r="M130" s="45">
        <f t="shared" ref="M130:M193" si="8">IF(H130="",AVERAGE($D$2:$D$2000,D130,$H$2:$H$2000),H130)</f>
        <v>0.1</v>
      </c>
    </row>
    <row r="131" spans="1:13" x14ac:dyDescent="0.3">
      <c r="A131" s="11" t="s">
        <v>2086</v>
      </c>
      <c r="B131" s="39">
        <v>45723</v>
      </c>
      <c r="C131" s="12" t="s">
        <v>1003</v>
      </c>
      <c r="D131" s="12" t="s">
        <v>1555</v>
      </c>
      <c r="E131" s="12" t="s">
        <v>1932</v>
      </c>
      <c r="F131" s="12">
        <v>1</v>
      </c>
      <c r="G131" s="12">
        <v>783.25</v>
      </c>
      <c r="H131" s="41">
        <v>0.3</v>
      </c>
      <c r="I131" s="12" t="s">
        <v>1952</v>
      </c>
      <c r="J131" s="12">
        <v>548.27499999999998</v>
      </c>
      <c r="K131" s="17">
        <f t="shared" si="6"/>
        <v>1</v>
      </c>
      <c r="L131" s="20">
        <f t="shared" si="7"/>
        <v>783.25</v>
      </c>
      <c r="M131" s="45">
        <f t="shared" si="8"/>
        <v>0.3</v>
      </c>
    </row>
    <row r="132" spans="1:13" x14ac:dyDescent="0.3">
      <c r="A132" s="11" t="s">
        <v>2087</v>
      </c>
      <c r="B132" s="39">
        <v>45495</v>
      </c>
      <c r="C132" s="12" t="s">
        <v>1087</v>
      </c>
      <c r="D132" s="12" t="s">
        <v>1618</v>
      </c>
      <c r="E132" s="12" t="s">
        <v>1894</v>
      </c>
      <c r="F132" s="12">
        <v>1</v>
      </c>
      <c r="G132" s="12">
        <v>942.38</v>
      </c>
      <c r="H132" s="41">
        <v>0.17</v>
      </c>
      <c r="I132" s="12" t="s">
        <v>1952</v>
      </c>
      <c r="J132" s="12">
        <v>782.17539999999997</v>
      </c>
      <c r="K132" s="17">
        <f t="shared" si="6"/>
        <v>1</v>
      </c>
      <c r="L132" s="20">
        <f t="shared" si="7"/>
        <v>942.38</v>
      </c>
      <c r="M132" s="45">
        <f t="shared" si="8"/>
        <v>0.17</v>
      </c>
    </row>
    <row r="133" spans="1:13" x14ac:dyDescent="0.3">
      <c r="A133" s="11" t="s">
        <v>2088</v>
      </c>
      <c r="B133" s="39">
        <v>45444</v>
      </c>
      <c r="C133" s="12" t="s">
        <v>1532</v>
      </c>
      <c r="D133" s="12" t="s">
        <v>1728</v>
      </c>
      <c r="E133" s="12" t="s">
        <v>1920</v>
      </c>
      <c r="F133" s="12">
        <v>3</v>
      </c>
      <c r="G133" s="12">
        <v>298.35000000000002</v>
      </c>
      <c r="H133" s="41">
        <v>0.05</v>
      </c>
      <c r="I133" s="12" t="s">
        <v>1957</v>
      </c>
      <c r="J133" s="12">
        <v>850.29750000000001</v>
      </c>
      <c r="K133" s="17">
        <f t="shared" si="6"/>
        <v>3</v>
      </c>
      <c r="L133" s="20">
        <f t="shared" si="7"/>
        <v>298.35000000000002</v>
      </c>
      <c r="M133" s="45">
        <f t="shared" si="8"/>
        <v>0.05</v>
      </c>
    </row>
    <row r="134" spans="1:13" x14ac:dyDescent="0.3">
      <c r="A134" s="11" t="s">
        <v>2089</v>
      </c>
      <c r="B134" s="39">
        <v>45662</v>
      </c>
      <c r="C134" s="12" t="s">
        <v>553</v>
      </c>
      <c r="D134" s="12" t="s">
        <v>1718</v>
      </c>
      <c r="E134" s="12" t="s">
        <v>1922</v>
      </c>
      <c r="F134" s="12">
        <v>4</v>
      </c>
      <c r="G134" s="12">
        <v>950.04</v>
      </c>
      <c r="H134" s="41">
        <v>0.13</v>
      </c>
      <c r="I134" s="12" t="s">
        <v>1954</v>
      </c>
      <c r="J134" s="12">
        <v>3306.1392000000001</v>
      </c>
      <c r="K134" s="17">
        <f t="shared" si="6"/>
        <v>4</v>
      </c>
      <c r="L134" s="20">
        <f t="shared" si="7"/>
        <v>950.04</v>
      </c>
      <c r="M134" s="45">
        <f t="shared" si="8"/>
        <v>0.13</v>
      </c>
    </row>
    <row r="135" spans="1:13" x14ac:dyDescent="0.3">
      <c r="A135" s="11" t="s">
        <v>2090</v>
      </c>
      <c r="B135" s="39">
        <v>45910</v>
      </c>
      <c r="C135" s="12" t="s">
        <v>1045</v>
      </c>
      <c r="D135" s="12" t="s">
        <v>1746</v>
      </c>
      <c r="E135" s="12" t="s">
        <v>1897</v>
      </c>
      <c r="F135" s="12">
        <v>2</v>
      </c>
      <c r="G135" s="12">
        <v>267.19</v>
      </c>
      <c r="H135" s="41">
        <v>7.0000000000000007E-2</v>
      </c>
      <c r="I135" s="12" t="s">
        <v>1952</v>
      </c>
      <c r="J135" s="12">
        <v>496.97340000000003</v>
      </c>
      <c r="K135" s="17">
        <f t="shared" si="6"/>
        <v>2</v>
      </c>
      <c r="L135" s="20">
        <f t="shared" si="7"/>
        <v>267.19</v>
      </c>
      <c r="M135" s="45">
        <f t="shared" si="8"/>
        <v>7.0000000000000007E-2</v>
      </c>
    </row>
    <row r="136" spans="1:13" x14ac:dyDescent="0.3">
      <c r="A136" s="11" t="s">
        <v>2091</v>
      </c>
      <c r="B136" s="39">
        <v>45827</v>
      </c>
      <c r="C136" s="12" t="s">
        <v>664</v>
      </c>
      <c r="D136" s="12" t="s">
        <v>1837</v>
      </c>
      <c r="E136" s="12" t="s">
        <v>1929</v>
      </c>
      <c r="F136" s="12">
        <v>4</v>
      </c>
      <c r="G136" s="12">
        <v>72.63</v>
      </c>
      <c r="H136" s="41">
        <v>0.06</v>
      </c>
      <c r="I136" s="12" t="s">
        <v>1954</v>
      </c>
      <c r="J136" s="12">
        <v>273.08879999999999</v>
      </c>
      <c r="K136" s="17">
        <f t="shared" si="6"/>
        <v>4</v>
      </c>
      <c r="L136" s="20">
        <f t="shared" si="7"/>
        <v>72.63</v>
      </c>
      <c r="M136" s="45">
        <f t="shared" si="8"/>
        <v>0.06</v>
      </c>
    </row>
    <row r="137" spans="1:13" x14ac:dyDescent="0.3">
      <c r="A137" s="11" t="s">
        <v>2092</v>
      </c>
      <c r="B137" s="39">
        <v>45544</v>
      </c>
      <c r="C137" s="12" t="s">
        <v>1336</v>
      </c>
      <c r="D137" s="12" t="s">
        <v>1734</v>
      </c>
      <c r="E137" s="12" t="s">
        <v>1901</v>
      </c>
      <c r="F137" s="12">
        <v>3</v>
      </c>
      <c r="G137" s="12">
        <v>576.52</v>
      </c>
      <c r="H137" s="41">
        <v>0.22</v>
      </c>
      <c r="I137" s="12" t="s">
        <v>1957</v>
      </c>
      <c r="J137" s="12">
        <v>1349.0568000000001</v>
      </c>
      <c r="K137" s="17">
        <f t="shared" si="6"/>
        <v>3</v>
      </c>
      <c r="L137" s="20">
        <f t="shared" si="7"/>
        <v>576.52</v>
      </c>
      <c r="M137" s="45">
        <f t="shared" si="8"/>
        <v>0.22</v>
      </c>
    </row>
    <row r="138" spans="1:13" x14ac:dyDescent="0.3">
      <c r="A138" s="11" t="s">
        <v>2093</v>
      </c>
      <c r="B138" s="39">
        <v>45751</v>
      </c>
      <c r="C138" s="12" t="s">
        <v>1105</v>
      </c>
      <c r="D138" s="12" t="s">
        <v>1789</v>
      </c>
      <c r="E138" s="12" t="s">
        <v>1914</v>
      </c>
      <c r="F138" s="12">
        <v>3</v>
      </c>
      <c r="G138" s="12">
        <v>849.36</v>
      </c>
      <c r="H138" s="41">
        <v>0.03</v>
      </c>
      <c r="I138" s="12" t="s">
        <v>1952</v>
      </c>
      <c r="J138" s="12">
        <v>2471.6376</v>
      </c>
      <c r="K138" s="17">
        <f t="shared" si="6"/>
        <v>3</v>
      </c>
      <c r="L138" s="20">
        <f t="shared" si="7"/>
        <v>849.36</v>
      </c>
      <c r="M138" s="45">
        <f t="shared" si="8"/>
        <v>0.03</v>
      </c>
    </row>
    <row r="139" spans="1:13" x14ac:dyDescent="0.3">
      <c r="A139" s="11" t="s">
        <v>2094</v>
      </c>
      <c r="B139" s="39">
        <v>45392</v>
      </c>
      <c r="C139" s="12" t="s">
        <v>1468</v>
      </c>
      <c r="D139" s="12" t="s">
        <v>1725</v>
      </c>
      <c r="E139" s="12" t="s">
        <v>1904</v>
      </c>
      <c r="F139" s="12">
        <v>1</v>
      </c>
      <c r="G139" s="12">
        <v>245.85</v>
      </c>
      <c r="H139" s="41">
        <v>0.18</v>
      </c>
      <c r="I139" s="12" t="s">
        <v>1957</v>
      </c>
      <c r="J139" s="12">
        <v>201.59700000000001</v>
      </c>
      <c r="K139" s="17">
        <f t="shared" si="6"/>
        <v>1</v>
      </c>
      <c r="L139" s="20">
        <f t="shared" si="7"/>
        <v>245.85</v>
      </c>
      <c r="M139" s="45">
        <f t="shared" si="8"/>
        <v>0.18</v>
      </c>
    </row>
    <row r="140" spans="1:13" x14ac:dyDescent="0.3">
      <c r="A140" s="11" t="s">
        <v>2095</v>
      </c>
      <c r="B140" s="39">
        <v>45589</v>
      </c>
      <c r="C140" s="12" t="s">
        <v>596</v>
      </c>
      <c r="D140" s="12" t="s">
        <v>1867</v>
      </c>
      <c r="E140" s="12" t="s">
        <v>1917</v>
      </c>
      <c r="F140" s="12">
        <v>3</v>
      </c>
      <c r="G140" s="12">
        <v>237.68</v>
      </c>
      <c r="H140" s="41">
        <v>0.1</v>
      </c>
      <c r="I140" s="12" t="s">
        <v>1957</v>
      </c>
      <c r="J140" s="12">
        <v>641.73599999999999</v>
      </c>
      <c r="K140" s="17">
        <f t="shared" si="6"/>
        <v>3</v>
      </c>
      <c r="L140" s="20">
        <f t="shared" si="7"/>
        <v>237.68</v>
      </c>
      <c r="M140" s="45">
        <f t="shared" si="8"/>
        <v>0.1</v>
      </c>
    </row>
    <row r="141" spans="1:13" x14ac:dyDescent="0.3">
      <c r="A141" s="11" t="s">
        <v>2096</v>
      </c>
      <c r="B141" s="39">
        <v>45756</v>
      </c>
      <c r="C141" s="12" t="s">
        <v>1069</v>
      </c>
      <c r="D141" s="12" t="s">
        <v>1789</v>
      </c>
      <c r="E141" s="12" t="s">
        <v>1927</v>
      </c>
      <c r="F141" s="12">
        <v>4</v>
      </c>
      <c r="G141" s="12">
        <v>715.85</v>
      </c>
      <c r="H141" s="41">
        <v>0.25</v>
      </c>
      <c r="I141" s="12" t="s">
        <v>1954</v>
      </c>
      <c r="J141" s="12">
        <v>2147.5500000000002</v>
      </c>
      <c r="K141" s="17">
        <f t="shared" si="6"/>
        <v>4</v>
      </c>
      <c r="L141" s="20">
        <f t="shared" si="7"/>
        <v>715.85</v>
      </c>
      <c r="M141" s="45">
        <f t="shared" si="8"/>
        <v>0.25</v>
      </c>
    </row>
    <row r="142" spans="1:13" x14ac:dyDescent="0.3">
      <c r="A142" s="11" t="s">
        <v>2097</v>
      </c>
      <c r="B142" s="39">
        <v>45255</v>
      </c>
      <c r="C142" s="12" t="s">
        <v>574</v>
      </c>
      <c r="D142" s="12" t="s">
        <v>1846</v>
      </c>
      <c r="E142" s="12" t="s">
        <v>1901</v>
      </c>
      <c r="F142" s="12">
        <v>2</v>
      </c>
      <c r="G142" s="12">
        <v>478.85</v>
      </c>
      <c r="H142" s="41">
        <v>0.01</v>
      </c>
      <c r="I142" s="12" t="s">
        <v>1957</v>
      </c>
      <c r="J142" s="12">
        <v>948.12300000000005</v>
      </c>
      <c r="K142" s="17">
        <f t="shared" si="6"/>
        <v>2</v>
      </c>
      <c r="L142" s="20">
        <f t="shared" si="7"/>
        <v>478.85</v>
      </c>
      <c r="M142" s="45">
        <f t="shared" si="8"/>
        <v>0.01</v>
      </c>
    </row>
    <row r="143" spans="1:13" x14ac:dyDescent="0.3">
      <c r="A143" s="11" t="s">
        <v>2098</v>
      </c>
      <c r="B143" s="39">
        <v>45718</v>
      </c>
      <c r="C143" s="12" t="s">
        <v>400</v>
      </c>
      <c r="D143" s="12" t="s">
        <v>1714</v>
      </c>
      <c r="E143" s="12" t="s">
        <v>1880</v>
      </c>
      <c r="F143" s="12">
        <v>1</v>
      </c>
      <c r="G143" s="12">
        <v>503.95</v>
      </c>
      <c r="H143" s="41">
        <v>0.26</v>
      </c>
      <c r="I143" s="12" t="s">
        <v>1957</v>
      </c>
      <c r="J143" s="12">
        <v>372.923</v>
      </c>
      <c r="K143" s="17">
        <f t="shared" si="6"/>
        <v>1</v>
      </c>
      <c r="L143" s="20">
        <f t="shared" si="7"/>
        <v>503.95</v>
      </c>
      <c r="M143" s="45">
        <f t="shared" si="8"/>
        <v>0.26</v>
      </c>
    </row>
    <row r="144" spans="1:13" x14ac:dyDescent="0.3">
      <c r="A144" s="11" t="s">
        <v>2099</v>
      </c>
      <c r="B144" s="39">
        <v>45573</v>
      </c>
      <c r="C144" s="12" t="s">
        <v>1254</v>
      </c>
      <c r="D144" s="12" t="s">
        <v>1773</v>
      </c>
      <c r="E144" s="12" t="s">
        <v>1922</v>
      </c>
      <c r="F144" s="12">
        <v>2</v>
      </c>
      <c r="G144" s="12">
        <v>975.48</v>
      </c>
      <c r="H144" s="41">
        <v>0.26</v>
      </c>
      <c r="I144" s="12" t="s">
        <v>1957</v>
      </c>
      <c r="J144" s="12">
        <v>1443.7103999999999</v>
      </c>
      <c r="K144" s="17">
        <f t="shared" si="6"/>
        <v>2</v>
      </c>
      <c r="L144" s="20">
        <f t="shared" si="7"/>
        <v>975.48</v>
      </c>
      <c r="M144" s="45">
        <f t="shared" si="8"/>
        <v>0.26</v>
      </c>
    </row>
    <row r="145" spans="1:13" x14ac:dyDescent="0.3">
      <c r="A145" s="11" t="s">
        <v>2100</v>
      </c>
      <c r="B145" s="39">
        <v>45884</v>
      </c>
      <c r="C145" s="12" t="s">
        <v>1260</v>
      </c>
      <c r="D145" s="12" t="s">
        <v>1673</v>
      </c>
      <c r="E145" s="12" t="s">
        <v>1932</v>
      </c>
      <c r="F145" s="12">
        <v>4</v>
      </c>
      <c r="G145" s="12">
        <v>450.12</v>
      </c>
      <c r="H145" s="41">
        <v>0.28999999999999998</v>
      </c>
      <c r="I145" s="12" t="s">
        <v>1957</v>
      </c>
      <c r="J145" s="12">
        <v>1278.3407999999999</v>
      </c>
      <c r="K145" s="17">
        <f t="shared" si="6"/>
        <v>4</v>
      </c>
      <c r="L145" s="20">
        <f t="shared" si="7"/>
        <v>450.12</v>
      </c>
      <c r="M145" s="45">
        <f t="shared" si="8"/>
        <v>0.28999999999999998</v>
      </c>
    </row>
    <row r="146" spans="1:13" x14ac:dyDescent="0.3">
      <c r="A146" s="11" t="s">
        <v>2101</v>
      </c>
      <c r="B146" s="39">
        <v>45448</v>
      </c>
      <c r="C146" s="12" t="s">
        <v>1360</v>
      </c>
      <c r="D146" s="12" t="s">
        <v>1679</v>
      </c>
      <c r="E146" s="12" t="s">
        <v>1910</v>
      </c>
      <c r="F146" s="12">
        <v>3</v>
      </c>
      <c r="G146" s="12">
        <v>237.24</v>
      </c>
      <c r="H146" s="41">
        <v>0.24</v>
      </c>
      <c r="I146" s="12" t="s">
        <v>1954</v>
      </c>
      <c r="J146" s="12">
        <v>540.90719999999999</v>
      </c>
      <c r="K146" s="17">
        <f t="shared" si="6"/>
        <v>3</v>
      </c>
      <c r="L146" s="20">
        <f t="shared" si="7"/>
        <v>237.24</v>
      </c>
      <c r="M146" s="45">
        <f t="shared" si="8"/>
        <v>0.24</v>
      </c>
    </row>
    <row r="147" spans="1:13" x14ac:dyDescent="0.3">
      <c r="A147" s="11" t="s">
        <v>2102</v>
      </c>
      <c r="B147" s="39">
        <v>45522</v>
      </c>
      <c r="C147" s="12" t="s">
        <v>1428</v>
      </c>
      <c r="D147" s="12" t="s">
        <v>1737</v>
      </c>
      <c r="E147" s="12" t="s">
        <v>1929</v>
      </c>
      <c r="F147" s="12">
        <v>2</v>
      </c>
      <c r="G147" s="12">
        <v>536.84</v>
      </c>
      <c r="H147" s="41">
        <v>0.09</v>
      </c>
      <c r="I147" s="12" t="s">
        <v>1957</v>
      </c>
      <c r="J147" s="12">
        <v>977.04880000000014</v>
      </c>
      <c r="K147" s="17">
        <f t="shared" si="6"/>
        <v>2</v>
      </c>
      <c r="L147" s="20">
        <f t="shared" si="7"/>
        <v>536.84</v>
      </c>
      <c r="M147" s="45">
        <f t="shared" si="8"/>
        <v>0.09</v>
      </c>
    </row>
    <row r="148" spans="1:13" x14ac:dyDescent="0.3">
      <c r="A148" s="11" t="s">
        <v>2103</v>
      </c>
      <c r="B148" s="39">
        <v>45626</v>
      </c>
      <c r="C148" s="12" t="s">
        <v>1382</v>
      </c>
      <c r="D148" s="12" t="s">
        <v>1679</v>
      </c>
      <c r="E148" s="12" t="s">
        <v>1941</v>
      </c>
      <c r="F148" s="12">
        <v>3</v>
      </c>
      <c r="G148" s="12">
        <v>584.41</v>
      </c>
      <c r="H148" s="41">
        <v>0</v>
      </c>
      <c r="I148" s="12" t="s">
        <v>1957</v>
      </c>
      <c r="J148" s="12">
        <v>1753.23</v>
      </c>
      <c r="K148" s="17">
        <f t="shared" si="6"/>
        <v>3</v>
      </c>
      <c r="L148" s="20">
        <f t="shared" si="7"/>
        <v>584.41</v>
      </c>
      <c r="M148" s="45">
        <f t="shared" si="8"/>
        <v>0</v>
      </c>
    </row>
    <row r="149" spans="1:13" x14ac:dyDescent="0.3">
      <c r="A149" s="11" t="s">
        <v>2104</v>
      </c>
      <c r="B149" s="39">
        <v>45617</v>
      </c>
      <c r="C149" s="12" t="s">
        <v>942</v>
      </c>
      <c r="D149" s="12" t="s">
        <v>1822</v>
      </c>
      <c r="E149" s="12" t="s">
        <v>1941</v>
      </c>
      <c r="F149" s="12">
        <v>1</v>
      </c>
      <c r="G149" s="12">
        <v>653.87</v>
      </c>
      <c r="H149" s="41">
        <v>0.14000000000000001</v>
      </c>
      <c r="I149" s="12" t="s">
        <v>1954</v>
      </c>
      <c r="J149" s="12">
        <v>562.32820000000004</v>
      </c>
      <c r="K149" s="17">
        <f t="shared" si="6"/>
        <v>1</v>
      </c>
      <c r="L149" s="20">
        <f t="shared" si="7"/>
        <v>653.87</v>
      </c>
      <c r="M149" s="45">
        <f t="shared" si="8"/>
        <v>0.14000000000000001</v>
      </c>
    </row>
    <row r="150" spans="1:13" x14ac:dyDescent="0.3">
      <c r="A150" s="11" t="s">
        <v>2105</v>
      </c>
      <c r="B150" s="39">
        <v>45878</v>
      </c>
      <c r="C150" s="12" t="s">
        <v>1524</v>
      </c>
      <c r="D150" s="12" t="s">
        <v>1837</v>
      </c>
      <c r="E150" s="12" t="s">
        <v>1880</v>
      </c>
      <c r="F150" s="12">
        <v>1</v>
      </c>
      <c r="G150" s="12">
        <v>652.03</v>
      </c>
      <c r="H150" s="41">
        <v>0.27</v>
      </c>
      <c r="I150" s="12" t="s">
        <v>1952</v>
      </c>
      <c r="J150" s="12">
        <v>475.9819</v>
      </c>
      <c r="K150" s="17">
        <f t="shared" si="6"/>
        <v>1</v>
      </c>
      <c r="L150" s="20">
        <f t="shared" si="7"/>
        <v>652.03</v>
      </c>
      <c r="M150" s="45">
        <f t="shared" si="8"/>
        <v>0.27</v>
      </c>
    </row>
    <row r="151" spans="1:13" x14ac:dyDescent="0.3">
      <c r="A151" s="11" t="s">
        <v>2106</v>
      </c>
      <c r="B151" s="39">
        <v>45502</v>
      </c>
      <c r="C151" s="12" t="s">
        <v>339</v>
      </c>
      <c r="D151" s="12" t="s">
        <v>1570</v>
      </c>
      <c r="E151" s="12" t="s">
        <v>1922</v>
      </c>
      <c r="F151" s="12">
        <v>3</v>
      </c>
      <c r="G151" s="12">
        <v>513.36</v>
      </c>
      <c r="H151" s="41">
        <v>7.0000000000000007E-2</v>
      </c>
      <c r="I151" s="12" t="s">
        <v>1957</v>
      </c>
      <c r="J151" s="12">
        <v>1432.2744</v>
      </c>
      <c r="K151" s="17">
        <f t="shared" si="6"/>
        <v>3</v>
      </c>
      <c r="L151" s="20">
        <f t="shared" si="7"/>
        <v>513.36</v>
      </c>
      <c r="M151" s="45">
        <f t="shared" si="8"/>
        <v>7.0000000000000007E-2</v>
      </c>
    </row>
    <row r="152" spans="1:13" x14ac:dyDescent="0.3">
      <c r="A152" s="11" t="s">
        <v>2107</v>
      </c>
      <c r="B152" s="39">
        <v>45433</v>
      </c>
      <c r="C152" s="12" t="s">
        <v>255</v>
      </c>
      <c r="D152" s="12" t="s">
        <v>1731</v>
      </c>
      <c r="E152" s="12" t="s">
        <v>1901</v>
      </c>
      <c r="F152" s="12">
        <v>4</v>
      </c>
      <c r="G152" s="12">
        <v>355.64</v>
      </c>
      <c r="H152" s="41">
        <v>0.16</v>
      </c>
      <c r="I152" s="12" t="s">
        <v>1957</v>
      </c>
      <c r="J152" s="12">
        <v>1194.9503999999999</v>
      </c>
      <c r="K152" s="17">
        <f t="shared" si="6"/>
        <v>4</v>
      </c>
      <c r="L152" s="20">
        <f t="shared" si="7"/>
        <v>355.64</v>
      </c>
      <c r="M152" s="45">
        <f t="shared" si="8"/>
        <v>0.16</v>
      </c>
    </row>
    <row r="153" spans="1:13" x14ac:dyDescent="0.3">
      <c r="A153" s="11" t="s">
        <v>2108</v>
      </c>
      <c r="B153" s="39">
        <v>45594</v>
      </c>
      <c r="C153" s="12" t="s">
        <v>100</v>
      </c>
      <c r="D153" s="12" t="s">
        <v>1604</v>
      </c>
      <c r="E153" s="12" t="s">
        <v>1910</v>
      </c>
      <c r="F153" s="12">
        <v>4</v>
      </c>
      <c r="G153" s="12">
        <v>535.4</v>
      </c>
      <c r="H153" s="41">
        <v>0.26</v>
      </c>
      <c r="I153" s="12" t="s">
        <v>1954</v>
      </c>
      <c r="J153" s="12">
        <v>1584.7840000000001</v>
      </c>
      <c r="K153" s="17">
        <f t="shared" si="6"/>
        <v>4</v>
      </c>
      <c r="L153" s="20">
        <f t="shared" si="7"/>
        <v>535.4</v>
      </c>
      <c r="M153" s="45">
        <f t="shared" si="8"/>
        <v>0.26</v>
      </c>
    </row>
    <row r="154" spans="1:13" x14ac:dyDescent="0.3">
      <c r="A154" s="11" t="s">
        <v>2109</v>
      </c>
      <c r="B154" s="39">
        <v>45798</v>
      </c>
      <c r="C154" s="12" t="s">
        <v>789</v>
      </c>
      <c r="D154" s="12" t="s">
        <v>1783</v>
      </c>
      <c r="E154" s="12" t="s">
        <v>1941</v>
      </c>
      <c r="F154" s="12">
        <v>2</v>
      </c>
      <c r="G154" s="12">
        <v>108.74</v>
      </c>
      <c r="H154" s="41">
        <v>0.11</v>
      </c>
      <c r="I154" s="12" t="s">
        <v>1954</v>
      </c>
      <c r="J154" s="12">
        <v>193.55719999999999</v>
      </c>
      <c r="K154" s="17">
        <f t="shared" si="6"/>
        <v>2</v>
      </c>
      <c r="L154" s="20">
        <f t="shared" si="7"/>
        <v>108.74</v>
      </c>
      <c r="M154" s="45">
        <f t="shared" si="8"/>
        <v>0.11</v>
      </c>
    </row>
    <row r="155" spans="1:13" x14ac:dyDescent="0.3">
      <c r="A155" s="11" t="s">
        <v>2110</v>
      </c>
      <c r="B155" s="39">
        <v>45579</v>
      </c>
      <c r="C155" s="12" t="s">
        <v>1000</v>
      </c>
      <c r="D155" s="12" t="s">
        <v>1597</v>
      </c>
      <c r="E155" s="12" t="s">
        <v>1941</v>
      </c>
      <c r="F155" s="12">
        <v>3</v>
      </c>
      <c r="G155" s="12">
        <v>591.98</v>
      </c>
      <c r="H155" s="41">
        <v>0.16</v>
      </c>
      <c r="I155" s="12" t="s">
        <v>1952</v>
      </c>
      <c r="J155" s="12">
        <v>1491.7896000000001</v>
      </c>
      <c r="K155" s="17">
        <f t="shared" si="6"/>
        <v>3</v>
      </c>
      <c r="L155" s="20">
        <f t="shared" si="7"/>
        <v>591.98</v>
      </c>
      <c r="M155" s="45">
        <f t="shared" si="8"/>
        <v>0.16</v>
      </c>
    </row>
    <row r="156" spans="1:13" x14ac:dyDescent="0.3">
      <c r="A156" s="11" t="s">
        <v>2111</v>
      </c>
      <c r="B156" s="39">
        <v>45613</v>
      </c>
      <c r="C156" s="12" t="s">
        <v>1271</v>
      </c>
      <c r="D156" s="12" t="s">
        <v>1718</v>
      </c>
      <c r="E156" s="12" t="s">
        <v>1889</v>
      </c>
      <c r="F156" s="12">
        <v>1</v>
      </c>
      <c r="G156" s="12">
        <v>345.06</v>
      </c>
      <c r="H156" s="41">
        <v>0.13</v>
      </c>
      <c r="I156" s="12" t="s">
        <v>1957</v>
      </c>
      <c r="J156" s="12">
        <v>300.2022</v>
      </c>
      <c r="K156" s="17">
        <f t="shared" si="6"/>
        <v>1</v>
      </c>
      <c r="L156" s="20">
        <f t="shared" si="7"/>
        <v>345.06</v>
      </c>
      <c r="M156" s="45">
        <f t="shared" si="8"/>
        <v>0.13</v>
      </c>
    </row>
    <row r="157" spans="1:13" x14ac:dyDescent="0.3">
      <c r="A157" s="11" t="s">
        <v>2112</v>
      </c>
      <c r="B157" s="39">
        <v>45745</v>
      </c>
      <c r="C157" s="12" t="s">
        <v>979</v>
      </c>
      <c r="D157" s="12" t="s">
        <v>1855</v>
      </c>
      <c r="E157" s="12" t="s">
        <v>1922</v>
      </c>
      <c r="F157" s="12">
        <v>4</v>
      </c>
      <c r="G157" s="12">
        <v>986.41</v>
      </c>
      <c r="H157" s="41">
        <v>0.22</v>
      </c>
      <c r="I157" s="12" t="s">
        <v>1952</v>
      </c>
      <c r="J157" s="12">
        <v>3077.5992000000001</v>
      </c>
      <c r="K157" s="17">
        <f t="shared" si="6"/>
        <v>4</v>
      </c>
      <c r="L157" s="20">
        <f t="shared" si="7"/>
        <v>986.41</v>
      </c>
      <c r="M157" s="45">
        <f t="shared" si="8"/>
        <v>0.22</v>
      </c>
    </row>
    <row r="158" spans="1:13" x14ac:dyDescent="0.3">
      <c r="A158" s="11" t="s">
        <v>2113</v>
      </c>
      <c r="B158" s="39">
        <v>45494</v>
      </c>
      <c r="C158" s="12" t="s">
        <v>1015</v>
      </c>
      <c r="D158" s="12" t="s">
        <v>1721</v>
      </c>
      <c r="E158" s="12" t="s">
        <v>1880</v>
      </c>
      <c r="F158" s="12">
        <v>2</v>
      </c>
      <c r="G158" s="12">
        <v>921.52</v>
      </c>
      <c r="H158" s="41">
        <v>0</v>
      </c>
      <c r="I158" s="12" t="s">
        <v>1954</v>
      </c>
      <c r="J158" s="12">
        <v>1843.04</v>
      </c>
      <c r="K158" s="17">
        <f t="shared" si="6"/>
        <v>2</v>
      </c>
      <c r="L158" s="20">
        <f t="shared" si="7"/>
        <v>921.52</v>
      </c>
      <c r="M158" s="45">
        <f t="shared" si="8"/>
        <v>0</v>
      </c>
    </row>
    <row r="159" spans="1:13" x14ac:dyDescent="0.3">
      <c r="A159" s="11" t="s">
        <v>2114</v>
      </c>
      <c r="B159" s="39">
        <v>45883</v>
      </c>
      <c r="C159" s="12" t="s">
        <v>351</v>
      </c>
      <c r="D159" s="12" t="s">
        <v>1740</v>
      </c>
      <c r="E159" s="12" t="s">
        <v>1901</v>
      </c>
      <c r="F159" s="12">
        <v>1</v>
      </c>
      <c r="G159" s="12">
        <v>83.1</v>
      </c>
      <c r="H159" s="41">
        <v>0.04</v>
      </c>
      <c r="I159" s="12" t="s">
        <v>1954</v>
      </c>
      <c r="J159" s="12">
        <v>79.775999999999996</v>
      </c>
      <c r="K159" s="17">
        <f t="shared" si="6"/>
        <v>1</v>
      </c>
      <c r="L159" s="20">
        <f t="shared" si="7"/>
        <v>83.1</v>
      </c>
      <c r="M159" s="45">
        <f t="shared" si="8"/>
        <v>0.04</v>
      </c>
    </row>
    <row r="160" spans="1:13" x14ac:dyDescent="0.3">
      <c r="A160" s="11" t="s">
        <v>2115</v>
      </c>
      <c r="B160" s="39">
        <v>45601</v>
      </c>
      <c r="C160" s="12" t="s">
        <v>1165</v>
      </c>
      <c r="D160" s="12" t="s">
        <v>1654</v>
      </c>
      <c r="E160" s="12" t="s">
        <v>1920</v>
      </c>
      <c r="F160" s="12">
        <v>2</v>
      </c>
      <c r="G160" s="12">
        <v>60.98</v>
      </c>
      <c r="H160" s="41">
        <v>0.23</v>
      </c>
      <c r="I160" s="12" t="s">
        <v>1954</v>
      </c>
      <c r="J160" s="12">
        <v>93.909199999999998</v>
      </c>
      <c r="K160" s="17">
        <f t="shared" si="6"/>
        <v>2</v>
      </c>
      <c r="L160" s="20">
        <f t="shared" si="7"/>
        <v>60.98</v>
      </c>
      <c r="M160" s="45">
        <f t="shared" si="8"/>
        <v>0.23</v>
      </c>
    </row>
    <row r="161" spans="1:13" x14ac:dyDescent="0.3">
      <c r="A161" s="11" t="s">
        <v>2116</v>
      </c>
      <c r="B161" s="39">
        <v>45454</v>
      </c>
      <c r="C161" s="12" t="s">
        <v>1240</v>
      </c>
      <c r="D161" s="12" t="s">
        <v>1843</v>
      </c>
      <c r="E161" s="12" t="s">
        <v>1932</v>
      </c>
      <c r="F161" s="12">
        <v>2</v>
      </c>
      <c r="G161" s="12">
        <v>122.23</v>
      </c>
      <c r="H161" s="41">
        <v>0.21</v>
      </c>
      <c r="I161" s="12" t="s">
        <v>1957</v>
      </c>
      <c r="J161" s="12">
        <v>193.1234</v>
      </c>
      <c r="K161" s="17">
        <f t="shared" si="6"/>
        <v>2</v>
      </c>
      <c r="L161" s="20">
        <f t="shared" si="7"/>
        <v>122.23</v>
      </c>
      <c r="M161" s="45">
        <f t="shared" si="8"/>
        <v>0.21</v>
      </c>
    </row>
    <row r="162" spans="1:13" x14ac:dyDescent="0.3">
      <c r="A162" s="11" t="s">
        <v>2117</v>
      </c>
      <c r="B162" s="39">
        <v>45918</v>
      </c>
      <c r="C162" s="12" t="s">
        <v>92</v>
      </c>
      <c r="D162" s="12" t="s">
        <v>1786</v>
      </c>
      <c r="E162" s="12" t="s">
        <v>1938</v>
      </c>
      <c r="F162" s="12">
        <v>2</v>
      </c>
      <c r="G162" s="12">
        <v>623.38</v>
      </c>
      <c r="H162" s="41">
        <v>0.13</v>
      </c>
      <c r="I162" s="12" t="s">
        <v>1952</v>
      </c>
      <c r="J162" s="12">
        <v>1084.6812</v>
      </c>
      <c r="K162" s="17">
        <f t="shared" si="6"/>
        <v>2</v>
      </c>
      <c r="L162" s="20">
        <f t="shared" si="7"/>
        <v>623.38</v>
      </c>
      <c r="M162" s="45">
        <f t="shared" si="8"/>
        <v>0.13</v>
      </c>
    </row>
    <row r="163" spans="1:13" x14ac:dyDescent="0.3">
      <c r="A163" s="11" t="s">
        <v>2118</v>
      </c>
      <c r="B163" s="39">
        <v>45729</v>
      </c>
      <c r="C163" s="12" t="s">
        <v>222</v>
      </c>
      <c r="D163" s="12" t="s">
        <v>1786</v>
      </c>
      <c r="E163" s="12" t="s">
        <v>1880</v>
      </c>
      <c r="F163" s="12">
        <v>1</v>
      </c>
      <c r="G163" s="12">
        <v>479.58</v>
      </c>
      <c r="H163" s="41">
        <v>0.05</v>
      </c>
      <c r="I163" s="12" t="s">
        <v>1954</v>
      </c>
      <c r="J163" s="12">
        <v>455.60099999999989</v>
      </c>
      <c r="K163" s="17">
        <f t="shared" si="6"/>
        <v>1</v>
      </c>
      <c r="L163" s="20">
        <f t="shared" si="7"/>
        <v>479.58</v>
      </c>
      <c r="M163" s="45">
        <f t="shared" si="8"/>
        <v>0.05</v>
      </c>
    </row>
    <row r="164" spans="1:13" x14ac:dyDescent="0.3">
      <c r="A164" s="11" t="s">
        <v>2119</v>
      </c>
      <c r="B164" s="39">
        <v>45276</v>
      </c>
      <c r="C164" s="12" t="s">
        <v>952</v>
      </c>
      <c r="D164" s="12" t="s">
        <v>1795</v>
      </c>
      <c r="E164" s="12" t="s">
        <v>1904</v>
      </c>
      <c r="F164" s="12">
        <v>3</v>
      </c>
      <c r="G164" s="12">
        <v>369.32</v>
      </c>
      <c r="H164" s="41">
        <v>0.14000000000000001</v>
      </c>
      <c r="I164" s="12" t="s">
        <v>1954</v>
      </c>
      <c r="J164" s="12">
        <v>952.84559999999999</v>
      </c>
      <c r="K164" s="17">
        <f t="shared" si="6"/>
        <v>3</v>
      </c>
      <c r="L164" s="20">
        <f t="shared" si="7"/>
        <v>369.32</v>
      </c>
      <c r="M164" s="45">
        <f t="shared" si="8"/>
        <v>0.14000000000000001</v>
      </c>
    </row>
    <row r="165" spans="1:13" x14ac:dyDescent="0.3">
      <c r="A165" s="11" t="s">
        <v>2120</v>
      </c>
      <c r="B165" s="39">
        <v>45851</v>
      </c>
      <c r="C165" s="12" t="s">
        <v>282</v>
      </c>
      <c r="D165" s="12" t="s">
        <v>1667</v>
      </c>
      <c r="E165" s="12" t="s">
        <v>1885</v>
      </c>
      <c r="F165" s="12">
        <v>1</v>
      </c>
      <c r="G165" s="12">
        <v>488.31</v>
      </c>
      <c r="H165" s="41">
        <v>0.03</v>
      </c>
      <c r="I165" s="12" t="s">
        <v>1954</v>
      </c>
      <c r="J165" s="12">
        <v>473.66070000000002</v>
      </c>
      <c r="K165" s="17">
        <f t="shared" si="6"/>
        <v>1</v>
      </c>
      <c r="L165" s="20">
        <f t="shared" si="7"/>
        <v>488.31</v>
      </c>
      <c r="M165" s="45">
        <f t="shared" si="8"/>
        <v>0.03</v>
      </c>
    </row>
    <row r="166" spans="1:13" x14ac:dyDescent="0.3">
      <c r="A166" s="11" t="s">
        <v>2121</v>
      </c>
      <c r="B166" s="39">
        <v>45418</v>
      </c>
      <c r="C166" s="12" t="s">
        <v>888</v>
      </c>
      <c r="D166" s="12" t="s">
        <v>1737</v>
      </c>
      <c r="E166" s="12" t="s">
        <v>1922</v>
      </c>
      <c r="F166" s="12">
        <v>4</v>
      </c>
      <c r="G166" s="12">
        <v>164.04</v>
      </c>
      <c r="H166" s="41">
        <v>0.26</v>
      </c>
      <c r="I166" s="12" t="s">
        <v>1952</v>
      </c>
      <c r="J166" s="12">
        <v>485.55839999999989</v>
      </c>
      <c r="K166" s="17">
        <f t="shared" si="6"/>
        <v>4</v>
      </c>
      <c r="L166" s="20">
        <f t="shared" si="7"/>
        <v>164.04</v>
      </c>
      <c r="M166" s="45">
        <f t="shared" si="8"/>
        <v>0.26</v>
      </c>
    </row>
    <row r="167" spans="1:13" x14ac:dyDescent="0.3">
      <c r="A167" s="11" t="s">
        <v>2122</v>
      </c>
      <c r="B167" s="39">
        <v>45508</v>
      </c>
      <c r="C167" s="12" t="s">
        <v>272</v>
      </c>
      <c r="D167" s="12" t="s">
        <v>1593</v>
      </c>
      <c r="E167" s="12" t="s">
        <v>1935</v>
      </c>
      <c r="F167" s="12">
        <v>3</v>
      </c>
      <c r="G167" s="12">
        <v>707.95</v>
      </c>
      <c r="H167" s="41">
        <v>0.18</v>
      </c>
      <c r="I167" s="12" t="s">
        <v>1954</v>
      </c>
      <c r="J167" s="12">
        <v>1741.557</v>
      </c>
      <c r="K167" s="17">
        <f t="shared" si="6"/>
        <v>3</v>
      </c>
      <c r="L167" s="20">
        <f t="shared" si="7"/>
        <v>707.95</v>
      </c>
      <c r="M167" s="45">
        <f t="shared" si="8"/>
        <v>0.18</v>
      </c>
    </row>
    <row r="168" spans="1:13" x14ac:dyDescent="0.3">
      <c r="A168" s="11" t="s">
        <v>2123</v>
      </c>
      <c r="B168" s="39">
        <v>45269</v>
      </c>
      <c r="C168" s="12" t="s">
        <v>944</v>
      </c>
      <c r="D168" s="12" t="s">
        <v>1783</v>
      </c>
      <c r="E168" s="12" t="s">
        <v>1910</v>
      </c>
      <c r="F168" s="12">
        <v>4</v>
      </c>
      <c r="G168" s="12">
        <v>714.47</v>
      </c>
      <c r="H168" s="41">
        <v>0.18</v>
      </c>
      <c r="I168" s="12" t="s">
        <v>1957</v>
      </c>
      <c r="J168" s="12">
        <v>2343.4616000000001</v>
      </c>
      <c r="K168" s="17">
        <f t="shared" si="6"/>
        <v>4</v>
      </c>
      <c r="L168" s="20">
        <f t="shared" si="7"/>
        <v>714.47</v>
      </c>
      <c r="M168" s="45">
        <f t="shared" si="8"/>
        <v>0.18</v>
      </c>
    </row>
    <row r="169" spans="1:13" x14ac:dyDescent="0.3">
      <c r="A169" s="11" t="s">
        <v>2124</v>
      </c>
      <c r="B169" s="39">
        <v>45866</v>
      </c>
      <c r="C169" s="12" t="s">
        <v>1300</v>
      </c>
      <c r="D169" s="12" t="s">
        <v>1813</v>
      </c>
      <c r="E169" s="12" t="s">
        <v>1907</v>
      </c>
      <c r="F169" s="12">
        <v>4</v>
      </c>
      <c r="G169" s="12">
        <v>422.09</v>
      </c>
      <c r="H169" s="41">
        <v>0.04</v>
      </c>
      <c r="I169" s="12" t="s">
        <v>1952</v>
      </c>
      <c r="J169" s="12">
        <v>1620.8255999999999</v>
      </c>
      <c r="K169" s="17">
        <f t="shared" si="6"/>
        <v>4</v>
      </c>
      <c r="L169" s="20">
        <f t="shared" si="7"/>
        <v>422.09</v>
      </c>
      <c r="M169" s="45">
        <f t="shared" si="8"/>
        <v>0.04</v>
      </c>
    </row>
    <row r="170" spans="1:13" x14ac:dyDescent="0.3">
      <c r="A170" s="11" t="s">
        <v>2125</v>
      </c>
      <c r="B170" s="39">
        <v>45462</v>
      </c>
      <c r="C170" s="12" t="s">
        <v>385</v>
      </c>
      <c r="D170" s="12" t="s">
        <v>1660</v>
      </c>
      <c r="E170" s="12" t="s">
        <v>1914</v>
      </c>
      <c r="F170" s="12">
        <v>1</v>
      </c>
      <c r="G170" s="12">
        <v>998.19</v>
      </c>
      <c r="H170" s="41">
        <v>0.2</v>
      </c>
      <c r="I170" s="12" t="s">
        <v>1952</v>
      </c>
      <c r="J170" s="12">
        <v>798.55200000000013</v>
      </c>
      <c r="K170" s="17">
        <f t="shared" si="6"/>
        <v>1</v>
      </c>
      <c r="L170" s="20">
        <f t="shared" si="7"/>
        <v>998.19</v>
      </c>
      <c r="M170" s="45">
        <f t="shared" si="8"/>
        <v>0.2</v>
      </c>
    </row>
    <row r="171" spans="1:13" x14ac:dyDescent="0.3">
      <c r="A171" s="11" t="s">
        <v>2126</v>
      </c>
      <c r="B171" s="39">
        <v>45313</v>
      </c>
      <c r="C171" s="12" t="s">
        <v>1177</v>
      </c>
      <c r="D171" s="12" t="s">
        <v>1792</v>
      </c>
      <c r="E171" s="12" t="s">
        <v>1907</v>
      </c>
      <c r="F171" s="12">
        <v>2</v>
      </c>
      <c r="G171" s="12">
        <v>343.42</v>
      </c>
      <c r="H171" s="41">
        <v>0.12</v>
      </c>
      <c r="I171" s="12" t="s">
        <v>1957</v>
      </c>
      <c r="J171" s="12">
        <v>604.41920000000005</v>
      </c>
      <c r="K171" s="17">
        <f t="shared" si="6"/>
        <v>2</v>
      </c>
      <c r="L171" s="20">
        <f t="shared" si="7"/>
        <v>343.42</v>
      </c>
      <c r="M171" s="45">
        <f t="shared" si="8"/>
        <v>0.12</v>
      </c>
    </row>
    <row r="172" spans="1:13" x14ac:dyDescent="0.3">
      <c r="A172" s="11" t="s">
        <v>2127</v>
      </c>
      <c r="B172" s="39">
        <v>45390</v>
      </c>
      <c r="C172" s="12" t="s">
        <v>828</v>
      </c>
      <c r="D172" s="12" t="s">
        <v>1673</v>
      </c>
      <c r="E172" s="12" t="s">
        <v>1904</v>
      </c>
      <c r="F172" s="12">
        <v>1</v>
      </c>
      <c r="G172" s="12">
        <v>152.16999999999999</v>
      </c>
      <c r="H172" s="41">
        <v>0.28000000000000003</v>
      </c>
      <c r="I172" s="12" t="s">
        <v>1957</v>
      </c>
      <c r="J172" s="12">
        <v>109.5624</v>
      </c>
      <c r="K172" s="17">
        <f t="shared" si="6"/>
        <v>1</v>
      </c>
      <c r="L172" s="20">
        <f t="shared" si="7"/>
        <v>152.16999999999999</v>
      </c>
      <c r="M172" s="45">
        <f t="shared" si="8"/>
        <v>0.28000000000000003</v>
      </c>
    </row>
    <row r="173" spans="1:13" x14ac:dyDescent="0.3">
      <c r="A173" s="11" t="s">
        <v>2128</v>
      </c>
      <c r="B173" s="39">
        <v>45795</v>
      </c>
      <c r="C173" s="12" t="s">
        <v>586</v>
      </c>
      <c r="D173" s="12" t="s">
        <v>1721</v>
      </c>
      <c r="E173" s="12" t="s">
        <v>1920</v>
      </c>
      <c r="F173" s="12">
        <v>1</v>
      </c>
      <c r="G173" s="12">
        <v>325.08</v>
      </c>
      <c r="H173" s="41">
        <v>0.26</v>
      </c>
      <c r="I173" s="12" t="s">
        <v>1954</v>
      </c>
      <c r="J173" s="12">
        <v>240.5592</v>
      </c>
      <c r="K173" s="17">
        <f t="shared" si="6"/>
        <v>1</v>
      </c>
      <c r="L173" s="20">
        <f t="shared" si="7"/>
        <v>325.08</v>
      </c>
      <c r="M173" s="45">
        <f t="shared" si="8"/>
        <v>0.26</v>
      </c>
    </row>
    <row r="174" spans="1:13" x14ac:dyDescent="0.3">
      <c r="A174" s="11" t="s">
        <v>2129</v>
      </c>
      <c r="B174" s="39">
        <v>45267</v>
      </c>
      <c r="C174" s="12" t="s">
        <v>1090</v>
      </c>
      <c r="D174" s="12" t="s">
        <v>1843</v>
      </c>
      <c r="E174" s="12" t="s">
        <v>1917</v>
      </c>
      <c r="F174" s="12">
        <v>2</v>
      </c>
      <c r="G174" s="12">
        <v>827.92</v>
      </c>
      <c r="H174" s="41">
        <v>0.25</v>
      </c>
      <c r="I174" s="12" t="s">
        <v>1957</v>
      </c>
      <c r="J174" s="12">
        <v>1241.8800000000001</v>
      </c>
      <c r="K174" s="17">
        <f t="shared" si="6"/>
        <v>2</v>
      </c>
      <c r="L174" s="20">
        <f t="shared" si="7"/>
        <v>827.92</v>
      </c>
      <c r="M174" s="45">
        <f t="shared" si="8"/>
        <v>0.25</v>
      </c>
    </row>
    <row r="175" spans="1:13" x14ac:dyDescent="0.3">
      <c r="A175" s="11" t="s">
        <v>2130</v>
      </c>
      <c r="B175" s="39">
        <v>45314</v>
      </c>
      <c r="C175" s="12" t="s">
        <v>1502</v>
      </c>
      <c r="D175" s="12" t="s">
        <v>1648</v>
      </c>
      <c r="E175" s="12" t="s">
        <v>1889</v>
      </c>
      <c r="F175" s="12">
        <v>2</v>
      </c>
      <c r="G175" s="12">
        <v>593.47</v>
      </c>
      <c r="H175" s="41">
        <v>0.1</v>
      </c>
      <c r="I175" s="12" t="s">
        <v>1957</v>
      </c>
      <c r="J175" s="12">
        <v>1068.2460000000001</v>
      </c>
      <c r="K175" s="17">
        <f t="shared" si="6"/>
        <v>2</v>
      </c>
      <c r="L175" s="20">
        <f t="shared" si="7"/>
        <v>593.47</v>
      </c>
      <c r="M175" s="45">
        <f t="shared" si="8"/>
        <v>0.1</v>
      </c>
    </row>
    <row r="176" spans="1:13" x14ac:dyDescent="0.3">
      <c r="A176" s="11" t="s">
        <v>2131</v>
      </c>
      <c r="B176" s="39">
        <v>45267</v>
      </c>
      <c r="C176" s="12" t="s">
        <v>939</v>
      </c>
      <c r="D176" s="12" t="s">
        <v>1628</v>
      </c>
      <c r="E176" s="12" t="s">
        <v>1907</v>
      </c>
      <c r="F176" s="12">
        <v>4</v>
      </c>
      <c r="G176" s="12">
        <v>756.28</v>
      </c>
      <c r="H176" s="41">
        <v>0.05</v>
      </c>
      <c r="I176" s="12" t="s">
        <v>1957</v>
      </c>
      <c r="J176" s="12">
        <v>2873.864</v>
      </c>
      <c r="K176" s="17">
        <f t="shared" si="6"/>
        <v>4</v>
      </c>
      <c r="L176" s="20">
        <f t="shared" si="7"/>
        <v>756.28</v>
      </c>
      <c r="M176" s="45">
        <f t="shared" si="8"/>
        <v>0.05</v>
      </c>
    </row>
    <row r="177" spans="1:13" x14ac:dyDescent="0.3">
      <c r="A177" s="11" t="s">
        <v>2132</v>
      </c>
      <c r="B177" s="39">
        <v>45641</v>
      </c>
      <c r="C177" s="12" t="s">
        <v>1189</v>
      </c>
      <c r="D177" s="12" t="s">
        <v>1852</v>
      </c>
      <c r="E177" s="12" t="s">
        <v>1885</v>
      </c>
      <c r="F177" s="12">
        <v>2</v>
      </c>
      <c r="G177" s="12">
        <v>707.65</v>
      </c>
      <c r="H177" s="41">
        <v>0.14000000000000001</v>
      </c>
      <c r="I177" s="12" t="s">
        <v>1952</v>
      </c>
      <c r="J177" s="12">
        <v>1217.1579999999999</v>
      </c>
      <c r="K177" s="17">
        <f t="shared" si="6"/>
        <v>2</v>
      </c>
      <c r="L177" s="20">
        <f t="shared" si="7"/>
        <v>707.65</v>
      </c>
      <c r="M177" s="45">
        <f t="shared" si="8"/>
        <v>0.14000000000000001</v>
      </c>
    </row>
    <row r="178" spans="1:13" x14ac:dyDescent="0.3">
      <c r="A178" s="11" t="s">
        <v>2133</v>
      </c>
      <c r="B178" s="39">
        <v>45371</v>
      </c>
      <c r="C178" s="12" t="s">
        <v>446</v>
      </c>
      <c r="D178" s="12" t="s">
        <v>1645</v>
      </c>
      <c r="E178" s="12" t="s">
        <v>1929</v>
      </c>
      <c r="F178" s="12">
        <v>1</v>
      </c>
      <c r="G178" s="12">
        <v>857.35</v>
      </c>
      <c r="H178" s="41">
        <v>0.28000000000000003</v>
      </c>
      <c r="I178" s="12" t="s">
        <v>1954</v>
      </c>
      <c r="J178" s="12">
        <v>617.29200000000003</v>
      </c>
      <c r="K178" s="17">
        <f t="shared" si="6"/>
        <v>1</v>
      </c>
      <c r="L178" s="20">
        <f t="shared" si="7"/>
        <v>857.35</v>
      </c>
      <c r="M178" s="45">
        <f t="shared" si="8"/>
        <v>0.28000000000000003</v>
      </c>
    </row>
    <row r="179" spans="1:13" x14ac:dyDescent="0.3">
      <c r="A179" s="11" t="s">
        <v>2134</v>
      </c>
      <c r="B179" s="39">
        <v>45670</v>
      </c>
      <c r="C179" s="12" t="s">
        <v>2135</v>
      </c>
      <c r="D179" s="12" t="s">
        <v>1740</v>
      </c>
      <c r="E179" s="12" t="s">
        <v>1910</v>
      </c>
      <c r="F179" s="12">
        <v>1</v>
      </c>
      <c r="G179" s="12">
        <v>79</v>
      </c>
      <c r="H179" s="41">
        <v>0.04</v>
      </c>
      <c r="I179" s="12" t="s">
        <v>1954</v>
      </c>
      <c r="J179" s="12">
        <v>75.84</v>
      </c>
      <c r="K179" s="17">
        <f t="shared" si="6"/>
        <v>1</v>
      </c>
      <c r="L179" s="20">
        <f t="shared" si="7"/>
        <v>79</v>
      </c>
      <c r="M179" s="45">
        <f t="shared" si="8"/>
        <v>0.04</v>
      </c>
    </row>
    <row r="180" spans="1:13" x14ac:dyDescent="0.3">
      <c r="A180" s="11" t="s">
        <v>2136</v>
      </c>
      <c r="B180" s="39">
        <v>45885</v>
      </c>
      <c r="C180" s="12" t="s">
        <v>248</v>
      </c>
      <c r="D180" s="12" t="s">
        <v>1858</v>
      </c>
      <c r="E180" s="12" t="s">
        <v>1901</v>
      </c>
      <c r="F180" s="12">
        <v>4</v>
      </c>
      <c r="G180" s="12">
        <v>638.91</v>
      </c>
      <c r="H180" s="41">
        <v>0</v>
      </c>
      <c r="I180" s="12" t="s">
        <v>1957</v>
      </c>
      <c r="J180" s="12">
        <v>2555.64</v>
      </c>
      <c r="K180" s="17">
        <f t="shared" si="6"/>
        <v>4</v>
      </c>
      <c r="L180" s="20">
        <f t="shared" si="7"/>
        <v>638.91</v>
      </c>
      <c r="M180" s="45">
        <f t="shared" si="8"/>
        <v>0</v>
      </c>
    </row>
    <row r="181" spans="1:13" x14ac:dyDescent="0.3">
      <c r="A181" s="11" t="s">
        <v>2137</v>
      </c>
      <c r="B181" s="39">
        <v>45812</v>
      </c>
      <c r="C181" s="12" t="s">
        <v>299</v>
      </c>
      <c r="D181" s="12" t="s">
        <v>1708</v>
      </c>
      <c r="E181" s="12" t="s">
        <v>1880</v>
      </c>
      <c r="F181" s="12">
        <v>2</v>
      </c>
      <c r="G181" s="12">
        <v>522.16999999999996</v>
      </c>
      <c r="H181" s="41">
        <v>0.27</v>
      </c>
      <c r="I181" s="12" t="s">
        <v>1952</v>
      </c>
      <c r="J181" s="12">
        <v>762.36819999999989</v>
      </c>
      <c r="K181" s="17">
        <f t="shared" si="6"/>
        <v>2</v>
      </c>
      <c r="L181" s="20">
        <f t="shared" si="7"/>
        <v>522.16999999999996</v>
      </c>
      <c r="M181" s="45">
        <f t="shared" si="8"/>
        <v>0.27</v>
      </c>
    </row>
    <row r="182" spans="1:13" x14ac:dyDescent="0.3">
      <c r="A182" s="11" t="s">
        <v>2138</v>
      </c>
      <c r="B182" s="39">
        <v>45235</v>
      </c>
      <c r="C182" s="12" t="s">
        <v>1482</v>
      </c>
      <c r="D182" s="12" t="s">
        <v>1689</v>
      </c>
      <c r="E182" s="12" t="s">
        <v>1922</v>
      </c>
      <c r="F182" s="12">
        <v>3</v>
      </c>
      <c r="G182" s="12">
        <v>954.29</v>
      </c>
      <c r="H182" s="41">
        <v>0.27</v>
      </c>
      <c r="I182" s="12" t="s">
        <v>1952</v>
      </c>
      <c r="J182" s="12">
        <v>2089.8951000000002</v>
      </c>
      <c r="K182" s="17">
        <f t="shared" si="6"/>
        <v>3</v>
      </c>
      <c r="L182" s="20">
        <f t="shared" si="7"/>
        <v>954.29</v>
      </c>
      <c r="M182" s="45">
        <f t="shared" si="8"/>
        <v>0.27</v>
      </c>
    </row>
    <row r="183" spans="1:13" x14ac:dyDescent="0.3">
      <c r="A183" s="11" t="s">
        <v>2139</v>
      </c>
      <c r="B183" s="39">
        <v>45710</v>
      </c>
      <c r="C183" s="12" t="s">
        <v>1436</v>
      </c>
      <c r="D183" s="12" t="s">
        <v>1670</v>
      </c>
      <c r="E183" s="12" t="s">
        <v>1925</v>
      </c>
      <c r="F183" s="12">
        <v>3</v>
      </c>
      <c r="G183" s="12">
        <v>53.92</v>
      </c>
      <c r="H183" s="41">
        <v>0.15</v>
      </c>
      <c r="I183" s="12" t="s">
        <v>1954</v>
      </c>
      <c r="J183" s="12">
        <v>137.49600000000001</v>
      </c>
      <c r="K183" s="17">
        <f t="shared" si="6"/>
        <v>3</v>
      </c>
      <c r="L183" s="20">
        <f t="shared" si="7"/>
        <v>53.92</v>
      </c>
      <c r="M183" s="45">
        <f t="shared" si="8"/>
        <v>0.15</v>
      </c>
    </row>
    <row r="184" spans="1:13" x14ac:dyDescent="0.3">
      <c r="A184" s="11" t="s">
        <v>2140</v>
      </c>
      <c r="B184" s="39">
        <v>45753</v>
      </c>
      <c r="C184" s="12" t="s">
        <v>1246</v>
      </c>
      <c r="D184" s="12" t="s">
        <v>1673</v>
      </c>
      <c r="E184" s="12" t="s">
        <v>1880</v>
      </c>
      <c r="F184" s="12">
        <v>4</v>
      </c>
      <c r="G184" s="12">
        <v>741.88</v>
      </c>
      <c r="H184" s="41">
        <v>0.02</v>
      </c>
      <c r="I184" s="12" t="s">
        <v>1957</v>
      </c>
      <c r="J184" s="12">
        <v>2908.1696000000002</v>
      </c>
      <c r="K184" s="17">
        <f t="shared" si="6"/>
        <v>4</v>
      </c>
      <c r="L184" s="20">
        <f t="shared" si="7"/>
        <v>741.88</v>
      </c>
      <c r="M184" s="45">
        <f t="shared" si="8"/>
        <v>0.02</v>
      </c>
    </row>
    <row r="185" spans="1:13" x14ac:dyDescent="0.3">
      <c r="A185" s="11" t="s">
        <v>2141</v>
      </c>
      <c r="B185" s="39">
        <v>45594</v>
      </c>
      <c r="C185" s="12" t="s">
        <v>138</v>
      </c>
      <c r="D185" s="12" t="s">
        <v>1711</v>
      </c>
      <c r="E185" s="12" t="s">
        <v>1894</v>
      </c>
      <c r="F185" s="12">
        <v>1</v>
      </c>
      <c r="G185" s="12">
        <v>547.09</v>
      </c>
      <c r="H185" s="41">
        <v>0.01</v>
      </c>
      <c r="I185" s="12" t="s">
        <v>1954</v>
      </c>
      <c r="J185" s="12">
        <v>541.6191</v>
      </c>
      <c r="K185" s="17">
        <f t="shared" si="6"/>
        <v>1</v>
      </c>
      <c r="L185" s="20">
        <f t="shared" si="7"/>
        <v>547.09</v>
      </c>
      <c r="M185" s="45">
        <f t="shared" si="8"/>
        <v>0.01</v>
      </c>
    </row>
    <row r="186" spans="1:13" x14ac:dyDescent="0.3">
      <c r="A186" s="11" t="s">
        <v>2142</v>
      </c>
      <c r="B186" s="39">
        <v>45686</v>
      </c>
      <c r="C186" s="12" t="s">
        <v>1513</v>
      </c>
      <c r="D186" s="12" t="s">
        <v>1843</v>
      </c>
      <c r="E186" s="12" t="s">
        <v>1894</v>
      </c>
      <c r="F186" s="12">
        <v>1</v>
      </c>
      <c r="G186" s="12">
        <v>789.35</v>
      </c>
      <c r="H186" s="41">
        <v>0.14000000000000001</v>
      </c>
      <c r="I186" s="12" t="s">
        <v>1954</v>
      </c>
      <c r="J186" s="12">
        <v>678.84100000000001</v>
      </c>
      <c r="K186" s="17">
        <f t="shared" si="6"/>
        <v>1</v>
      </c>
      <c r="L186" s="20">
        <f t="shared" si="7"/>
        <v>789.35</v>
      </c>
      <c r="M186" s="45">
        <f t="shared" si="8"/>
        <v>0.14000000000000001</v>
      </c>
    </row>
    <row r="187" spans="1:13" x14ac:dyDescent="0.3">
      <c r="A187" s="11" t="s">
        <v>2143</v>
      </c>
      <c r="B187" s="39">
        <v>45354</v>
      </c>
      <c r="C187" s="12" t="s">
        <v>1339</v>
      </c>
      <c r="D187" s="12" t="s">
        <v>1764</v>
      </c>
      <c r="E187" s="12" t="s">
        <v>1894</v>
      </c>
      <c r="F187" s="12">
        <v>3</v>
      </c>
      <c r="G187" s="12">
        <v>476.78</v>
      </c>
      <c r="H187" s="41">
        <v>0.09</v>
      </c>
      <c r="I187" s="12" t="s">
        <v>1957</v>
      </c>
      <c r="J187" s="12">
        <v>1301.6094000000001</v>
      </c>
      <c r="K187" s="17">
        <f t="shared" si="6"/>
        <v>3</v>
      </c>
      <c r="L187" s="20">
        <f t="shared" si="7"/>
        <v>476.78</v>
      </c>
      <c r="M187" s="45">
        <f t="shared" si="8"/>
        <v>0.09</v>
      </c>
    </row>
    <row r="188" spans="1:13" x14ac:dyDescent="0.3">
      <c r="A188" s="11" t="s">
        <v>2144</v>
      </c>
      <c r="B188" s="39">
        <v>45600</v>
      </c>
      <c r="C188" s="12" t="s">
        <v>1411</v>
      </c>
      <c r="D188" s="12" t="s">
        <v>1813</v>
      </c>
      <c r="E188" s="12" t="s">
        <v>1938</v>
      </c>
      <c r="F188" s="12">
        <v>2</v>
      </c>
      <c r="G188" s="12">
        <v>504.26</v>
      </c>
      <c r="H188" s="41">
        <v>0.04</v>
      </c>
      <c r="I188" s="12" t="s">
        <v>1954</v>
      </c>
      <c r="J188" s="12">
        <v>968.17919999999992</v>
      </c>
      <c r="K188" s="17">
        <f t="shared" si="6"/>
        <v>2</v>
      </c>
      <c r="L188" s="20">
        <f t="shared" si="7"/>
        <v>504.26</v>
      </c>
      <c r="M188" s="45">
        <f t="shared" si="8"/>
        <v>0.04</v>
      </c>
    </row>
    <row r="189" spans="1:13" x14ac:dyDescent="0.3">
      <c r="A189" s="11" t="s">
        <v>2145</v>
      </c>
      <c r="B189" s="39">
        <v>45538</v>
      </c>
      <c r="C189" s="12" t="s">
        <v>876</v>
      </c>
      <c r="D189" s="12" t="s">
        <v>1819</v>
      </c>
      <c r="E189" s="12" t="s">
        <v>1904</v>
      </c>
      <c r="F189" s="12">
        <v>2</v>
      </c>
      <c r="G189" s="12">
        <v>549.33000000000004</v>
      </c>
      <c r="H189" s="41">
        <v>0.01</v>
      </c>
      <c r="I189" s="12" t="s">
        <v>1957</v>
      </c>
      <c r="J189" s="12">
        <v>1087.6733999999999</v>
      </c>
      <c r="K189" s="17">
        <f t="shared" si="6"/>
        <v>2</v>
      </c>
      <c r="L189" s="20">
        <f t="shared" si="7"/>
        <v>549.33000000000004</v>
      </c>
      <c r="M189" s="45">
        <f t="shared" si="8"/>
        <v>0.01</v>
      </c>
    </row>
    <row r="190" spans="1:13" x14ac:dyDescent="0.3">
      <c r="A190" s="11" t="s">
        <v>2146</v>
      </c>
      <c r="B190" s="39">
        <v>45411</v>
      </c>
      <c r="C190" s="12" t="s">
        <v>1204</v>
      </c>
      <c r="D190" s="12" t="s">
        <v>1566</v>
      </c>
      <c r="E190" s="12" t="s">
        <v>1894</v>
      </c>
      <c r="F190" s="12">
        <v>3</v>
      </c>
      <c r="G190" s="12">
        <v>620.22</v>
      </c>
      <c r="H190" s="41">
        <v>0.04</v>
      </c>
      <c r="I190" s="12" t="s">
        <v>1952</v>
      </c>
      <c r="J190" s="12">
        <v>1786.2336</v>
      </c>
      <c r="K190" s="17">
        <f t="shared" si="6"/>
        <v>3</v>
      </c>
      <c r="L190" s="20">
        <f t="shared" si="7"/>
        <v>620.22</v>
      </c>
      <c r="M190" s="45">
        <f t="shared" si="8"/>
        <v>0.04</v>
      </c>
    </row>
    <row r="191" spans="1:13" x14ac:dyDescent="0.3">
      <c r="A191" s="11" t="s">
        <v>2147</v>
      </c>
      <c r="B191" s="39">
        <v>45411</v>
      </c>
      <c r="C191" s="12" t="s">
        <v>333</v>
      </c>
      <c r="D191" s="12" t="s">
        <v>1711</v>
      </c>
      <c r="E191" s="12" t="s">
        <v>1894</v>
      </c>
      <c r="F191" s="12">
        <v>1</v>
      </c>
      <c r="G191" s="12">
        <v>580.76</v>
      </c>
      <c r="H191" s="41">
        <v>0.1</v>
      </c>
      <c r="I191" s="12" t="s">
        <v>1957</v>
      </c>
      <c r="J191" s="12">
        <v>522.68399999999997</v>
      </c>
      <c r="K191" s="17">
        <f t="shared" si="6"/>
        <v>1</v>
      </c>
      <c r="L191" s="20">
        <f t="shared" si="7"/>
        <v>580.76</v>
      </c>
      <c r="M191" s="45">
        <f t="shared" si="8"/>
        <v>0.1</v>
      </c>
    </row>
    <row r="192" spans="1:13" x14ac:dyDescent="0.3">
      <c r="A192" s="11" t="s">
        <v>2148</v>
      </c>
      <c r="B192" s="39">
        <v>45775</v>
      </c>
      <c r="C192" s="12" t="s">
        <v>1060</v>
      </c>
      <c r="D192" s="12" t="s">
        <v>1789</v>
      </c>
      <c r="E192" s="12" t="s">
        <v>1914</v>
      </c>
      <c r="F192" s="12">
        <v>3</v>
      </c>
      <c r="G192" s="12">
        <v>444.55</v>
      </c>
      <c r="H192" s="41">
        <v>0.14000000000000001</v>
      </c>
      <c r="I192" s="12" t="s">
        <v>1954</v>
      </c>
      <c r="J192" s="12">
        <v>1146.9390000000001</v>
      </c>
      <c r="K192" s="17">
        <f t="shared" si="6"/>
        <v>3</v>
      </c>
      <c r="L192" s="20">
        <f t="shared" si="7"/>
        <v>444.55</v>
      </c>
      <c r="M192" s="45">
        <f t="shared" si="8"/>
        <v>0.14000000000000001</v>
      </c>
    </row>
    <row r="193" spans="1:13" x14ac:dyDescent="0.3">
      <c r="A193" s="11" t="s">
        <v>2149</v>
      </c>
      <c r="B193" s="39">
        <v>45459</v>
      </c>
      <c r="C193" s="12" t="s">
        <v>476</v>
      </c>
      <c r="D193" s="12" t="s">
        <v>1711</v>
      </c>
      <c r="E193" s="12" t="s">
        <v>1938</v>
      </c>
      <c r="F193" s="12">
        <v>1</v>
      </c>
      <c r="G193" s="12">
        <v>804.9</v>
      </c>
      <c r="H193" s="41">
        <v>0.03</v>
      </c>
      <c r="I193" s="12" t="s">
        <v>1954</v>
      </c>
      <c r="J193" s="12">
        <v>780.75299999999993</v>
      </c>
      <c r="K193" s="17">
        <f t="shared" si="6"/>
        <v>1</v>
      </c>
      <c r="L193" s="20">
        <f t="shared" si="7"/>
        <v>804.9</v>
      </c>
      <c r="M193" s="45">
        <f t="shared" si="8"/>
        <v>0.03</v>
      </c>
    </row>
    <row r="194" spans="1:13" x14ac:dyDescent="0.3">
      <c r="A194" s="11" t="s">
        <v>2150</v>
      </c>
      <c r="B194" s="39">
        <v>45617</v>
      </c>
      <c r="C194" s="12" t="s">
        <v>1327</v>
      </c>
      <c r="D194" s="12" t="s">
        <v>1852</v>
      </c>
      <c r="E194" s="12" t="s">
        <v>1927</v>
      </c>
      <c r="F194" s="12">
        <v>3</v>
      </c>
      <c r="G194" s="12">
        <v>361.65</v>
      </c>
      <c r="H194" s="41">
        <v>0.15</v>
      </c>
      <c r="I194" s="12" t="s">
        <v>1957</v>
      </c>
      <c r="J194" s="12">
        <v>922.20749999999987</v>
      </c>
      <c r="K194" s="17">
        <f t="shared" ref="K194:K257" si="9">IF(F194="",AVERAGEIF($D$2:$D$2000,D194,$F$2:$F$2000),F194)</f>
        <v>3</v>
      </c>
      <c r="L194" s="20">
        <f t="shared" ref="L194:L257" si="10">IF(G194="",AVERAGEIF($D$2:$D$2000,D194,$G$2:$G$2000),G194)</f>
        <v>361.65</v>
      </c>
      <c r="M194" s="45">
        <f t="shared" ref="M194:M257" si="11">IF(H194="",AVERAGE($D$2:$D$2000,D194,$H$2:$H$2000),H194)</f>
        <v>0.15</v>
      </c>
    </row>
    <row r="195" spans="1:13" x14ac:dyDescent="0.3">
      <c r="A195" s="11" t="s">
        <v>2151</v>
      </c>
      <c r="B195" s="39">
        <v>45763</v>
      </c>
      <c r="C195" s="12" t="s">
        <v>547</v>
      </c>
      <c r="D195" s="12" t="s">
        <v>1579</v>
      </c>
      <c r="E195" s="12" t="s">
        <v>1897</v>
      </c>
      <c r="F195" s="12">
        <v>1</v>
      </c>
      <c r="G195" s="12">
        <v>271.76</v>
      </c>
      <c r="H195" s="41">
        <v>0.03</v>
      </c>
      <c r="I195" s="12" t="s">
        <v>1952</v>
      </c>
      <c r="J195" s="12">
        <v>263.60719999999998</v>
      </c>
      <c r="K195" s="17">
        <f t="shared" si="9"/>
        <v>1</v>
      </c>
      <c r="L195" s="20">
        <f t="shared" si="10"/>
        <v>271.76</v>
      </c>
      <c r="M195" s="45">
        <f t="shared" si="11"/>
        <v>0.03</v>
      </c>
    </row>
    <row r="196" spans="1:13" x14ac:dyDescent="0.3">
      <c r="A196" s="11" t="s">
        <v>2152</v>
      </c>
      <c r="B196" s="39">
        <v>45618</v>
      </c>
      <c r="C196" s="12" t="s">
        <v>1027</v>
      </c>
      <c r="D196" s="12" t="s">
        <v>1721</v>
      </c>
      <c r="E196" s="12" t="s">
        <v>1917</v>
      </c>
      <c r="F196" s="12">
        <v>3</v>
      </c>
      <c r="G196" s="12">
        <v>958.15</v>
      </c>
      <c r="H196" s="41">
        <v>0.24</v>
      </c>
      <c r="I196" s="12" t="s">
        <v>1957</v>
      </c>
      <c r="J196" s="12">
        <v>2184.5819999999999</v>
      </c>
      <c r="K196" s="17">
        <f t="shared" si="9"/>
        <v>3</v>
      </c>
      <c r="L196" s="20">
        <f t="shared" si="10"/>
        <v>958.15</v>
      </c>
      <c r="M196" s="45">
        <f t="shared" si="11"/>
        <v>0.24</v>
      </c>
    </row>
    <row r="197" spans="1:13" x14ac:dyDescent="0.3">
      <c r="A197" s="11" t="s">
        <v>2153</v>
      </c>
      <c r="B197" s="39">
        <v>45290</v>
      </c>
      <c r="C197" s="12" t="s">
        <v>1336</v>
      </c>
      <c r="D197" s="12" t="s">
        <v>1755</v>
      </c>
      <c r="E197" s="12" t="s">
        <v>1935</v>
      </c>
      <c r="F197" s="12">
        <v>1</v>
      </c>
      <c r="G197" s="12">
        <v>889.19</v>
      </c>
      <c r="H197" s="41">
        <v>0.03</v>
      </c>
      <c r="I197" s="12" t="s">
        <v>1952</v>
      </c>
      <c r="J197" s="12">
        <v>862.51430000000005</v>
      </c>
      <c r="K197" s="17">
        <f t="shared" si="9"/>
        <v>1</v>
      </c>
      <c r="L197" s="20">
        <f t="shared" si="10"/>
        <v>889.19</v>
      </c>
      <c r="M197" s="45">
        <f t="shared" si="11"/>
        <v>0.03</v>
      </c>
    </row>
    <row r="198" spans="1:13" x14ac:dyDescent="0.3">
      <c r="A198" s="11" t="s">
        <v>2154</v>
      </c>
      <c r="B198" s="39">
        <v>45904</v>
      </c>
      <c r="C198" s="12" t="s">
        <v>1964</v>
      </c>
      <c r="D198" s="12" t="s">
        <v>1746</v>
      </c>
      <c r="E198" s="12" t="s">
        <v>1932</v>
      </c>
      <c r="F198" s="12">
        <v>4</v>
      </c>
      <c r="G198" s="12">
        <v>689.67</v>
      </c>
      <c r="H198" s="41">
        <v>0.05</v>
      </c>
      <c r="I198" s="12" t="s">
        <v>1957</v>
      </c>
      <c r="J198" s="12">
        <v>2620.7460000000001</v>
      </c>
      <c r="K198" s="17">
        <f t="shared" si="9"/>
        <v>4</v>
      </c>
      <c r="L198" s="20">
        <f t="shared" si="10"/>
        <v>689.67</v>
      </c>
      <c r="M198" s="45">
        <f t="shared" si="11"/>
        <v>0.05</v>
      </c>
    </row>
    <row r="199" spans="1:13" x14ac:dyDescent="0.3">
      <c r="A199" s="11" t="s">
        <v>2155</v>
      </c>
      <c r="B199" s="39">
        <v>45227</v>
      </c>
      <c r="C199" s="12" t="s">
        <v>467</v>
      </c>
      <c r="D199" s="12" t="s">
        <v>1705</v>
      </c>
      <c r="E199" s="12" t="s">
        <v>1920</v>
      </c>
      <c r="F199" s="12">
        <v>1</v>
      </c>
      <c r="G199" s="12">
        <v>541.24</v>
      </c>
      <c r="H199" s="41">
        <v>0.03</v>
      </c>
      <c r="I199" s="12" t="s">
        <v>1954</v>
      </c>
      <c r="J199" s="12">
        <v>525.00279999999998</v>
      </c>
      <c r="K199" s="17">
        <f t="shared" si="9"/>
        <v>1</v>
      </c>
      <c r="L199" s="20">
        <f t="shared" si="10"/>
        <v>541.24</v>
      </c>
      <c r="M199" s="45">
        <f t="shared" si="11"/>
        <v>0.03</v>
      </c>
    </row>
    <row r="200" spans="1:13" x14ac:dyDescent="0.3">
      <c r="A200" s="11" t="s">
        <v>2156</v>
      </c>
      <c r="B200" s="39">
        <v>45600</v>
      </c>
      <c r="C200" s="12" t="s">
        <v>1397</v>
      </c>
      <c r="D200" s="12" t="s">
        <v>1819</v>
      </c>
      <c r="E200" s="12" t="s">
        <v>1904</v>
      </c>
      <c r="F200" s="12">
        <v>1</v>
      </c>
      <c r="G200" s="12">
        <v>454.71</v>
      </c>
      <c r="H200" s="41">
        <v>0.16</v>
      </c>
      <c r="I200" s="12" t="s">
        <v>1954</v>
      </c>
      <c r="J200" s="12">
        <v>381.95639999999997</v>
      </c>
      <c r="K200" s="17">
        <f t="shared" si="9"/>
        <v>1</v>
      </c>
      <c r="L200" s="20">
        <f t="shared" si="10"/>
        <v>454.71</v>
      </c>
      <c r="M200" s="45">
        <f t="shared" si="11"/>
        <v>0.16</v>
      </c>
    </row>
    <row r="201" spans="1:13" x14ac:dyDescent="0.3">
      <c r="A201" s="11" t="s">
        <v>2157</v>
      </c>
      <c r="B201" s="39">
        <v>45646</v>
      </c>
      <c r="C201" s="12" t="s">
        <v>154</v>
      </c>
      <c r="D201" s="12" t="s">
        <v>1773</v>
      </c>
      <c r="E201" s="12" t="s">
        <v>1901</v>
      </c>
      <c r="F201" s="12">
        <v>2</v>
      </c>
      <c r="G201" s="12">
        <v>397.63</v>
      </c>
      <c r="H201" s="41">
        <v>0.26</v>
      </c>
      <c r="I201" s="12" t="s">
        <v>1952</v>
      </c>
      <c r="J201" s="12">
        <v>588.49239999999998</v>
      </c>
      <c r="K201" s="17">
        <f t="shared" si="9"/>
        <v>2</v>
      </c>
      <c r="L201" s="20">
        <f t="shared" si="10"/>
        <v>397.63</v>
      </c>
      <c r="M201" s="45">
        <f t="shared" si="11"/>
        <v>0.26</v>
      </c>
    </row>
    <row r="202" spans="1:13" x14ac:dyDescent="0.3">
      <c r="A202" s="11" t="s">
        <v>2158</v>
      </c>
      <c r="B202" s="39">
        <v>45725</v>
      </c>
      <c r="C202" s="12" t="s">
        <v>571</v>
      </c>
      <c r="D202" s="12" t="s">
        <v>1825</v>
      </c>
      <c r="E202" s="12" t="s">
        <v>1904</v>
      </c>
      <c r="F202" s="12">
        <v>3</v>
      </c>
      <c r="G202" s="12">
        <v>748.56</v>
      </c>
      <c r="H202" s="41">
        <v>0.26</v>
      </c>
      <c r="I202" s="12" t="s">
        <v>1954</v>
      </c>
      <c r="J202" s="12">
        <v>1661.8032000000001</v>
      </c>
      <c r="K202" s="17">
        <f t="shared" si="9"/>
        <v>3</v>
      </c>
      <c r="L202" s="20">
        <f t="shared" si="10"/>
        <v>748.56</v>
      </c>
      <c r="M202" s="45">
        <f t="shared" si="11"/>
        <v>0.26</v>
      </c>
    </row>
    <row r="203" spans="1:13" x14ac:dyDescent="0.3">
      <c r="A203" s="11" t="s">
        <v>2159</v>
      </c>
      <c r="B203" s="39">
        <v>45742</v>
      </c>
      <c r="C203" s="12" t="s">
        <v>493</v>
      </c>
      <c r="D203" s="12" t="s">
        <v>1670</v>
      </c>
      <c r="E203" s="12" t="s">
        <v>1897</v>
      </c>
      <c r="F203" s="12">
        <v>1</v>
      </c>
      <c r="G203" s="12">
        <v>885.72</v>
      </c>
      <c r="H203" s="41">
        <v>0.15</v>
      </c>
      <c r="I203" s="12" t="s">
        <v>1952</v>
      </c>
      <c r="J203" s="12">
        <v>752.86199999999997</v>
      </c>
      <c r="K203" s="17">
        <f t="shared" si="9"/>
        <v>1</v>
      </c>
      <c r="L203" s="20">
        <f t="shared" si="10"/>
        <v>885.72</v>
      </c>
      <c r="M203" s="45">
        <f t="shared" si="11"/>
        <v>0.15</v>
      </c>
    </row>
    <row r="204" spans="1:13" x14ac:dyDescent="0.3">
      <c r="A204" s="11" t="s">
        <v>2160</v>
      </c>
      <c r="B204" s="39">
        <v>45750</v>
      </c>
      <c r="C204" s="12" t="s">
        <v>385</v>
      </c>
      <c r="D204" s="12" t="s">
        <v>1761</v>
      </c>
      <c r="E204" s="12" t="s">
        <v>1885</v>
      </c>
      <c r="F204" s="12">
        <v>4</v>
      </c>
      <c r="G204" s="12">
        <v>408.07</v>
      </c>
      <c r="H204" s="41">
        <v>0.28000000000000003</v>
      </c>
      <c r="I204" s="12" t="s">
        <v>1957</v>
      </c>
      <c r="J204" s="12">
        <v>1175.2416000000001</v>
      </c>
      <c r="K204" s="17">
        <f t="shared" si="9"/>
        <v>4</v>
      </c>
      <c r="L204" s="20">
        <f t="shared" si="10"/>
        <v>408.07</v>
      </c>
      <c r="M204" s="45">
        <f t="shared" si="11"/>
        <v>0.28000000000000003</v>
      </c>
    </row>
    <row r="205" spans="1:13" x14ac:dyDescent="0.3">
      <c r="A205" s="11" t="s">
        <v>2161</v>
      </c>
      <c r="B205" s="39">
        <v>45327</v>
      </c>
      <c r="C205" s="12" t="s">
        <v>1465</v>
      </c>
      <c r="D205" s="12" t="s">
        <v>1673</v>
      </c>
      <c r="E205" s="12" t="s">
        <v>1914</v>
      </c>
      <c r="F205" s="12">
        <v>2</v>
      </c>
      <c r="G205" s="12">
        <v>597.07000000000005</v>
      </c>
      <c r="H205" s="41">
        <v>0.28000000000000003</v>
      </c>
      <c r="I205" s="12" t="s">
        <v>1954</v>
      </c>
      <c r="J205" s="12">
        <v>859.7808</v>
      </c>
      <c r="K205" s="17">
        <f t="shared" si="9"/>
        <v>2</v>
      </c>
      <c r="L205" s="20">
        <f t="shared" si="10"/>
        <v>597.07000000000005</v>
      </c>
      <c r="M205" s="45">
        <f t="shared" si="11"/>
        <v>0.28000000000000003</v>
      </c>
    </row>
    <row r="206" spans="1:13" x14ac:dyDescent="0.3">
      <c r="A206" s="11" t="s">
        <v>2162</v>
      </c>
      <c r="B206" s="39">
        <v>45465</v>
      </c>
      <c r="C206" s="12" t="s">
        <v>100</v>
      </c>
      <c r="D206" s="12" t="s">
        <v>1776</v>
      </c>
      <c r="E206" s="12" t="s">
        <v>1914</v>
      </c>
      <c r="F206" s="12">
        <v>3</v>
      </c>
      <c r="G206" s="12">
        <v>723.47</v>
      </c>
      <c r="H206" s="41">
        <v>0.12</v>
      </c>
      <c r="I206" s="12" t="s">
        <v>1957</v>
      </c>
      <c r="J206" s="12">
        <v>1909.9608000000001</v>
      </c>
      <c r="K206" s="17">
        <f t="shared" si="9"/>
        <v>3</v>
      </c>
      <c r="L206" s="20">
        <f t="shared" si="10"/>
        <v>723.47</v>
      </c>
      <c r="M206" s="45">
        <f t="shared" si="11"/>
        <v>0.12</v>
      </c>
    </row>
    <row r="207" spans="1:13" x14ac:dyDescent="0.3">
      <c r="A207" s="11" t="s">
        <v>2163</v>
      </c>
      <c r="B207" s="39">
        <v>45883</v>
      </c>
      <c r="C207" s="12" t="s">
        <v>1366</v>
      </c>
      <c r="D207" s="12" t="s">
        <v>1840</v>
      </c>
      <c r="E207" s="12" t="s">
        <v>1901</v>
      </c>
      <c r="F207" s="12">
        <v>1</v>
      </c>
      <c r="G207" s="12">
        <v>479.93</v>
      </c>
      <c r="H207" s="41">
        <v>0.22</v>
      </c>
      <c r="I207" s="12" t="s">
        <v>1952</v>
      </c>
      <c r="J207" s="12">
        <v>374.34539999999998</v>
      </c>
      <c r="K207" s="17">
        <f t="shared" si="9"/>
        <v>1</v>
      </c>
      <c r="L207" s="20">
        <f t="shared" si="10"/>
        <v>479.93</v>
      </c>
      <c r="M207" s="45">
        <f t="shared" si="11"/>
        <v>0.22</v>
      </c>
    </row>
    <row r="208" spans="1:13" x14ac:dyDescent="0.3">
      <c r="A208" s="11" t="s">
        <v>2164</v>
      </c>
      <c r="B208" s="39">
        <v>45445</v>
      </c>
      <c r="C208" s="12" t="s">
        <v>789</v>
      </c>
      <c r="D208" s="12" t="s">
        <v>1673</v>
      </c>
      <c r="E208" s="12" t="s">
        <v>1932</v>
      </c>
      <c r="F208" s="12">
        <v>4</v>
      </c>
      <c r="G208" s="12">
        <v>362.81</v>
      </c>
      <c r="H208" s="41">
        <v>0.21</v>
      </c>
      <c r="I208" s="12" t="s">
        <v>1957</v>
      </c>
      <c r="J208" s="12">
        <v>1146.4795999999999</v>
      </c>
      <c r="K208" s="17">
        <f t="shared" si="9"/>
        <v>4</v>
      </c>
      <c r="L208" s="20">
        <f t="shared" si="10"/>
        <v>362.81</v>
      </c>
      <c r="M208" s="45">
        <f t="shared" si="11"/>
        <v>0.21</v>
      </c>
    </row>
    <row r="209" spans="1:13" x14ac:dyDescent="0.3">
      <c r="A209" s="11" t="s">
        <v>2165</v>
      </c>
      <c r="B209" s="39">
        <v>45640</v>
      </c>
      <c r="C209" s="12" t="s">
        <v>617</v>
      </c>
      <c r="D209" s="12" t="s">
        <v>1813</v>
      </c>
      <c r="E209" s="12" t="s">
        <v>1894</v>
      </c>
      <c r="F209" s="12">
        <v>1</v>
      </c>
      <c r="G209" s="12">
        <v>127.11</v>
      </c>
      <c r="H209" s="41">
        <v>0.01</v>
      </c>
      <c r="I209" s="12" t="s">
        <v>1954</v>
      </c>
      <c r="J209" s="12">
        <v>125.8389</v>
      </c>
      <c r="K209" s="17">
        <f t="shared" si="9"/>
        <v>1</v>
      </c>
      <c r="L209" s="20">
        <f t="shared" si="10"/>
        <v>127.11</v>
      </c>
      <c r="M209" s="45">
        <f t="shared" si="11"/>
        <v>0.01</v>
      </c>
    </row>
    <row r="210" spans="1:13" x14ac:dyDescent="0.3">
      <c r="A210" s="11" t="s">
        <v>2166</v>
      </c>
      <c r="B210" s="39">
        <v>45411</v>
      </c>
      <c r="C210" s="12" t="s">
        <v>614</v>
      </c>
      <c r="D210" s="12" t="s">
        <v>1673</v>
      </c>
      <c r="E210" s="12" t="s">
        <v>1935</v>
      </c>
      <c r="F210" s="12">
        <v>4</v>
      </c>
      <c r="G210" s="12">
        <v>931.26</v>
      </c>
      <c r="H210" s="41">
        <v>0.04</v>
      </c>
      <c r="I210" s="12" t="s">
        <v>1952</v>
      </c>
      <c r="J210" s="12">
        <v>3576.0383999999999</v>
      </c>
      <c r="K210" s="17">
        <f t="shared" si="9"/>
        <v>4</v>
      </c>
      <c r="L210" s="20">
        <f t="shared" si="10"/>
        <v>931.26</v>
      </c>
      <c r="M210" s="45">
        <f t="shared" si="11"/>
        <v>0.04</v>
      </c>
    </row>
    <row r="211" spans="1:13" x14ac:dyDescent="0.3">
      <c r="A211" s="11" t="s">
        <v>2167</v>
      </c>
      <c r="B211" s="39">
        <v>45224</v>
      </c>
      <c r="C211" s="12" t="s">
        <v>1171</v>
      </c>
      <c r="D211" s="12" t="s">
        <v>1776</v>
      </c>
      <c r="E211" s="12" t="s">
        <v>1910</v>
      </c>
      <c r="F211" s="12">
        <v>1</v>
      </c>
      <c r="G211" s="12">
        <v>620.80999999999995</v>
      </c>
      <c r="H211" s="41">
        <v>0.04</v>
      </c>
      <c r="I211" s="12" t="s">
        <v>1954</v>
      </c>
      <c r="J211" s="12">
        <v>595.97759999999994</v>
      </c>
      <c r="K211" s="17">
        <f t="shared" si="9"/>
        <v>1</v>
      </c>
      <c r="L211" s="20">
        <f t="shared" si="10"/>
        <v>620.80999999999995</v>
      </c>
      <c r="M211" s="45">
        <f t="shared" si="11"/>
        <v>0.04</v>
      </c>
    </row>
    <row r="212" spans="1:13" x14ac:dyDescent="0.3">
      <c r="A212" s="11" t="s">
        <v>2168</v>
      </c>
      <c r="B212" s="39">
        <v>45497</v>
      </c>
      <c r="C212" s="12" t="s">
        <v>342</v>
      </c>
      <c r="D212" s="12" t="s">
        <v>1725</v>
      </c>
      <c r="E212" s="12" t="s">
        <v>1889</v>
      </c>
      <c r="F212" s="12">
        <v>1</v>
      </c>
      <c r="G212" s="12">
        <v>823.26</v>
      </c>
      <c r="H212" s="41">
        <v>0.27</v>
      </c>
      <c r="I212" s="12" t="s">
        <v>1957</v>
      </c>
      <c r="J212" s="12">
        <v>600.97979999999995</v>
      </c>
      <c r="K212" s="17">
        <f t="shared" si="9"/>
        <v>1</v>
      </c>
      <c r="L212" s="20">
        <f t="shared" si="10"/>
        <v>823.26</v>
      </c>
      <c r="M212" s="45">
        <f t="shared" si="11"/>
        <v>0.27</v>
      </c>
    </row>
    <row r="213" spans="1:13" x14ac:dyDescent="0.3">
      <c r="A213" s="11" t="s">
        <v>2169</v>
      </c>
      <c r="B213" s="39">
        <v>45807</v>
      </c>
      <c r="C213" s="12" t="s">
        <v>62</v>
      </c>
      <c r="D213" s="12" t="s">
        <v>1651</v>
      </c>
      <c r="E213" s="12" t="s">
        <v>1910</v>
      </c>
      <c r="F213" s="12">
        <v>3</v>
      </c>
      <c r="G213" s="12">
        <v>681.01</v>
      </c>
      <c r="H213" s="41">
        <v>0.27</v>
      </c>
      <c r="I213" s="12" t="s">
        <v>1957</v>
      </c>
      <c r="J213" s="12">
        <v>1491.4119000000001</v>
      </c>
      <c r="K213" s="17">
        <f t="shared" si="9"/>
        <v>3</v>
      </c>
      <c r="L213" s="20">
        <f t="shared" si="10"/>
        <v>681.01</v>
      </c>
      <c r="M213" s="45">
        <f t="shared" si="11"/>
        <v>0.27</v>
      </c>
    </row>
    <row r="214" spans="1:13" x14ac:dyDescent="0.3">
      <c r="A214" s="11" t="s">
        <v>2170</v>
      </c>
      <c r="B214" s="39">
        <v>45942</v>
      </c>
      <c r="C214" s="12" t="s">
        <v>1379</v>
      </c>
      <c r="D214" s="12" t="s">
        <v>1743</v>
      </c>
      <c r="E214" s="12" t="s">
        <v>1941</v>
      </c>
      <c r="F214" s="12">
        <v>4</v>
      </c>
      <c r="G214" s="12">
        <v>119.83</v>
      </c>
      <c r="H214" s="41">
        <v>0.13</v>
      </c>
      <c r="I214" s="12" t="s">
        <v>1952</v>
      </c>
      <c r="J214" s="12">
        <v>417.00839999999999</v>
      </c>
      <c r="K214" s="17">
        <f t="shared" si="9"/>
        <v>4</v>
      </c>
      <c r="L214" s="20">
        <f t="shared" si="10"/>
        <v>119.83</v>
      </c>
      <c r="M214" s="45">
        <f t="shared" si="11"/>
        <v>0.13</v>
      </c>
    </row>
    <row r="215" spans="1:13" x14ac:dyDescent="0.3">
      <c r="A215" s="11" t="s">
        <v>2171</v>
      </c>
      <c r="B215" s="39">
        <v>45314</v>
      </c>
      <c r="C215" s="12" t="s">
        <v>979</v>
      </c>
      <c r="D215" s="12" t="s">
        <v>1810</v>
      </c>
      <c r="E215" s="12" t="s">
        <v>1889</v>
      </c>
      <c r="F215" s="12">
        <v>1</v>
      </c>
      <c r="G215" s="12">
        <v>575.66</v>
      </c>
      <c r="H215" s="41">
        <v>0.03</v>
      </c>
      <c r="I215" s="12" t="s">
        <v>1954</v>
      </c>
      <c r="J215" s="12">
        <v>558.39019999999994</v>
      </c>
      <c r="K215" s="17">
        <f t="shared" si="9"/>
        <v>1</v>
      </c>
      <c r="L215" s="20">
        <f t="shared" si="10"/>
        <v>575.66</v>
      </c>
      <c r="M215" s="45">
        <f t="shared" si="11"/>
        <v>0.03</v>
      </c>
    </row>
    <row r="216" spans="1:13" x14ac:dyDescent="0.3">
      <c r="A216" s="11" t="s">
        <v>2172</v>
      </c>
      <c r="B216" s="39">
        <v>45943</v>
      </c>
      <c r="C216" s="12" t="s">
        <v>658</v>
      </c>
      <c r="D216" s="12" t="s">
        <v>1718</v>
      </c>
      <c r="E216" s="12" t="s">
        <v>1932</v>
      </c>
      <c r="F216" s="12">
        <v>1</v>
      </c>
      <c r="G216" s="12">
        <v>775.84</v>
      </c>
      <c r="H216" s="41">
        <v>0.26</v>
      </c>
      <c r="I216" s="12" t="s">
        <v>1952</v>
      </c>
      <c r="J216" s="12">
        <v>574.12160000000006</v>
      </c>
      <c r="K216" s="17">
        <f t="shared" si="9"/>
        <v>1</v>
      </c>
      <c r="L216" s="20">
        <f t="shared" si="10"/>
        <v>775.84</v>
      </c>
      <c r="M216" s="45">
        <f t="shared" si="11"/>
        <v>0.26</v>
      </c>
    </row>
    <row r="217" spans="1:13" x14ac:dyDescent="0.3">
      <c r="A217" s="11" t="s">
        <v>2173</v>
      </c>
      <c r="B217" s="39">
        <v>45356</v>
      </c>
      <c r="C217" s="12" t="s">
        <v>1382</v>
      </c>
      <c r="D217" s="12" t="s">
        <v>1607</v>
      </c>
      <c r="E217" s="12" t="s">
        <v>1914</v>
      </c>
      <c r="F217" s="12">
        <v>3</v>
      </c>
      <c r="G217" s="12">
        <v>318.43</v>
      </c>
      <c r="H217" s="41">
        <v>0.05</v>
      </c>
      <c r="I217" s="12" t="s">
        <v>1952</v>
      </c>
      <c r="J217" s="12">
        <v>907.52549999999997</v>
      </c>
      <c r="K217" s="17">
        <f t="shared" si="9"/>
        <v>3</v>
      </c>
      <c r="L217" s="20">
        <f t="shared" si="10"/>
        <v>318.43</v>
      </c>
      <c r="M217" s="45">
        <f t="shared" si="11"/>
        <v>0.05</v>
      </c>
    </row>
    <row r="218" spans="1:13" x14ac:dyDescent="0.3">
      <c r="A218" s="11" t="s">
        <v>2174</v>
      </c>
      <c r="B218" s="39">
        <v>45854</v>
      </c>
      <c r="C218" s="12" t="s">
        <v>520</v>
      </c>
      <c r="D218" s="12" t="s">
        <v>1792</v>
      </c>
      <c r="E218" s="12" t="s">
        <v>1910</v>
      </c>
      <c r="F218" s="12">
        <v>3</v>
      </c>
      <c r="G218" s="12">
        <v>141.6</v>
      </c>
      <c r="H218" s="41">
        <v>0.08</v>
      </c>
      <c r="I218" s="12" t="s">
        <v>1957</v>
      </c>
      <c r="J218" s="12">
        <v>390.81599999999997</v>
      </c>
      <c r="K218" s="17">
        <f t="shared" si="9"/>
        <v>3</v>
      </c>
      <c r="L218" s="20">
        <f t="shared" si="10"/>
        <v>141.6</v>
      </c>
      <c r="M218" s="45">
        <f t="shared" si="11"/>
        <v>0.08</v>
      </c>
    </row>
    <row r="219" spans="1:13" x14ac:dyDescent="0.3">
      <c r="A219" s="11" t="s">
        <v>2175</v>
      </c>
      <c r="B219" s="39">
        <v>45219</v>
      </c>
      <c r="C219" s="12" t="s">
        <v>859</v>
      </c>
      <c r="D219" s="12" t="s">
        <v>1611</v>
      </c>
      <c r="E219" s="12" t="s">
        <v>1941</v>
      </c>
      <c r="F219" s="12">
        <v>1</v>
      </c>
      <c r="G219" s="12">
        <v>332.82</v>
      </c>
      <c r="H219" s="41">
        <v>0.14000000000000001</v>
      </c>
      <c r="I219" s="12" t="s">
        <v>1954</v>
      </c>
      <c r="J219" s="12">
        <v>286.22519999999997</v>
      </c>
      <c r="K219" s="17">
        <f t="shared" si="9"/>
        <v>1</v>
      </c>
      <c r="L219" s="20">
        <f t="shared" si="10"/>
        <v>332.82</v>
      </c>
      <c r="M219" s="45">
        <f t="shared" si="11"/>
        <v>0.14000000000000001</v>
      </c>
    </row>
    <row r="220" spans="1:13" x14ac:dyDescent="0.3">
      <c r="A220" s="11" t="s">
        <v>2176</v>
      </c>
      <c r="B220" s="39">
        <v>45447</v>
      </c>
      <c r="C220" s="12" t="s">
        <v>798</v>
      </c>
      <c r="D220" s="12" t="s">
        <v>1792</v>
      </c>
      <c r="E220" s="12" t="s">
        <v>1885</v>
      </c>
      <c r="F220" s="12">
        <v>4</v>
      </c>
      <c r="G220" s="12">
        <v>640.97</v>
      </c>
      <c r="H220" s="41">
        <v>0.11</v>
      </c>
      <c r="I220" s="12" t="s">
        <v>1957</v>
      </c>
      <c r="J220" s="12">
        <v>2281.8532</v>
      </c>
      <c r="K220" s="17">
        <f t="shared" si="9"/>
        <v>4</v>
      </c>
      <c r="L220" s="20">
        <f t="shared" si="10"/>
        <v>640.97</v>
      </c>
      <c r="M220" s="45">
        <f t="shared" si="11"/>
        <v>0.11</v>
      </c>
    </row>
    <row r="221" spans="1:13" x14ac:dyDescent="0.3">
      <c r="A221" s="11" t="s">
        <v>2177</v>
      </c>
      <c r="B221" s="39">
        <v>45225</v>
      </c>
      <c r="C221" s="12" t="s">
        <v>670</v>
      </c>
      <c r="D221" s="12" t="s">
        <v>1846</v>
      </c>
      <c r="E221" s="12" t="s">
        <v>1929</v>
      </c>
      <c r="F221" s="12">
        <v>4</v>
      </c>
      <c r="G221" s="12">
        <v>75.37</v>
      </c>
      <c r="H221" s="41">
        <v>0.02</v>
      </c>
      <c r="I221" s="12" t="s">
        <v>1957</v>
      </c>
      <c r="J221" s="12">
        <v>295.4504</v>
      </c>
      <c r="K221" s="17">
        <f t="shared" si="9"/>
        <v>4</v>
      </c>
      <c r="L221" s="20">
        <f t="shared" si="10"/>
        <v>75.37</v>
      </c>
      <c r="M221" s="45">
        <f t="shared" si="11"/>
        <v>0.02</v>
      </c>
    </row>
    <row r="222" spans="1:13" x14ac:dyDescent="0.3">
      <c r="A222" s="11" t="s">
        <v>2178</v>
      </c>
      <c r="B222" s="39">
        <v>45754</v>
      </c>
      <c r="C222" s="12" t="s">
        <v>279</v>
      </c>
      <c r="D222" s="12" t="s">
        <v>1991</v>
      </c>
      <c r="E222" s="12" t="s">
        <v>1938</v>
      </c>
      <c r="F222" s="12">
        <v>3</v>
      </c>
      <c r="G222" s="12">
        <v>434.55</v>
      </c>
      <c r="H222" s="41">
        <v>0.08</v>
      </c>
      <c r="I222" s="12" t="s">
        <v>1957</v>
      </c>
      <c r="J222" s="12">
        <v>1199.3579999999999</v>
      </c>
      <c r="K222" s="17">
        <f t="shared" si="9"/>
        <v>3</v>
      </c>
      <c r="L222" s="20">
        <f t="shared" si="10"/>
        <v>434.55</v>
      </c>
      <c r="M222" s="45">
        <f t="shared" si="11"/>
        <v>0.08</v>
      </c>
    </row>
    <row r="223" spans="1:13" x14ac:dyDescent="0.3">
      <c r="A223" s="11" t="s">
        <v>2179</v>
      </c>
      <c r="B223" s="39">
        <v>45729</v>
      </c>
      <c r="C223" s="12" t="s">
        <v>357</v>
      </c>
      <c r="D223" s="12" t="s">
        <v>1648</v>
      </c>
      <c r="E223" s="12" t="s">
        <v>1927</v>
      </c>
      <c r="F223" s="12">
        <v>4</v>
      </c>
      <c r="G223" s="12">
        <v>652.28</v>
      </c>
      <c r="H223" s="41">
        <v>0.15</v>
      </c>
      <c r="I223" s="12" t="s">
        <v>1952</v>
      </c>
      <c r="J223" s="12">
        <v>2217.752</v>
      </c>
      <c r="K223" s="17">
        <f t="shared" si="9"/>
        <v>4</v>
      </c>
      <c r="L223" s="20">
        <f t="shared" si="10"/>
        <v>652.28</v>
      </c>
      <c r="M223" s="45">
        <f t="shared" si="11"/>
        <v>0.15</v>
      </c>
    </row>
    <row r="224" spans="1:13" x14ac:dyDescent="0.3">
      <c r="A224" s="11" t="s">
        <v>2180</v>
      </c>
      <c r="B224" s="39">
        <v>45480</v>
      </c>
      <c r="C224" s="12" t="s">
        <v>867</v>
      </c>
      <c r="D224" s="12" t="s">
        <v>1804</v>
      </c>
      <c r="E224" s="12" t="s">
        <v>1935</v>
      </c>
      <c r="F224" s="12">
        <v>3</v>
      </c>
      <c r="G224" s="12">
        <v>207.8</v>
      </c>
      <c r="H224" s="41">
        <v>0.15</v>
      </c>
      <c r="I224" s="12" t="s">
        <v>1952</v>
      </c>
      <c r="J224" s="12">
        <v>529.8900000000001</v>
      </c>
      <c r="K224" s="17">
        <f t="shared" si="9"/>
        <v>3</v>
      </c>
      <c r="L224" s="20">
        <f t="shared" si="10"/>
        <v>207.8</v>
      </c>
      <c r="M224" s="45">
        <f t="shared" si="11"/>
        <v>0.15</v>
      </c>
    </row>
    <row r="225" spans="1:13" x14ac:dyDescent="0.3">
      <c r="A225" s="11" t="s">
        <v>2181</v>
      </c>
      <c r="B225" s="39">
        <v>45361</v>
      </c>
      <c r="C225" s="12" t="s">
        <v>1529</v>
      </c>
      <c r="D225" s="12" t="s">
        <v>1758</v>
      </c>
      <c r="E225" s="12" t="s">
        <v>1929</v>
      </c>
      <c r="F225" s="12">
        <v>4</v>
      </c>
      <c r="G225" s="12">
        <v>385.5</v>
      </c>
      <c r="H225" s="41">
        <v>0.03</v>
      </c>
      <c r="I225" s="12" t="s">
        <v>1954</v>
      </c>
      <c r="J225" s="12">
        <v>1495.74</v>
      </c>
      <c r="K225" s="17">
        <f t="shared" si="9"/>
        <v>4</v>
      </c>
      <c r="L225" s="20">
        <f t="shared" si="10"/>
        <v>385.5</v>
      </c>
      <c r="M225" s="45">
        <f t="shared" si="11"/>
        <v>0.03</v>
      </c>
    </row>
    <row r="226" spans="1:13" x14ac:dyDescent="0.3">
      <c r="A226" s="11" t="s">
        <v>2182</v>
      </c>
      <c r="B226" s="39">
        <v>45915</v>
      </c>
      <c r="C226" s="12" t="s">
        <v>348</v>
      </c>
      <c r="D226" s="12" t="s">
        <v>1770</v>
      </c>
      <c r="E226" s="12" t="s">
        <v>1904</v>
      </c>
      <c r="F226" s="12">
        <v>3</v>
      </c>
      <c r="G226" s="12">
        <v>548.19000000000005</v>
      </c>
      <c r="H226" s="41">
        <v>0.12</v>
      </c>
      <c r="I226" s="12" t="s">
        <v>1952</v>
      </c>
      <c r="J226" s="12">
        <v>1447.2216000000001</v>
      </c>
      <c r="K226" s="17">
        <f t="shared" si="9"/>
        <v>3</v>
      </c>
      <c r="L226" s="20">
        <f t="shared" si="10"/>
        <v>548.19000000000005</v>
      </c>
      <c r="M226" s="45">
        <f t="shared" si="11"/>
        <v>0.12</v>
      </c>
    </row>
    <row r="227" spans="1:13" x14ac:dyDescent="0.3">
      <c r="A227" s="11" t="s">
        <v>2183</v>
      </c>
      <c r="B227" s="39">
        <v>45607</v>
      </c>
      <c r="C227" s="12" t="s">
        <v>259</v>
      </c>
      <c r="D227" s="12" t="s">
        <v>1795</v>
      </c>
      <c r="E227" s="12" t="s">
        <v>1914</v>
      </c>
      <c r="F227" s="12">
        <v>3</v>
      </c>
      <c r="G227" s="12">
        <v>927.6</v>
      </c>
      <c r="H227" s="41">
        <v>0.09</v>
      </c>
      <c r="I227" s="12" t="s">
        <v>1952</v>
      </c>
      <c r="J227" s="12">
        <v>2532.348</v>
      </c>
      <c r="K227" s="17">
        <f t="shared" si="9"/>
        <v>3</v>
      </c>
      <c r="L227" s="20">
        <f t="shared" si="10"/>
        <v>927.6</v>
      </c>
      <c r="M227" s="45">
        <f t="shared" si="11"/>
        <v>0.09</v>
      </c>
    </row>
    <row r="228" spans="1:13" x14ac:dyDescent="0.3">
      <c r="A228" s="11" t="s">
        <v>2184</v>
      </c>
      <c r="B228" s="39">
        <v>45666</v>
      </c>
      <c r="C228" s="12" t="s">
        <v>859</v>
      </c>
      <c r="D228" s="12" t="s">
        <v>1758</v>
      </c>
      <c r="E228" s="12" t="s">
        <v>1894</v>
      </c>
      <c r="F228" s="12">
        <v>4</v>
      </c>
      <c r="G228" s="12">
        <v>585.04</v>
      </c>
      <c r="H228" s="41">
        <v>0.22</v>
      </c>
      <c r="I228" s="12" t="s">
        <v>1954</v>
      </c>
      <c r="J228" s="12">
        <v>1825.3248000000001</v>
      </c>
      <c r="K228" s="17">
        <f t="shared" si="9"/>
        <v>4</v>
      </c>
      <c r="L228" s="20">
        <f t="shared" si="10"/>
        <v>585.04</v>
      </c>
      <c r="M228" s="45">
        <f t="shared" si="11"/>
        <v>0.22</v>
      </c>
    </row>
    <row r="229" spans="1:13" x14ac:dyDescent="0.3">
      <c r="A229" s="11" t="s">
        <v>2185</v>
      </c>
      <c r="B229" s="39">
        <v>45406</v>
      </c>
      <c r="C229" s="12" t="s">
        <v>2135</v>
      </c>
      <c r="D229" s="12" t="s">
        <v>1689</v>
      </c>
      <c r="E229" s="12" t="s">
        <v>1889</v>
      </c>
      <c r="F229" s="12">
        <v>2</v>
      </c>
      <c r="G229" s="12">
        <v>999.89</v>
      </c>
      <c r="H229" s="41">
        <v>0.09</v>
      </c>
      <c r="I229" s="12" t="s">
        <v>1952</v>
      </c>
      <c r="J229" s="12">
        <v>1819.7998</v>
      </c>
      <c r="K229" s="17">
        <f t="shared" si="9"/>
        <v>2</v>
      </c>
      <c r="L229" s="20">
        <f t="shared" si="10"/>
        <v>999.89</v>
      </c>
      <c r="M229" s="45">
        <f t="shared" si="11"/>
        <v>0.09</v>
      </c>
    </row>
    <row r="230" spans="1:13" x14ac:dyDescent="0.3">
      <c r="A230" s="11" t="s">
        <v>2186</v>
      </c>
      <c r="B230" s="39">
        <v>45284</v>
      </c>
      <c r="C230" s="12" t="s">
        <v>382</v>
      </c>
      <c r="D230" s="12" t="s">
        <v>1801</v>
      </c>
      <c r="E230" s="12" t="s">
        <v>1894</v>
      </c>
      <c r="F230" s="12">
        <v>2</v>
      </c>
      <c r="G230" s="12">
        <v>848.98</v>
      </c>
      <c r="H230" s="41">
        <v>0.04</v>
      </c>
      <c r="I230" s="12" t="s">
        <v>1954</v>
      </c>
      <c r="J230" s="12">
        <v>1630.0416</v>
      </c>
      <c r="K230" s="17">
        <f t="shared" si="9"/>
        <v>2</v>
      </c>
      <c r="L230" s="20">
        <f t="shared" si="10"/>
        <v>848.98</v>
      </c>
      <c r="M230" s="45">
        <f t="shared" si="11"/>
        <v>0.04</v>
      </c>
    </row>
    <row r="231" spans="1:13" x14ac:dyDescent="0.3">
      <c r="A231" s="11" t="s">
        <v>2187</v>
      </c>
      <c r="B231" s="39">
        <v>45348</v>
      </c>
      <c r="C231" s="12" t="s">
        <v>487</v>
      </c>
      <c r="D231" s="12" t="s">
        <v>1755</v>
      </c>
      <c r="E231" s="12" t="s">
        <v>1927</v>
      </c>
      <c r="F231" s="12">
        <v>3</v>
      </c>
      <c r="G231" s="12">
        <v>769.56</v>
      </c>
      <c r="H231" s="41">
        <v>0.08</v>
      </c>
      <c r="I231" s="12" t="s">
        <v>1952</v>
      </c>
      <c r="J231" s="12">
        <v>2123.9856</v>
      </c>
      <c r="K231" s="17">
        <f t="shared" si="9"/>
        <v>3</v>
      </c>
      <c r="L231" s="20">
        <f t="shared" si="10"/>
        <v>769.56</v>
      </c>
      <c r="M231" s="45">
        <f t="shared" si="11"/>
        <v>0.08</v>
      </c>
    </row>
    <row r="232" spans="1:13" x14ac:dyDescent="0.3">
      <c r="A232" s="11" t="s">
        <v>2188</v>
      </c>
      <c r="B232" s="39">
        <v>45676</v>
      </c>
      <c r="C232" s="12" t="s">
        <v>192</v>
      </c>
      <c r="D232" s="12" t="s">
        <v>1718</v>
      </c>
      <c r="E232" s="12" t="s">
        <v>1925</v>
      </c>
      <c r="F232" s="12">
        <v>3</v>
      </c>
      <c r="G232" s="12">
        <v>449.88</v>
      </c>
      <c r="H232" s="41">
        <v>0.1</v>
      </c>
      <c r="I232" s="12" t="s">
        <v>1954</v>
      </c>
      <c r="J232" s="12">
        <v>1214.6759999999999</v>
      </c>
      <c r="K232" s="17">
        <f t="shared" si="9"/>
        <v>3</v>
      </c>
      <c r="L232" s="20">
        <f t="shared" si="10"/>
        <v>449.88</v>
      </c>
      <c r="M232" s="45">
        <f t="shared" si="11"/>
        <v>0.1</v>
      </c>
    </row>
    <row r="233" spans="1:13" x14ac:dyDescent="0.3">
      <c r="A233" s="11" t="s">
        <v>2189</v>
      </c>
      <c r="B233" s="39">
        <v>45863</v>
      </c>
      <c r="C233" s="12" t="s">
        <v>885</v>
      </c>
      <c r="D233" s="12" t="s">
        <v>1783</v>
      </c>
      <c r="E233" s="12" t="s">
        <v>1922</v>
      </c>
      <c r="F233" s="12">
        <v>4</v>
      </c>
      <c r="G233" s="12">
        <v>383.74</v>
      </c>
      <c r="H233" s="41">
        <v>0.01</v>
      </c>
      <c r="I233" s="12" t="s">
        <v>1952</v>
      </c>
      <c r="J233" s="12">
        <v>1519.6104</v>
      </c>
      <c r="K233" s="17">
        <f t="shared" si="9"/>
        <v>4</v>
      </c>
      <c r="L233" s="20">
        <f t="shared" si="10"/>
        <v>383.74</v>
      </c>
      <c r="M233" s="45">
        <f t="shared" si="11"/>
        <v>0.01</v>
      </c>
    </row>
    <row r="234" spans="1:13" x14ac:dyDescent="0.3">
      <c r="A234" s="11" t="s">
        <v>2190</v>
      </c>
      <c r="B234" s="39">
        <v>45409</v>
      </c>
      <c r="C234" s="12" t="s">
        <v>505</v>
      </c>
      <c r="D234" s="12" t="s">
        <v>1749</v>
      </c>
      <c r="E234" s="12" t="s">
        <v>1917</v>
      </c>
      <c r="F234" s="12">
        <v>4</v>
      </c>
      <c r="G234" s="12">
        <v>794.97</v>
      </c>
      <c r="H234" s="41">
        <v>0.24</v>
      </c>
      <c r="I234" s="12" t="s">
        <v>1954</v>
      </c>
      <c r="J234" s="12">
        <v>2416.7087999999999</v>
      </c>
      <c r="K234" s="17">
        <f t="shared" si="9"/>
        <v>4</v>
      </c>
      <c r="L234" s="20">
        <f t="shared" si="10"/>
        <v>794.97</v>
      </c>
      <c r="M234" s="45">
        <f t="shared" si="11"/>
        <v>0.24</v>
      </c>
    </row>
    <row r="235" spans="1:13" x14ac:dyDescent="0.3">
      <c r="A235" s="11" t="s">
        <v>2191</v>
      </c>
      <c r="B235" s="39">
        <v>45880</v>
      </c>
      <c r="C235" s="12" t="s">
        <v>55</v>
      </c>
      <c r="D235" s="12" t="s">
        <v>1813</v>
      </c>
      <c r="E235" s="12" t="s">
        <v>1901</v>
      </c>
      <c r="F235" s="12">
        <v>1</v>
      </c>
      <c r="G235" s="12">
        <v>989.63</v>
      </c>
      <c r="H235" s="41">
        <v>0.05</v>
      </c>
      <c r="I235" s="12" t="s">
        <v>1954</v>
      </c>
      <c r="J235" s="12">
        <v>940.1484999999999</v>
      </c>
      <c r="K235" s="17">
        <f t="shared" si="9"/>
        <v>1</v>
      </c>
      <c r="L235" s="20">
        <f t="shared" si="10"/>
        <v>989.63</v>
      </c>
      <c r="M235" s="45">
        <f t="shared" si="11"/>
        <v>0.05</v>
      </c>
    </row>
    <row r="236" spans="1:13" x14ac:dyDescent="0.3">
      <c r="A236" s="11" t="s">
        <v>2192</v>
      </c>
      <c r="B236" s="39">
        <v>45731</v>
      </c>
      <c r="C236" s="12" t="s">
        <v>1063</v>
      </c>
      <c r="D236" s="12" t="s">
        <v>1737</v>
      </c>
      <c r="E236" s="12" t="s">
        <v>1880</v>
      </c>
      <c r="F236" s="12">
        <v>1</v>
      </c>
      <c r="G236" s="12">
        <v>447.16</v>
      </c>
      <c r="H236" s="41">
        <v>0.22</v>
      </c>
      <c r="I236" s="12" t="s">
        <v>1957</v>
      </c>
      <c r="J236" s="12">
        <v>348.78480000000002</v>
      </c>
      <c r="K236" s="17">
        <f t="shared" si="9"/>
        <v>1</v>
      </c>
      <c r="L236" s="20">
        <f t="shared" si="10"/>
        <v>447.16</v>
      </c>
      <c r="M236" s="45">
        <f t="shared" si="11"/>
        <v>0.22</v>
      </c>
    </row>
    <row r="237" spans="1:13" x14ac:dyDescent="0.3">
      <c r="A237" s="11" t="s">
        <v>2193</v>
      </c>
      <c r="B237" s="39">
        <v>45671</v>
      </c>
      <c r="C237" s="12" t="s">
        <v>46</v>
      </c>
      <c r="D237" s="12" t="s">
        <v>1858</v>
      </c>
      <c r="E237" s="12" t="s">
        <v>1904</v>
      </c>
      <c r="F237" s="12">
        <v>1</v>
      </c>
      <c r="G237" s="12">
        <v>946.9</v>
      </c>
      <c r="H237" s="41">
        <v>0.28999999999999998</v>
      </c>
      <c r="I237" s="12" t="s">
        <v>1957</v>
      </c>
      <c r="J237" s="12">
        <v>672.29899999999998</v>
      </c>
      <c r="K237" s="17">
        <f t="shared" si="9"/>
        <v>1</v>
      </c>
      <c r="L237" s="20">
        <f t="shared" si="10"/>
        <v>946.9</v>
      </c>
      <c r="M237" s="45">
        <f t="shared" si="11"/>
        <v>0.28999999999999998</v>
      </c>
    </row>
    <row r="238" spans="1:13" x14ac:dyDescent="0.3">
      <c r="A238" s="11" t="s">
        <v>2194</v>
      </c>
      <c r="B238" s="39">
        <v>45809</v>
      </c>
      <c r="C238" s="12" t="s">
        <v>568</v>
      </c>
      <c r="D238" s="12" t="s">
        <v>1618</v>
      </c>
      <c r="E238" s="12" t="s">
        <v>1880</v>
      </c>
      <c r="F238" s="12">
        <v>4</v>
      </c>
      <c r="G238" s="12">
        <v>469.68</v>
      </c>
      <c r="H238" s="41">
        <v>0.19</v>
      </c>
      <c r="I238" s="12" t="s">
        <v>1952</v>
      </c>
      <c r="J238" s="12">
        <v>1521.7632000000001</v>
      </c>
      <c r="K238" s="17">
        <f t="shared" si="9"/>
        <v>4</v>
      </c>
      <c r="L238" s="20">
        <f t="shared" si="10"/>
        <v>469.68</v>
      </c>
      <c r="M238" s="45">
        <f t="shared" si="11"/>
        <v>0.19</v>
      </c>
    </row>
    <row r="239" spans="1:13" x14ac:dyDescent="0.3">
      <c r="A239" s="11" t="s">
        <v>2195</v>
      </c>
      <c r="B239" s="39">
        <v>45559</v>
      </c>
      <c r="C239" s="12" t="s">
        <v>1526</v>
      </c>
      <c r="D239" s="12" t="s">
        <v>1654</v>
      </c>
      <c r="E239" s="12" t="s">
        <v>1935</v>
      </c>
      <c r="F239" s="12">
        <v>4</v>
      </c>
      <c r="G239" s="12">
        <v>320.64</v>
      </c>
      <c r="H239" s="41">
        <v>0.2</v>
      </c>
      <c r="I239" s="12" t="s">
        <v>1957</v>
      </c>
      <c r="J239" s="12">
        <v>1026.048</v>
      </c>
      <c r="K239" s="17">
        <f t="shared" si="9"/>
        <v>4</v>
      </c>
      <c r="L239" s="20">
        <f t="shared" si="10"/>
        <v>320.64</v>
      </c>
      <c r="M239" s="45">
        <f t="shared" si="11"/>
        <v>0.2</v>
      </c>
    </row>
    <row r="240" spans="1:13" x14ac:dyDescent="0.3">
      <c r="A240" s="11" t="s">
        <v>2196</v>
      </c>
      <c r="B240" s="39">
        <v>45253</v>
      </c>
      <c r="C240" s="12" t="s">
        <v>467</v>
      </c>
      <c r="D240" s="12" t="s">
        <v>1611</v>
      </c>
      <c r="E240" s="12" t="s">
        <v>1901</v>
      </c>
      <c r="F240" s="12">
        <v>1</v>
      </c>
      <c r="G240" s="12">
        <v>594.44000000000005</v>
      </c>
      <c r="H240" s="41">
        <v>0.21</v>
      </c>
      <c r="I240" s="12" t="s">
        <v>1952</v>
      </c>
      <c r="J240" s="12">
        <v>469.60759999999999</v>
      </c>
      <c r="K240" s="17">
        <f t="shared" si="9"/>
        <v>1</v>
      </c>
      <c r="L240" s="20">
        <f t="shared" si="10"/>
        <v>594.44000000000005</v>
      </c>
      <c r="M240" s="45">
        <f t="shared" si="11"/>
        <v>0.21</v>
      </c>
    </row>
    <row r="241" spans="1:13" x14ac:dyDescent="0.3">
      <c r="A241" s="11" t="s">
        <v>2197</v>
      </c>
      <c r="B241" s="39">
        <v>45861</v>
      </c>
      <c r="C241" s="12" t="s">
        <v>709</v>
      </c>
      <c r="D241" s="12" t="s">
        <v>1834</v>
      </c>
      <c r="E241" s="12" t="s">
        <v>1910</v>
      </c>
      <c r="F241" s="12">
        <v>3</v>
      </c>
      <c r="G241" s="12">
        <v>91.7</v>
      </c>
      <c r="H241" s="41">
        <v>0.08</v>
      </c>
      <c r="I241" s="12" t="s">
        <v>1957</v>
      </c>
      <c r="J241" s="12">
        <v>253.09200000000001</v>
      </c>
      <c r="K241" s="17">
        <f t="shared" si="9"/>
        <v>3</v>
      </c>
      <c r="L241" s="20">
        <f t="shared" si="10"/>
        <v>91.7</v>
      </c>
      <c r="M241" s="45">
        <f t="shared" si="11"/>
        <v>0.08</v>
      </c>
    </row>
    <row r="242" spans="1:13" x14ac:dyDescent="0.3">
      <c r="A242" s="11" t="s">
        <v>2198</v>
      </c>
      <c r="B242" s="39">
        <v>45917</v>
      </c>
      <c r="C242" s="12" t="s">
        <v>131</v>
      </c>
      <c r="D242" s="12" t="s">
        <v>1761</v>
      </c>
      <c r="E242" s="12" t="s">
        <v>1922</v>
      </c>
      <c r="F242" s="12">
        <v>3</v>
      </c>
      <c r="G242" s="12">
        <v>741.33</v>
      </c>
      <c r="H242" s="41">
        <v>0.03</v>
      </c>
      <c r="I242" s="12" t="s">
        <v>1952</v>
      </c>
      <c r="J242" s="12">
        <v>2157.2703000000001</v>
      </c>
      <c r="K242" s="17">
        <f t="shared" si="9"/>
        <v>3</v>
      </c>
      <c r="L242" s="20">
        <f t="shared" si="10"/>
        <v>741.33</v>
      </c>
      <c r="M242" s="45">
        <f t="shared" si="11"/>
        <v>0.03</v>
      </c>
    </row>
    <row r="243" spans="1:13" x14ac:dyDescent="0.3">
      <c r="A243" s="11" t="s">
        <v>2199</v>
      </c>
      <c r="B243" s="39">
        <v>45754</v>
      </c>
      <c r="C243" s="12" t="s">
        <v>1476</v>
      </c>
      <c r="D243" s="12" t="s">
        <v>1991</v>
      </c>
      <c r="E243" s="12" t="s">
        <v>1941</v>
      </c>
      <c r="F243" s="12">
        <v>1</v>
      </c>
      <c r="G243" s="12">
        <v>922.78</v>
      </c>
      <c r="H243" s="41">
        <v>0.28999999999999998</v>
      </c>
      <c r="I243" s="12" t="s">
        <v>1957</v>
      </c>
      <c r="J243" s="12">
        <v>655.17379999999991</v>
      </c>
      <c r="K243" s="17">
        <f t="shared" si="9"/>
        <v>1</v>
      </c>
      <c r="L243" s="20">
        <f t="shared" si="10"/>
        <v>922.78</v>
      </c>
      <c r="M243" s="45">
        <f t="shared" si="11"/>
        <v>0.28999999999999998</v>
      </c>
    </row>
    <row r="244" spans="1:13" x14ac:dyDescent="0.3">
      <c r="A244" s="11" t="s">
        <v>2200</v>
      </c>
      <c r="B244" s="39">
        <v>45312</v>
      </c>
      <c r="C244" s="12" t="s">
        <v>1033</v>
      </c>
      <c r="D244" s="12" t="s">
        <v>1584</v>
      </c>
      <c r="E244" s="12" t="s">
        <v>1932</v>
      </c>
      <c r="F244" s="12">
        <v>1</v>
      </c>
      <c r="G244" s="12">
        <v>394.35</v>
      </c>
      <c r="H244" s="41">
        <v>0.09</v>
      </c>
      <c r="I244" s="12" t="s">
        <v>1954</v>
      </c>
      <c r="J244" s="12">
        <v>358.85849999999999</v>
      </c>
      <c r="K244" s="17">
        <f t="shared" si="9"/>
        <v>1</v>
      </c>
      <c r="L244" s="20">
        <f t="shared" si="10"/>
        <v>394.35</v>
      </c>
      <c r="M244" s="45">
        <f t="shared" si="11"/>
        <v>0.09</v>
      </c>
    </row>
    <row r="245" spans="1:13" x14ac:dyDescent="0.3">
      <c r="A245" s="11" t="s">
        <v>2201</v>
      </c>
      <c r="B245" s="39">
        <v>45480</v>
      </c>
      <c r="C245" s="12" t="s">
        <v>1150</v>
      </c>
      <c r="D245" s="12" t="s">
        <v>1770</v>
      </c>
      <c r="E245" s="12" t="s">
        <v>1920</v>
      </c>
      <c r="F245" s="12">
        <v>2</v>
      </c>
      <c r="G245" s="12">
        <v>703.95</v>
      </c>
      <c r="H245" s="41">
        <v>0.03</v>
      </c>
      <c r="I245" s="12" t="s">
        <v>1952</v>
      </c>
      <c r="J245" s="12">
        <v>1365.663</v>
      </c>
      <c r="K245" s="17">
        <f t="shared" si="9"/>
        <v>2</v>
      </c>
      <c r="L245" s="20">
        <f t="shared" si="10"/>
        <v>703.95</v>
      </c>
      <c r="M245" s="45">
        <f t="shared" si="11"/>
        <v>0.03</v>
      </c>
    </row>
    <row r="246" spans="1:13" x14ac:dyDescent="0.3">
      <c r="A246" s="11" t="s">
        <v>2202</v>
      </c>
      <c r="B246" s="39">
        <v>45780</v>
      </c>
      <c r="C246" s="12" t="s">
        <v>661</v>
      </c>
      <c r="D246" s="12" t="s">
        <v>1607</v>
      </c>
      <c r="E246" s="12" t="s">
        <v>1880</v>
      </c>
      <c r="F246" s="12">
        <v>4</v>
      </c>
      <c r="G246" s="12">
        <v>452.67</v>
      </c>
      <c r="H246" s="41">
        <v>0.28000000000000003</v>
      </c>
      <c r="I246" s="12" t="s">
        <v>1954</v>
      </c>
      <c r="J246" s="12">
        <v>1303.6895999999999</v>
      </c>
      <c r="K246" s="17">
        <f t="shared" si="9"/>
        <v>4</v>
      </c>
      <c r="L246" s="20">
        <f t="shared" si="10"/>
        <v>452.67</v>
      </c>
      <c r="M246" s="45">
        <f t="shared" si="11"/>
        <v>0.28000000000000003</v>
      </c>
    </row>
    <row r="247" spans="1:13" x14ac:dyDescent="0.3">
      <c r="A247" s="11" t="s">
        <v>2203</v>
      </c>
      <c r="B247" s="39">
        <v>45349</v>
      </c>
      <c r="C247" s="12" t="s">
        <v>1439</v>
      </c>
      <c r="D247" s="12" t="s">
        <v>1584</v>
      </c>
      <c r="E247" s="12" t="s">
        <v>1907</v>
      </c>
      <c r="F247" s="12">
        <v>2</v>
      </c>
      <c r="G247" s="12">
        <v>377.3</v>
      </c>
      <c r="H247" s="41">
        <v>0.15</v>
      </c>
      <c r="I247" s="12" t="s">
        <v>1954</v>
      </c>
      <c r="J247" s="12">
        <v>641.41</v>
      </c>
      <c r="K247" s="17">
        <f t="shared" si="9"/>
        <v>2</v>
      </c>
      <c r="L247" s="20">
        <f t="shared" si="10"/>
        <v>377.3</v>
      </c>
      <c r="M247" s="45">
        <f t="shared" si="11"/>
        <v>0.15</v>
      </c>
    </row>
    <row r="248" spans="1:13" x14ac:dyDescent="0.3">
      <c r="A248" s="11" t="s">
        <v>2204</v>
      </c>
      <c r="B248" s="39">
        <v>45846</v>
      </c>
      <c r="C248" s="12" t="s">
        <v>1090</v>
      </c>
      <c r="D248" s="12" t="s">
        <v>1798</v>
      </c>
      <c r="E248" s="12" t="s">
        <v>1907</v>
      </c>
      <c r="F248" s="12">
        <v>2</v>
      </c>
      <c r="G248" s="12">
        <v>130.47999999999999</v>
      </c>
      <c r="H248" s="41">
        <v>0.23</v>
      </c>
      <c r="I248" s="12" t="s">
        <v>1954</v>
      </c>
      <c r="J248" s="12">
        <v>200.9392</v>
      </c>
      <c r="K248" s="17">
        <f t="shared" si="9"/>
        <v>2</v>
      </c>
      <c r="L248" s="20">
        <f t="shared" si="10"/>
        <v>130.47999999999999</v>
      </c>
      <c r="M248" s="45">
        <f t="shared" si="11"/>
        <v>0.23</v>
      </c>
    </row>
    <row r="249" spans="1:13" x14ac:dyDescent="0.3">
      <c r="A249" s="11" t="s">
        <v>2205</v>
      </c>
      <c r="B249" s="39">
        <v>45729</v>
      </c>
      <c r="C249" s="12" t="s">
        <v>1360</v>
      </c>
      <c r="D249" s="12" t="s">
        <v>1858</v>
      </c>
      <c r="E249" s="12" t="s">
        <v>1922</v>
      </c>
      <c r="F249" s="12">
        <v>1</v>
      </c>
      <c r="G249" s="12">
        <v>809.45</v>
      </c>
      <c r="H249" s="41">
        <v>0.09</v>
      </c>
      <c r="I249" s="12" t="s">
        <v>1957</v>
      </c>
      <c r="J249" s="12">
        <v>736.59950000000003</v>
      </c>
      <c r="K249" s="17">
        <f t="shared" si="9"/>
        <v>1</v>
      </c>
      <c r="L249" s="20">
        <f t="shared" si="10"/>
        <v>809.45</v>
      </c>
      <c r="M249" s="45">
        <f t="shared" si="11"/>
        <v>0.09</v>
      </c>
    </row>
    <row r="250" spans="1:13" x14ac:dyDescent="0.3">
      <c r="A250" s="11" t="s">
        <v>2206</v>
      </c>
      <c r="B250" s="39">
        <v>45768</v>
      </c>
      <c r="C250" s="12" t="s">
        <v>305</v>
      </c>
      <c r="D250" s="12" t="s">
        <v>1708</v>
      </c>
      <c r="E250" s="12" t="s">
        <v>1914</v>
      </c>
      <c r="F250" s="12">
        <v>3</v>
      </c>
      <c r="G250" s="12">
        <v>499.12</v>
      </c>
      <c r="H250" s="41">
        <v>0.05</v>
      </c>
      <c r="I250" s="12" t="s">
        <v>1954</v>
      </c>
      <c r="J250" s="12">
        <v>1422.492</v>
      </c>
      <c r="K250" s="17">
        <f t="shared" si="9"/>
        <v>3</v>
      </c>
      <c r="L250" s="20">
        <f t="shared" si="10"/>
        <v>499.12</v>
      </c>
      <c r="M250" s="45">
        <f t="shared" si="11"/>
        <v>0.05</v>
      </c>
    </row>
    <row r="251" spans="1:13" x14ac:dyDescent="0.3">
      <c r="A251" s="11" t="s">
        <v>2207</v>
      </c>
      <c r="B251" s="39">
        <v>45606</v>
      </c>
      <c r="C251" s="12" t="s">
        <v>104</v>
      </c>
      <c r="D251" s="12" t="s">
        <v>1779</v>
      </c>
      <c r="E251" s="12" t="s">
        <v>1894</v>
      </c>
      <c r="F251" s="12">
        <v>2</v>
      </c>
      <c r="G251" s="12">
        <v>894.58</v>
      </c>
      <c r="H251" s="41">
        <v>0.25</v>
      </c>
      <c r="I251" s="12" t="s">
        <v>1952</v>
      </c>
      <c r="J251" s="12">
        <v>1341.87</v>
      </c>
      <c r="K251" s="17">
        <f t="shared" si="9"/>
        <v>2</v>
      </c>
      <c r="L251" s="20">
        <f t="shared" si="10"/>
        <v>894.58</v>
      </c>
      <c r="M251" s="45">
        <f t="shared" si="11"/>
        <v>0.25</v>
      </c>
    </row>
    <row r="252" spans="1:13" x14ac:dyDescent="0.3">
      <c r="A252" s="11" t="s">
        <v>2208</v>
      </c>
      <c r="B252" s="39">
        <v>45513</v>
      </c>
      <c r="C252" s="12" t="s">
        <v>455</v>
      </c>
      <c r="D252" s="12" t="s">
        <v>1801</v>
      </c>
      <c r="E252" s="12" t="s">
        <v>1914</v>
      </c>
      <c r="F252" s="12">
        <v>4</v>
      </c>
      <c r="G252" s="12">
        <v>578.39</v>
      </c>
      <c r="H252" s="41">
        <v>0.01</v>
      </c>
      <c r="I252" s="12" t="s">
        <v>1952</v>
      </c>
      <c r="J252" s="12">
        <v>2290.4243999999999</v>
      </c>
      <c r="K252" s="17">
        <f t="shared" si="9"/>
        <v>4</v>
      </c>
      <c r="L252" s="20">
        <f t="shared" si="10"/>
        <v>578.39</v>
      </c>
      <c r="M252" s="45">
        <f t="shared" si="11"/>
        <v>0.01</v>
      </c>
    </row>
    <row r="253" spans="1:13" x14ac:dyDescent="0.3">
      <c r="A253" s="11" t="s">
        <v>2209</v>
      </c>
      <c r="B253" s="39">
        <v>45356</v>
      </c>
      <c r="C253" s="12" t="s">
        <v>1502</v>
      </c>
      <c r="D253" s="12" t="s">
        <v>1696</v>
      </c>
      <c r="E253" s="12" t="s">
        <v>1935</v>
      </c>
      <c r="F253" s="12">
        <v>4</v>
      </c>
      <c r="G253" s="12">
        <v>982.45</v>
      </c>
      <c r="H253" s="41">
        <v>0.2</v>
      </c>
      <c r="I253" s="12" t="s">
        <v>1954</v>
      </c>
      <c r="J253" s="12">
        <v>3143.84</v>
      </c>
      <c r="K253" s="17">
        <f t="shared" si="9"/>
        <v>4</v>
      </c>
      <c r="L253" s="20">
        <f t="shared" si="10"/>
        <v>982.45</v>
      </c>
      <c r="M253" s="45">
        <f t="shared" si="11"/>
        <v>0.2</v>
      </c>
    </row>
    <row r="254" spans="1:13" x14ac:dyDescent="0.3">
      <c r="A254" s="11" t="s">
        <v>2210</v>
      </c>
      <c r="B254" s="39">
        <v>45925</v>
      </c>
      <c r="C254" s="12" t="s">
        <v>1400</v>
      </c>
      <c r="D254" s="12" t="s">
        <v>1870</v>
      </c>
      <c r="E254" s="12" t="s">
        <v>1941</v>
      </c>
      <c r="F254" s="12">
        <v>1</v>
      </c>
      <c r="G254" s="12">
        <v>549.52</v>
      </c>
      <c r="H254" s="41">
        <v>0.1</v>
      </c>
      <c r="I254" s="12" t="s">
        <v>1954</v>
      </c>
      <c r="J254" s="12">
        <v>494.56799999999998</v>
      </c>
      <c r="K254" s="17">
        <f t="shared" si="9"/>
        <v>1</v>
      </c>
      <c r="L254" s="20">
        <f t="shared" si="10"/>
        <v>549.52</v>
      </c>
      <c r="M254" s="45">
        <f t="shared" si="11"/>
        <v>0.1</v>
      </c>
    </row>
    <row r="255" spans="1:13" x14ac:dyDescent="0.3">
      <c r="A255" s="11" t="s">
        <v>2211</v>
      </c>
      <c r="B255" s="39">
        <v>45876</v>
      </c>
      <c r="C255" s="12" t="s">
        <v>780</v>
      </c>
      <c r="D255" s="12" t="s">
        <v>1852</v>
      </c>
      <c r="E255" s="12" t="s">
        <v>1938</v>
      </c>
      <c r="F255" s="12">
        <v>2</v>
      </c>
      <c r="G255" s="12">
        <v>239.92</v>
      </c>
      <c r="H255" s="41">
        <v>0.16</v>
      </c>
      <c r="I255" s="12" t="s">
        <v>1952</v>
      </c>
      <c r="J255" s="12">
        <v>403.06560000000002</v>
      </c>
      <c r="K255" s="17">
        <f t="shared" si="9"/>
        <v>2</v>
      </c>
      <c r="L255" s="20">
        <f t="shared" si="10"/>
        <v>239.92</v>
      </c>
      <c r="M255" s="45">
        <f t="shared" si="11"/>
        <v>0.16</v>
      </c>
    </row>
    <row r="256" spans="1:13" x14ac:dyDescent="0.3">
      <c r="A256" s="11" t="s">
        <v>2212</v>
      </c>
      <c r="B256" s="39">
        <v>45338</v>
      </c>
      <c r="C256" s="12" t="s">
        <v>302</v>
      </c>
      <c r="D256" s="12" t="s">
        <v>1852</v>
      </c>
      <c r="E256" s="12" t="s">
        <v>1904</v>
      </c>
      <c r="F256" s="12">
        <v>2</v>
      </c>
      <c r="G256" s="12">
        <v>878.05</v>
      </c>
      <c r="H256" s="41">
        <v>0.11</v>
      </c>
      <c r="I256" s="12" t="s">
        <v>1954</v>
      </c>
      <c r="J256" s="12">
        <v>1562.9290000000001</v>
      </c>
      <c r="K256" s="17">
        <f t="shared" si="9"/>
        <v>2</v>
      </c>
      <c r="L256" s="20">
        <f t="shared" si="10"/>
        <v>878.05</v>
      </c>
      <c r="M256" s="45">
        <f t="shared" si="11"/>
        <v>0.11</v>
      </c>
    </row>
    <row r="257" spans="1:13" x14ac:dyDescent="0.3">
      <c r="A257" s="11" t="s">
        <v>2213</v>
      </c>
      <c r="B257" s="39">
        <v>45746</v>
      </c>
      <c r="C257" s="12" t="s">
        <v>176</v>
      </c>
      <c r="D257" s="12" t="s">
        <v>1555</v>
      </c>
      <c r="E257" s="12" t="s">
        <v>1914</v>
      </c>
      <c r="F257" s="12">
        <v>3</v>
      </c>
      <c r="G257" s="12">
        <v>546.96</v>
      </c>
      <c r="H257" s="41">
        <v>0.19</v>
      </c>
      <c r="I257" s="12" t="s">
        <v>1952</v>
      </c>
      <c r="J257" s="12">
        <v>1329.1128000000001</v>
      </c>
      <c r="K257" s="17">
        <f t="shared" si="9"/>
        <v>3</v>
      </c>
      <c r="L257" s="20">
        <f t="shared" si="10"/>
        <v>546.96</v>
      </c>
      <c r="M257" s="45">
        <f t="shared" si="11"/>
        <v>0.19</v>
      </c>
    </row>
    <row r="258" spans="1:13" x14ac:dyDescent="0.3">
      <c r="A258" s="11" t="s">
        <v>2214</v>
      </c>
      <c r="B258" s="39">
        <v>45706</v>
      </c>
      <c r="C258" s="12" t="s">
        <v>1462</v>
      </c>
      <c r="D258" s="12" t="s">
        <v>1618</v>
      </c>
      <c r="E258" s="12" t="s">
        <v>1917</v>
      </c>
      <c r="F258" s="12">
        <v>2</v>
      </c>
      <c r="G258" s="12">
        <v>71.77</v>
      </c>
      <c r="H258" s="41">
        <v>0.22</v>
      </c>
      <c r="I258" s="12" t="s">
        <v>1952</v>
      </c>
      <c r="J258" s="12">
        <v>111.96120000000001</v>
      </c>
      <c r="K258" s="17">
        <f t="shared" ref="K258:K321" si="12">IF(F258="",AVERAGEIF($D$2:$D$2000,D258,$F$2:$F$2000),F258)</f>
        <v>2</v>
      </c>
      <c r="L258" s="20">
        <f t="shared" ref="L258:L321" si="13">IF(G258="",AVERAGEIF($D$2:$D$2000,D258,$G$2:$G$2000),G258)</f>
        <v>71.77</v>
      </c>
      <c r="M258" s="45">
        <f t="shared" ref="M258:M321" si="14">IF(H258="",AVERAGE($D$2:$D$2000,D258,$H$2:$H$2000),H258)</f>
        <v>0.22</v>
      </c>
    </row>
    <row r="259" spans="1:13" x14ac:dyDescent="0.3">
      <c r="A259" s="11" t="s">
        <v>2215</v>
      </c>
      <c r="B259" s="39">
        <v>45717</v>
      </c>
      <c r="C259" s="12" t="s">
        <v>66</v>
      </c>
      <c r="D259" s="12" t="s">
        <v>1641</v>
      </c>
      <c r="E259" s="12" t="s">
        <v>1885</v>
      </c>
      <c r="F259" s="12">
        <v>2</v>
      </c>
      <c r="G259" s="12">
        <v>679.86</v>
      </c>
      <c r="H259" s="41">
        <v>0.22</v>
      </c>
      <c r="I259" s="12" t="s">
        <v>1957</v>
      </c>
      <c r="J259" s="12">
        <v>1060.5816</v>
      </c>
      <c r="K259" s="17">
        <f t="shared" si="12"/>
        <v>2</v>
      </c>
      <c r="L259" s="20">
        <f t="shared" si="13"/>
        <v>679.86</v>
      </c>
      <c r="M259" s="45">
        <f t="shared" si="14"/>
        <v>0.22</v>
      </c>
    </row>
    <row r="260" spans="1:13" x14ac:dyDescent="0.3">
      <c r="A260" s="11" t="s">
        <v>2216</v>
      </c>
      <c r="B260" s="39">
        <v>45300</v>
      </c>
      <c r="C260" s="12" t="s">
        <v>470</v>
      </c>
      <c r="D260" s="12" t="s">
        <v>1676</v>
      </c>
      <c r="E260" s="12" t="s">
        <v>1935</v>
      </c>
      <c r="F260" s="12">
        <v>1</v>
      </c>
      <c r="G260" s="12">
        <v>222.94</v>
      </c>
      <c r="H260" s="41">
        <v>0.19</v>
      </c>
      <c r="I260" s="12" t="s">
        <v>1952</v>
      </c>
      <c r="J260" s="12">
        <v>180.5814</v>
      </c>
      <c r="K260" s="17">
        <f t="shared" si="12"/>
        <v>1</v>
      </c>
      <c r="L260" s="20">
        <f t="shared" si="13"/>
        <v>222.94</v>
      </c>
      <c r="M260" s="45">
        <f t="shared" si="14"/>
        <v>0.19</v>
      </c>
    </row>
    <row r="261" spans="1:13" x14ac:dyDescent="0.3">
      <c r="A261" s="11" t="s">
        <v>2217</v>
      </c>
      <c r="B261" s="39">
        <v>45773</v>
      </c>
      <c r="C261" s="12" t="s">
        <v>804</v>
      </c>
      <c r="D261" s="12" t="s">
        <v>1676</v>
      </c>
      <c r="E261" s="12" t="s">
        <v>1889</v>
      </c>
      <c r="F261" s="12">
        <v>2</v>
      </c>
      <c r="G261" s="12">
        <v>355.3</v>
      </c>
      <c r="H261" s="41"/>
      <c r="I261" s="12" t="s">
        <v>1954</v>
      </c>
      <c r="J261" s="12">
        <v>589.798</v>
      </c>
      <c r="K261" s="17">
        <f t="shared" si="12"/>
        <v>2</v>
      </c>
      <c r="L261" s="20">
        <f t="shared" si="13"/>
        <v>355.3</v>
      </c>
      <c r="M261" s="45">
        <f t="shared" si="14"/>
        <v>0.14807518796992486</v>
      </c>
    </row>
    <row r="262" spans="1:13" x14ac:dyDescent="0.3">
      <c r="A262" s="11" t="s">
        <v>2218</v>
      </c>
      <c r="B262" s="39">
        <v>45497</v>
      </c>
      <c r="C262" s="12" t="s">
        <v>370</v>
      </c>
      <c r="D262" s="12" t="s">
        <v>1843</v>
      </c>
      <c r="E262" s="12" t="s">
        <v>1941</v>
      </c>
      <c r="F262" s="12">
        <v>4</v>
      </c>
      <c r="G262" s="12">
        <v>611.29999999999995</v>
      </c>
      <c r="H262" s="41">
        <v>0.11</v>
      </c>
      <c r="I262" s="12" t="s">
        <v>1954</v>
      </c>
      <c r="J262" s="12">
        <v>2176.2280000000001</v>
      </c>
      <c r="K262" s="17">
        <f t="shared" si="12"/>
        <v>4</v>
      </c>
      <c r="L262" s="20">
        <f t="shared" si="13"/>
        <v>611.29999999999995</v>
      </c>
      <c r="M262" s="45">
        <f t="shared" si="14"/>
        <v>0.11</v>
      </c>
    </row>
    <row r="263" spans="1:13" x14ac:dyDescent="0.3">
      <c r="A263" s="11" t="s">
        <v>2219</v>
      </c>
      <c r="B263" s="39">
        <v>45742</v>
      </c>
      <c r="C263" s="12" t="s">
        <v>1057</v>
      </c>
      <c r="D263" s="12" t="s">
        <v>1550</v>
      </c>
      <c r="E263" s="12" t="s">
        <v>1910</v>
      </c>
      <c r="F263" s="12">
        <v>4</v>
      </c>
      <c r="G263" s="12">
        <v>849.21</v>
      </c>
      <c r="H263" s="41">
        <v>7.0000000000000007E-2</v>
      </c>
      <c r="I263" s="12" t="s">
        <v>1952</v>
      </c>
      <c r="J263" s="12">
        <v>3159.0612000000001</v>
      </c>
      <c r="K263" s="17">
        <f t="shared" si="12"/>
        <v>4</v>
      </c>
      <c r="L263" s="20">
        <f t="shared" si="13"/>
        <v>849.21</v>
      </c>
      <c r="M263" s="45">
        <f t="shared" si="14"/>
        <v>7.0000000000000007E-2</v>
      </c>
    </row>
    <row r="264" spans="1:13" x14ac:dyDescent="0.3">
      <c r="A264" s="11" t="s">
        <v>2220</v>
      </c>
      <c r="B264" s="39">
        <v>45713</v>
      </c>
      <c r="C264" s="12" t="s">
        <v>688</v>
      </c>
      <c r="D264" s="12" t="s">
        <v>1699</v>
      </c>
      <c r="E264" s="12" t="s">
        <v>1907</v>
      </c>
      <c r="F264" s="12">
        <v>3</v>
      </c>
      <c r="G264" s="12">
        <v>553.12</v>
      </c>
      <c r="H264" s="41">
        <v>0.28000000000000003</v>
      </c>
      <c r="I264" s="12" t="s">
        <v>1957</v>
      </c>
      <c r="J264" s="12">
        <v>1194.7392</v>
      </c>
      <c r="K264" s="17">
        <f t="shared" si="12"/>
        <v>3</v>
      </c>
      <c r="L264" s="20">
        <f t="shared" si="13"/>
        <v>553.12</v>
      </c>
      <c r="M264" s="45">
        <f t="shared" si="14"/>
        <v>0.28000000000000003</v>
      </c>
    </row>
    <row r="265" spans="1:13" x14ac:dyDescent="0.3">
      <c r="A265" s="11" t="s">
        <v>2221</v>
      </c>
      <c r="B265" s="39">
        <v>45826</v>
      </c>
      <c r="C265" s="12" t="s">
        <v>906</v>
      </c>
      <c r="D265" s="12" t="s">
        <v>1849</v>
      </c>
      <c r="E265" s="12" t="s">
        <v>1914</v>
      </c>
      <c r="F265" s="12">
        <v>2</v>
      </c>
      <c r="G265" s="12">
        <v>903.08</v>
      </c>
      <c r="H265" s="41">
        <v>0.18</v>
      </c>
      <c r="I265" s="12" t="s">
        <v>1957</v>
      </c>
      <c r="J265" s="12">
        <v>1481.0512000000001</v>
      </c>
      <c r="K265" s="17">
        <f t="shared" si="12"/>
        <v>2</v>
      </c>
      <c r="L265" s="20">
        <f t="shared" si="13"/>
        <v>903.08</v>
      </c>
      <c r="M265" s="45">
        <f t="shared" si="14"/>
        <v>0.18</v>
      </c>
    </row>
    <row r="266" spans="1:13" x14ac:dyDescent="0.3">
      <c r="A266" s="11" t="s">
        <v>2222</v>
      </c>
      <c r="B266" s="39">
        <v>45648</v>
      </c>
      <c r="C266" s="12" t="s">
        <v>1482</v>
      </c>
      <c r="D266" s="12" t="s">
        <v>1991</v>
      </c>
      <c r="E266" s="12" t="s">
        <v>1920</v>
      </c>
      <c r="F266" s="12">
        <v>4</v>
      </c>
      <c r="G266" s="12">
        <v>640.23</v>
      </c>
      <c r="H266" s="41">
        <v>0.06</v>
      </c>
      <c r="I266" s="12" t="s">
        <v>1957</v>
      </c>
      <c r="J266" s="12">
        <v>2407.2647999999999</v>
      </c>
      <c r="K266" s="17">
        <f t="shared" si="12"/>
        <v>4</v>
      </c>
      <c r="L266" s="20">
        <f t="shared" si="13"/>
        <v>640.23</v>
      </c>
      <c r="M266" s="45">
        <f t="shared" si="14"/>
        <v>0.06</v>
      </c>
    </row>
    <row r="267" spans="1:13" x14ac:dyDescent="0.3">
      <c r="A267" s="11" t="s">
        <v>2223</v>
      </c>
      <c r="B267" s="39">
        <v>45836</v>
      </c>
      <c r="C267" s="12" t="s">
        <v>484</v>
      </c>
      <c r="D267" s="12" t="s">
        <v>1631</v>
      </c>
      <c r="E267" s="12" t="s">
        <v>1904</v>
      </c>
      <c r="F267" s="12">
        <v>1</v>
      </c>
      <c r="G267" s="12">
        <v>518</v>
      </c>
      <c r="H267" s="41">
        <v>0.25</v>
      </c>
      <c r="I267" s="12" t="s">
        <v>1952</v>
      </c>
      <c r="J267" s="12">
        <v>388.5</v>
      </c>
      <c r="K267" s="17">
        <f t="shared" si="12"/>
        <v>1</v>
      </c>
      <c r="L267" s="20">
        <f t="shared" si="13"/>
        <v>518</v>
      </c>
      <c r="M267" s="45">
        <f t="shared" si="14"/>
        <v>0.25</v>
      </c>
    </row>
    <row r="268" spans="1:13" x14ac:dyDescent="0.3">
      <c r="A268" s="11" t="s">
        <v>2224</v>
      </c>
      <c r="B268" s="39">
        <v>45437</v>
      </c>
      <c r="C268" s="12" t="s">
        <v>1354</v>
      </c>
      <c r="D268" s="12" t="s">
        <v>1767</v>
      </c>
      <c r="E268" s="12" t="s">
        <v>1897</v>
      </c>
      <c r="F268" s="12">
        <v>4</v>
      </c>
      <c r="G268" s="12">
        <v>779.25</v>
      </c>
      <c r="H268" s="41">
        <v>0.25</v>
      </c>
      <c r="I268" s="12" t="s">
        <v>1952</v>
      </c>
      <c r="J268" s="12">
        <v>2337.75</v>
      </c>
      <c r="K268" s="17">
        <f t="shared" si="12"/>
        <v>4</v>
      </c>
      <c r="L268" s="20">
        <f t="shared" si="13"/>
        <v>779.25</v>
      </c>
      <c r="M268" s="45">
        <f t="shared" si="14"/>
        <v>0.25</v>
      </c>
    </row>
    <row r="269" spans="1:13" x14ac:dyDescent="0.3">
      <c r="A269" s="11" t="s">
        <v>2225</v>
      </c>
      <c r="B269" s="39">
        <v>45807</v>
      </c>
      <c r="C269" s="12" t="s">
        <v>415</v>
      </c>
      <c r="D269" s="12" t="s">
        <v>1825</v>
      </c>
      <c r="E269" s="12" t="s">
        <v>1907</v>
      </c>
      <c r="F269" s="12">
        <v>2</v>
      </c>
      <c r="G269" s="12">
        <v>467.75</v>
      </c>
      <c r="H269" s="41">
        <v>0.26</v>
      </c>
      <c r="I269" s="12" t="s">
        <v>1952</v>
      </c>
      <c r="J269" s="12">
        <v>692.27</v>
      </c>
      <c r="K269" s="17">
        <f t="shared" si="12"/>
        <v>2</v>
      </c>
      <c r="L269" s="20">
        <f t="shared" si="13"/>
        <v>467.75</v>
      </c>
      <c r="M269" s="45">
        <f t="shared" si="14"/>
        <v>0.26</v>
      </c>
    </row>
    <row r="270" spans="1:13" x14ac:dyDescent="0.3">
      <c r="A270" s="11" t="s">
        <v>2226</v>
      </c>
      <c r="B270" s="39">
        <v>45555</v>
      </c>
      <c r="C270" s="12" t="s">
        <v>1274</v>
      </c>
      <c r="D270" s="12" t="s">
        <v>1846</v>
      </c>
      <c r="E270" s="12" t="s">
        <v>1938</v>
      </c>
      <c r="F270" s="12">
        <v>3</v>
      </c>
      <c r="G270" s="12"/>
      <c r="H270" s="41">
        <v>0.06</v>
      </c>
      <c r="I270" s="12" t="s">
        <v>1952</v>
      </c>
      <c r="J270" s="12">
        <v>315.24779999999998</v>
      </c>
      <c r="K270" s="17">
        <f t="shared" si="12"/>
        <v>3</v>
      </c>
      <c r="L270" s="20">
        <f t="shared" si="13"/>
        <v>481.73352941176466</v>
      </c>
      <c r="M270" s="45">
        <f t="shared" si="14"/>
        <v>0.06</v>
      </c>
    </row>
    <row r="271" spans="1:13" x14ac:dyDescent="0.3">
      <c r="A271" s="11" t="s">
        <v>2227</v>
      </c>
      <c r="B271" s="39">
        <v>45803</v>
      </c>
      <c r="C271" s="12" t="s">
        <v>718</v>
      </c>
      <c r="D271" s="12" t="s">
        <v>1682</v>
      </c>
      <c r="E271" s="12" t="s">
        <v>1880</v>
      </c>
      <c r="F271" s="12">
        <v>4</v>
      </c>
      <c r="G271" s="12">
        <v>747.01</v>
      </c>
      <c r="H271" s="41">
        <v>0.13</v>
      </c>
      <c r="I271" s="12" t="s">
        <v>1954</v>
      </c>
      <c r="J271" s="12">
        <v>2599.5947999999999</v>
      </c>
      <c r="K271" s="17">
        <f t="shared" si="12"/>
        <v>4</v>
      </c>
      <c r="L271" s="20">
        <f t="shared" si="13"/>
        <v>747.01</v>
      </c>
      <c r="M271" s="45">
        <f t="shared" si="14"/>
        <v>0.13</v>
      </c>
    </row>
    <row r="272" spans="1:13" x14ac:dyDescent="0.3">
      <c r="A272" s="11" t="s">
        <v>2228</v>
      </c>
      <c r="B272" s="39">
        <v>45735</v>
      </c>
      <c r="C272" s="12" t="s">
        <v>364</v>
      </c>
      <c r="D272" s="12" t="s">
        <v>1843</v>
      </c>
      <c r="E272" s="12" t="s">
        <v>1922</v>
      </c>
      <c r="F272" s="12">
        <v>4</v>
      </c>
      <c r="G272" s="12">
        <v>461.83</v>
      </c>
      <c r="H272" s="41">
        <v>0.28000000000000003</v>
      </c>
      <c r="I272" s="12" t="s">
        <v>1954</v>
      </c>
      <c r="J272" s="12">
        <v>1330.0704000000001</v>
      </c>
      <c r="K272" s="17">
        <f t="shared" si="12"/>
        <v>4</v>
      </c>
      <c r="L272" s="20">
        <f t="shared" si="13"/>
        <v>461.83</v>
      </c>
      <c r="M272" s="45">
        <f t="shared" si="14"/>
        <v>0.28000000000000003</v>
      </c>
    </row>
    <row r="273" spans="1:13" x14ac:dyDescent="0.3">
      <c r="A273" s="11" t="s">
        <v>2229</v>
      </c>
      <c r="B273" s="39">
        <v>45750</v>
      </c>
      <c r="C273" s="12" t="s">
        <v>464</v>
      </c>
      <c r="D273" s="12" t="s">
        <v>1786</v>
      </c>
      <c r="E273" s="12" t="s">
        <v>1910</v>
      </c>
      <c r="F273" s="12">
        <v>2</v>
      </c>
      <c r="G273" s="12">
        <v>105.15</v>
      </c>
      <c r="H273" s="41">
        <v>0.06</v>
      </c>
      <c r="I273" s="12" t="s">
        <v>1952</v>
      </c>
      <c r="J273" s="12">
        <v>197.68199999999999</v>
      </c>
      <c r="K273" s="17">
        <f t="shared" si="12"/>
        <v>2</v>
      </c>
      <c r="L273" s="20">
        <f t="shared" si="13"/>
        <v>105.15</v>
      </c>
      <c r="M273" s="45">
        <f t="shared" si="14"/>
        <v>0.06</v>
      </c>
    </row>
    <row r="274" spans="1:13" x14ac:dyDescent="0.3">
      <c r="A274" s="11" t="s">
        <v>2230</v>
      </c>
      <c r="B274" s="39">
        <v>45693</v>
      </c>
      <c r="C274" s="12" t="s">
        <v>138</v>
      </c>
      <c r="D274" s="12" t="s">
        <v>1638</v>
      </c>
      <c r="E274" s="12" t="s">
        <v>1894</v>
      </c>
      <c r="F274" s="12">
        <v>3</v>
      </c>
      <c r="G274" s="12">
        <v>610.24</v>
      </c>
      <c r="H274" s="41">
        <v>0.17</v>
      </c>
      <c r="I274" s="12" t="s">
        <v>1957</v>
      </c>
      <c r="J274" s="12">
        <v>1519.4975999999999</v>
      </c>
      <c r="K274" s="17">
        <f t="shared" si="12"/>
        <v>3</v>
      </c>
      <c r="L274" s="20">
        <f t="shared" si="13"/>
        <v>610.24</v>
      </c>
      <c r="M274" s="45">
        <f t="shared" si="14"/>
        <v>0.17</v>
      </c>
    </row>
    <row r="275" spans="1:13" x14ac:dyDescent="0.3">
      <c r="A275" s="11" t="s">
        <v>2231</v>
      </c>
      <c r="B275" s="39">
        <v>45667</v>
      </c>
      <c r="C275" s="12" t="s">
        <v>994</v>
      </c>
      <c r="D275" s="12" t="s">
        <v>1798</v>
      </c>
      <c r="E275" s="12" t="s">
        <v>1910</v>
      </c>
      <c r="F275" s="12">
        <v>1</v>
      </c>
      <c r="G275" s="12">
        <v>872.12</v>
      </c>
      <c r="H275" s="41">
        <v>7.0000000000000007E-2</v>
      </c>
      <c r="I275" s="12" t="s">
        <v>1954</v>
      </c>
      <c r="J275" s="12">
        <v>811.07159999999999</v>
      </c>
      <c r="K275" s="17">
        <f t="shared" si="12"/>
        <v>1</v>
      </c>
      <c r="L275" s="20">
        <f t="shared" si="13"/>
        <v>872.12</v>
      </c>
      <c r="M275" s="45">
        <f t="shared" si="14"/>
        <v>7.0000000000000007E-2</v>
      </c>
    </row>
    <row r="276" spans="1:13" x14ac:dyDescent="0.3">
      <c r="A276" s="11" t="s">
        <v>2232</v>
      </c>
      <c r="B276" s="39">
        <v>45316</v>
      </c>
      <c r="C276" s="12" t="s">
        <v>1354</v>
      </c>
      <c r="D276" s="12" t="s">
        <v>1593</v>
      </c>
      <c r="E276" s="12" t="s">
        <v>1885</v>
      </c>
      <c r="F276" s="12">
        <v>1</v>
      </c>
      <c r="G276" s="12">
        <v>406.79</v>
      </c>
      <c r="H276" s="41">
        <v>0.03</v>
      </c>
      <c r="I276" s="12" t="s">
        <v>1957</v>
      </c>
      <c r="J276" s="12">
        <v>394.58629999999999</v>
      </c>
      <c r="K276" s="17">
        <f t="shared" si="12"/>
        <v>1</v>
      </c>
      <c r="L276" s="20">
        <f t="shared" si="13"/>
        <v>406.79</v>
      </c>
      <c r="M276" s="45">
        <f t="shared" si="14"/>
        <v>0.03</v>
      </c>
    </row>
    <row r="277" spans="1:13" x14ac:dyDescent="0.3">
      <c r="A277" s="11" t="s">
        <v>2233</v>
      </c>
      <c r="B277" s="39">
        <v>45932</v>
      </c>
      <c r="C277" s="12" t="s">
        <v>1174</v>
      </c>
      <c r="D277" s="12" t="s">
        <v>1737</v>
      </c>
      <c r="E277" s="12" t="s">
        <v>1927</v>
      </c>
      <c r="F277" s="12">
        <v>1</v>
      </c>
      <c r="G277" s="12">
        <v>606.01</v>
      </c>
      <c r="H277" s="41">
        <v>0.04</v>
      </c>
      <c r="I277" s="12" t="s">
        <v>1954</v>
      </c>
      <c r="J277" s="12">
        <v>581.76959999999997</v>
      </c>
      <c r="K277" s="17">
        <f t="shared" si="12"/>
        <v>1</v>
      </c>
      <c r="L277" s="20">
        <f t="shared" si="13"/>
        <v>606.01</v>
      </c>
      <c r="M277" s="45">
        <f t="shared" si="14"/>
        <v>0.04</v>
      </c>
    </row>
    <row r="278" spans="1:13" x14ac:dyDescent="0.3">
      <c r="A278" s="11" t="s">
        <v>2234</v>
      </c>
      <c r="B278" s="39">
        <v>45483</v>
      </c>
      <c r="C278" s="12" t="s">
        <v>1105</v>
      </c>
      <c r="D278" s="12" t="s">
        <v>1618</v>
      </c>
      <c r="E278" s="12" t="s">
        <v>1901</v>
      </c>
      <c r="F278" s="12">
        <v>4</v>
      </c>
      <c r="G278" s="12">
        <v>322.58</v>
      </c>
      <c r="H278" s="41">
        <v>0.06</v>
      </c>
      <c r="I278" s="12" t="s">
        <v>1952</v>
      </c>
      <c r="J278" s="12">
        <v>1212.9007999999999</v>
      </c>
      <c r="K278" s="17">
        <f t="shared" si="12"/>
        <v>4</v>
      </c>
      <c r="L278" s="20">
        <f t="shared" si="13"/>
        <v>322.58</v>
      </c>
      <c r="M278" s="45">
        <f t="shared" si="14"/>
        <v>0.06</v>
      </c>
    </row>
    <row r="279" spans="1:13" x14ac:dyDescent="0.3">
      <c r="A279" s="11" t="s">
        <v>2235</v>
      </c>
      <c r="B279" s="39">
        <v>45661</v>
      </c>
      <c r="C279" s="12" t="s">
        <v>1499</v>
      </c>
      <c r="D279" s="12" t="s">
        <v>1807</v>
      </c>
      <c r="E279" s="12" t="s">
        <v>1938</v>
      </c>
      <c r="F279" s="12">
        <v>4</v>
      </c>
      <c r="G279" s="12">
        <v>463.17</v>
      </c>
      <c r="H279" s="41">
        <v>0.06</v>
      </c>
      <c r="I279" s="12" t="s">
        <v>1954</v>
      </c>
      <c r="J279" s="12">
        <v>1741.5192</v>
      </c>
      <c r="K279" s="17">
        <f t="shared" si="12"/>
        <v>4</v>
      </c>
      <c r="L279" s="20">
        <f t="shared" si="13"/>
        <v>463.17</v>
      </c>
      <c r="M279" s="45">
        <f t="shared" si="14"/>
        <v>0.06</v>
      </c>
    </row>
    <row r="280" spans="1:13" x14ac:dyDescent="0.3">
      <c r="A280" s="11" t="s">
        <v>2236</v>
      </c>
      <c r="B280" s="39">
        <v>45798</v>
      </c>
      <c r="C280" s="12" t="s">
        <v>1006</v>
      </c>
      <c r="D280" s="12" t="s">
        <v>1645</v>
      </c>
      <c r="E280" s="12" t="s">
        <v>1907</v>
      </c>
      <c r="F280" s="12">
        <v>4</v>
      </c>
      <c r="G280" s="12">
        <v>285.82</v>
      </c>
      <c r="H280" s="41">
        <v>0.18</v>
      </c>
      <c r="I280" s="12" t="s">
        <v>1954</v>
      </c>
      <c r="J280" s="12">
        <v>937.4896</v>
      </c>
      <c r="K280" s="17">
        <f t="shared" si="12"/>
        <v>4</v>
      </c>
      <c r="L280" s="20">
        <f t="shared" si="13"/>
        <v>285.82</v>
      </c>
      <c r="M280" s="45">
        <f t="shared" si="14"/>
        <v>0.18</v>
      </c>
    </row>
    <row r="281" spans="1:13" x14ac:dyDescent="0.3">
      <c r="A281" s="11" t="s">
        <v>2237</v>
      </c>
      <c r="B281" s="39">
        <v>45868</v>
      </c>
      <c r="C281" s="12" t="s">
        <v>1036</v>
      </c>
      <c r="D281" s="12" t="s">
        <v>1682</v>
      </c>
      <c r="E281" s="12" t="s">
        <v>1920</v>
      </c>
      <c r="F281" s="12">
        <v>3</v>
      </c>
      <c r="G281" s="12">
        <v>995.38</v>
      </c>
      <c r="H281" s="41">
        <v>0.1</v>
      </c>
      <c r="I281" s="12" t="s">
        <v>1954</v>
      </c>
      <c r="J281" s="12">
        <v>2687.5259999999998</v>
      </c>
      <c r="K281" s="17">
        <f t="shared" si="12"/>
        <v>3</v>
      </c>
      <c r="L281" s="20">
        <f t="shared" si="13"/>
        <v>995.38</v>
      </c>
      <c r="M281" s="45">
        <f t="shared" si="14"/>
        <v>0.1</v>
      </c>
    </row>
    <row r="282" spans="1:13" x14ac:dyDescent="0.3">
      <c r="A282" s="11" t="s">
        <v>2238</v>
      </c>
      <c r="B282" s="39">
        <v>45757</v>
      </c>
      <c r="C282" s="12" t="s">
        <v>418</v>
      </c>
      <c r="D282" s="12" t="s">
        <v>1761</v>
      </c>
      <c r="E282" s="12" t="s">
        <v>1910</v>
      </c>
      <c r="F282" s="12">
        <v>1</v>
      </c>
      <c r="G282" s="12">
        <v>329.31</v>
      </c>
      <c r="H282" s="41">
        <v>0.09</v>
      </c>
      <c r="I282" s="12" t="s">
        <v>1952</v>
      </c>
      <c r="J282" s="12">
        <v>299.6721</v>
      </c>
      <c r="K282" s="17">
        <f t="shared" si="12"/>
        <v>1</v>
      </c>
      <c r="L282" s="20">
        <f t="shared" si="13"/>
        <v>329.31</v>
      </c>
      <c r="M282" s="45">
        <f t="shared" si="14"/>
        <v>0.09</v>
      </c>
    </row>
    <row r="283" spans="1:13" x14ac:dyDescent="0.3">
      <c r="A283" s="11" t="s">
        <v>2239</v>
      </c>
      <c r="B283" s="39">
        <v>45475</v>
      </c>
      <c r="C283" s="12" t="s">
        <v>1516</v>
      </c>
      <c r="D283" s="12" t="s">
        <v>1714</v>
      </c>
      <c r="E283" s="12" t="s">
        <v>1932</v>
      </c>
      <c r="F283" s="12">
        <v>3</v>
      </c>
      <c r="G283" s="12">
        <v>64.2</v>
      </c>
      <c r="H283" s="41">
        <v>0.08</v>
      </c>
      <c r="I283" s="12" t="s">
        <v>1957</v>
      </c>
      <c r="J283" s="12">
        <v>177.19200000000001</v>
      </c>
      <c r="K283" s="17">
        <f t="shared" si="12"/>
        <v>3</v>
      </c>
      <c r="L283" s="20">
        <f t="shared" si="13"/>
        <v>64.2</v>
      </c>
      <c r="M283" s="45">
        <f t="shared" si="14"/>
        <v>0.08</v>
      </c>
    </row>
    <row r="284" spans="1:13" x14ac:dyDescent="0.3">
      <c r="A284" s="11" t="s">
        <v>2240</v>
      </c>
      <c r="B284" s="39">
        <v>45829</v>
      </c>
      <c r="C284" s="12" t="s">
        <v>846</v>
      </c>
      <c r="D284" s="12" t="s">
        <v>1597</v>
      </c>
      <c r="E284" s="12" t="s">
        <v>1925</v>
      </c>
      <c r="F284" s="12">
        <v>3</v>
      </c>
      <c r="G284" s="12">
        <v>697.13</v>
      </c>
      <c r="H284" s="41">
        <v>0.25</v>
      </c>
      <c r="I284" s="12" t="s">
        <v>1957</v>
      </c>
      <c r="J284" s="12">
        <v>1568.5425</v>
      </c>
      <c r="K284" s="17">
        <f t="shared" si="12"/>
        <v>3</v>
      </c>
      <c r="L284" s="20">
        <f t="shared" si="13"/>
        <v>697.13</v>
      </c>
      <c r="M284" s="45">
        <f t="shared" si="14"/>
        <v>0.25</v>
      </c>
    </row>
    <row r="285" spans="1:13" x14ac:dyDescent="0.3">
      <c r="A285" s="11" t="s">
        <v>2241</v>
      </c>
      <c r="B285" s="39">
        <v>45639</v>
      </c>
      <c r="C285" s="12" t="s">
        <v>100</v>
      </c>
      <c r="D285" s="12" t="s">
        <v>1588</v>
      </c>
      <c r="E285" s="12" t="s">
        <v>1901</v>
      </c>
      <c r="F285" s="12">
        <v>3</v>
      </c>
      <c r="G285" s="12">
        <v>134.30000000000001</v>
      </c>
      <c r="H285" s="41">
        <v>0.14000000000000001</v>
      </c>
      <c r="I285" s="12" t="s">
        <v>1952</v>
      </c>
      <c r="J285" s="12">
        <v>346.49400000000003</v>
      </c>
      <c r="K285" s="17">
        <f t="shared" si="12"/>
        <v>3</v>
      </c>
      <c r="L285" s="20">
        <f t="shared" si="13"/>
        <v>134.30000000000001</v>
      </c>
      <c r="M285" s="45">
        <f t="shared" si="14"/>
        <v>0.14000000000000001</v>
      </c>
    </row>
    <row r="286" spans="1:13" x14ac:dyDescent="0.3">
      <c r="A286" s="11" t="s">
        <v>2242</v>
      </c>
      <c r="B286" s="39">
        <v>45518</v>
      </c>
      <c r="C286" s="12" t="s">
        <v>840</v>
      </c>
      <c r="D286" s="12" t="s">
        <v>1828</v>
      </c>
      <c r="E286" s="12" t="s">
        <v>1925</v>
      </c>
      <c r="F286" s="12">
        <v>1</v>
      </c>
      <c r="G286" s="12">
        <v>520.92999999999995</v>
      </c>
      <c r="H286" s="41">
        <v>0.15</v>
      </c>
      <c r="I286" s="12" t="s">
        <v>1952</v>
      </c>
      <c r="J286" s="12">
        <v>442.79050000000001</v>
      </c>
      <c r="K286" s="17">
        <f t="shared" si="12"/>
        <v>1</v>
      </c>
      <c r="L286" s="20">
        <f t="shared" si="13"/>
        <v>520.92999999999995</v>
      </c>
      <c r="M286" s="45">
        <f t="shared" si="14"/>
        <v>0.15</v>
      </c>
    </row>
    <row r="287" spans="1:13" x14ac:dyDescent="0.3">
      <c r="A287" s="11" t="s">
        <v>2243</v>
      </c>
      <c r="B287" s="39">
        <v>45721</v>
      </c>
      <c r="C287" s="12" t="s">
        <v>737</v>
      </c>
      <c r="D287" s="12" t="s">
        <v>1624</v>
      </c>
      <c r="E287" s="12" t="s">
        <v>1907</v>
      </c>
      <c r="F287" s="12">
        <v>2</v>
      </c>
      <c r="G287" s="12">
        <v>350.12</v>
      </c>
      <c r="H287" s="41">
        <v>0.21</v>
      </c>
      <c r="I287" s="12" t="s">
        <v>1957</v>
      </c>
      <c r="J287" s="12">
        <v>553.18960000000004</v>
      </c>
      <c r="K287" s="17">
        <f t="shared" si="12"/>
        <v>2</v>
      </c>
      <c r="L287" s="20">
        <f t="shared" si="13"/>
        <v>350.12</v>
      </c>
      <c r="M287" s="45">
        <f t="shared" si="14"/>
        <v>0.21</v>
      </c>
    </row>
    <row r="288" spans="1:13" x14ac:dyDescent="0.3">
      <c r="A288" s="11" t="s">
        <v>2244</v>
      </c>
      <c r="B288" s="39">
        <v>45308</v>
      </c>
      <c r="C288" s="12" t="s">
        <v>1447</v>
      </c>
      <c r="D288" s="12" t="s">
        <v>1718</v>
      </c>
      <c r="E288" s="12" t="s">
        <v>1941</v>
      </c>
      <c r="F288" s="12">
        <v>3</v>
      </c>
      <c r="G288" s="12">
        <v>807.95</v>
      </c>
      <c r="H288" s="41">
        <v>0.1</v>
      </c>
      <c r="I288" s="12" t="s">
        <v>1954</v>
      </c>
      <c r="J288" s="12">
        <v>2181.4650000000011</v>
      </c>
      <c r="K288" s="17">
        <f t="shared" si="12"/>
        <v>3</v>
      </c>
      <c r="L288" s="20">
        <f t="shared" si="13"/>
        <v>807.95</v>
      </c>
      <c r="M288" s="45">
        <f t="shared" si="14"/>
        <v>0.1</v>
      </c>
    </row>
    <row r="289" spans="1:13" x14ac:dyDescent="0.3">
      <c r="A289" s="11" t="s">
        <v>2245</v>
      </c>
      <c r="B289" s="39">
        <v>45889</v>
      </c>
      <c r="C289" s="12" t="s">
        <v>1063</v>
      </c>
      <c r="D289" s="12" t="s">
        <v>1686</v>
      </c>
      <c r="E289" s="12" t="s">
        <v>1904</v>
      </c>
      <c r="F289" s="12">
        <v>4</v>
      </c>
      <c r="G289" s="12">
        <v>766.03</v>
      </c>
      <c r="H289" s="41">
        <v>0.28999999999999998</v>
      </c>
      <c r="I289" s="12" t="s">
        <v>1954</v>
      </c>
      <c r="J289" s="12">
        <v>2175.5252</v>
      </c>
      <c r="K289" s="17">
        <f t="shared" si="12"/>
        <v>4</v>
      </c>
      <c r="L289" s="20">
        <f t="shared" si="13"/>
        <v>766.03</v>
      </c>
      <c r="M289" s="45">
        <f t="shared" si="14"/>
        <v>0.28999999999999998</v>
      </c>
    </row>
    <row r="290" spans="1:13" x14ac:dyDescent="0.3">
      <c r="A290" s="11" t="s">
        <v>2246</v>
      </c>
      <c r="B290" s="39">
        <v>45386</v>
      </c>
      <c r="C290" s="12" t="s">
        <v>608</v>
      </c>
      <c r="D290" s="12" t="s">
        <v>1746</v>
      </c>
      <c r="E290" s="12" t="s">
        <v>1910</v>
      </c>
      <c r="F290" s="12">
        <v>3</v>
      </c>
      <c r="G290" s="12">
        <v>545.1</v>
      </c>
      <c r="H290" s="41">
        <v>0.08</v>
      </c>
      <c r="I290" s="12" t="s">
        <v>1957</v>
      </c>
      <c r="J290" s="12">
        <v>1504.4760000000001</v>
      </c>
      <c r="K290" s="17">
        <f t="shared" si="12"/>
        <v>3</v>
      </c>
      <c r="L290" s="20">
        <f t="shared" si="13"/>
        <v>545.1</v>
      </c>
      <c r="M290" s="45">
        <f t="shared" si="14"/>
        <v>0.08</v>
      </c>
    </row>
    <row r="291" spans="1:13" x14ac:dyDescent="0.3">
      <c r="A291" s="11" t="s">
        <v>2247</v>
      </c>
      <c r="B291" s="39">
        <v>45438</v>
      </c>
      <c r="C291" s="12" t="s">
        <v>849</v>
      </c>
      <c r="D291" s="12" t="s">
        <v>1770</v>
      </c>
      <c r="E291" s="12" t="s">
        <v>1907</v>
      </c>
      <c r="F291" s="12">
        <v>1</v>
      </c>
      <c r="G291" s="12">
        <v>203.61</v>
      </c>
      <c r="H291" s="41">
        <v>0.24</v>
      </c>
      <c r="I291" s="12" t="s">
        <v>1957</v>
      </c>
      <c r="J291" s="12">
        <v>154.74359999999999</v>
      </c>
      <c r="K291" s="17">
        <f t="shared" si="12"/>
        <v>1</v>
      </c>
      <c r="L291" s="20">
        <f t="shared" si="13"/>
        <v>203.61</v>
      </c>
      <c r="M291" s="45">
        <f t="shared" si="14"/>
        <v>0.24</v>
      </c>
    </row>
    <row r="292" spans="1:13" x14ac:dyDescent="0.3">
      <c r="A292" s="11" t="s">
        <v>2248</v>
      </c>
      <c r="B292" s="39">
        <v>45856</v>
      </c>
      <c r="C292" s="12" t="s">
        <v>1306</v>
      </c>
      <c r="D292" s="12" t="s">
        <v>1867</v>
      </c>
      <c r="E292" s="12" t="s">
        <v>1929</v>
      </c>
      <c r="F292" s="12">
        <v>4</v>
      </c>
      <c r="G292" s="12">
        <v>493.8</v>
      </c>
      <c r="H292" s="41">
        <v>0.24</v>
      </c>
      <c r="I292" s="12" t="s">
        <v>1957</v>
      </c>
      <c r="J292" s="12">
        <v>1501.152</v>
      </c>
      <c r="K292" s="17">
        <f t="shared" si="12"/>
        <v>4</v>
      </c>
      <c r="L292" s="20">
        <f t="shared" si="13"/>
        <v>493.8</v>
      </c>
      <c r="M292" s="45">
        <f t="shared" si="14"/>
        <v>0.24</v>
      </c>
    </row>
    <row r="293" spans="1:13" x14ac:dyDescent="0.3">
      <c r="A293" s="11" t="s">
        <v>2249</v>
      </c>
      <c r="B293" s="39">
        <v>45485</v>
      </c>
      <c r="C293" s="12" t="s">
        <v>81</v>
      </c>
      <c r="D293" s="12" t="s">
        <v>1696</v>
      </c>
      <c r="E293" s="12" t="s">
        <v>1935</v>
      </c>
      <c r="F293" s="12">
        <v>1</v>
      </c>
      <c r="G293" s="12">
        <v>640.54999999999995</v>
      </c>
      <c r="H293" s="41">
        <v>0.25</v>
      </c>
      <c r="I293" s="12" t="s">
        <v>1952</v>
      </c>
      <c r="J293" s="12">
        <v>480.41250000000002</v>
      </c>
      <c r="K293" s="17">
        <f t="shared" si="12"/>
        <v>1</v>
      </c>
      <c r="L293" s="20">
        <f t="shared" si="13"/>
        <v>640.54999999999995</v>
      </c>
      <c r="M293" s="45">
        <f t="shared" si="14"/>
        <v>0.25</v>
      </c>
    </row>
    <row r="294" spans="1:13" x14ac:dyDescent="0.3">
      <c r="A294" s="11" t="s">
        <v>2250</v>
      </c>
      <c r="B294" s="39">
        <v>45545</v>
      </c>
      <c r="C294" s="12" t="s">
        <v>418</v>
      </c>
      <c r="D294" s="12" t="s">
        <v>1798</v>
      </c>
      <c r="E294" s="12" t="s">
        <v>1897</v>
      </c>
      <c r="F294" s="12">
        <v>1</v>
      </c>
      <c r="G294" s="12">
        <v>702.53</v>
      </c>
      <c r="H294" s="41">
        <v>0.3</v>
      </c>
      <c r="I294" s="12" t="s">
        <v>1952</v>
      </c>
      <c r="J294" s="12">
        <v>491.77100000000002</v>
      </c>
      <c r="K294" s="17">
        <f t="shared" si="12"/>
        <v>1</v>
      </c>
      <c r="L294" s="20">
        <f t="shared" si="13"/>
        <v>702.53</v>
      </c>
      <c r="M294" s="45">
        <f t="shared" si="14"/>
        <v>0.3</v>
      </c>
    </row>
    <row r="295" spans="1:13" x14ac:dyDescent="0.3">
      <c r="A295" s="11" t="s">
        <v>2251</v>
      </c>
      <c r="B295" s="39">
        <v>45826</v>
      </c>
      <c r="C295" s="12" t="s">
        <v>734</v>
      </c>
      <c r="D295" s="12" t="s">
        <v>1689</v>
      </c>
      <c r="E295" s="12" t="s">
        <v>1910</v>
      </c>
      <c r="F295" s="12">
        <v>4</v>
      </c>
      <c r="G295" s="12">
        <v>139.94</v>
      </c>
      <c r="H295" s="41">
        <v>0.24</v>
      </c>
      <c r="I295" s="12" t="s">
        <v>1952</v>
      </c>
      <c r="J295" s="12">
        <v>425.41759999999999</v>
      </c>
      <c r="K295" s="17">
        <f t="shared" si="12"/>
        <v>4</v>
      </c>
      <c r="L295" s="20">
        <f t="shared" si="13"/>
        <v>139.94</v>
      </c>
      <c r="M295" s="45">
        <f t="shared" si="14"/>
        <v>0.24</v>
      </c>
    </row>
    <row r="296" spans="1:13" x14ac:dyDescent="0.3">
      <c r="A296" s="11" t="s">
        <v>2252</v>
      </c>
      <c r="B296" s="39">
        <v>45654</v>
      </c>
      <c r="C296" s="12" t="s">
        <v>891</v>
      </c>
      <c r="D296" s="12" t="s">
        <v>1624</v>
      </c>
      <c r="E296" s="12" t="s">
        <v>1910</v>
      </c>
      <c r="F296" s="12">
        <v>2</v>
      </c>
      <c r="G296" s="12">
        <v>230.85</v>
      </c>
      <c r="H296" s="41">
        <v>0.18</v>
      </c>
      <c r="I296" s="12" t="s">
        <v>1952</v>
      </c>
      <c r="J296" s="12">
        <v>378.59399999999999</v>
      </c>
      <c r="K296" s="17">
        <f t="shared" si="12"/>
        <v>2</v>
      </c>
      <c r="L296" s="20">
        <f t="shared" si="13"/>
        <v>230.85</v>
      </c>
      <c r="M296" s="45">
        <f t="shared" si="14"/>
        <v>0.18</v>
      </c>
    </row>
    <row r="297" spans="1:13" x14ac:dyDescent="0.3">
      <c r="A297" s="11" t="s">
        <v>2253</v>
      </c>
      <c r="B297" s="39">
        <v>45556</v>
      </c>
      <c r="C297" s="12" t="s">
        <v>694</v>
      </c>
      <c r="D297" s="12" t="s">
        <v>1831</v>
      </c>
      <c r="E297" s="12" t="s">
        <v>1935</v>
      </c>
      <c r="F297" s="12">
        <v>4</v>
      </c>
      <c r="G297" s="12">
        <v>626.35</v>
      </c>
      <c r="H297" s="41">
        <v>0.25</v>
      </c>
      <c r="I297" s="12" t="s">
        <v>1957</v>
      </c>
      <c r="J297" s="12">
        <v>1879.05</v>
      </c>
      <c r="K297" s="17">
        <f t="shared" si="12"/>
        <v>4</v>
      </c>
      <c r="L297" s="20">
        <f t="shared" si="13"/>
        <v>626.35</v>
      </c>
      <c r="M297" s="45">
        <f t="shared" si="14"/>
        <v>0.25</v>
      </c>
    </row>
    <row r="298" spans="1:13" x14ac:dyDescent="0.3">
      <c r="A298" s="11" t="s">
        <v>2254</v>
      </c>
      <c r="B298" s="39">
        <v>45434</v>
      </c>
      <c r="C298" s="12" t="s">
        <v>302</v>
      </c>
      <c r="D298" s="12" t="s">
        <v>1696</v>
      </c>
      <c r="E298" s="12" t="s">
        <v>1927</v>
      </c>
      <c r="F298" s="12">
        <v>4</v>
      </c>
      <c r="G298" s="12">
        <v>108.55</v>
      </c>
      <c r="H298" s="41">
        <v>0.18</v>
      </c>
      <c r="I298" s="12" t="s">
        <v>1954</v>
      </c>
      <c r="J298" s="12">
        <v>356.04399999999998</v>
      </c>
      <c r="K298" s="17">
        <f t="shared" si="12"/>
        <v>4</v>
      </c>
      <c r="L298" s="20">
        <f t="shared" si="13"/>
        <v>108.55</v>
      </c>
      <c r="M298" s="45">
        <f t="shared" si="14"/>
        <v>0.18</v>
      </c>
    </row>
    <row r="299" spans="1:13" x14ac:dyDescent="0.3">
      <c r="A299" s="11" t="s">
        <v>2255</v>
      </c>
      <c r="B299" s="39">
        <v>45871</v>
      </c>
      <c r="C299" s="12" t="s">
        <v>635</v>
      </c>
      <c r="D299" s="12" t="s">
        <v>1618</v>
      </c>
      <c r="E299" s="12" t="s">
        <v>1885</v>
      </c>
      <c r="F299" s="12">
        <v>4</v>
      </c>
      <c r="G299" s="12">
        <v>353.67</v>
      </c>
      <c r="H299" s="41">
        <v>0.03</v>
      </c>
      <c r="I299" s="12" t="s">
        <v>1957</v>
      </c>
      <c r="J299" s="12">
        <v>1372.2396000000001</v>
      </c>
      <c r="K299" s="17">
        <f t="shared" si="12"/>
        <v>4</v>
      </c>
      <c r="L299" s="20">
        <f t="shared" si="13"/>
        <v>353.67</v>
      </c>
      <c r="M299" s="45">
        <f t="shared" si="14"/>
        <v>0.03</v>
      </c>
    </row>
    <row r="300" spans="1:13" x14ac:dyDescent="0.3">
      <c r="A300" s="11" t="s">
        <v>2256</v>
      </c>
      <c r="B300" s="39">
        <v>45583</v>
      </c>
      <c r="C300" s="12" t="s">
        <v>245</v>
      </c>
      <c r="D300" s="12" t="s">
        <v>1846</v>
      </c>
      <c r="E300" s="12" t="s">
        <v>1885</v>
      </c>
      <c r="F300" s="12">
        <v>4</v>
      </c>
      <c r="G300" s="12">
        <v>61.98</v>
      </c>
      <c r="H300" s="41">
        <v>0.16</v>
      </c>
      <c r="I300" s="12" t="s">
        <v>1952</v>
      </c>
      <c r="J300" s="12">
        <v>208.25280000000001</v>
      </c>
      <c r="K300" s="17">
        <f t="shared" si="12"/>
        <v>4</v>
      </c>
      <c r="L300" s="20">
        <f t="shared" si="13"/>
        <v>61.98</v>
      </c>
      <c r="M300" s="45">
        <f t="shared" si="14"/>
        <v>0.16</v>
      </c>
    </row>
    <row r="301" spans="1:13" x14ac:dyDescent="0.3">
      <c r="A301" s="11" t="s">
        <v>2257</v>
      </c>
      <c r="B301" s="39">
        <v>45348</v>
      </c>
      <c r="C301" s="12" t="s">
        <v>709</v>
      </c>
      <c r="D301" s="12" t="s">
        <v>1635</v>
      </c>
      <c r="E301" s="12" t="s">
        <v>1941</v>
      </c>
      <c r="F301" s="12">
        <v>2</v>
      </c>
      <c r="G301" s="12">
        <v>873.1</v>
      </c>
      <c r="H301" s="41">
        <v>0.12</v>
      </c>
      <c r="I301" s="12" t="s">
        <v>1954</v>
      </c>
      <c r="J301" s="12">
        <v>1536.6559999999999</v>
      </c>
      <c r="K301" s="17">
        <f t="shared" si="12"/>
        <v>2</v>
      </c>
      <c r="L301" s="20">
        <f t="shared" si="13"/>
        <v>873.1</v>
      </c>
      <c r="M301" s="45">
        <f t="shared" si="14"/>
        <v>0.12</v>
      </c>
    </row>
    <row r="302" spans="1:13" x14ac:dyDescent="0.3">
      <c r="A302" s="11" t="s">
        <v>2258</v>
      </c>
      <c r="B302" s="39">
        <v>45268</v>
      </c>
      <c r="C302" s="12" t="s">
        <v>655</v>
      </c>
      <c r="D302" s="12" t="s">
        <v>1600</v>
      </c>
      <c r="E302" s="12" t="s">
        <v>1929</v>
      </c>
      <c r="F302" s="12">
        <v>4</v>
      </c>
      <c r="G302" s="12">
        <v>889.47</v>
      </c>
      <c r="H302" s="41">
        <v>0.24</v>
      </c>
      <c r="I302" s="12" t="s">
        <v>1952</v>
      </c>
      <c r="J302" s="12">
        <v>2703.9888000000001</v>
      </c>
      <c r="K302" s="17">
        <f t="shared" si="12"/>
        <v>4</v>
      </c>
      <c r="L302" s="20">
        <f t="shared" si="13"/>
        <v>889.47</v>
      </c>
      <c r="M302" s="45">
        <f t="shared" si="14"/>
        <v>0.24</v>
      </c>
    </row>
    <row r="303" spans="1:13" x14ac:dyDescent="0.3">
      <c r="A303" s="11" t="s">
        <v>2259</v>
      </c>
      <c r="B303" s="39">
        <v>45596</v>
      </c>
      <c r="C303" s="12" t="s">
        <v>122</v>
      </c>
      <c r="D303" s="12" t="s">
        <v>1798</v>
      </c>
      <c r="E303" s="12" t="s">
        <v>1920</v>
      </c>
      <c r="F303" s="12">
        <v>3</v>
      </c>
      <c r="G303" s="12">
        <v>803.76</v>
      </c>
      <c r="H303" s="41">
        <v>0.19</v>
      </c>
      <c r="I303" s="12" t="s">
        <v>1957</v>
      </c>
      <c r="J303" s="12">
        <v>1953.1368</v>
      </c>
      <c r="K303" s="17">
        <f t="shared" si="12"/>
        <v>3</v>
      </c>
      <c r="L303" s="20">
        <f t="shared" si="13"/>
        <v>803.76</v>
      </c>
      <c r="M303" s="45">
        <f t="shared" si="14"/>
        <v>0.19</v>
      </c>
    </row>
    <row r="304" spans="1:13" x14ac:dyDescent="0.3">
      <c r="A304" s="11" t="s">
        <v>2260</v>
      </c>
      <c r="B304" s="39">
        <v>45624</v>
      </c>
      <c r="C304" s="12" t="s">
        <v>1453</v>
      </c>
      <c r="D304" s="12" t="s">
        <v>1801</v>
      </c>
      <c r="E304" s="12" t="s">
        <v>1901</v>
      </c>
      <c r="F304" s="12">
        <v>2</v>
      </c>
      <c r="G304" s="12">
        <v>865.14</v>
      </c>
      <c r="H304" s="41">
        <v>0.2</v>
      </c>
      <c r="I304" s="12" t="s">
        <v>1954</v>
      </c>
      <c r="J304" s="12">
        <v>1384.2239999999999</v>
      </c>
      <c r="K304" s="17">
        <f t="shared" si="12"/>
        <v>2</v>
      </c>
      <c r="L304" s="20">
        <f t="shared" si="13"/>
        <v>865.14</v>
      </c>
      <c r="M304" s="45">
        <f t="shared" si="14"/>
        <v>0.2</v>
      </c>
    </row>
    <row r="305" spans="1:13" x14ac:dyDescent="0.3">
      <c r="A305" s="11" t="s">
        <v>2261</v>
      </c>
      <c r="B305" s="39">
        <v>45813</v>
      </c>
      <c r="C305" s="12" t="s">
        <v>351</v>
      </c>
      <c r="D305" s="12" t="s">
        <v>1663</v>
      </c>
      <c r="E305" s="12" t="s">
        <v>1914</v>
      </c>
      <c r="F305" s="12">
        <v>2</v>
      </c>
      <c r="G305" s="12">
        <v>916.49</v>
      </c>
      <c r="H305" s="41">
        <v>0.3</v>
      </c>
      <c r="I305" s="12" t="s">
        <v>1957</v>
      </c>
      <c r="J305" s="12">
        <v>1283.086</v>
      </c>
      <c r="K305" s="17">
        <f t="shared" si="12"/>
        <v>2</v>
      </c>
      <c r="L305" s="20">
        <f t="shared" si="13"/>
        <v>916.49</v>
      </c>
      <c r="M305" s="45">
        <f t="shared" si="14"/>
        <v>0.3</v>
      </c>
    </row>
    <row r="306" spans="1:13" x14ac:dyDescent="0.3">
      <c r="A306" s="11" t="s">
        <v>2262</v>
      </c>
      <c r="B306" s="39">
        <v>45615</v>
      </c>
      <c r="C306" s="12" t="s">
        <v>168</v>
      </c>
      <c r="D306" s="12" t="s">
        <v>1728</v>
      </c>
      <c r="E306" s="12" t="s">
        <v>1922</v>
      </c>
      <c r="F306" s="12">
        <v>3</v>
      </c>
      <c r="G306" s="12">
        <v>781.39</v>
      </c>
      <c r="H306" s="41">
        <v>0.12</v>
      </c>
      <c r="I306" s="12" t="s">
        <v>1952</v>
      </c>
      <c r="J306" s="12">
        <v>2062.8696</v>
      </c>
      <c r="K306" s="17">
        <f t="shared" si="12"/>
        <v>3</v>
      </c>
      <c r="L306" s="20">
        <f t="shared" si="13"/>
        <v>781.39</v>
      </c>
      <c r="M306" s="45">
        <f t="shared" si="14"/>
        <v>0.12</v>
      </c>
    </row>
    <row r="307" spans="1:13" x14ac:dyDescent="0.3">
      <c r="A307" s="11" t="s">
        <v>2263</v>
      </c>
      <c r="B307" s="39">
        <v>45431</v>
      </c>
      <c r="C307" s="12" t="s">
        <v>694</v>
      </c>
      <c r="D307" s="12" t="s">
        <v>1686</v>
      </c>
      <c r="E307" s="12" t="s">
        <v>1922</v>
      </c>
      <c r="F307" s="12">
        <v>4</v>
      </c>
      <c r="G307" s="12">
        <v>619.74</v>
      </c>
      <c r="H307" s="41">
        <v>0.13</v>
      </c>
      <c r="I307" s="12" t="s">
        <v>1957</v>
      </c>
      <c r="J307" s="12">
        <v>2156.6952000000001</v>
      </c>
      <c r="K307" s="17">
        <f t="shared" si="12"/>
        <v>4</v>
      </c>
      <c r="L307" s="20">
        <f t="shared" si="13"/>
        <v>619.74</v>
      </c>
      <c r="M307" s="45">
        <f t="shared" si="14"/>
        <v>0.13</v>
      </c>
    </row>
    <row r="308" spans="1:13" x14ac:dyDescent="0.3">
      <c r="A308" s="11" t="s">
        <v>2264</v>
      </c>
      <c r="B308" s="39">
        <v>45679</v>
      </c>
      <c r="C308" s="12" t="s">
        <v>1491</v>
      </c>
      <c r="D308" s="12" t="s">
        <v>1761</v>
      </c>
      <c r="E308" s="12" t="s">
        <v>1927</v>
      </c>
      <c r="F308" s="12">
        <v>2</v>
      </c>
      <c r="G308" s="12">
        <v>837.76</v>
      </c>
      <c r="H308" s="41">
        <v>0.03</v>
      </c>
      <c r="I308" s="12" t="s">
        <v>1957</v>
      </c>
      <c r="J308" s="12">
        <v>1625.2544</v>
      </c>
      <c r="K308" s="17">
        <f t="shared" si="12"/>
        <v>2</v>
      </c>
      <c r="L308" s="20">
        <f t="shared" si="13"/>
        <v>837.76</v>
      </c>
      <c r="M308" s="45">
        <f t="shared" si="14"/>
        <v>0.03</v>
      </c>
    </row>
    <row r="309" spans="1:13" x14ac:dyDescent="0.3">
      <c r="A309" s="11" t="s">
        <v>2265</v>
      </c>
      <c r="B309" s="39">
        <v>45842</v>
      </c>
      <c r="C309" s="12" t="s">
        <v>1406</v>
      </c>
      <c r="D309" s="12" t="s">
        <v>1846</v>
      </c>
      <c r="E309" s="12" t="s">
        <v>1885</v>
      </c>
      <c r="F309" s="12">
        <v>3</v>
      </c>
      <c r="G309" s="12">
        <v>135.94</v>
      </c>
      <c r="H309" s="41">
        <v>0.2</v>
      </c>
      <c r="I309" s="12" t="s">
        <v>1952</v>
      </c>
      <c r="J309" s="12">
        <v>326.25599999999997</v>
      </c>
      <c r="K309" s="17">
        <f t="shared" si="12"/>
        <v>3</v>
      </c>
      <c r="L309" s="20">
        <f t="shared" si="13"/>
        <v>135.94</v>
      </c>
      <c r="M309" s="45">
        <f t="shared" si="14"/>
        <v>0.2</v>
      </c>
    </row>
    <row r="310" spans="1:13" x14ac:dyDescent="0.3">
      <c r="A310" s="11" t="s">
        <v>2266</v>
      </c>
      <c r="B310" s="39">
        <v>45796</v>
      </c>
      <c r="C310" s="12" t="s">
        <v>1485</v>
      </c>
      <c r="D310" s="12" t="s">
        <v>1798</v>
      </c>
      <c r="E310" s="12" t="s">
        <v>1885</v>
      </c>
      <c r="F310" s="12">
        <v>4</v>
      </c>
      <c r="G310" s="12">
        <v>396.53</v>
      </c>
      <c r="H310" s="41">
        <v>7.0000000000000007E-2</v>
      </c>
      <c r="I310" s="12" t="s">
        <v>1954</v>
      </c>
      <c r="J310" s="12">
        <v>1475.0916</v>
      </c>
      <c r="K310" s="17">
        <f t="shared" si="12"/>
        <v>4</v>
      </c>
      <c r="L310" s="20">
        <f t="shared" si="13"/>
        <v>396.53</v>
      </c>
      <c r="M310" s="45">
        <f t="shared" si="14"/>
        <v>7.0000000000000007E-2</v>
      </c>
    </row>
    <row r="311" spans="1:13" x14ac:dyDescent="0.3">
      <c r="A311" s="11" t="s">
        <v>2267</v>
      </c>
      <c r="B311" s="39">
        <v>45264</v>
      </c>
      <c r="C311" s="12" t="s">
        <v>721</v>
      </c>
      <c r="D311" s="12" t="s">
        <v>1657</v>
      </c>
      <c r="E311" s="12" t="s">
        <v>1927</v>
      </c>
      <c r="F311" s="12">
        <v>2</v>
      </c>
      <c r="G311" s="12">
        <v>722.45</v>
      </c>
      <c r="H311" s="41">
        <v>0.22</v>
      </c>
      <c r="I311" s="12" t="s">
        <v>1954</v>
      </c>
      <c r="J311" s="12">
        <v>1127.0219999999999</v>
      </c>
      <c r="K311" s="17">
        <f t="shared" si="12"/>
        <v>2</v>
      </c>
      <c r="L311" s="20">
        <f t="shared" si="13"/>
        <v>722.45</v>
      </c>
      <c r="M311" s="45">
        <f t="shared" si="14"/>
        <v>0.22</v>
      </c>
    </row>
    <row r="312" spans="1:13" x14ac:dyDescent="0.3">
      <c r="A312" s="11" t="s">
        <v>2268</v>
      </c>
      <c r="B312" s="39">
        <v>45504</v>
      </c>
      <c r="C312" s="12" t="s">
        <v>185</v>
      </c>
      <c r="D312" s="12" t="s">
        <v>1767</v>
      </c>
      <c r="E312" s="12" t="s">
        <v>1889</v>
      </c>
      <c r="F312" s="12">
        <v>2</v>
      </c>
      <c r="G312" s="12">
        <v>138.41</v>
      </c>
      <c r="H312" s="41">
        <v>0.02</v>
      </c>
      <c r="I312" s="12" t="s">
        <v>1952</v>
      </c>
      <c r="J312" s="12">
        <v>271.28359999999998</v>
      </c>
      <c r="K312" s="17">
        <f t="shared" si="12"/>
        <v>2</v>
      </c>
      <c r="L312" s="20">
        <f t="shared" si="13"/>
        <v>138.41</v>
      </c>
      <c r="M312" s="45">
        <f t="shared" si="14"/>
        <v>0.02</v>
      </c>
    </row>
    <row r="313" spans="1:13" x14ac:dyDescent="0.3">
      <c r="A313" s="11" t="s">
        <v>2269</v>
      </c>
      <c r="B313" s="39">
        <v>45679</v>
      </c>
      <c r="C313" s="12" t="s">
        <v>440</v>
      </c>
      <c r="D313" s="12" t="s">
        <v>1816</v>
      </c>
      <c r="E313" s="12" t="s">
        <v>1889</v>
      </c>
      <c r="F313" s="12">
        <v>4</v>
      </c>
      <c r="G313" s="12">
        <v>741.51</v>
      </c>
      <c r="H313" s="41">
        <v>0.09</v>
      </c>
      <c r="I313" s="12" t="s">
        <v>1957</v>
      </c>
      <c r="J313" s="12">
        <v>2699.0963999999999</v>
      </c>
      <c r="K313" s="17">
        <f t="shared" si="12"/>
        <v>4</v>
      </c>
      <c r="L313" s="20">
        <f t="shared" si="13"/>
        <v>741.51</v>
      </c>
      <c r="M313" s="45">
        <f t="shared" si="14"/>
        <v>0.09</v>
      </c>
    </row>
    <row r="314" spans="1:13" x14ac:dyDescent="0.3">
      <c r="A314" s="11" t="s">
        <v>2270</v>
      </c>
      <c r="B314" s="39">
        <v>45611</v>
      </c>
      <c r="C314" s="12" t="s">
        <v>104</v>
      </c>
      <c r="D314" s="12" t="s">
        <v>1816</v>
      </c>
      <c r="E314" s="12" t="s">
        <v>1935</v>
      </c>
      <c r="F314" s="12">
        <v>2</v>
      </c>
      <c r="G314" s="12">
        <v>588.9</v>
      </c>
      <c r="H314" s="41">
        <v>0.19</v>
      </c>
      <c r="I314" s="12" t="s">
        <v>1954</v>
      </c>
      <c r="J314" s="12">
        <v>954.01800000000003</v>
      </c>
      <c r="K314" s="17">
        <f t="shared" si="12"/>
        <v>2</v>
      </c>
      <c r="L314" s="20">
        <f t="shared" si="13"/>
        <v>588.9</v>
      </c>
      <c r="M314" s="45">
        <f t="shared" si="14"/>
        <v>0.19</v>
      </c>
    </row>
    <row r="315" spans="1:13" x14ac:dyDescent="0.3">
      <c r="A315" s="11" t="s">
        <v>2271</v>
      </c>
      <c r="B315" s="39">
        <v>45389</v>
      </c>
      <c r="C315" s="12" t="s">
        <v>970</v>
      </c>
      <c r="D315" s="12" t="s">
        <v>1725</v>
      </c>
      <c r="E315" s="12" t="s">
        <v>1889</v>
      </c>
      <c r="F315" s="12">
        <v>1</v>
      </c>
      <c r="G315" s="12">
        <v>88.92</v>
      </c>
      <c r="H315" s="41">
        <v>0.19</v>
      </c>
      <c r="I315" s="12" t="s">
        <v>1954</v>
      </c>
      <c r="J315" s="12">
        <v>72.025200000000012</v>
      </c>
      <c r="K315" s="17">
        <f t="shared" si="12"/>
        <v>1</v>
      </c>
      <c r="L315" s="20">
        <f t="shared" si="13"/>
        <v>88.92</v>
      </c>
      <c r="M315" s="45">
        <f t="shared" si="14"/>
        <v>0.19</v>
      </c>
    </row>
    <row r="316" spans="1:13" x14ac:dyDescent="0.3">
      <c r="A316" s="11" t="s">
        <v>2272</v>
      </c>
      <c r="B316" s="39">
        <v>45339</v>
      </c>
      <c r="C316" s="12" t="s">
        <v>415</v>
      </c>
      <c r="D316" s="12" t="s">
        <v>1758</v>
      </c>
      <c r="E316" s="12" t="s">
        <v>1932</v>
      </c>
      <c r="F316" s="12">
        <v>1</v>
      </c>
      <c r="G316" s="12">
        <v>299.13</v>
      </c>
      <c r="H316" s="41">
        <v>0.1</v>
      </c>
      <c r="I316" s="12" t="s">
        <v>1957</v>
      </c>
      <c r="J316" s="12">
        <v>269.21699999999998</v>
      </c>
      <c r="K316" s="17">
        <f t="shared" si="12"/>
        <v>1</v>
      </c>
      <c r="L316" s="20">
        <f t="shared" si="13"/>
        <v>299.13</v>
      </c>
      <c r="M316" s="45">
        <f t="shared" si="14"/>
        <v>0.1</v>
      </c>
    </row>
    <row r="317" spans="1:13" x14ac:dyDescent="0.3">
      <c r="A317" s="11" t="s">
        <v>2273</v>
      </c>
      <c r="B317" s="39">
        <v>45433</v>
      </c>
      <c r="C317" s="12" t="s">
        <v>409</v>
      </c>
      <c r="D317" s="12" t="s">
        <v>1807</v>
      </c>
      <c r="E317" s="12" t="s">
        <v>1894</v>
      </c>
      <c r="F317" s="12">
        <v>2</v>
      </c>
      <c r="G317" s="12">
        <v>548.29999999999995</v>
      </c>
      <c r="H317" s="41">
        <v>0.23</v>
      </c>
      <c r="I317" s="12" t="s">
        <v>1952</v>
      </c>
      <c r="J317" s="12">
        <v>844.38199999999995</v>
      </c>
      <c r="K317" s="17">
        <f t="shared" si="12"/>
        <v>2</v>
      </c>
      <c r="L317" s="20">
        <f t="shared" si="13"/>
        <v>548.29999999999995</v>
      </c>
      <c r="M317" s="45">
        <f t="shared" si="14"/>
        <v>0.23</v>
      </c>
    </row>
    <row r="318" spans="1:13" x14ac:dyDescent="0.3">
      <c r="A318" s="11" t="s">
        <v>2274</v>
      </c>
      <c r="B318" s="39">
        <v>45435</v>
      </c>
      <c r="C318" s="12" t="s">
        <v>846</v>
      </c>
      <c r="D318" s="12" t="s">
        <v>1737</v>
      </c>
      <c r="E318" s="12" t="s">
        <v>1917</v>
      </c>
      <c r="F318" s="12">
        <v>3</v>
      </c>
      <c r="G318" s="12">
        <v>977.55</v>
      </c>
      <c r="H318" s="41">
        <v>0.02</v>
      </c>
      <c r="I318" s="12" t="s">
        <v>1954</v>
      </c>
      <c r="J318" s="12">
        <v>2873.9969999999989</v>
      </c>
      <c r="K318" s="17">
        <f t="shared" si="12"/>
        <v>3</v>
      </c>
      <c r="L318" s="20">
        <f t="shared" si="13"/>
        <v>977.55</v>
      </c>
      <c r="M318" s="45">
        <f t="shared" si="14"/>
        <v>0.02</v>
      </c>
    </row>
    <row r="319" spans="1:13" x14ac:dyDescent="0.3">
      <c r="A319" s="11" t="s">
        <v>2275</v>
      </c>
      <c r="B319" s="39">
        <v>45823</v>
      </c>
      <c r="C319" s="12" t="s">
        <v>1096</v>
      </c>
      <c r="D319" s="12" t="s">
        <v>1705</v>
      </c>
      <c r="E319" s="12" t="s">
        <v>1938</v>
      </c>
      <c r="F319" s="12">
        <v>1</v>
      </c>
      <c r="G319" s="12">
        <v>459.42</v>
      </c>
      <c r="H319" s="41">
        <v>0.28000000000000003</v>
      </c>
      <c r="I319" s="12" t="s">
        <v>1957</v>
      </c>
      <c r="J319" s="12">
        <v>330.7824</v>
      </c>
      <c r="K319" s="17">
        <f t="shared" si="12"/>
        <v>1</v>
      </c>
      <c r="L319" s="20">
        <f t="shared" si="13"/>
        <v>459.42</v>
      </c>
      <c r="M319" s="45">
        <f t="shared" si="14"/>
        <v>0.28000000000000003</v>
      </c>
    </row>
    <row r="320" spans="1:13" x14ac:dyDescent="0.3">
      <c r="A320" s="11" t="s">
        <v>2276</v>
      </c>
      <c r="B320" s="39">
        <v>45663</v>
      </c>
      <c r="C320" s="12" t="s">
        <v>322</v>
      </c>
      <c r="D320" s="12" t="s">
        <v>1560</v>
      </c>
      <c r="E320" s="12" t="s">
        <v>1897</v>
      </c>
      <c r="F320" s="12">
        <v>2</v>
      </c>
      <c r="G320" s="12">
        <v>123.19</v>
      </c>
      <c r="H320" s="41">
        <v>0.19</v>
      </c>
      <c r="I320" s="12" t="s">
        <v>1952</v>
      </c>
      <c r="J320" s="12">
        <v>199.56780000000001</v>
      </c>
      <c r="K320" s="17">
        <f t="shared" si="12"/>
        <v>2</v>
      </c>
      <c r="L320" s="20">
        <f t="shared" si="13"/>
        <v>123.19</v>
      </c>
      <c r="M320" s="45">
        <f t="shared" si="14"/>
        <v>0.19</v>
      </c>
    </row>
    <row r="321" spans="1:13" x14ac:dyDescent="0.3">
      <c r="A321" s="11" t="s">
        <v>2277</v>
      </c>
      <c r="B321" s="39">
        <v>45879</v>
      </c>
      <c r="C321" s="12" t="s">
        <v>1132</v>
      </c>
      <c r="D321" s="12" t="s">
        <v>1740</v>
      </c>
      <c r="E321" s="12" t="s">
        <v>1941</v>
      </c>
      <c r="F321" s="12">
        <v>1</v>
      </c>
      <c r="G321" s="12">
        <v>222.95</v>
      </c>
      <c r="H321" s="41">
        <v>0.02</v>
      </c>
      <c r="I321" s="12" t="s">
        <v>1954</v>
      </c>
      <c r="J321" s="12">
        <v>218.49100000000001</v>
      </c>
      <c r="K321" s="17">
        <f t="shared" si="12"/>
        <v>1</v>
      </c>
      <c r="L321" s="20">
        <f t="shared" si="13"/>
        <v>222.95</v>
      </c>
      <c r="M321" s="45">
        <f t="shared" si="14"/>
        <v>0.02</v>
      </c>
    </row>
    <row r="322" spans="1:13" x14ac:dyDescent="0.3">
      <c r="A322" s="11" t="s">
        <v>2278</v>
      </c>
      <c r="B322" s="39">
        <v>45840</v>
      </c>
      <c r="C322" s="12" t="s">
        <v>1054</v>
      </c>
      <c r="D322" s="12" t="s">
        <v>1667</v>
      </c>
      <c r="E322" s="12" t="s">
        <v>1897</v>
      </c>
      <c r="F322" s="12">
        <v>3</v>
      </c>
      <c r="G322" s="12">
        <v>601.92999999999995</v>
      </c>
      <c r="H322" s="41">
        <v>0.14000000000000001</v>
      </c>
      <c r="I322" s="12" t="s">
        <v>1952</v>
      </c>
      <c r="J322" s="12">
        <v>1552.9793999999999</v>
      </c>
      <c r="K322" s="17">
        <f t="shared" ref="K322:K385" si="15">IF(F322="",AVERAGEIF($D$2:$D$2000,D322,$F$2:$F$2000),F322)</f>
        <v>3</v>
      </c>
      <c r="L322" s="20">
        <f t="shared" ref="L322:L385" si="16">IF(G322="",AVERAGEIF($D$2:$D$2000,D322,$G$2:$G$2000),G322)</f>
        <v>601.92999999999995</v>
      </c>
      <c r="M322" s="45">
        <f t="shared" ref="M322:M385" si="17">IF(H322="",AVERAGE($D$2:$D$2000,D322,$H$2:$H$2000),H322)</f>
        <v>0.14000000000000001</v>
      </c>
    </row>
    <row r="323" spans="1:13" x14ac:dyDescent="0.3">
      <c r="A323" s="11" t="s">
        <v>2279</v>
      </c>
      <c r="B323" s="39">
        <v>45380</v>
      </c>
      <c r="C323" s="12" t="s">
        <v>949</v>
      </c>
      <c r="D323" s="12" t="s">
        <v>1783</v>
      </c>
      <c r="E323" s="12" t="s">
        <v>1889</v>
      </c>
      <c r="F323" s="12">
        <v>1</v>
      </c>
      <c r="G323" s="12">
        <v>564.1</v>
      </c>
      <c r="H323" s="41">
        <v>0.03</v>
      </c>
      <c r="I323" s="12" t="s">
        <v>1952</v>
      </c>
      <c r="J323" s="12">
        <v>547.17700000000002</v>
      </c>
      <c r="K323" s="17">
        <f t="shared" si="15"/>
        <v>1</v>
      </c>
      <c r="L323" s="20">
        <f t="shared" si="16"/>
        <v>564.1</v>
      </c>
      <c r="M323" s="45">
        <f t="shared" si="17"/>
        <v>0.03</v>
      </c>
    </row>
    <row r="324" spans="1:13" x14ac:dyDescent="0.3">
      <c r="A324" s="11" t="s">
        <v>2280</v>
      </c>
      <c r="B324" s="39">
        <v>45672</v>
      </c>
      <c r="C324" s="12" t="s">
        <v>345</v>
      </c>
      <c r="D324" s="12" t="s">
        <v>1816</v>
      </c>
      <c r="E324" s="12" t="s">
        <v>1901</v>
      </c>
      <c r="F324" s="12">
        <v>1</v>
      </c>
      <c r="G324" s="12">
        <v>516.62</v>
      </c>
      <c r="H324" s="41">
        <v>0.18</v>
      </c>
      <c r="I324" s="12" t="s">
        <v>1952</v>
      </c>
      <c r="J324" s="12">
        <v>423.62840000000011</v>
      </c>
      <c r="K324" s="17">
        <f t="shared" si="15"/>
        <v>1</v>
      </c>
      <c r="L324" s="20">
        <f t="shared" si="16"/>
        <v>516.62</v>
      </c>
      <c r="M324" s="45">
        <f t="shared" si="17"/>
        <v>0.18</v>
      </c>
    </row>
    <row r="325" spans="1:13" x14ac:dyDescent="0.3">
      <c r="A325" s="11" t="s">
        <v>2281</v>
      </c>
      <c r="B325" s="39">
        <v>45497</v>
      </c>
      <c r="C325" s="12" t="s">
        <v>1368</v>
      </c>
      <c r="D325" s="12" t="s">
        <v>1764</v>
      </c>
      <c r="E325" s="12" t="s">
        <v>1922</v>
      </c>
      <c r="F325" s="12">
        <v>1</v>
      </c>
      <c r="G325" s="12">
        <v>934.75</v>
      </c>
      <c r="H325" s="41">
        <v>0.11</v>
      </c>
      <c r="I325" s="12" t="s">
        <v>1954</v>
      </c>
      <c r="J325" s="12">
        <v>831.92750000000001</v>
      </c>
      <c r="K325" s="17">
        <f t="shared" si="15"/>
        <v>1</v>
      </c>
      <c r="L325" s="20">
        <f t="shared" si="16"/>
        <v>934.75</v>
      </c>
      <c r="M325" s="45">
        <f t="shared" si="17"/>
        <v>0.11</v>
      </c>
    </row>
    <row r="326" spans="1:13" x14ac:dyDescent="0.3">
      <c r="A326" s="11" t="s">
        <v>2282</v>
      </c>
      <c r="B326" s="39">
        <v>45407</v>
      </c>
      <c r="C326" s="12" t="s">
        <v>762</v>
      </c>
      <c r="D326" s="12" t="s">
        <v>1870</v>
      </c>
      <c r="E326" s="12" t="s">
        <v>1907</v>
      </c>
      <c r="F326" s="12">
        <v>4</v>
      </c>
      <c r="G326" s="12">
        <v>548.44000000000005</v>
      </c>
      <c r="H326" s="41">
        <v>0.05</v>
      </c>
      <c r="I326" s="12" t="s">
        <v>1954</v>
      </c>
      <c r="J326" s="12">
        <v>2084.0720000000001</v>
      </c>
      <c r="K326" s="17">
        <f t="shared" si="15"/>
        <v>4</v>
      </c>
      <c r="L326" s="20">
        <f t="shared" si="16"/>
        <v>548.44000000000005</v>
      </c>
      <c r="M326" s="45">
        <f t="shared" si="17"/>
        <v>0.05</v>
      </c>
    </row>
    <row r="327" spans="1:13" x14ac:dyDescent="0.3">
      <c r="A327" s="11" t="s">
        <v>2283</v>
      </c>
      <c r="B327" s="39">
        <v>45764</v>
      </c>
      <c r="C327" s="12" t="s">
        <v>66</v>
      </c>
      <c r="D327" s="12" t="s">
        <v>1682</v>
      </c>
      <c r="E327" s="12" t="s">
        <v>1894</v>
      </c>
      <c r="F327" s="12">
        <v>3</v>
      </c>
      <c r="G327" s="12">
        <v>361.11</v>
      </c>
      <c r="H327" s="41">
        <v>0.06</v>
      </c>
      <c r="I327" s="12" t="s">
        <v>1952</v>
      </c>
      <c r="J327" s="12">
        <v>1018.3302</v>
      </c>
      <c r="K327" s="17">
        <f t="shared" si="15"/>
        <v>3</v>
      </c>
      <c r="L327" s="20">
        <f t="shared" si="16"/>
        <v>361.11</v>
      </c>
      <c r="M327" s="45">
        <f t="shared" si="17"/>
        <v>0.06</v>
      </c>
    </row>
    <row r="328" spans="1:13" x14ac:dyDescent="0.3">
      <c r="A328" s="11" t="s">
        <v>2284</v>
      </c>
      <c r="B328" s="39">
        <v>45924</v>
      </c>
      <c r="C328" s="12" t="s">
        <v>623</v>
      </c>
      <c r="D328" s="12" t="s">
        <v>1604</v>
      </c>
      <c r="E328" s="12" t="s">
        <v>1885</v>
      </c>
      <c r="F328" s="12">
        <v>2</v>
      </c>
      <c r="G328" s="12">
        <v>610.37</v>
      </c>
      <c r="H328" s="41">
        <v>0.1</v>
      </c>
      <c r="I328" s="12" t="s">
        <v>1954</v>
      </c>
      <c r="J328" s="12">
        <v>1098.6659999999999</v>
      </c>
      <c r="K328" s="17">
        <f t="shared" si="15"/>
        <v>2</v>
      </c>
      <c r="L328" s="20">
        <f t="shared" si="16"/>
        <v>610.37</v>
      </c>
      <c r="M328" s="45">
        <f t="shared" si="17"/>
        <v>0.1</v>
      </c>
    </row>
    <row r="329" spans="1:13" x14ac:dyDescent="0.3">
      <c r="A329" s="11" t="s">
        <v>2285</v>
      </c>
      <c r="B329" s="39">
        <v>45240</v>
      </c>
      <c r="C329" s="12" t="s">
        <v>1060</v>
      </c>
      <c r="D329" s="12" t="s">
        <v>1728</v>
      </c>
      <c r="E329" s="12" t="s">
        <v>1932</v>
      </c>
      <c r="F329" s="12">
        <v>1</v>
      </c>
      <c r="G329" s="12">
        <v>272.2</v>
      </c>
      <c r="H329" s="41">
        <v>0.3</v>
      </c>
      <c r="I329" s="12" t="s">
        <v>1952</v>
      </c>
      <c r="J329" s="12">
        <v>190.54</v>
      </c>
      <c r="K329" s="17">
        <f t="shared" si="15"/>
        <v>1</v>
      </c>
      <c r="L329" s="20">
        <f t="shared" si="16"/>
        <v>272.2</v>
      </c>
      <c r="M329" s="45">
        <f t="shared" si="17"/>
        <v>0.3</v>
      </c>
    </row>
    <row r="330" spans="1:13" x14ac:dyDescent="0.3">
      <c r="A330" s="11" t="s">
        <v>2286</v>
      </c>
      <c r="B330" s="39">
        <v>45349</v>
      </c>
      <c r="C330" s="12" t="s">
        <v>1368</v>
      </c>
      <c r="D330" s="12" t="s">
        <v>1807</v>
      </c>
      <c r="E330" s="12" t="s">
        <v>1904</v>
      </c>
      <c r="F330" s="12">
        <v>3</v>
      </c>
      <c r="G330" s="12">
        <v>573.1</v>
      </c>
      <c r="H330" s="41">
        <v>0.16</v>
      </c>
      <c r="I330" s="12" t="s">
        <v>1957</v>
      </c>
      <c r="J330" s="12">
        <v>1444.212</v>
      </c>
      <c r="K330" s="17">
        <f t="shared" si="15"/>
        <v>3</v>
      </c>
      <c r="L330" s="20">
        <f t="shared" si="16"/>
        <v>573.1</v>
      </c>
      <c r="M330" s="45">
        <f t="shared" si="17"/>
        <v>0.16</v>
      </c>
    </row>
    <row r="331" spans="1:13" x14ac:dyDescent="0.3">
      <c r="A331" s="11" t="s">
        <v>2287</v>
      </c>
      <c r="B331" s="39">
        <v>45756</v>
      </c>
      <c r="C331" s="12" t="s">
        <v>1024</v>
      </c>
      <c r="D331" s="12" t="s">
        <v>1574</v>
      </c>
      <c r="E331" s="12" t="s">
        <v>1880</v>
      </c>
      <c r="F331" s="12">
        <v>4</v>
      </c>
      <c r="G331" s="12">
        <v>24.72</v>
      </c>
      <c r="H331" s="41">
        <v>0.28000000000000003</v>
      </c>
      <c r="I331" s="12" t="s">
        <v>1952</v>
      </c>
      <c r="J331" s="12">
        <v>71.193599999999989</v>
      </c>
      <c r="K331" s="17">
        <f t="shared" si="15"/>
        <v>4</v>
      </c>
      <c r="L331" s="20">
        <f t="shared" si="16"/>
        <v>24.72</v>
      </c>
      <c r="M331" s="45">
        <f t="shared" si="17"/>
        <v>0.28000000000000003</v>
      </c>
    </row>
    <row r="332" spans="1:13" x14ac:dyDescent="0.3">
      <c r="A332" s="11" t="s">
        <v>2288</v>
      </c>
      <c r="B332" s="39">
        <v>45478</v>
      </c>
      <c r="C332" s="12" t="s">
        <v>813</v>
      </c>
      <c r="D332" s="12" t="s">
        <v>1588</v>
      </c>
      <c r="E332" s="12" t="s">
        <v>1914</v>
      </c>
      <c r="F332" s="12">
        <v>3</v>
      </c>
      <c r="G332" s="12">
        <v>268.89</v>
      </c>
      <c r="H332" s="41">
        <v>7.0000000000000007E-2</v>
      </c>
      <c r="I332" s="12" t="s">
        <v>1957</v>
      </c>
      <c r="J332" s="12">
        <v>750.20309999999995</v>
      </c>
      <c r="K332" s="17">
        <f t="shared" si="15"/>
        <v>3</v>
      </c>
      <c r="L332" s="20">
        <f t="shared" si="16"/>
        <v>268.89</v>
      </c>
      <c r="M332" s="45">
        <f t="shared" si="17"/>
        <v>7.0000000000000007E-2</v>
      </c>
    </row>
    <row r="333" spans="1:13" x14ac:dyDescent="0.3">
      <c r="A333" s="11" t="s">
        <v>2289</v>
      </c>
      <c r="B333" s="39">
        <v>45890</v>
      </c>
      <c r="C333" s="12" t="s">
        <v>831</v>
      </c>
      <c r="D333" s="12" t="s">
        <v>1779</v>
      </c>
      <c r="E333" s="12" t="s">
        <v>1914</v>
      </c>
      <c r="F333" s="12">
        <v>1</v>
      </c>
      <c r="G333" s="12">
        <v>78.5</v>
      </c>
      <c r="H333" s="41">
        <v>0.17</v>
      </c>
      <c r="I333" s="12" t="s">
        <v>1957</v>
      </c>
      <c r="J333" s="12">
        <v>65.155000000000001</v>
      </c>
      <c r="K333" s="17">
        <f t="shared" si="15"/>
        <v>1</v>
      </c>
      <c r="L333" s="20">
        <f t="shared" si="16"/>
        <v>78.5</v>
      </c>
      <c r="M333" s="45">
        <f t="shared" si="17"/>
        <v>0.17</v>
      </c>
    </row>
    <row r="334" spans="1:13" x14ac:dyDescent="0.3">
      <c r="A334" s="11" t="s">
        <v>2290</v>
      </c>
      <c r="B334" s="39">
        <v>45815</v>
      </c>
      <c r="C334" s="12" t="s">
        <v>461</v>
      </c>
      <c r="D334" s="12" t="s">
        <v>1679</v>
      </c>
      <c r="E334" s="12" t="s">
        <v>1897</v>
      </c>
      <c r="F334" s="12">
        <v>3</v>
      </c>
      <c r="G334" s="12">
        <v>399.42</v>
      </c>
      <c r="H334" s="41">
        <v>0.02</v>
      </c>
      <c r="I334" s="12" t="s">
        <v>1952</v>
      </c>
      <c r="J334" s="12">
        <v>1174.2947999999999</v>
      </c>
      <c r="K334" s="17">
        <f t="shared" si="15"/>
        <v>3</v>
      </c>
      <c r="L334" s="20">
        <f t="shared" si="16"/>
        <v>399.42</v>
      </c>
      <c r="M334" s="45">
        <f t="shared" si="17"/>
        <v>0.02</v>
      </c>
    </row>
    <row r="335" spans="1:13" x14ac:dyDescent="0.3">
      <c r="A335" s="11" t="s">
        <v>2291</v>
      </c>
      <c r="B335" s="39">
        <v>45891</v>
      </c>
      <c r="C335" s="12" t="s">
        <v>311</v>
      </c>
      <c r="D335" s="12" t="s">
        <v>1663</v>
      </c>
      <c r="E335" s="12" t="s">
        <v>1941</v>
      </c>
      <c r="F335" s="12">
        <v>3</v>
      </c>
      <c r="G335" s="12">
        <v>455.82</v>
      </c>
      <c r="H335" s="41">
        <v>0.01</v>
      </c>
      <c r="I335" s="12" t="s">
        <v>1954</v>
      </c>
      <c r="J335" s="12">
        <v>1353.7854</v>
      </c>
      <c r="K335" s="17">
        <f t="shared" si="15"/>
        <v>3</v>
      </c>
      <c r="L335" s="20">
        <f t="shared" si="16"/>
        <v>455.82</v>
      </c>
      <c r="M335" s="45">
        <f t="shared" si="17"/>
        <v>0.01</v>
      </c>
    </row>
    <row r="336" spans="1:13" x14ac:dyDescent="0.3">
      <c r="A336" s="11" t="s">
        <v>2292</v>
      </c>
      <c r="B336" s="39">
        <v>45609</v>
      </c>
      <c r="C336" s="12" t="s">
        <v>1105</v>
      </c>
      <c r="D336" s="12" t="s">
        <v>1725</v>
      </c>
      <c r="E336" s="12" t="s">
        <v>1901</v>
      </c>
      <c r="F336" s="12">
        <v>2</v>
      </c>
      <c r="G336" s="12">
        <v>613.23</v>
      </c>
      <c r="H336" s="41">
        <v>0.15</v>
      </c>
      <c r="I336" s="12" t="s">
        <v>1954</v>
      </c>
      <c r="J336" s="12">
        <v>1042.491</v>
      </c>
      <c r="K336" s="17">
        <f t="shared" si="15"/>
        <v>2</v>
      </c>
      <c r="L336" s="20">
        <f t="shared" si="16"/>
        <v>613.23</v>
      </c>
      <c r="M336" s="45">
        <f t="shared" si="17"/>
        <v>0.15</v>
      </c>
    </row>
    <row r="337" spans="1:13" x14ac:dyDescent="0.3">
      <c r="A337" s="11" t="s">
        <v>2293</v>
      </c>
      <c r="B337" s="39">
        <v>45309</v>
      </c>
      <c r="C337" s="12" t="s">
        <v>1425</v>
      </c>
      <c r="D337" s="12" t="s">
        <v>1560</v>
      </c>
      <c r="E337" s="12" t="s">
        <v>1927</v>
      </c>
      <c r="F337" s="12">
        <v>4</v>
      </c>
      <c r="G337" s="12">
        <v>971.9</v>
      </c>
      <c r="H337" s="41">
        <v>0.28000000000000003</v>
      </c>
      <c r="I337" s="12" t="s">
        <v>1954</v>
      </c>
      <c r="J337" s="12">
        <v>2799.0720000000001</v>
      </c>
      <c r="K337" s="17">
        <f t="shared" si="15"/>
        <v>4</v>
      </c>
      <c r="L337" s="20">
        <f t="shared" si="16"/>
        <v>971.9</v>
      </c>
      <c r="M337" s="45">
        <f t="shared" si="17"/>
        <v>0.28000000000000003</v>
      </c>
    </row>
    <row r="338" spans="1:13" x14ac:dyDescent="0.3">
      <c r="A338" s="11" t="s">
        <v>2294</v>
      </c>
      <c r="B338" s="39">
        <v>45519</v>
      </c>
      <c r="C338" s="12" t="s">
        <v>141</v>
      </c>
      <c r="D338" s="12" t="s">
        <v>1654</v>
      </c>
      <c r="E338" s="12" t="s">
        <v>1907</v>
      </c>
      <c r="F338" s="12">
        <v>3</v>
      </c>
      <c r="G338" s="12">
        <v>884.92</v>
      </c>
      <c r="H338" s="41">
        <v>0.06</v>
      </c>
      <c r="I338" s="12" t="s">
        <v>1954</v>
      </c>
      <c r="J338" s="12">
        <v>2495.4744000000001</v>
      </c>
      <c r="K338" s="17">
        <f t="shared" si="15"/>
        <v>3</v>
      </c>
      <c r="L338" s="20">
        <f t="shared" si="16"/>
        <v>884.92</v>
      </c>
      <c r="M338" s="45">
        <f t="shared" si="17"/>
        <v>0.06</v>
      </c>
    </row>
    <row r="339" spans="1:13" x14ac:dyDescent="0.3">
      <c r="A339" s="11" t="s">
        <v>2295</v>
      </c>
      <c r="B339" s="39">
        <v>45921</v>
      </c>
      <c r="C339" s="12" t="s">
        <v>318</v>
      </c>
      <c r="D339" s="12" t="s">
        <v>1584</v>
      </c>
      <c r="E339" s="12" t="s">
        <v>1914</v>
      </c>
      <c r="F339" s="12">
        <v>1</v>
      </c>
      <c r="G339" s="12">
        <v>125</v>
      </c>
      <c r="H339" s="41">
        <v>0.23</v>
      </c>
      <c r="I339" s="12" t="s">
        <v>1952</v>
      </c>
      <c r="J339" s="12">
        <v>96.25</v>
      </c>
      <c r="K339" s="17">
        <f t="shared" si="15"/>
        <v>1</v>
      </c>
      <c r="L339" s="20">
        <f t="shared" si="16"/>
        <v>125</v>
      </c>
      <c r="M339" s="45">
        <f t="shared" si="17"/>
        <v>0.23</v>
      </c>
    </row>
    <row r="340" spans="1:13" x14ac:dyDescent="0.3">
      <c r="A340" s="11" t="s">
        <v>2296</v>
      </c>
      <c r="B340" s="39">
        <v>45465</v>
      </c>
      <c r="C340" s="12" t="s">
        <v>446</v>
      </c>
      <c r="D340" s="12" t="s">
        <v>1593</v>
      </c>
      <c r="E340" s="12" t="s">
        <v>1929</v>
      </c>
      <c r="F340" s="12">
        <v>2</v>
      </c>
      <c r="G340" s="12">
        <v>188.25</v>
      </c>
      <c r="H340" s="41">
        <v>0.08</v>
      </c>
      <c r="I340" s="12" t="s">
        <v>1954</v>
      </c>
      <c r="J340" s="12">
        <v>346.38</v>
      </c>
      <c r="K340" s="17">
        <f t="shared" si="15"/>
        <v>2</v>
      </c>
      <c r="L340" s="20">
        <f t="shared" si="16"/>
        <v>188.25</v>
      </c>
      <c r="M340" s="45">
        <f t="shared" si="17"/>
        <v>0.08</v>
      </c>
    </row>
    <row r="341" spans="1:13" x14ac:dyDescent="0.3">
      <c r="A341" s="11" t="s">
        <v>2297</v>
      </c>
      <c r="B341" s="39">
        <v>45303</v>
      </c>
      <c r="C341" s="12" t="s">
        <v>728</v>
      </c>
      <c r="D341" s="12" t="s">
        <v>1711</v>
      </c>
      <c r="E341" s="12" t="s">
        <v>1904</v>
      </c>
      <c r="F341" s="12">
        <v>4</v>
      </c>
      <c r="G341" s="12">
        <v>344.12</v>
      </c>
      <c r="H341" s="41">
        <v>0.25</v>
      </c>
      <c r="I341" s="12" t="s">
        <v>1954</v>
      </c>
      <c r="J341" s="12">
        <v>1032.3599999999999</v>
      </c>
      <c r="K341" s="17">
        <f t="shared" si="15"/>
        <v>4</v>
      </c>
      <c r="L341" s="20">
        <f t="shared" si="16"/>
        <v>344.12</v>
      </c>
      <c r="M341" s="45">
        <f t="shared" si="17"/>
        <v>0.25</v>
      </c>
    </row>
    <row r="342" spans="1:13" x14ac:dyDescent="0.3">
      <c r="A342" s="11" t="s">
        <v>2298</v>
      </c>
      <c r="B342" s="39">
        <v>45218</v>
      </c>
      <c r="C342" s="12" t="s">
        <v>185</v>
      </c>
      <c r="D342" s="12" t="s">
        <v>1618</v>
      </c>
      <c r="E342" s="12" t="s">
        <v>1941</v>
      </c>
      <c r="F342" s="12">
        <v>3</v>
      </c>
      <c r="G342" s="12">
        <v>997.95</v>
      </c>
      <c r="H342" s="41">
        <v>0.09</v>
      </c>
      <c r="I342" s="12" t="s">
        <v>1957</v>
      </c>
      <c r="J342" s="12">
        <v>2724.4034999999999</v>
      </c>
      <c r="K342" s="17">
        <f t="shared" si="15"/>
        <v>3</v>
      </c>
      <c r="L342" s="20">
        <f t="shared" si="16"/>
        <v>997.95</v>
      </c>
      <c r="M342" s="45">
        <f t="shared" si="17"/>
        <v>0.09</v>
      </c>
    </row>
    <row r="343" spans="1:13" x14ac:dyDescent="0.3">
      <c r="A343" s="11" t="s">
        <v>2299</v>
      </c>
      <c r="B343" s="39">
        <v>45727</v>
      </c>
      <c r="C343" s="12" t="s">
        <v>511</v>
      </c>
      <c r="D343" s="12" t="s">
        <v>1597</v>
      </c>
      <c r="E343" s="12" t="s">
        <v>1929</v>
      </c>
      <c r="F343" s="12">
        <v>3</v>
      </c>
      <c r="G343" s="12">
        <v>121.64</v>
      </c>
      <c r="H343" s="41">
        <v>7.0000000000000007E-2</v>
      </c>
      <c r="I343" s="12" t="s">
        <v>1954</v>
      </c>
      <c r="J343" s="12">
        <v>339.37560000000002</v>
      </c>
      <c r="K343" s="17">
        <f t="shared" si="15"/>
        <v>3</v>
      </c>
      <c r="L343" s="20">
        <f t="shared" si="16"/>
        <v>121.64</v>
      </c>
      <c r="M343" s="45">
        <f t="shared" si="17"/>
        <v>7.0000000000000007E-2</v>
      </c>
    </row>
    <row r="344" spans="1:13" x14ac:dyDescent="0.3">
      <c r="A344" s="11" t="s">
        <v>2300</v>
      </c>
      <c r="B344" s="39">
        <v>45557</v>
      </c>
      <c r="C344" s="12" t="s">
        <v>725</v>
      </c>
      <c r="D344" s="12" t="s">
        <v>1779</v>
      </c>
      <c r="E344" s="12" t="s">
        <v>1917</v>
      </c>
      <c r="F344" s="12">
        <v>2</v>
      </c>
      <c r="G344" s="12">
        <v>692.72</v>
      </c>
      <c r="H344" s="41">
        <v>0.13</v>
      </c>
      <c r="I344" s="12" t="s">
        <v>1954</v>
      </c>
      <c r="J344" s="12">
        <v>1205.3327999999999</v>
      </c>
      <c r="K344" s="17">
        <f t="shared" si="15"/>
        <v>2</v>
      </c>
      <c r="L344" s="20">
        <f t="shared" si="16"/>
        <v>692.72</v>
      </c>
      <c r="M344" s="45">
        <f t="shared" si="17"/>
        <v>0.13</v>
      </c>
    </row>
    <row r="345" spans="1:13" x14ac:dyDescent="0.3">
      <c r="A345" s="11" t="s">
        <v>2301</v>
      </c>
      <c r="B345" s="39">
        <v>45623</v>
      </c>
      <c r="C345" s="12" t="s">
        <v>118</v>
      </c>
      <c r="D345" s="12" t="s">
        <v>1641</v>
      </c>
      <c r="E345" s="12" t="s">
        <v>1941</v>
      </c>
      <c r="F345" s="12">
        <v>3</v>
      </c>
      <c r="G345" s="12">
        <v>794.59</v>
      </c>
      <c r="H345" s="41">
        <v>0.03</v>
      </c>
      <c r="I345" s="12" t="s">
        <v>1954</v>
      </c>
      <c r="J345" s="12">
        <v>2312.2568999999999</v>
      </c>
      <c r="K345" s="17">
        <f t="shared" si="15"/>
        <v>3</v>
      </c>
      <c r="L345" s="20">
        <f t="shared" si="16"/>
        <v>794.59</v>
      </c>
      <c r="M345" s="45">
        <f t="shared" si="17"/>
        <v>0.03</v>
      </c>
    </row>
    <row r="346" spans="1:13" x14ac:dyDescent="0.3">
      <c r="A346" s="11" t="s">
        <v>2302</v>
      </c>
      <c r="B346" s="39">
        <v>45224</v>
      </c>
      <c r="C346" s="12" t="s">
        <v>70</v>
      </c>
      <c r="D346" s="12" t="s">
        <v>1648</v>
      </c>
      <c r="E346" s="12" t="s">
        <v>1914</v>
      </c>
      <c r="F346" s="12">
        <v>1</v>
      </c>
      <c r="G346" s="12">
        <v>907.95</v>
      </c>
      <c r="H346" s="41">
        <v>0.1</v>
      </c>
      <c r="I346" s="12" t="s">
        <v>1954</v>
      </c>
      <c r="J346" s="12">
        <v>817.15500000000009</v>
      </c>
      <c r="K346" s="17">
        <f t="shared" si="15"/>
        <v>1</v>
      </c>
      <c r="L346" s="20">
        <f t="shared" si="16"/>
        <v>907.95</v>
      </c>
      <c r="M346" s="45">
        <f t="shared" si="17"/>
        <v>0.1</v>
      </c>
    </row>
    <row r="347" spans="1:13" x14ac:dyDescent="0.3">
      <c r="A347" s="11" t="s">
        <v>2303</v>
      </c>
      <c r="B347" s="39">
        <v>45940</v>
      </c>
      <c r="C347" s="12" t="s">
        <v>921</v>
      </c>
      <c r="D347" s="12" t="s">
        <v>1725</v>
      </c>
      <c r="E347" s="12" t="s">
        <v>1880</v>
      </c>
      <c r="F347" s="12">
        <v>2</v>
      </c>
      <c r="G347" s="12">
        <v>660.81</v>
      </c>
      <c r="H347" s="41">
        <v>0.18</v>
      </c>
      <c r="I347" s="12" t="s">
        <v>1952</v>
      </c>
      <c r="J347" s="12">
        <v>1083.7284</v>
      </c>
      <c r="K347" s="17">
        <f t="shared" si="15"/>
        <v>2</v>
      </c>
      <c r="L347" s="20">
        <f t="shared" si="16"/>
        <v>660.81</v>
      </c>
      <c r="M347" s="45">
        <f t="shared" si="17"/>
        <v>0.18</v>
      </c>
    </row>
    <row r="348" spans="1:13" x14ac:dyDescent="0.3">
      <c r="A348" s="11" t="s">
        <v>2304</v>
      </c>
      <c r="B348" s="39">
        <v>45915</v>
      </c>
      <c r="C348" s="12" t="s">
        <v>231</v>
      </c>
      <c r="D348" s="12" t="s">
        <v>1728</v>
      </c>
      <c r="E348" s="12" t="s">
        <v>1910</v>
      </c>
      <c r="F348" s="12">
        <v>3</v>
      </c>
      <c r="G348" s="12">
        <v>564.94000000000005</v>
      </c>
      <c r="H348" s="41">
        <v>0.22</v>
      </c>
      <c r="I348" s="12" t="s">
        <v>1957</v>
      </c>
      <c r="J348" s="12">
        <v>1321.9595999999999</v>
      </c>
      <c r="K348" s="17">
        <f t="shared" si="15"/>
        <v>3</v>
      </c>
      <c r="L348" s="20">
        <f t="shared" si="16"/>
        <v>564.94000000000005</v>
      </c>
      <c r="M348" s="45">
        <f t="shared" si="17"/>
        <v>0.22</v>
      </c>
    </row>
    <row r="349" spans="1:13" x14ac:dyDescent="0.3">
      <c r="A349" s="11" t="s">
        <v>2305</v>
      </c>
      <c r="B349" s="39">
        <v>45541</v>
      </c>
      <c r="C349" s="12" t="s">
        <v>209</v>
      </c>
      <c r="D349" s="12" t="s">
        <v>1611</v>
      </c>
      <c r="E349" s="12" t="s">
        <v>1929</v>
      </c>
      <c r="F349" s="12">
        <v>2</v>
      </c>
      <c r="G349" s="12">
        <v>280.37</v>
      </c>
      <c r="H349" s="41">
        <v>0.22</v>
      </c>
      <c r="I349" s="12" t="s">
        <v>1957</v>
      </c>
      <c r="J349" s="12">
        <v>437.37720000000002</v>
      </c>
      <c r="K349" s="17">
        <f t="shared" si="15"/>
        <v>2</v>
      </c>
      <c r="L349" s="20">
        <f t="shared" si="16"/>
        <v>280.37</v>
      </c>
      <c r="M349" s="45">
        <f t="shared" si="17"/>
        <v>0.22</v>
      </c>
    </row>
    <row r="350" spans="1:13" x14ac:dyDescent="0.3">
      <c r="A350" s="11" t="s">
        <v>2306</v>
      </c>
      <c r="B350" s="39">
        <v>45489</v>
      </c>
      <c r="C350" s="12" t="s">
        <v>1174</v>
      </c>
      <c r="D350" s="12" t="s">
        <v>1725</v>
      </c>
      <c r="E350" s="12" t="s">
        <v>1894</v>
      </c>
      <c r="F350" s="12">
        <v>2</v>
      </c>
      <c r="G350" s="12">
        <v>85.23</v>
      </c>
      <c r="H350" s="41">
        <v>0.13</v>
      </c>
      <c r="I350" s="12" t="s">
        <v>1952</v>
      </c>
      <c r="J350" s="12">
        <v>148.30019999999999</v>
      </c>
      <c r="K350" s="17">
        <f t="shared" si="15"/>
        <v>2</v>
      </c>
      <c r="L350" s="20">
        <f t="shared" si="16"/>
        <v>85.23</v>
      </c>
      <c r="M350" s="45">
        <f t="shared" si="17"/>
        <v>0.13</v>
      </c>
    </row>
    <row r="351" spans="1:13" x14ac:dyDescent="0.3">
      <c r="A351" s="11" t="s">
        <v>2307</v>
      </c>
      <c r="B351" s="39">
        <v>45748</v>
      </c>
      <c r="C351" s="12" t="s">
        <v>994</v>
      </c>
      <c r="D351" s="12" t="s">
        <v>1651</v>
      </c>
      <c r="E351" s="12" t="s">
        <v>1925</v>
      </c>
      <c r="F351" s="12">
        <v>2</v>
      </c>
      <c r="G351" s="12">
        <v>563.29999999999995</v>
      </c>
      <c r="H351" s="41">
        <v>0.26</v>
      </c>
      <c r="I351" s="12" t="s">
        <v>1952</v>
      </c>
      <c r="J351" s="12">
        <v>833.68399999999997</v>
      </c>
      <c r="K351" s="17">
        <f t="shared" si="15"/>
        <v>2</v>
      </c>
      <c r="L351" s="20">
        <f t="shared" si="16"/>
        <v>563.29999999999995</v>
      </c>
      <c r="M351" s="45">
        <f t="shared" si="17"/>
        <v>0.26</v>
      </c>
    </row>
    <row r="352" spans="1:13" x14ac:dyDescent="0.3">
      <c r="A352" s="11" t="s">
        <v>2308</v>
      </c>
      <c r="B352" s="39">
        <v>45309</v>
      </c>
      <c r="C352" s="12" t="s">
        <v>138</v>
      </c>
      <c r="D352" s="12" t="s">
        <v>1816</v>
      </c>
      <c r="E352" s="12" t="s">
        <v>1938</v>
      </c>
      <c r="F352" s="12">
        <v>2</v>
      </c>
      <c r="G352" s="12">
        <v>827.81</v>
      </c>
      <c r="H352" s="41">
        <v>0.04</v>
      </c>
      <c r="I352" s="12" t="s">
        <v>1954</v>
      </c>
      <c r="J352" s="12">
        <v>1589.3951999999999</v>
      </c>
      <c r="K352" s="17">
        <f t="shared" si="15"/>
        <v>2</v>
      </c>
      <c r="L352" s="20">
        <f t="shared" si="16"/>
        <v>827.81</v>
      </c>
      <c r="M352" s="45">
        <f t="shared" si="17"/>
        <v>0.04</v>
      </c>
    </row>
    <row r="353" spans="1:13" x14ac:dyDescent="0.3">
      <c r="A353" s="11" t="s">
        <v>2309</v>
      </c>
      <c r="B353" s="39">
        <v>45621</v>
      </c>
      <c r="C353" s="12" t="s">
        <v>703</v>
      </c>
      <c r="D353" s="12" t="s">
        <v>1600</v>
      </c>
      <c r="E353" s="12" t="s">
        <v>1938</v>
      </c>
      <c r="F353" s="12">
        <v>3</v>
      </c>
      <c r="G353" s="12">
        <v>877.71</v>
      </c>
      <c r="H353" s="41">
        <v>0.12</v>
      </c>
      <c r="I353" s="12" t="s">
        <v>1954</v>
      </c>
      <c r="J353" s="12">
        <v>2317.1543999999999</v>
      </c>
      <c r="K353" s="17">
        <f t="shared" si="15"/>
        <v>3</v>
      </c>
      <c r="L353" s="20">
        <f t="shared" si="16"/>
        <v>877.71</v>
      </c>
      <c r="M353" s="45">
        <f t="shared" si="17"/>
        <v>0.12</v>
      </c>
    </row>
    <row r="354" spans="1:13" x14ac:dyDescent="0.3">
      <c r="A354" s="11" t="s">
        <v>2310</v>
      </c>
      <c r="B354" s="39">
        <v>45603</v>
      </c>
      <c r="C354" s="12" t="s">
        <v>831</v>
      </c>
      <c r="D354" s="12" t="s">
        <v>1746</v>
      </c>
      <c r="E354" s="12" t="s">
        <v>1914</v>
      </c>
      <c r="F354" s="12">
        <v>4</v>
      </c>
      <c r="G354" s="12">
        <v>488.56</v>
      </c>
      <c r="H354" s="41">
        <v>0.26</v>
      </c>
      <c r="I354" s="12" t="s">
        <v>1957</v>
      </c>
      <c r="J354" s="12">
        <v>1446.1376</v>
      </c>
      <c r="K354" s="17">
        <f t="shared" si="15"/>
        <v>4</v>
      </c>
      <c r="L354" s="20">
        <f t="shared" si="16"/>
        <v>488.56</v>
      </c>
      <c r="M354" s="45">
        <f t="shared" si="17"/>
        <v>0.26</v>
      </c>
    </row>
    <row r="355" spans="1:13" x14ac:dyDescent="0.3">
      <c r="A355" s="11" t="s">
        <v>2311</v>
      </c>
      <c r="B355" s="39">
        <v>45501</v>
      </c>
      <c r="C355" s="12" t="s">
        <v>373</v>
      </c>
      <c r="D355" s="12" t="s">
        <v>1645</v>
      </c>
      <c r="E355" s="12" t="s">
        <v>1922</v>
      </c>
      <c r="F355" s="12">
        <v>4</v>
      </c>
      <c r="G355" s="12">
        <v>175.91</v>
      </c>
      <c r="H355" s="41">
        <v>0.13</v>
      </c>
      <c r="I355" s="12" t="s">
        <v>1954</v>
      </c>
      <c r="J355" s="12">
        <v>612.16679999999997</v>
      </c>
      <c r="K355" s="17">
        <f t="shared" si="15"/>
        <v>4</v>
      </c>
      <c r="L355" s="20">
        <f t="shared" si="16"/>
        <v>175.91</v>
      </c>
      <c r="M355" s="45">
        <f t="shared" si="17"/>
        <v>0.13</v>
      </c>
    </row>
    <row r="356" spans="1:13" x14ac:dyDescent="0.3">
      <c r="A356" s="11" t="s">
        <v>2312</v>
      </c>
      <c r="B356" s="39">
        <v>45398</v>
      </c>
      <c r="C356" s="12" t="s">
        <v>804</v>
      </c>
      <c r="D356" s="12" t="s">
        <v>1837</v>
      </c>
      <c r="E356" s="12" t="s">
        <v>1910</v>
      </c>
      <c r="F356" s="12">
        <v>4</v>
      </c>
      <c r="G356" s="12">
        <v>289.66000000000003</v>
      </c>
      <c r="H356" s="41">
        <v>0.25</v>
      </c>
      <c r="I356" s="12" t="s">
        <v>1957</v>
      </c>
      <c r="J356" s="12">
        <v>868.98</v>
      </c>
      <c r="K356" s="17">
        <f t="shared" si="15"/>
        <v>4</v>
      </c>
      <c r="L356" s="20">
        <f t="shared" si="16"/>
        <v>289.66000000000003</v>
      </c>
      <c r="M356" s="45">
        <f t="shared" si="17"/>
        <v>0.25</v>
      </c>
    </row>
    <row r="357" spans="1:13" x14ac:dyDescent="0.3">
      <c r="A357" s="11" t="s">
        <v>2313</v>
      </c>
      <c r="B357" s="39">
        <v>45304</v>
      </c>
      <c r="C357" s="12" t="s">
        <v>783</v>
      </c>
      <c r="D357" s="12" t="s">
        <v>1611</v>
      </c>
      <c r="E357" s="12" t="s">
        <v>1929</v>
      </c>
      <c r="F357" s="12">
        <v>2</v>
      </c>
      <c r="G357" s="12">
        <v>899.27</v>
      </c>
      <c r="H357" s="41">
        <v>0.17</v>
      </c>
      <c r="I357" s="12" t="s">
        <v>1952</v>
      </c>
      <c r="J357" s="12">
        <v>1492.7882</v>
      </c>
      <c r="K357" s="17">
        <f t="shared" si="15"/>
        <v>2</v>
      </c>
      <c r="L357" s="20">
        <f t="shared" si="16"/>
        <v>899.27</v>
      </c>
      <c r="M357" s="45">
        <f t="shared" si="17"/>
        <v>0.17</v>
      </c>
    </row>
    <row r="358" spans="1:13" x14ac:dyDescent="0.3">
      <c r="A358" s="11" t="s">
        <v>2314</v>
      </c>
      <c r="B358" s="39">
        <v>45299</v>
      </c>
      <c r="C358" s="12" t="s">
        <v>245</v>
      </c>
      <c r="D358" s="12" t="s">
        <v>1621</v>
      </c>
      <c r="E358" s="12" t="s">
        <v>1885</v>
      </c>
      <c r="F358" s="12">
        <v>1</v>
      </c>
      <c r="G358" s="12">
        <v>691.38</v>
      </c>
      <c r="H358" s="41">
        <v>0.11</v>
      </c>
      <c r="I358" s="12" t="s">
        <v>1957</v>
      </c>
      <c r="J358" s="12">
        <v>615.32820000000004</v>
      </c>
      <c r="K358" s="17">
        <f t="shared" si="15"/>
        <v>1</v>
      </c>
      <c r="L358" s="20">
        <f t="shared" si="16"/>
        <v>691.38</v>
      </c>
      <c r="M358" s="45">
        <f t="shared" si="17"/>
        <v>0.11</v>
      </c>
    </row>
    <row r="359" spans="1:13" x14ac:dyDescent="0.3">
      <c r="A359" s="11" t="s">
        <v>2315</v>
      </c>
      <c r="B359" s="39">
        <v>45564</v>
      </c>
      <c r="C359" s="12" t="s">
        <v>556</v>
      </c>
      <c r="D359" s="12" t="s">
        <v>1651</v>
      </c>
      <c r="E359" s="12" t="s">
        <v>1880</v>
      </c>
      <c r="F359" s="12">
        <v>3</v>
      </c>
      <c r="G359" s="12">
        <v>158.72</v>
      </c>
      <c r="H359" s="41">
        <v>0.13</v>
      </c>
      <c r="I359" s="12" t="s">
        <v>1952</v>
      </c>
      <c r="J359" s="12">
        <v>414.25920000000002</v>
      </c>
      <c r="K359" s="17">
        <f t="shared" si="15"/>
        <v>3</v>
      </c>
      <c r="L359" s="20">
        <f t="shared" si="16"/>
        <v>158.72</v>
      </c>
      <c r="M359" s="45">
        <f t="shared" si="17"/>
        <v>0.13</v>
      </c>
    </row>
    <row r="360" spans="1:13" x14ac:dyDescent="0.3">
      <c r="A360" s="11" t="s">
        <v>2316</v>
      </c>
      <c r="B360" s="39">
        <v>45413</v>
      </c>
      <c r="C360" s="12" t="s">
        <v>691</v>
      </c>
      <c r="D360" s="12" t="s">
        <v>1755</v>
      </c>
      <c r="E360" s="12" t="s">
        <v>1932</v>
      </c>
      <c r="F360" s="12">
        <v>4</v>
      </c>
      <c r="G360" s="12">
        <v>537.15</v>
      </c>
      <c r="H360" s="41">
        <v>0.06</v>
      </c>
      <c r="I360" s="12" t="s">
        <v>1957</v>
      </c>
      <c r="J360" s="12">
        <v>2019.684</v>
      </c>
      <c r="K360" s="17">
        <f t="shared" si="15"/>
        <v>4</v>
      </c>
      <c r="L360" s="20">
        <f t="shared" si="16"/>
        <v>537.15</v>
      </c>
      <c r="M360" s="45">
        <f t="shared" si="17"/>
        <v>0.06</v>
      </c>
    </row>
    <row r="361" spans="1:13" x14ac:dyDescent="0.3">
      <c r="A361" s="11" t="s">
        <v>2317</v>
      </c>
      <c r="B361" s="39">
        <v>45480</v>
      </c>
      <c r="C361" s="12" t="s">
        <v>1306</v>
      </c>
      <c r="D361" s="12" t="s">
        <v>1696</v>
      </c>
      <c r="E361" s="12" t="s">
        <v>1914</v>
      </c>
      <c r="F361" s="12">
        <v>3</v>
      </c>
      <c r="G361" s="12">
        <v>771.7</v>
      </c>
      <c r="H361" s="41">
        <v>0.05</v>
      </c>
      <c r="I361" s="12" t="s">
        <v>1957</v>
      </c>
      <c r="J361" s="12">
        <v>2199.3449999999998</v>
      </c>
      <c r="K361" s="17">
        <f t="shared" si="15"/>
        <v>3</v>
      </c>
      <c r="L361" s="20">
        <f t="shared" si="16"/>
        <v>771.7</v>
      </c>
      <c r="M361" s="45">
        <f t="shared" si="17"/>
        <v>0.05</v>
      </c>
    </row>
    <row r="362" spans="1:13" x14ac:dyDescent="0.3">
      <c r="A362" s="11" t="s">
        <v>2318</v>
      </c>
      <c r="B362" s="39">
        <v>45610</v>
      </c>
      <c r="C362" s="12" t="s">
        <v>385</v>
      </c>
      <c r="D362" s="12" t="s">
        <v>1840</v>
      </c>
      <c r="E362" s="12" t="s">
        <v>1885</v>
      </c>
      <c r="F362" s="12">
        <v>4</v>
      </c>
      <c r="G362" s="12">
        <v>677.25</v>
      </c>
      <c r="H362" s="41">
        <v>0.14000000000000001</v>
      </c>
      <c r="I362" s="12" t="s">
        <v>1954</v>
      </c>
      <c r="J362" s="12">
        <v>2329.7399999999998</v>
      </c>
      <c r="K362" s="17">
        <f t="shared" si="15"/>
        <v>4</v>
      </c>
      <c r="L362" s="20">
        <f t="shared" si="16"/>
        <v>677.25</v>
      </c>
      <c r="M362" s="45">
        <f t="shared" si="17"/>
        <v>0.14000000000000001</v>
      </c>
    </row>
    <row r="363" spans="1:13" x14ac:dyDescent="0.3">
      <c r="A363" s="11" t="s">
        <v>2319</v>
      </c>
      <c r="B363" s="39">
        <v>45763</v>
      </c>
      <c r="C363" s="12" t="s">
        <v>367</v>
      </c>
      <c r="D363" s="12" t="s">
        <v>1870</v>
      </c>
      <c r="E363" s="12" t="s">
        <v>1920</v>
      </c>
      <c r="F363" s="12">
        <v>1</v>
      </c>
      <c r="G363" s="12">
        <v>645.48</v>
      </c>
      <c r="H363" s="41">
        <v>0.26</v>
      </c>
      <c r="I363" s="12" t="s">
        <v>1957</v>
      </c>
      <c r="J363" s="12">
        <v>477.65519999999998</v>
      </c>
      <c r="K363" s="17">
        <f t="shared" si="15"/>
        <v>1</v>
      </c>
      <c r="L363" s="20">
        <f t="shared" si="16"/>
        <v>645.48</v>
      </c>
      <c r="M363" s="45">
        <f t="shared" si="17"/>
        <v>0.26</v>
      </c>
    </row>
    <row r="364" spans="1:13" x14ac:dyDescent="0.3">
      <c r="A364" s="11" t="s">
        <v>2320</v>
      </c>
      <c r="B364" s="39">
        <v>45856</v>
      </c>
      <c r="C364" s="12" t="s">
        <v>1138</v>
      </c>
      <c r="D364" s="12" t="s">
        <v>1795</v>
      </c>
      <c r="E364" s="12" t="s">
        <v>1889</v>
      </c>
      <c r="F364" s="12">
        <v>2</v>
      </c>
      <c r="G364" s="12">
        <v>934</v>
      </c>
      <c r="H364" s="41">
        <v>0.3</v>
      </c>
      <c r="I364" s="12" t="s">
        <v>1957</v>
      </c>
      <c r="J364" s="12">
        <v>1307.5999999999999</v>
      </c>
      <c r="K364" s="17">
        <f t="shared" si="15"/>
        <v>2</v>
      </c>
      <c r="L364" s="20">
        <f t="shared" si="16"/>
        <v>934</v>
      </c>
      <c r="M364" s="45">
        <f t="shared" si="17"/>
        <v>0.3</v>
      </c>
    </row>
    <row r="365" spans="1:13" x14ac:dyDescent="0.3">
      <c r="A365" s="11" t="s">
        <v>2321</v>
      </c>
      <c r="B365" s="39">
        <v>45712</v>
      </c>
      <c r="C365" s="12" t="s">
        <v>1060</v>
      </c>
      <c r="D365" s="12" t="s">
        <v>1711</v>
      </c>
      <c r="E365" s="12" t="s">
        <v>1889</v>
      </c>
      <c r="F365" s="12">
        <v>1</v>
      </c>
      <c r="G365" s="12">
        <v>669.53</v>
      </c>
      <c r="H365" s="41">
        <v>0.2</v>
      </c>
      <c r="I365" s="12" t="s">
        <v>1952</v>
      </c>
      <c r="J365" s="12">
        <v>535.62400000000002</v>
      </c>
      <c r="K365" s="17">
        <f t="shared" si="15"/>
        <v>1</v>
      </c>
      <c r="L365" s="20">
        <f t="shared" si="16"/>
        <v>669.53</v>
      </c>
      <c r="M365" s="45">
        <f t="shared" si="17"/>
        <v>0.2</v>
      </c>
    </row>
    <row r="366" spans="1:13" x14ac:dyDescent="0.3">
      <c r="A366" s="11" t="s">
        <v>2322</v>
      </c>
      <c r="B366" s="39">
        <v>45723</v>
      </c>
      <c r="C366" s="12" t="s">
        <v>709</v>
      </c>
      <c r="D366" s="12" t="s">
        <v>1676</v>
      </c>
      <c r="E366" s="12" t="s">
        <v>1938</v>
      </c>
      <c r="F366" s="12">
        <v>1</v>
      </c>
      <c r="G366" s="12">
        <v>213.69</v>
      </c>
      <c r="H366" s="41">
        <v>0.28000000000000003</v>
      </c>
      <c r="I366" s="12" t="s">
        <v>1957</v>
      </c>
      <c r="J366" s="12">
        <v>153.85679999999999</v>
      </c>
      <c r="K366" s="17">
        <f t="shared" si="15"/>
        <v>1</v>
      </c>
      <c r="L366" s="20">
        <f t="shared" si="16"/>
        <v>213.69</v>
      </c>
      <c r="M366" s="45">
        <f t="shared" si="17"/>
        <v>0.28000000000000003</v>
      </c>
    </row>
    <row r="367" spans="1:13" x14ac:dyDescent="0.3">
      <c r="A367" s="11" t="s">
        <v>2323</v>
      </c>
      <c r="B367" s="39">
        <v>45706</v>
      </c>
      <c r="C367" s="12" t="s">
        <v>285</v>
      </c>
      <c r="D367" s="12" t="s">
        <v>1631</v>
      </c>
      <c r="E367" s="12" t="s">
        <v>1941</v>
      </c>
      <c r="F367" s="12">
        <v>2</v>
      </c>
      <c r="G367" s="12">
        <v>99.1</v>
      </c>
      <c r="H367" s="41">
        <v>0.2</v>
      </c>
      <c r="I367" s="12" t="s">
        <v>1954</v>
      </c>
      <c r="J367" s="12">
        <v>158.56</v>
      </c>
      <c r="K367" s="17">
        <f t="shared" si="15"/>
        <v>2</v>
      </c>
      <c r="L367" s="20">
        <f t="shared" si="16"/>
        <v>99.1</v>
      </c>
      <c r="M367" s="45">
        <f t="shared" si="17"/>
        <v>0.2</v>
      </c>
    </row>
    <row r="368" spans="1:13" x14ac:dyDescent="0.3">
      <c r="A368" s="11" t="s">
        <v>2324</v>
      </c>
      <c r="B368" s="39">
        <v>45469</v>
      </c>
      <c r="C368" s="12" t="s">
        <v>1168</v>
      </c>
      <c r="D368" s="12" t="s">
        <v>1682</v>
      </c>
      <c r="E368" s="12" t="s">
        <v>1932</v>
      </c>
      <c r="F368" s="12">
        <v>1</v>
      </c>
      <c r="G368" s="12">
        <v>628.98</v>
      </c>
      <c r="H368" s="41">
        <v>0.03</v>
      </c>
      <c r="I368" s="12" t="s">
        <v>1957</v>
      </c>
      <c r="J368" s="12">
        <v>610.11059999999998</v>
      </c>
      <c r="K368" s="17">
        <f t="shared" si="15"/>
        <v>1</v>
      </c>
      <c r="L368" s="20">
        <f t="shared" si="16"/>
        <v>628.98</v>
      </c>
      <c r="M368" s="45">
        <f t="shared" si="17"/>
        <v>0.03</v>
      </c>
    </row>
    <row r="369" spans="1:13" x14ac:dyDescent="0.3">
      <c r="A369" s="11" t="s">
        <v>2325</v>
      </c>
      <c r="B369" s="39">
        <v>45711</v>
      </c>
      <c r="C369" s="12" t="s">
        <v>311</v>
      </c>
      <c r="D369" s="12" t="s">
        <v>1828</v>
      </c>
      <c r="E369" s="12" t="s">
        <v>1897</v>
      </c>
      <c r="F369" s="12">
        <v>3</v>
      </c>
      <c r="G369" s="12">
        <v>944.64</v>
      </c>
      <c r="H369" s="41">
        <v>0.26</v>
      </c>
      <c r="I369" s="12" t="s">
        <v>1952</v>
      </c>
      <c r="J369" s="12">
        <v>2097.1008000000002</v>
      </c>
      <c r="K369" s="17">
        <f t="shared" si="15"/>
        <v>3</v>
      </c>
      <c r="L369" s="20">
        <f t="shared" si="16"/>
        <v>944.64</v>
      </c>
      <c r="M369" s="45">
        <f t="shared" si="17"/>
        <v>0.26</v>
      </c>
    </row>
    <row r="370" spans="1:13" x14ac:dyDescent="0.3">
      <c r="A370" s="11" t="s">
        <v>2326</v>
      </c>
      <c r="B370" s="39">
        <v>45823</v>
      </c>
      <c r="C370" s="12" t="s">
        <v>1462</v>
      </c>
      <c r="D370" s="12" t="s">
        <v>1855</v>
      </c>
      <c r="E370" s="12" t="s">
        <v>1922</v>
      </c>
      <c r="F370" s="12">
        <v>2</v>
      </c>
      <c r="G370" s="12">
        <v>121.7</v>
      </c>
      <c r="H370" s="41">
        <v>0.06</v>
      </c>
      <c r="I370" s="12" t="s">
        <v>1957</v>
      </c>
      <c r="J370" s="12">
        <v>228.79599999999999</v>
      </c>
      <c r="K370" s="17">
        <f t="shared" si="15"/>
        <v>2</v>
      </c>
      <c r="L370" s="20">
        <f t="shared" si="16"/>
        <v>121.7</v>
      </c>
      <c r="M370" s="45">
        <f t="shared" si="17"/>
        <v>0.06</v>
      </c>
    </row>
    <row r="371" spans="1:13" x14ac:dyDescent="0.3">
      <c r="A371" s="11" t="s">
        <v>2327</v>
      </c>
      <c r="B371" s="39">
        <v>45217</v>
      </c>
      <c r="C371" s="12" t="s">
        <v>1397</v>
      </c>
      <c r="D371" s="12" t="s">
        <v>1770</v>
      </c>
      <c r="E371" s="12" t="s">
        <v>1894</v>
      </c>
      <c r="F371" s="12">
        <v>4</v>
      </c>
      <c r="G371" s="12">
        <v>269.49</v>
      </c>
      <c r="H371" s="41">
        <v>7.0000000000000007E-2</v>
      </c>
      <c r="I371" s="12" t="s">
        <v>1954</v>
      </c>
      <c r="J371" s="12">
        <v>1002.5028</v>
      </c>
      <c r="K371" s="17">
        <f t="shared" si="15"/>
        <v>4</v>
      </c>
      <c r="L371" s="20">
        <f t="shared" si="16"/>
        <v>269.49</v>
      </c>
      <c r="M371" s="45">
        <f t="shared" si="17"/>
        <v>7.0000000000000007E-2</v>
      </c>
    </row>
    <row r="372" spans="1:13" x14ac:dyDescent="0.3">
      <c r="A372" s="11" t="s">
        <v>2328</v>
      </c>
      <c r="B372" s="39">
        <v>45733</v>
      </c>
      <c r="C372" s="12" t="s">
        <v>357</v>
      </c>
      <c r="D372" s="12" t="s">
        <v>1635</v>
      </c>
      <c r="E372" s="12" t="s">
        <v>1938</v>
      </c>
      <c r="F372" s="12">
        <v>1</v>
      </c>
      <c r="G372" s="12">
        <v>678.2</v>
      </c>
      <c r="H372" s="41">
        <v>0.14000000000000001</v>
      </c>
      <c r="I372" s="12" t="s">
        <v>1952</v>
      </c>
      <c r="J372" s="12">
        <v>583.25200000000007</v>
      </c>
      <c r="K372" s="17">
        <f t="shared" si="15"/>
        <v>1</v>
      </c>
      <c r="L372" s="20">
        <f t="shared" si="16"/>
        <v>678.2</v>
      </c>
      <c r="M372" s="45">
        <f t="shared" si="17"/>
        <v>0.14000000000000001</v>
      </c>
    </row>
    <row r="373" spans="1:13" x14ac:dyDescent="0.3">
      <c r="A373" s="11" t="s">
        <v>2329</v>
      </c>
      <c r="B373" s="39">
        <v>45520</v>
      </c>
      <c r="C373" s="12" t="s">
        <v>753</v>
      </c>
      <c r="D373" s="12" t="s">
        <v>1846</v>
      </c>
      <c r="E373" s="12" t="s">
        <v>1925</v>
      </c>
      <c r="F373" s="12">
        <v>1</v>
      </c>
      <c r="G373" s="12">
        <v>752.45</v>
      </c>
      <c r="H373" s="41">
        <v>0.21</v>
      </c>
      <c r="I373" s="12" t="s">
        <v>1957</v>
      </c>
      <c r="J373" s="12">
        <v>594.43550000000005</v>
      </c>
      <c r="K373" s="17">
        <f t="shared" si="15"/>
        <v>1</v>
      </c>
      <c r="L373" s="20">
        <f t="shared" si="16"/>
        <v>752.45</v>
      </c>
      <c r="M373" s="45">
        <f t="shared" si="17"/>
        <v>0.21</v>
      </c>
    </row>
    <row r="374" spans="1:13" x14ac:dyDescent="0.3">
      <c r="A374" s="11" t="s">
        <v>2330</v>
      </c>
      <c r="B374" s="39">
        <v>45373</v>
      </c>
      <c r="C374" s="12" t="s">
        <v>151</v>
      </c>
      <c r="D374" s="12" t="s">
        <v>1858</v>
      </c>
      <c r="E374" s="12" t="s">
        <v>1925</v>
      </c>
      <c r="F374" s="12">
        <v>2</v>
      </c>
      <c r="G374" s="12">
        <v>209.66</v>
      </c>
      <c r="H374" s="41">
        <v>0.21</v>
      </c>
      <c r="I374" s="12" t="s">
        <v>1952</v>
      </c>
      <c r="J374" s="12">
        <v>331.26280000000003</v>
      </c>
      <c r="K374" s="17">
        <f t="shared" si="15"/>
        <v>2</v>
      </c>
      <c r="L374" s="20">
        <f t="shared" si="16"/>
        <v>209.66</v>
      </c>
      <c r="M374" s="45">
        <f t="shared" si="17"/>
        <v>0.21</v>
      </c>
    </row>
    <row r="375" spans="1:13" x14ac:dyDescent="0.3">
      <c r="A375" s="11" t="s">
        <v>2331</v>
      </c>
      <c r="B375" s="39">
        <v>45688</v>
      </c>
      <c r="C375" s="12" t="s">
        <v>544</v>
      </c>
      <c r="D375" s="12" t="s">
        <v>1867</v>
      </c>
      <c r="E375" s="12" t="s">
        <v>1941</v>
      </c>
      <c r="F375" s="12">
        <v>2</v>
      </c>
      <c r="G375" s="12">
        <v>739.95</v>
      </c>
      <c r="H375" s="41">
        <v>0.1</v>
      </c>
      <c r="I375" s="12" t="s">
        <v>1957</v>
      </c>
      <c r="J375" s="12">
        <v>1331.91</v>
      </c>
      <c r="K375" s="17">
        <f t="shared" si="15"/>
        <v>2</v>
      </c>
      <c r="L375" s="20">
        <f t="shared" si="16"/>
        <v>739.95</v>
      </c>
      <c r="M375" s="45">
        <f t="shared" si="17"/>
        <v>0.1</v>
      </c>
    </row>
    <row r="376" spans="1:13" x14ac:dyDescent="0.3">
      <c r="A376" s="11" t="s">
        <v>2332</v>
      </c>
      <c r="B376" s="39">
        <v>45276</v>
      </c>
      <c r="C376" s="12" t="s">
        <v>1456</v>
      </c>
      <c r="D376" s="12" t="s">
        <v>1708</v>
      </c>
      <c r="E376" s="12" t="s">
        <v>1929</v>
      </c>
      <c r="F376" s="12">
        <v>1</v>
      </c>
      <c r="G376" s="12">
        <v>496.19</v>
      </c>
      <c r="H376" s="41">
        <v>0.08</v>
      </c>
      <c r="I376" s="12" t="s">
        <v>1957</v>
      </c>
      <c r="J376" s="12">
        <v>456.4948</v>
      </c>
      <c r="K376" s="17">
        <f t="shared" si="15"/>
        <v>1</v>
      </c>
      <c r="L376" s="20">
        <f t="shared" si="16"/>
        <v>496.19</v>
      </c>
      <c r="M376" s="45">
        <f t="shared" si="17"/>
        <v>0.08</v>
      </c>
    </row>
    <row r="377" spans="1:13" x14ac:dyDescent="0.3">
      <c r="A377" s="11" t="s">
        <v>2333</v>
      </c>
      <c r="B377" s="39">
        <v>45756</v>
      </c>
      <c r="C377" s="12" t="s">
        <v>176</v>
      </c>
      <c r="D377" s="12" t="s">
        <v>1588</v>
      </c>
      <c r="E377" s="12" t="s">
        <v>1922</v>
      </c>
      <c r="F377" s="12">
        <v>1</v>
      </c>
      <c r="G377" s="12">
        <v>306.36</v>
      </c>
      <c r="H377" s="41">
        <v>0.01</v>
      </c>
      <c r="I377" s="12" t="s">
        <v>1954</v>
      </c>
      <c r="J377" s="12">
        <v>303.29640000000001</v>
      </c>
      <c r="K377" s="17">
        <f t="shared" si="15"/>
        <v>1</v>
      </c>
      <c r="L377" s="20">
        <f t="shared" si="16"/>
        <v>306.36</v>
      </c>
      <c r="M377" s="45">
        <f t="shared" si="17"/>
        <v>0.01</v>
      </c>
    </row>
    <row r="378" spans="1:13" x14ac:dyDescent="0.3">
      <c r="A378" s="11" t="s">
        <v>2334</v>
      </c>
      <c r="B378" s="39">
        <v>45309</v>
      </c>
      <c r="C378" s="12" t="s">
        <v>421</v>
      </c>
      <c r="D378" s="12" t="s">
        <v>1795</v>
      </c>
      <c r="E378" s="12" t="s">
        <v>1897</v>
      </c>
      <c r="F378" s="12">
        <v>4</v>
      </c>
      <c r="G378" s="12">
        <v>693.16</v>
      </c>
      <c r="H378" s="41">
        <v>0.05</v>
      </c>
      <c r="I378" s="12" t="s">
        <v>1954</v>
      </c>
      <c r="J378" s="12">
        <v>2634.0079999999998</v>
      </c>
      <c r="K378" s="17">
        <f t="shared" si="15"/>
        <v>4</v>
      </c>
      <c r="L378" s="20">
        <f t="shared" si="16"/>
        <v>693.16</v>
      </c>
      <c r="M378" s="45">
        <f t="shared" si="17"/>
        <v>0.05</v>
      </c>
    </row>
    <row r="379" spans="1:13" x14ac:dyDescent="0.3">
      <c r="A379" s="11" t="s">
        <v>2335</v>
      </c>
      <c r="B379" s="39">
        <v>45744</v>
      </c>
      <c r="C379" s="12" t="s">
        <v>1416</v>
      </c>
      <c r="D379" s="12" t="s">
        <v>1825</v>
      </c>
      <c r="E379" s="12" t="s">
        <v>1917</v>
      </c>
      <c r="F379" s="12">
        <v>1</v>
      </c>
      <c r="G379" s="12">
        <v>995.52</v>
      </c>
      <c r="H379" s="41">
        <v>0.22</v>
      </c>
      <c r="I379" s="12" t="s">
        <v>1954</v>
      </c>
      <c r="J379" s="12">
        <v>776.50559999999996</v>
      </c>
      <c r="K379" s="17">
        <f t="shared" si="15"/>
        <v>1</v>
      </c>
      <c r="L379" s="20">
        <f t="shared" si="16"/>
        <v>995.52</v>
      </c>
      <c r="M379" s="45">
        <f t="shared" si="17"/>
        <v>0.22</v>
      </c>
    </row>
    <row r="380" spans="1:13" x14ac:dyDescent="0.3">
      <c r="A380" s="11" t="s">
        <v>2336</v>
      </c>
      <c r="B380" s="39">
        <v>45535</v>
      </c>
      <c r="C380" s="12" t="s">
        <v>436</v>
      </c>
      <c r="D380" s="12" t="s">
        <v>1579</v>
      </c>
      <c r="E380" s="12" t="s">
        <v>1938</v>
      </c>
      <c r="F380" s="12">
        <v>4</v>
      </c>
      <c r="G380" s="12">
        <v>241.32</v>
      </c>
      <c r="H380" s="41">
        <v>0.28999999999999998</v>
      </c>
      <c r="I380" s="12" t="s">
        <v>1957</v>
      </c>
      <c r="J380" s="12">
        <v>685.34879999999998</v>
      </c>
      <c r="K380" s="17">
        <f t="shared" si="15"/>
        <v>4</v>
      </c>
      <c r="L380" s="20">
        <f t="shared" si="16"/>
        <v>241.32</v>
      </c>
      <c r="M380" s="45">
        <f t="shared" si="17"/>
        <v>0.28999999999999998</v>
      </c>
    </row>
    <row r="381" spans="1:13" x14ac:dyDescent="0.3">
      <c r="A381" s="11" t="s">
        <v>2337</v>
      </c>
      <c r="B381" s="39">
        <v>45240</v>
      </c>
      <c r="C381" s="12" t="s">
        <v>777</v>
      </c>
      <c r="D381" s="12" t="s">
        <v>1810</v>
      </c>
      <c r="E381" s="12" t="s">
        <v>1885</v>
      </c>
      <c r="F381" s="12">
        <v>3</v>
      </c>
      <c r="G381" s="12">
        <v>636.03</v>
      </c>
      <c r="H381" s="41">
        <v>0.06</v>
      </c>
      <c r="I381" s="12" t="s">
        <v>1957</v>
      </c>
      <c r="J381" s="12">
        <v>1793.6045999999999</v>
      </c>
      <c r="K381" s="17">
        <f t="shared" si="15"/>
        <v>3</v>
      </c>
      <c r="L381" s="20">
        <f t="shared" si="16"/>
        <v>636.03</v>
      </c>
      <c r="M381" s="45">
        <f t="shared" si="17"/>
        <v>0.06</v>
      </c>
    </row>
    <row r="382" spans="1:13" x14ac:dyDescent="0.3">
      <c r="A382" s="11" t="s">
        <v>2338</v>
      </c>
      <c r="B382" s="39">
        <v>45275</v>
      </c>
      <c r="C382" s="12" t="s">
        <v>348</v>
      </c>
      <c r="D382" s="12" t="s">
        <v>1566</v>
      </c>
      <c r="E382" s="12" t="s">
        <v>1941</v>
      </c>
      <c r="F382" s="12">
        <v>4</v>
      </c>
      <c r="G382" s="12">
        <v>603.30999999999995</v>
      </c>
      <c r="H382" s="41">
        <v>0.15</v>
      </c>
      <c r="I382" s="12" t="s">
        <v>1952</v>
      </c>
      <c r="J382" s="12">
        <v>2051.2539999999999</v>
      </c>
      <c r="K382" s="17">
        <f t="shared" si="15"/>
        <v>4</v>
      </c>
      <c r="L382" s="20">
        <f t="shared" si="16"/>
        <v>603.30999999999995</v>
      </c>
      <c r="M382" s="45">
        <f t="shared" si="17"/>
        <v>0.15</v>
      </c>
    </row>
    <row r="383" spans="1:13" x14ac:dyDescent="0.3">
      <c r="A383" s="11" t="s">
        <v>2339</v>
      </c>
      <c r="B383" s="39">
        <v>45427</v>
      </c>
      <c r="C383" s="12" t="s">
        <v>279</v>
      </c>
      <c r="D383" s="12" t="s">
        <v>1843</v>
      </c>
      <c r="E383" s="12" t="s">
        <v>1917</v>
      </c>
      <c r="F383" s="12">
        <v>3</v>
      </c>
      <c r="G383" s="12">
        <v>437.96</v>
      </c>
      <c r="H383" s="41">
        <v>0.27</v>
      </c>
      <c r="I383" s="12" t="s">
        <v>1957</v>
      </c>
      <c r="J383" s="12">
        <v>959.13239999999985</v>
      </c>
      <c r="K383" s="17">
        <f t="shared" si="15"/>
        <v>3</v>
      </c>
      <c r="L383" s="20">
        <f t="shared" si="16"/>
        <v>437.96</v>
      </c>
      <c r="M383" s="45">
        <f t="shared" si="17"/>
        <v>0.27</v>
      </c>
    </row>
    <row r="384" spans="1:13" x14ac:dyDescent="0.3">
      <c r="A384" s="11" t="s">
        <v>2340</v>
      </c>
      <c r="B384" s="39">
        <v>45322</v>
      </c>
      <c r="C384" s="12" t="s">
        <v>685</v>
      </c>
      <c r="D384" s="12" t="s">
        <v>1673</v>
      </c>
      <c r="E384" s="12" t="s">
        <v>1897</v>
      </c>
      <c r="F384" s="12">
        <v>2</v>
      </c>
      <c r="G384" s="12">
        <v>56.91</v>
      </c>
      <c r="H384" s="41">
        <v>0.08</v>
      </c>
      <c r="I384" s="12" t="s">
        <v>1957</v>
      </c>
      <c r="J384" s="12">
        <v>104.7144</v>
      </c>
      <c r="K384" s="17">
        <f t="shared" si="15"/>
        <v>2</v>
      </c>
      <c r="L384" s="20">
        <f t="shared" si="16"/>
        <v>56.91</v>
      </c>
      <c r="M384" s="45">
        <f t="shared" si="17"/>
        <v>0.08</v>
      </c>
    </row>
    <row r="385" spans="1:13" x14ac:dyDescent="0.3">
      <c r="A385" s="11" t="s">
        <v>2341</v>
      </c>
      <c r="B385" s="39">
        <v>45266</v>
      </c>
      <c r="C385" s="12" t="s">
        <v>1060</v>
      </c>
      <c r="D385" s="12" t="s">
        <v>1804</v>
      </c>
      <c r="E385" s="12" t="s">
        <v>1904</v>
      </c>
      <c r="F385" s="12">
        <v>1</v>
      </c>
      <c r="G385" s="12">
        <v>141.79</v>
      </c>
      <c r="H385" s="41">
        <v>0.1</v>
      </c>
      <c r="I385" s="12" t="s">
        <v>1952</v>
      </c>
      <c r="J385" s="12">
        <v>127.611</v>
      </c>
      <c r="K385" s="17">
        <f t="shared" si="15"/>
        <v>1</v>
      </c>
      <c r="L385" s="20">
        <f t="shared" si="16"/>
        <v>141.79</v>
      </c>
      <c r="M385" s="45">
        <f t="shared" si="17"/>
        <v>0.1</v>
      </c>
    </row>
    <row r="386" spans="1:13" x14ac:dyDescent="0.3">
      <c r="A386" s="11" t="s">
        <v>2342</v>
      </c>
      <c r="B386" s="39">
        <v>45302</v>
      </c>
      <c r="C386" s="12" t="s">
        <v>1497</v>
      </c>
      <c r="D386" s="12" t="s">
        <v>1588</v>
      </c>
      <c r="E386" s="12" t="s">
        <v>1929</v>
      </c>
      <c r="F386" s="12">
        <v>4</v>
      </c>
      <c r="G386" s="12">
        <v>355.14</v>
      </c>
      <c r="H386" s="41">
        <v>0.16</v>
      </c>
      <c r="I386" s="12" t="s">
        <v>1957</v>
      </c>
      <c r="J386" s="12">
        <v>1193.2704000000001</v>
      </c>
      <c r="K386" s="17">
        <f t="shared" ref="K386:K449" si="18">IF(F386="",AVERAGEIF($D$2:$D$2000,D386,$F$2:$F$2000),F386)</f>
        <v>4</v>
      </c>
      <c r="L386" s="20">
        <f t="shared" ref="L386:L449" si="19">IF(G386="",AVERAGEIF($D$2:$D$2000,D386,$G$2:$G$2000),G386)</f>
        <v>355.14</v>
      </c>
      <c r="M386" s="45">
        <f t="shared" ref="M386:M449" si="20">IF(H386="",AVERAGE($D$2:$D$2000,D386,$H$2:$H$2000),H386)</f>
        <v>0.16</v>
      </c>
    </row>
    <row r="387" spans="1:13" x14ac:dyDescent="0.3">
      <c r="A387" s="11" t="s">
        <v>2343</v>
      </c>
      <c r="B387" s="39">
        <v>45907</v>
      </c>
      <c r="C387" s="12" t="s">
        <v>694</v>
      </c>
      <c r="D387" s="12" t="s">
        <v>1686</v>
      </c>
      <c r="E387" s="12" t="s">
        <v>1904</v>
      </c>
      <c r="F387" s="12">
        <v>4</v>
      </c>
      <c r="G387" s="12">
        <v>960.38</v>
      </c>
      <c r="H387" s="41">
        <v>0.15</v>
      </c>
      <c r="I387" s="12" t="s">
        <v>1957</v>
      </c>
      <c r="J387" s="12">
        <v>3265.2919999999999</v>
      </c>
      <c r="K387" s="17">
        <f t="shared" si="18"/>
        <v>4</v>
      </c>
      <c r="L387" s="20">
        <f t="shared" si="19"/>
        <v>960.38</v>
      </c>
      <c r="M387" s="45">
        <f t="shared" si="20"/>
        <v>0.15</v>
      </c>
    </row>
    <row r="388" spans="1:13" x14ac:dyDescent="0.3">
      <c r="A388" s="11" t="s">
        <v>2344</v>
      </c>
      <c r="B388" s="39">
        <v>45433</v>
      </c>
      <c r="C388" s="12" t="s">
        <v>1315</v>
      </c>
      <c r="D388" s="12" t="s">
        <v>1783</v>
      </c>
      <c r="E388" s="12" t="s">
        <v>1932</v>
      </c>
      <c r="F388" s="12">
        <v>3</v>
      </c>
      <c r="G388" s="12">
        <v>847.21</v>
      </c>
      <c r="H388" s="41">
        <v>0.06</v>
      </c>
      <c r="I388" s="12" t="s">
        <v>1954</v>
      </c>
      <c r="J388" s="12">
        <v>2389.1322</v>
      </c>
      <c r="K388" s="17">
        <f t="shared" si="18"/>
        <v>3</v>
      </c>
      <c r="L388" s="20">
        <f t="shared" si="19"/>
        <v>847.21</v>
      </c>
      <c r="M388" s="45">
        <f t="shared" si="20"/>
        <v>0.06</v>
      </c>
    </row>
    <row r="389" spans="1:13" x14ac:dyDescent="0.3">
      <c r="A389" s="11" t="s">
        <v>2345</v>
      </c>
      <c r="B389" s="39">
        <v>45892</v>
      </c>
      <c r="C389" s="12" t="s">
        <v>248</v>
      </c>
      <c r="D389" s="12" t="s">
        <v>1816</v>
      </c>
      <c r="E389" s="12" t="s">
        <v>1917</v>
      </c>
      <c r="F389" s="12">
        <v>4</v>
      </c>
      <c r="G389" s="12">
        <v>773.81</v>
      </c>
      <c r="H389" s="41">
        <v>0.08</v>
      </c>
      <c r="I389" s="12" t="s">
        <v>1957</v>
      </c>
      <c r="J389" s="12">
        <v>2847.6208000000001</v>
      </c>
      <c r="K389" s="17">
        <f t="shared" si="18"/>
        <v>4</v>
      </c>
      <c r="L389" s="20">
        <f t="shared" si="19"/>
        <v>773.81</v>
      </c>
      <c r="M389" s="45">
        <f t="shared" si="20"/>
        <v>0.08</v>
      </c>
    </row>
    <row r="390" spans="1:13" x14ac:dyDescent="0.3">
      <c r="A390" s="11" t="s">
        <v>2346</v>
      </c>
      <c r="B390" s="39">
        <v>45780</v>
      </c>
      <c r="C390" s="12" t="s">
        <v>8</v>
      </c>
      <c r="D390" s="12" t="s">
        <v>1764</v>
      </c>
      <c r="E390" s="12" t="s">
        <v>1932</v>
      </c>
      <c r="F390" s="12">
        <v>1</v>
      </c>
      <c r="G390" s="12">
        <v>664.71</v>
      </c>
      <c r="H390" s="41">
        <v>0.1</v>
      </c>
      <c r="I390" s="12" t="s">
        <v>1954</v>
      </c>
      <c r="J390" s="12">
        <v>598.23900000000003</v>
      </c>
      <c r="K390" s="17">
        <f t="shared" si="18"/>
        <v>1</v>
      </c>
      <c r="L390" s="20">
        <f t="shared" si="19"/>
        <v>664.71</v>
      </c>
      <c r="M390" s="45">
        <f t="shared" si="20"/>
        <v>0.1</v>
      </c>
    </row>
    <row r="391" spans="1:13" x14ac:dyDescent="0.3">
      <c r="A391" s="11" t="s">
        <v>2347</v>
      </c>
      <c r="B391" s="39">
        <v>45233</v>
      </c>
      <c r="C391" s="12" t="s">
        <v>1099</v>
      </c>
      <c r="D391" s="12" t="s">
        <v>1682</v>
      </c>
      <c r="E391" s="12" t="s">
        <v>1907</v>
      </c>
      <c r="F391" s="12">
        <v>4</v>
      </c>
      <c r="G391" s="12">
        <v>482.06</v>
      </c>
      <c r="H391" s="41">
        <v>7.0000000000000007E-2</v>
      </c>
      <c r="I391" s="12" t="s">
        <v>1954</v>
      </c>
      <c r="J391" s="12">
        <v>1793.2632000000001</v>
      </c>
      <c r="K391" s="17">
        <f t="shared" si="18"/>
        <v>4</v>
      </c>
      <c r="L391" s="20">
        <f t="shared" si="19"/>
        <v>482.06</v>
      </c>
      <c r="M391" s="45">
        <f t="shared" si="20"/>
        <v>7.0000000000000007E-2</v>
      </c>
    </row>
    <row r="392" spans="1:13" x14ac:dyDescent="0.3">
      <c r="A392" s="11" t="s">
        <v>2348</v>
      </c>
      <c r="B392" s="39">
        <v>45742</v>
      </c>
      <c r="C392" s="12" t="s">
        <v>325</v>
      </c>
      <c r="D392" s="12" t="s">
        <v>1746</v>
      </c>
      <c r="E392" s="12" t="s">
        <v>1894</v>
      </c>
      <c r="F392" s="12">
        <v>4</v>
      </c>
      <c r="G392" s="12">
        <v>995.55</v>
      </c>
      <c r="H392" s="41">
        <v>0.19</v>
      </c>
      <c r="I392" s="12" t="s">
        <v>1954</v>
      </c>
      <c r="J392" s="12">
        <v>3225.5819999999999</v>
      </c>
      <c r="K392" s="17">
        <f t="shared" si="18"/>
        <v>4</v>
      </c>
      <c r="L392" s="20">
        <f t="shared" si="19"/>
        <v>995.55</v>
      </c>
      <c r="M392" s="45">
        <f t="shared" si="20"/>
        <v>0.19</v>
      </c>
    </row>
    <row r="393" spans="1:13" x14ac:dyDescent="0.3">
      <c r="A393" s="11" t="s">
        <v>2349</v>
      </c>
      <c r="B393" s="39">
        <v>45478</v>
      </c>
      <c r="C393" s="12" t="s">
        <v>484</v>
      </c>
      <c r="D393" s="12" t="s">
        <v>1855</v>
      </c>
      <c r="E393" s="12" t="s">
        <v>1925</v>
      </c>
      <c r="F393" s="12">
        <v>2</v>
      </c>
      <c r="G393" s="12">
        <v>153.84</v>
      </c>
      <c r="H393" s="41">
        <v>0.27</v>
      </c>
      <c r="I393" s="12" t="s">
        <v>1954</v>
      </c>
      <c r="J393" s="12">
        <v>224.60640000000001</v>
      </c>
      <c r="K393" s="17">
        <f t="shared" si="18"/>
        <v>2</v>
      </c>
      <c r="L393" s="20">
        <f t="shared" si="19"/>
        <v>153.84</v>
      </c>
      <c r="M393" s="45">
        <f t="shared" si="20"/>
        <v>0.27</v>
      </c>
    </row>
    <row r="394" spans="1:13" x14ac:dyDescent="0.3">
      <c r="A394" s="11" t="s">
        <v>2350</v>
      </c>
      <c r="B394" s="39">
        <v>45789</v>
      </c>
      <c r="C394" s="12" t="s">
        <v>520</v>
      </c>
      <c r="D394" s="12" t="s">
        <v>1810</v>
      </c>
      <c r="E394" s="12" t="s">
        <v>1904</v>
      </c>
      <c r="F394" s="12">
        <v>3</v>
      </c>
      <c r="G394" s="12">
        <v>362.11</v>
      </c>
      <c r="H394" s="41">
        <v>0.23</v>
      </c>
      <c r="I394" s="12" t="s">
        <v>1957</v>
      </c>
      <c r="J394" s="12">
        <v>836.47409999999991</v>
      </c>
      <c r="K394" s="17">
        <f t="shared" si="18"/>
        <v>3</v>
      </c>
      <c r="L394" s="20">
        <f t="shared" si="19"/>
        <v>362.11</v>
      </c>
      <c r="M394" s="45">
        <f t="shared" si="20"/>
        <v>0.23</v>
      </c>
    </row>
    <row r="395" spans="1:13" x14ac:dyDescent="0.3">
      <c r="A395" s="11" t="s">
        <v>2351</v>
      </c>
      <c r="B395" s="39">
        <v>45561</v>
      </c>
      <c r="C395" s="12" t="s">
        <v>1465</v>
      </c>
      <c r="D395" s="12" t="s">
        <v>1702</v>
      </c>
      <c r="E395" s="12" t="s">
        <v>1910</v>
      </c>
      <c r="F395" s="12">
        <v>3</v>
      </c>
      <c r="G395" s="12">
        <v>112.26</v>
      </c>
      <c r="H395" s="41">
        <v>0.11</v>
      </c>
      <c r="I395" s="12" t="s">
        <v>1952</v>
      </c>
      <c r="J395" s="12">
        <v>299.73419999999999</v>
      </c>
      <c r="K395" s="17">
        <f t="shared" si="18"/>
        <v>3</v>
      </c>
      <c r="L395" s="20">
        <f t="shared" si="19"/>
        <v>112.26</v>
      </c>
      <c r="M395" s="45">
        <f t="shared" si="20"/>
        <v>0.11</v>
      </c>
    </row>
    <row r="396" spans="1:13" x14ac:dyDescent="0.3">
      <c r="A396" s="11" t="s">
        <v>2352</v>
      </c>
      <c r="B396" s="39">
        <v>45378</v>
      </c>
      <c r="C396" s="12" t="s">
        <v>670</v>
      </c>
      <c r="D396" s="12" t="s">
        <v>1858</v>
      </c>
      <c r="E396" s="12" t="s">
        <v>1941</v>
      </c>
      <c r="F396" s="12">
        <v>2</v>
      </c>
      <c r="G396" s="12">
        <v>962.81</v>
      </c>
      <c r="H396" s="41">
        <v>0.06</v>
      </c>
      <c r="I396" s="12" t="s">
        <v>1957</v>
      </c>
      <c r="J396" s="12">
        <v>1810.0827999999999</v>
      </c>
      <c r="K396" s="17">
        <f t="shared" si="18"/>
        <v>2</v>
      </c>
      <c r="L396" s="20">
        <f t="shared" si="19"/>
        <v>962.81</v>
      </c>
      <c r="M396" s="45">
        <f t="shared" si="20"/>
        <v>0.06</v>
      </c>
    </row>
    <row r="397" spans="1:13" x14ac:dyDescent="0.3">
      <c r="A397" s="11" t="s">
        <v>2353</v>
      </c>
      <c r="B397" s="39">
        <v>45308</v>
      </c>
      <c r="C397" s="12" t="s">
        <v>700</v>
      </c>
      <c r="D397" s="12" t="s">
        <v>1631</v>
      </c>
      <c r="E397" s="12" t="s">
        <v>1880</v>
      </c>
      <c r="F397" s="12">
        <v>4</v>
      </c>
      <c r="G397" s="12">
        <v>276.23</v>
      </c>
      <c r="H397" s="41">
        <v>0.12</v>
      </c>
      <c r="I397" s="12" t="s">
        <v>1952</v>
      </c>
      <c r="J397" s="12">
        <v>972.32960000000003</v>
      </c>
      <c r="K397" s="17">
        <f t="shared" si="18"/>
        <v>4</v>
      </c>
      <c r="L397" s="20">
        <f t="shared" si="19"/>
        <v>276.23</v>
      </c>
      <c r="M397" s="45">
        <f t="shared" si="20"/>
        <v>0.12</v>
      </c>
    </row>
    <row r="398" spans="1:13" x14ac:dyDescent="0.3">
      <c r="A398" s="11" t="s">
        <v>2354</v>
      </c>
      <c r="B398" s="39">
        <v>45407</v>
      </c>
      <c r="C398" s="12" t="s">
        <v>74</v>
      </c>
      <c r="D398" s="12" t="s">
        <v>1621</v>
      </c>
      <c r="E398" s="12" t="s">
        <v>1927</v>
      </c>
      <c r="F398" s="12">
        <v>3</v>
      </c>
      <c r="G398" s="12">
        <v>991.37</v>
      </c>
      <c r="H398" s="41">
        <v>0.1</v>
      </c>
      <c r="I398" s="12" t="s">
        <v>1954</v>
      </c>
      <c r="J398" s="12">
        <v>2676.6990000000001</v>
      </c>
      <c r="K398" s="17">
        <f t="shared" si="18"/>
        <v>3</v>
      </c>
      <c r="L398" s="20">
        <f t="shared" si="19"/>
        <v>991.37</v>
      </c>
      <c r="M398" s="45">
        <f t="shared" si="20"/>
        <v>0.1</v>
      </c>
    </row>
    <row r="399" spans="1:13" x14ac:dyDescent="0.3">
      <c r="A399" s="11" t="s">
        <v>2355</v>
      </c>
      <c r="B399" s="39">
        <v>45929</v>
      </c>
      <c r="C399" s="12" t="s">
        <v>565</v>
      </c>
      <c r="D399" s="12" t="s">
        <v>1631</v>
      </c>
      <c r="E399" s="12" t="s">
        <v>1925</v>
      </c>
      <c r="F399" s="12">
        <v>3</v>
      </c>
      <c r="G399" s="12">
        <v>977.47</v>
      </c>
      <c r="H399" s="41">
        <v>0.05</v>
      </c>
      <c r="I399" s="12" t="s">
        <v>1952</v>
      </c>
      <c r="J399" s="12">
        <v>2785.7894999999999</v>
      </c>
      <c r="K399" s="17">
        <f t="shared" si="18"/>
        <v>3</v>
      </c>
      <c r="L399" s="20">
        <f t="shared" si="19"/>
        <v>977.47</v>
      </c>
      <c r="M399" s="45">
        <f t="shared" si="20"/>
        <v>0.05</v>
      </c>
    </row>
    <row r="400" spans="1:13" x14ac:dyDescent="0.3">
      <c r="A400" s="11" t="s">
        <v>2356</v>
      </c>
      <c r="B400" s="39">
        <v>45844</v>
      </c>
      <c r="C400" s="12" t="s">
        <v>679</v>
      </c>
      <c r="D400" s="12" t="s">
        <v>1858</v>
      </c>
      <c r="E400" s="12" t="s">
        <v>1922</v>
      </c>
      <c r="F400" s="12">
        <v>2</v>
      </c>
      <c r="G400" s="12">
        <v>308.7</v>
      </c>
      <c r="H400" s="41">
        <v>0.2</v>
      </c>
      <c r="I400" s="12" t="s">
        <v>1954</v>
      </c>
      <c r="J400" s="12">
        <v>493.92</v>
      </c>
      <c r="K400" s="17">
        <f t="shared" si="18"/>
        <v>2</v>
      </c>
      <c r="L400" s="20">
        <f t="shared" si="19"/>
        <v>308.7</v>
      </c>
      <c r="M400" s="45">
        <f t="shared" si="20"/>
        <v>0.2</v>
      </c>
    </row>
    <row r="401" spans="1:13" x14ac:dyDescent="0.3">
      <c r="A401" s="11" t="s">
        <v>2357</v>
      </c>
      <c r="B401" s="39">
        <v>45579</v>
      </c>
      <c r="C401" s="12" t="s">
        <v>151</v>
      </c>
      <c r="D401" s="12" t="s">
        <v>1574</v>
      </c>
      <c r="E401" s="12" t="s">
        <v>1932</v>
      </c>
      <c r="F401" s="12">
        <v>2</v>
      </c>
      <c r="G401" s="12">
        <v>733.87</v>
      </c>
      <c r="H401" s="41">
        <v>0.1</v>
      </c>
      <c r="I401" s="12" t="s">
        <v>1954</v>
      </c>
      <c r="J401" s="12">
        <v>1320.9659999999999</v>
      </c>
      <c r="K401" s="17">
        <f t="shared" si="18"/>
        <v>2</v>
      </c>
      <c r="L401" s="20">
        <f t="shared" si="19"/>
        <v>733.87</v>
      </c>
      <c r="M401" s="45">
        <f t="shared" si="20"/>
        <v>0.1</v>
      </c>
    </row>
    <row r="402" spans="1:13" x14ac:dyDescent="0.3">
      <c r="A402" s="11" t="s">
        <v>2358</v>
      </c>
      <c r="B402" s="39">
        <v>45227</v>
      </c>
      <c r="C402" s="12" t="s">
        <v>345</v>
      </c>
      <c r="D402" s="12" t="s">
        <v>1624</v>
      </c>
      <c r="E402" s="12" t="s">
        <v>1932</v>
      </c>
      <c r="F402" s="12">
        <v>2</v>
      </c>
      <c r="G402" s="12">
        <v>22.47</v>
      </c>
      <c r="H402" s="41">
        <v>0.22</v>
      </c>
      <c r="I402" s="12" t="s">
        <v>1954</v>
      </c>
      <c r="J402" s="12">
        <v>35.053199999999997</v>
      </c>
      <c r="K402" s="17">
        <f t="shared" si="18"/>
        <v>2</v>
      </c>
      <c r="L402" s="20">
        <f t="shared" si="19"/>
        <v>22.47</v>
      </c>
      <c r="M402" s="45">
        <f t="shared" si="20"/>
        <v>0.22</v>
      </c>
    </row>
    <row r="403" spans="1:13" x14ac:dyDescent="0.3">
      <c r="A403" s="11" t="s">
        <v>2359</v>
      </c>
      <c r="B403" s="39">
        <v>45380</v>
      </c>
      <c r="C403" s="12" t="s">
        <v>1102</v>
      </c>
      <c r="D403" s="12" t="s">
        <v>1746</v>
      </c>
      <c r="E403" s="12" t="s">
        <v>1925</v>
      </c>
      <c r="F403" s="12">
        <v>4</v>
      </c>
      <c r="G403" s="12">
        <v>651.36</v>
      </c>
      <c r="H403" s="41">
        <v>0.13</v>
      </c>
      <c r="I403" s="12" t="s">
        <v>1952</v>
      </c>
      <c r="J403" s="12">
        <v>2266.7328000000002</v>
      </c>
      <c r="K403" s="17">
        <f t="shared" si="18"/>
        <v>4</v>
      </c>
      <c r="L403" s="20">
        <f t="shared" si="19"/>
        <v>651.36</v>
      </c>
      <c r="M403" s="45">
        <f t="shared" si="20"/>
        <v>0.13</v>
      </c>
    </row>
    <row r="404" spans="1:13" x14ac:dyDescent="0.3">
      <c r="A404" s="11" t="s">
        <v>2360</v>
      </c>
      <c r="B404" s="39">
        <v>45817</v>
      </c>
      <c r="C404" s="12" t="s">
        <v>947</v>
      </c>
      <c r="D404" s="12" t="s">
        <v>1607</v>
      </c>
      <c r="E404" s="12" t="s">
        <v>1917</v>
      </c>
      <c r="F404" s="12">
        <v>1</v>
      </c>
      <c r="G404" s="12">
        <v>753.39</v>
      </c>
      <c r="H404" s="41">
        <v>0.04</v>
      </c>
      <c r="I404" s="12" t="s">
        <v>1957</v>
      </c>
      <c r="J404" s="12">
        <v>723.25439999999992</v>
      </c>
      <c r="K404" s="17">
        <f t="shared" si="18"/>
        <v>1</v>
      </c>
      <c r="L404" s="20">
        <f t="shared" si="19"/>
        <v>753.39</v>
      </c>
      <c r="M404" s="45">
        <f t="shared" si="20"/>
        <v>0.04</v>
      </c>
    </row>
    <row r="405" spans="1:13" x14ac:dyDescent="0.3">
      <c r="A405" s="11" t="s">
        <v>2361</v>
      </c>
      <c r="B405" s="39">
        <v>45576</v>
      </c>
      <c r="C405" s="12" t="s">
        <v>664</v>
      </c>
      <c r="D405" s="12" t="s">
        <v>1789</v>
      </c>
      <c r="E405" s="12" t="s">
        <v>1922</v>
      </c>
      <c r="F405" s="12">
        <v>4</v>
      </c>
      <c r="G405" s="12">
        <v>849.17</v>
      </c>
      <c r="H405" s="41">
        <v>0.12</v>
      </c>
      <c r="I405" s="12" t="s">
        <v>1957</v>
      </c>
      <c r="J405" s="12">
        <v>2989.0783999999999</v>
      </c>
      <c r="K405" s="17">
        <f t="shared" si="18"/>
        <v>4</v>
      </c>
      <c r="L405" s="20">
        <f t="shared" si="19"/>
        <v>849.17</v>
      </c>
      <c r="M405" s="45">
        <f t="shared" si="20"/>
        <v>0.12</v>
      </c>
    </row>
    <row r="406" spans="1:13" x14ac:dyDescent="0.3">
      <c r="A406" s="11" t="s">
        <v>2362</v>
      </c>
      <c r="B406" s="39">
        <v>45495</v>
      </c>
      <c r="C406" s="12" t="s">
        <v>1195</v>
      </c>
      <c r="D406" s="12" t="s">
        <v>1628</v>
      </c>
      <c r="E406" s="12" t="s">
        <v>1880</v>
      </c>
      <c r="F406" s="12">
        <v>4</v>
      </c>
      <c r="G406" s="12">
        <v>585.45000000000005</v>
      </c>
      <c r="H406" s="41">
        <v>0.25</v>
      </c>
      <c r="I406" s="12" t="s">
        <v>1957</v>
      </c>
      <c r="J406" s="12">
        <v>1756.35</v>
      </c>
      <c r="K406" s="17">
        <f t="shared" si="18"/>
        <v>4</v>
      </c>
      <c r="L406" s="20">
        <f t="shared" si="19"/>
        <v>585.45000000000005</v>
      </c>
      <c r="M406" s="45">
        <f t="shared" si="20"/>
        <v>0.25</v>
      </c>
    </row>
    <row r="407" spans="1:13" x14ac:dyDescent="0.3">
      <c r="A407" s="11" t="s">
        <v>2363</v>
      </c>
      <c r="B407" s="39">
        <v>45628</v>
      </c>
      <c r="C407" s="12" t="s">
        <v>1476</v>
      </c>
      <c r="D407" s="12" t="s">
        <v>1801</v>
      </c>
      <c r="E407" s="12" t="s">
        <v>1932</v>
      </c>
      <c r="F407" s="12">
        <v>1</v>
      </c>
      <c r="G407" s="12">
        <v>745.15</v>
      </c>
      <c r="H407" s="41">
        <v>0.25</v>
      </c>
      <c r="I407" s="12" t="s">
        <v>1957</v>
      </c>
      <c r="J407" s="12">
        <v>558.86249999999995</v>
      </c>
      <c r="K407" s="17">
        <f t="shared" si="18"/>
        <v>1</v>
      </c>
      <c r="L407" s="20">
        <f t="shared" si="19"/>
        <v>745.15</v>
      </c>
      <c r="M407" s="45">
        <f t="shared" si="20"/>
        <v>0.25</v>
      </c>
    </row>
    <row r="408" spans="1:13" x14ac:dyDescent="0.3">
      <c r="A408" s="11" t="s">
        <v>2364</v>
      </c>
      <c r="B408" s="39">
        <v>45244</v>
      </c>
      <c r="C408" s="12" t="s">
        <v>195</v>
      </c>
      <c r="D408" s="12" t="s">
        <v>1873</v>
      </c>
      <c r="E408" s="12" t="s">
        <v>1889</v>
      </c>
      <c r="F408" s="12">
        <v>1</v>
      </c>
      <c r="G408" s="12">
        <v>848.69</v>
      </c>
      <c r="H408" s="41">
        <v>0.04</v>
      </c>
      <c r="I408" s="12" t="s">
        <v>1957</v>
      </c>
      <c r="J408" s="12">
        <v>814.74239999999998</v>
      </c>
      <c r="K408" s="17">
        <f t="shared" si="18"/>
        <v>1</v>
      </c>
      <c r="L408" s="20">
        <f t="shared" si="19"/>
        <v>848.69</v>
      </c>
      <c r="M408" s="45">
        <f t="shared" si="20"/>
        <v>0.04</v>
      </c>
    </row>
    <row r="409" spans="1:13" x14ac:dyDescent="0.3">
      <c r="A409" s="11" t="s">
        <v>2365</v>
      </c>
      <c r="B409" s="39">
        <v>45336</v>
      </c>
      <c r="C409" s="12" t="s">
        <v>1294</v>
      </c>
      <c r="D409" s="12" t="s">
        <v>1786</v>
      </c>
      <c r="E409" s="12" t="s">
        <v>1927</v>
      </c>
      <c r="F409" s="12">
        <v>2</v>
      </c>
      <c r="G409" s="12">
        <v>247.67</v>
      </c>
      <c r="H409" s="41">
        <v>0.1</v>
      </c>
      <c r="I409" s="12" t="s">
        <v>1954</v>
      </c>
      <c r="J409" s="12">
        <v>445.80599999999998</v>
      </c>
      <c r="K409" s="17">
        <f t="shared" si="18"/>
        <v>2</v>
      </c>
      <c r="L409" s="20">
        <f t="shared" si="19"/>
        <v>247.67</v>
      </c>
      <c r="M409" s="45">
        <f t="shared" si="20"/>
        <v>0.1</v>
      </c>
    </row>
    <row r="410" spans="1:13" x14ac:dyDescent="0.3">
      <c r="A410" s="11" t="s">
        <v>2366</v>
      </c>
      <c r="B410" s="39">
        <v>45465</v>
      </c>
      <c r="C410" s="12" t="s">
        <v>157</v>
      </c>
      <c r="D410" s="12" t="s">
        <v>1798</v>
      </c>
      <c r="E410" s="12" t="s">
        <v>1894</v>
      </c>
      <c r="F410" s="12">
        <v>3</v>
      </c>
      <c r="G410" s="12">
        <v>220.51</v>
      </c>
      <c r="H410" s="41">
        <v>0.02</v>
      </c>
      <c r="I410" s="12" t="s">
        <v>1954</v>
      </c>
      <c r="J410" s="12">
        <v>648.29939999999999</v>
      </c>
      <c r="K410" s="17">
        <f t="shared" si="18"/>
        <v>3</v>
      </c>
      <c r="L410" s="20">
        <f t="shared" si="19"/>
        <v>220.51</v>
      </c>
      <c r="M410" s="45">
        <f t="shared" si="20"/>
        <v>0.02</v>
      </c>
    </row>
    <row r="411" spans="1:13" x14ac:dyDescent="0.3">
      <c r="A411" s="11" t="s">
        <v>2367</v>
      </c>
      <c r="B411" s="39">
        <v>45837</v>
      </c>
      <c r="C411" s="12" t="s">
        <v>1039</v>
      </c>
      <c r="D411" s="12" t="s">
        <v>1611</v>
      </c>
      <c r="E411" s="12" t="s">
        <v>1932</v>
      </c>
      <c r="F411" s="12">
        <v>4</v>
      </c>
      <c r="G411" s="12">
        <v>370.63</v>
      </c>
      <c r="H411" s="41">
        <v>0.08</v>
      </c>
      <c r="I411" s="12" t="s">
        <v>1952</v>
      </c>
      <c r="J411" s="12">
        <v>1363.9184</v>
      </c>
      <c r="K411" s="17">
        <f t="shared" si="18"/>
        <v>4</v>
      </c>
      <c r="L411" s="20">
        <f t="shared" si="19"/>
        <v>370.63</v>
      </c>
      <c r="M411" s="45">
        <f t="shared" si="20"/>
        <v>0.08</v>
      </c>
    </row>
    <row r="412" spans="1:13" x14ac:dyDescent="0.3">
      <c r="A412" s="11" t="s">
        <v>2368</v>
      </c>
      <c r="B412" s="39">
        <v>45706</v>
      </c>
      <c r="C412" s="12" t="s">
        <v>1231</v>
      </c>
      <c r="D412" s="12" t="s">
        <v>1657</v>
      </c>
      <c r="E412" s="12" t="s">
        <v>1941</v>
      </c>
      <c r="F412" s="12">
        <v>4</v>
      </c>
      <c r="G412" s="12">
        <v>349.84</v>
      </c>
      <c r="H412" s="41">
        <v>0.11</v>
      </c>
      <c r="I412" s="12" t="s">
        <v>1952</v>
      </c>
      <c r="J412" s="12">
        <v>1245.4304</v>
      </c>
      <c r="K412" s="17">
        <f t="shared" si="18"/>
        <v>4</v>
      </c>
      <c r="L412" s="20">
        <f t="shared" si="19"/>
        <v>349.84</v>
      </c>
      <c r="M412" s="45">
        <f t="shared" si="20"/>
        <v>0.11</v>
      </c>
    </row>
    <row r="413" spans="1:13" x14ac:dyDescent="0.3">
      <c r="A413" s="11" t="s">
        <v>2369</v>
      </c>
      <c r="B413" s="39">
        <v>45823</v>
      </c>
      <c r="C413" s="12" t="s">
        <v>172</v>
      </c>
      <c r="D413" s="12" t="s">
        <v>1689</v>
      </c>
      <c r="E413" s="12" t="s">
        <v>1922</v>
      </c>
      <c r="F413" s="12">
        <v>1</v>
      </c>
      <c r="G413" s="12">
        <v>770.87</v>
      </c>
      <c r="H413" s="41">
        <v>0.1</v>
      </c>
      <c r="I413" s="12" t="s">
        <v>1957</v>
      </c>
      <c r="J413" s="12">
        <v>693.78300000000002</v>
      </c>
      <c r="K413" s="17">
        <f t="shared" si="18"/>
        <v>1</v>
      </c>
      <c r="L413" s="20">
        <f t="shared" si="19"/>
        <v>770.87</v>
      </c>
      <c r="M413" s="45">
        <f t="shared" si="20"/>
        <v>0.1</v>
      </c>
    </row>
    <row r="414" spans="1:13" x14ac:dyDescent="0.3">
      <c r="A414" s="11" t="s">
        <v>2370</v>
      </c>
      <c r="B414" s="39">
        <v>45518</v>
      </c>
      <c r="C414" s="12" t="s">
        <v>1485</v>
      </c>
      <c r="D414" s="12" t="s">
        <v>1873</v>
      </c>
      <c r="E414" s="12" t="s">
        <v>1935</v>
      </c>
      <c r="F414" s="12">
        <v>3</v>
      </c>
      <c r="G414" s="12">
        <v>507.33</v>
      </c>
      <c r="H414" s="41">
        <v>0.06</v>
      </c>
      <c r="I414" s="12" t="s">
        <v>1954</v>
      </c>
      <c r="J414" s="12">
        <v>1430.6705999999999</v>
      </c>
      <c r="K414" s="17">
        <f t="shared" si="18"/>
        <v>3</v>
      </c>
      <c r="L414" s="20">
        <f t="shared" si="19"/>
        <v>507.33</v>
      </c>
      <c r="M414" s="45">
        <f t="shared" si="20"/>
        <v>0.06</v>
      </c>
    </row>
    <row r="415" spans="1:13" x14ac:dyDescent="0.3">
      <c r="A415" s="11" t="s">
        <v>2371</v>
      </c>
      <c r="B415" s="39">
        <v>45863</v>
      </c>
      <c r="C415" s="12" t="s">
        <v>617</v>
      </c>
      <c r="D415" s="12" t="s">
        <v>1773</v>
      </c>
      <c r="E415" s="12" t="s">
        <v>1914</v>
      </c>
      <c r="F415" s="12">
        <v>1</v>
      </c>
      <c r="G415" s="12">
        <v>87.78</v>
      </c>
      <c r="H415" s="41">
        <v>0.06</v>
      </c>
      <c r="I415" s="12" t="s">
        <v>1952</v>
      </c>
      <c r="J415" s="12">
        <v>82.513199999999998</v>
      </c>
      <c r="K415" s="17">
        <f t="shared" si="18"/>
        <v>1</v>
      </c>
      <c r="L415" s="20">
        <f t="shared" si="19"/>
        <v>87.78</v>
      </c>
      <c r="M415" s="45">
        <f t="shared" si="20"/>
        <v>0.06</v>
      </c>
    </row>
    <row r="416" spans="1:13" x14ac:dyDescent="0.3">
      <c r="A416" s="11" t="s">
        <v>2372</v>
      </c>
      <c r="B416" s="39">
        <v>45666</v>
      </c>
      <c r="C416" s="12" t="s">
        <v>38</v>
      </c>
      <c r="D416" s="12" t="s">
        <v>1855</v>
      </c>
      <c r="E416" s="12" t="s">
        <v>1897</v>
      </c>
      <c r="F416" s="12">
        <v>2</v>
      </c>
      <c r="G416" s="12">
        <v>772.24</v>
      </c>
      <c r="H416" s="41">
        <v>0.22</v>
      </c>
      <c r="I416" s="12" t="s">
        <v>1952</v>
      </c>
      <c r="J416" s="12">
        <v>1204.6944000000001</v>
      </c>
      <c r="K416" s="17">
        <f t="shared" si="18"/>
        <v>2</v>
      </c>
      <c r="L416" s="20">
        <f t="shared" si="19"/>
        <v>772.24</v>
      </c>
      <c r="M416" s="45">
        <f t="shared" si="20"/>
        <v>0.22</v>
      </c>
    </row>
    <row r="417" spans="1:13" x14ac:dyDescent="0.3">
      <c r="A417" s="11" t="s">
        <v>2373</v>
      </c>
      <c r="B417" s="39">
        <v>45813</v>
      </c>
      <c r="C417" s="12" t="s">
        <v>185</v>
      </c>
      <c r="D417" s="12" t="s">
        <v>1786</v>
      </c>
      <c r="E417" s="12" t="s">
        <v>1927</v>
      </c>
      <c r="F417" s="12">
        <v>1</v>
      </c>
      <c r="G417" s="12">
        <v>108.27</v>
      </c>
      <c r="H417" s="41">
        <v>0.1</v>
      </c>
      <c r="I417" s="12" t="s">
        <v>1957</v>
      </c>
      <c r="J417" s="12">
        <v>97.442999999999998</v>
      </c>
      <c r="K417" s="17">
        <f t="shared" si="18"/>
        <v>1</v>
      </c>
      <c r="L417" s="20">
        <f t="shared" si="19"/>
        <v>108.27</v>
      </c>
      <c r="M417" s="45">
        <f t="shared" si="20"/>
        <v>0.1</v>
      </c>
    </row>
    <row r="418" spans="1:13" x14ac:dyDescent="0.3">
      <c r="A418" s="11" t="s">
        <v>2374</v>
      </c>
      <c r="B418" s="39">
        <v>45633</v>
      </c>
      <c r="C418" s="12" t="s">
        <v>1099</v>
      </c>
      <c r="D418" s="12" t="s">
        <v>1686</v>
      </c>
      <c r="E418" s="12" t="s">
        <v>1935</v>
      </c>
      <c r="F418" s="12">
        <v>2</v>
      </c>
      <c r="G418" s="12">
        <v>839.24</v>
      </c>
      <c r="H418" s="41">
        <v>0.21</v>
      </c>
      <c r="I418" s="12" t="s">
        <v>1954</v>
      </c>
      <c r="J418" s="12">
        <v>1325.9992</v>
      </c>
      <c r="K418" s="17">
        <f t="shared" si="18"/>
        <v>2</v>
      </c>
      <c r="L418" s="20">
        <f t="shared" si="19"/>
        <v>839.24</v>
      </c>
      <c r="M418" s="45">
        <f t="shared" si="20"/>
        <v>0.21</v>
      </c>
    </row>
    <row r="419" spans="1:13" x14ac:dyDescent="0.3">
      <c r="A419" s="11" t="s">
        <v>2375</v>
      </c>
      <c r="B419" s="39">
        <v>45331</v>
      </c>
      <c r="C419" s="12" t="s">
        <v>1207</v>
      </c>
      <c r="D419" s="12" t="s">
        <v>1749</v>
      </c>
      <c r="E419" s="12" t="s">
        <v>1917</v>
      </c>
      <c r="F419" s="12">
        <v>2</v>
      </c>
      <c r="G419" s="12">
        <v>466.27</v>
      </c>
      <c r="H419" s="41">
        <v>0.11</v>
      </c>
      <c r="I419" s="12" t="s">
        <v>1954</v>
      </c>
      <c r="J419" s="12">
        <v>829.9606</v>
      </c>
      <c r="K419" s="17">
        <f t="shared" si="18"/>
        <v>2</v>
      </c>
      <c r="L419" s="20">
        <f t="shared" si="19"/>
        <v>466.27</v>
      </c>
      <c r="M419" s="45">
        <f t="shared" si="20"/>
        <v>0.11</v>
      </c>
    </row>
    <row r="420" spans="1:13" x14ac:dyDescent="0.3">
      <c r="A420" s="11" t="s">
        <v>2376</v>
      </c>
      <c r="B420" s="39">
        <v>45942</v>
      </c>
      <c r="C420" s="12" t="s">
        <v>1251</v>
      </c>
      <c r="D420" s="12" t="s">
        <v>1761</v>
      </c>
      <c r="E420" s="12" t="s">
        <v>1927</v>
      </c>
      <c r="F420" s="12">
        <v>3</v>
      </c>
      <c r="G420" s="12">
        <v>969.83</v>
      </c>
      <c r="H420" s="41">
        <v>0.02</v>
      </c>
      <c r="I420" s="12" t="s">
        <v>1952</v>
      </c>
      <c r="J420" s="12">
        <v>2851.3002000000001</v>
      </c>
      <c r="K420" s="17">
        <f t="shared" si="18"/>
        <v>3</v>
      </c>
      <c r="L420" s="20">
        <f t="shared" si="19"/>
        <v>969.83</v>
      </c>
      <c r="M420" s="45">
        <f t="shared" si="20"/>
        <v>0.02</v>
      </c>
    </row>
    <row r="421" spans="1:13" x14ac:dyDescent="0.3">
      <c r="A421" s="11" t="s">
        <v>2377</v>
      </c>
      <c r="B421" s="39">
        <v>45824</v>
      </c>
      <c r="C421" s="12" t="s">
        <v>1306</v>
      </c>
      <c r="D421" s="12" t="s">
        <v>1849</v>
      </c>
      <c r="E421" s="12" t="s">
        <v>1941</v>
      </c>
      <c r="F421" s="12">
        <v>2</v>
      </c>
      <c r="G421" s="12">
        <v>782.11</v>
      </c>
      <c r="H421" s="41">
        <v>0.17</v>
      </c>
      <c r="I421" s="12" t="s">
        <v>1954</v>
      </c>
      <c r="J421" s="12">
        <v>1298.3026</v>
      </c>
      <c r="K421" s="17">
        <f t="shared" si="18"/>
        <v>2</v>
      </c>
      <c r="L421" s="20">
        <f t="shared" si="19"/>
        <v>782.11</v>
      </c>
      <c r="M421" s="45">
        <f t="shared" si="20"/>
        <v>0.17</v>
      </c>
    </row>
    <row r="422" spans="1:13" x14ac:dyDescent="0.3">
      <c r="A422" s="11" t="s">
        <v>2378</v>
      </c>
      <c r="B422" s="39">
        <v>45921</v>
      </c>
      <c r="C422" s="12" t="s">
        <v>1406</v>
      </c>
      <c r="D422" s="12" t="s">
        <v>1693</v>
      </c>
      <c r="E422" s="12" t="s">
        <v>1920</v>
      </c>
      <c r="F422" s="12">
        <v>2</v>
      </c>
      <c r="G422" s="12">
        <v>74.63</v>
      </c>
      <c r="H422" s="41">
        <v>0.01</v>
      </c>
      <c r="I422" s="12" t="s">
        <v>1954</v>
      </c>
      <c r="J422" s="12">
        <v>147.76740000000001</v>
      </c>
      <c r="K422" s="17">
        <f t="shared" si="18"/>
        <v>2</v>
      </c>
      <c r="L422" s="20">
        <f t="shared" si="19"/>
        <v>74.63</v>
      </c>
      <c r="M422" s="45">
        <f t="shared" si="20"/>
        <v>0.01</v>
      </c>
    </row>
    <row r="423" spans="1:13" x14ac:dyDescent="0.3">
      <c r="A423" s="11" t="s">
        <v>2379</v>
      </c>
      <c r="B423" s="39">
        <v>45909</v>
      </c>
      <c r="C423" s="12" t="s">
        <v>164</v>
      </c>
      <c r="D423" s="12" t="s">
        <v>1831</v>
      </c>
      <c r="E423" s="12" t="s">
        <v>1904</v>
      </c>
      <c r="F423" s="12">
        <v>3</v>
      </c>
      <c r="G423" s="12">
        <v>522.78</v>
      </c>
      <c r="H423" s="41">
        <v>0.25</v>
      </c>
      <c r="I423" s="12" t="s">
        <v>1954</v>
      </c>
      <c r="J423" s="12">
        <v>1176.2550000000001</v>
      </c>
      <c r="K423" s="17">
        <f t="shared" si="18"/>
        <v>3</v>
      </c>
      <c r="L423" s="20">
        <f t="shared" si="19"/>
        <v>522.78</v>
      </c>
      <c r="M423" s="45">
        <f t="shared" si="20"/>
        <v>0.25</v>
      </c>
    </row>
    <row r="424" spans="1:13" x14ac:dyDescent="0.3">
      <c r="A424" s="11" t="s">
        <v>2380</v>
      </c>
      <c r="B424" s="39">
        <v>45853</v>
      </c>
      <c r="C424" s="12" t="s">
        <v>1072</v>
      </c>
      <c r="D424" s="12" t="s">
        <v>1604</v>
      </c>
      <c r="E424" s="12" t="s">
        <v>1929</v>
      </c>
      <c r="F424" s="12">
        <v>1</v>
      </c>
      <c r="G424" s="12">
        <v>206.45</v>
      </c>
      <c r="H424" s="41">
        <v>0.15</v>
      </c>
      <c r="I424" s="12" t="s">
        <v>1954</v>
      </c>
      <c r="J424" s="12">
        <v>175.48249999999999</v>
      </c>
      <c r="K424" s="17">
        <f t="shared" si="18"/>
        <v>1</v>
      </c>
      <c r="L424" s="20">
        <f t="shared" si="19"/>
        <v>206.45</v>
      </c>
      <c r="M424" s="45">
        <f t="shared" si="20"/>
        <v>0.15</v>
      </c>
    </row>
    <row r="425" spans="1:13" x14ac:dyDescent="0.3">
      <c r="A425" s="11" t="s">
        <v>2381</v>
      </c>
      <c r="B425" s="39">
        <v>45580</v>
      </c>
      <c r="C425" s="12" t="s">
        <v>496</v>
      </c>
      <c r="D425" s="12" t="s">
        <v>1783</v>
      </c>
      <c r="E425" s="12" t="s">
        <v>1901</v>
      </c>
      <c r="F425" s="12">
        <v>1</v>
      </c>
      <c r="G425" s="12">
        <v>815.53</v>
      </c>
      <c r="H425" s="41">
        <v>0.3</v>
      </c>
      <c r="I425" s="12" t="s">
        <v>1954</v>
      </c>
      <c r="J425" s="12">
        <v>570.87099999999998</v>
      </c>
      <c r="K425" s="17">
        <f t="shared" si="18"/>
        <v>1</v>
      </c>
      <c r="L425" s="20">
        <f t="shared" si="19"/>
        <v>815.53</v>
      </c>
      <c r="M425" s="45">
        <f t="shared" si="20"/>
        <v>0.3</v>
      </c>
    </row>
    <row r="426" spans="1:13" x14ac:dyDescent="0.3">
      <c r="A426" s="11" t="s">
        <v>2382</v>
      </c>
      <c r="B426" s="39">
        <v>45220</v>
      </c>
      <c r="C426" s="12" t="s">
        <v>151</v>
      </c>
      <c r="D426" s="12" t="s">
        <v>1813</v>
      </c>
      <c r="E426" s="12" t="s">
        <v>1925</v>
      </c>
      <c r="F426" s="12">
        <v>1</v>
      </c>
      <c r="G426" s="12">
        <v>823.61</v>
      </c>
      <c r="H426" s="41">
        <v>0.28000000000000003</v>
      </c>
      <c r="I426" s="12" t="s">
        <v>1957</v>
      </c>
      <c r="J426" s="12">
        <v>592.99919999999997</v>
      </c>
      <c r="K426" s="17">
        <f t="shared" si="18"/>
        <v>1</v>
      </c>
      <c r="L426" s="20">
        <f t="shared" si="19"/>
        <v>823.61</v>
      </c>
      <c r="M426" s="45">
        <f t="shared" si="20"/>
        <v>0.28000000000000003</v>
      </c>
    </row>
    <row r="427" spans="1:13" x14ac:dyDescent="0.3">
      <c r="A427" s="11" t="s">
        <v>2383</v>
      </c>
      <c r="B427" s="39">
        <v>45807</v>
      </c>
      <c r="C427" s="12" t="s">
        <v>1482</v>
      </c>
      <c r="D427" s="12" t="s">
        <v>1837</v>
      </c>
      <c r="E427" s="12" t="s">
        <v>1914</v>
      </c>
      <c r="F427" s="12">
        <v>2</v>
      </c>
      <c r="G427" s="12">
        <v>209.96</v>
      </c>
      <c r="H427" s="41">
        <v>0</v>
      </c>
      <c r="I427" s="12" t="s">
        <v>1952</v>
      </c>
      <c r="J427" s="12">
        <v>419.92</v>
      </c>
      <c r="K427" s="17">
        <f t="shared" si="18"/>
        <v>2</v>
      </c>
      <c r="L427" s="20">
        <f t="shared" si="19"/>
        <v>209.96</v>
      </c>
      <c r="M427" s="45">
        <f t="shared" si="20"/>
        <v>0</v>
      </c>
    </row>
    <row r="428" spans="1:13" x14ac:dyDescent="0.3">
      <c r="A428" s="11" t="s">
        <v>2384</v>
      </c>
      <c r="B428" s="39">
        <v>45462</v>
      </c>
      <c r="C428" s="12" t="s">
        <v>586</v>
      </c>
      <c r="D428" s="12" t="s">
        <v>1550</v>
      </c>
      <c r="E428" s="12" t="s">
        <v>1932</v>
      </c>
      <c r="F428" s="12">
        <v>4</v>
      </c>
      <c r="G428" s="12">
        <v>897.93</v>
      </c>
      <c r="H428" s="41">
        <v>0.05</v>
      </c>
      <c r="I428" s="12" t="s">
        <v>1957</v>
      </c>
      <c r="J428" s="12">
        <v>3412.134</v>
      </c>
      <c r="K428" s="17">
        <f t="shared" si="18"/>
        <v>4</v>
      </c>
      <c r="L428" s="20">
        <f t="shared" si="19"/>
        <v>897.93</v>
      </c>
      <c r="M428" s="45">
        <f t="shared" si="20"/>
        <v>0.05</v>
      </c>
    </row>
    <row r="429" spans="1:13" x14ac:dyDescent="0.3">
      <c r="A429" s="11" t="s">
        <v>2385</v>
      </c>
      <c r="B429" s="39">
        <v>45646</v>
      </c>
      <c r="C429" s="12" t="s">
        <v>605</v>
      </c>
      <c r="D429" s="12" t="s">
        <v>1764</v>
      </c>
      <c r="E429" s="12" t="s">
        <v>1880</v>
      </c>
      <c r="F429" s="12">
        <v>4</v>
      </c>
      <c r="G429" s="12">
        <v>925.95</v>
      </c>
      <c r="H429" s="41">
        <v>0.16</v>
      </c>
      <c r="I429" s="12" t="s">
        <v>1957</v>
      </c>
      <c r="J429" s="12">
        <v>3111.192</v>
      </c>
      <c r="K429" s="17">
        <f t="shared" si="18"/>
        <v>4</v>
      </c>
      <c r="L429" s="20">
        <f t="shared" si="19"/>
        <v>925.95</v>
      </c>
      <c r="M429" s="45">
        <f t="shared" si="20"/>
        <v>0.16</v>
      </c>
    </row>
    <row r="430" spans="1:13" x14ac:dyDescent="0.3">
      <c r="A430" s="11" t="s">
        <v>2386</v>
      </c>
      <c r="B430" s="39">
        <v>45520</v>
      </c>
      <c r="C430" s="12" t="s">
        <v>308</v>
      </c>
      <c r="D430" s="12" t="s">
        <v>1728</v>
      </c>
      <c r="E430" s="12" t="s">
        <v>1904</v>
      </c>
      <c r="F430" s="12">
        <v>2</v>
      </c>
      <c r="G430" s="12">
        <v>573.09</v>
      </c>
      <c r="H430" s="41">
        <v>0.03</v>
      </c>
      <c r="I430" s="12" t="s">
        <v>1957</v>
      </c>
      <c r="J430" s="12">
        <v>1111.7945999999999</v>
      </c>
      <c r="K430" s="17">
        <f t="shared" si="18"/>
        <v>2</v>
      </c>
      <c r="L430" s="20">
        <f t="shared" si="19"/>
        <v>573.09</v>
      </c>
      <c r="M430" s="45">
        <f t="shared" si="20"/>
        <v>0.03</v>
      </c>
    </row>
    <row r="431" spans="1:13" x14ac:dyDescent="0.3">
      <c r="A431" s="11" t="s">
        <v>2387</v>
      </c>
      <c r="B431" s="39">
        <v>45731</v>
      </c>
      <c r="C431" s="12" t="s">
        <v>611</v>
      </c>
      <c r="D431" s="12" t="s">
        <v>1579</v>
      </c>
      <c r="E431" s="12" t="s">
        <v>1897</v>
      </c>
      <c r="F431" s="12">
        <v>4</v>
      </c>
      <c r="G431" s="12">
        <v>149.83000000000001</v>
      </c>
      <c r="H431" s="41">
        <v>0.02</v>
      </c>
      <c r="I431" s="12" t="s">
        <v>1952</v>
      </c>
      <c r="J431" s="12">
        <v>587.33360000000005</v>
      </c>
      <c r="K431" s="17">
        <f t="shared" si="18"/>
        <v>4</v>
      </c>
      <c r="L431" s="20">
        <f t="shared" si="19"/>
        <v>149.83000000000001</v>
      </c>
      <c r="M431" s="45">
        <f t="shared" si="20"/>
        <v>0.02</v>
      </c>
    </row>
    <row r="432" spans="1:13" x14ac:dyDescent="0.3">
      <c r="A432" s="11" t="s">
        <v>2388</v>
      </c>
      <c r="B432" s="39">
        <v>45445</v>
      </c>
      <c r="C432" s="12" t="s">
        <v>14</v>
      </c>
      <c r="D432" s="12" t="s">
        <v>1728</v>
      </c>
      <c r="E432" s="12" t="s">
        <v>1927</v>
      </c>
      <c r="F432" s="12">
        <v>3</v>
      </c>
      <c r="G432" s="12">
        <v>287.70999999999998</v>
      </c>
      <c r="H432" s="41">
        <v>0.03</v>
      </c>
      <c r="I432" s="12" t="s">
        <v>1957</v>
      </c>
      <c r="J432" s="12">
        <v>837.23609999999985</v>
      </c>
      <c r="K432" s="17">
        <f t="shared" si="18"/>
        <v>3</v>
      </c>
      <c r="L432" s="20">
        <f t="shared" si="19"/>
        <v>287.70999999999998</v>
      </c>
      <c r="M432" s="45">
        <f t="shared" si="20"/>
        <v>0.03</v>
      </c>
    </row>
    <row r="433" spans="1:13" x14ac:dyDescent="0.3">
      <c r="A433" s="11" t="s">
        <v>2389</v>
      </c>
      <c r="B433" s="39">
        <v>45860</v>
      </c>
      <c r="C433" s="12" t="s">
        <v>342</v>
      </c>
      <c r="D433" s="12" t="s">
        <v>1776</v>
      </c>
      <c r="E433" s="12" t="s">
        <v>1904</v>
      </c>
      <c r="F433" s="12">
        <v>2</v>
      </c>
      <c r="G433" s="12">
        <v>849.8</v>
      </c>
      <c r="H433" s="41">
        <v>0.06</v>
      </c>
      <c r="I433" s="12" t="s">
        <v>1957</v>
      </c>
      <c r="J433" s="12">
        <v>1597.624</v>
      </c>
      <c r="K433" s="17">
        <f t="shared" si="18"/>
        <v>2</v>
      </c>
      <c r="L433" s="20">
        <f t="shared" si="19"/>
        <v>849.8</v>
      </c>
      <c r="M433" s="45">
        <f t="shared" si="20"/>
        <v>0.06</v>
      </c>
    </row>
    <row r="434" spans="1:13" x14ac:dyDescent="0.3">
      <c r="A434" s="11" t="s">
        <v>2390</v>
      </c>
      <c r="B434" s="39">
        <v>45725</v>
      </c>
      <c r="C434" s="12" t="s">
        <v>78</v>
      </c>
      <c r="D434" s="12" t="s">
        <v>1696</v>
      </c>
      <c r="E434" s="12" t="s">
        <v>1894</v>
      </c>
      <c r="F434" s="12">
        <v>3</v>
      </c>
      <c r="G434" s="12">
        <v>482.58</v>
      </c>
      <c r="H434" s="41">
        <v>0.28000000000000003</v>
      </c>
      <c r="I434" s="12" t="s">
        <v>1954</v>
      </c>
      <c r="J434" s="12">
        <v>1042.3728000000001</v>
      </c>
      <c r="K434" s="17">
        <f t="shared" si="18"/>
        <v>3</v>
      </c>
      <c r="L434" s="20">
        <f t="shared" si="19"/>
        <v>482.58</v>
      </c>
      <c r="M434" s="45">
        <f t="shared" si="20"/>
        <v>0.28000000000000003</v>
      </c>
    </row>
    <row r="435" spans="1:13" x14ac:dyDescent="0.3">
      <c r="A435" s="11" t="s">
        <v>2391</v>
      </c>
      <c r="B435" s="39">
        <v>45699</v>
      </c>
      <c r="C435" s="12" t="s">
        <v>403</v>
      </c>
      <c r="D435" s="12" t="s">
        <v>1752</v>
      </c>
      <c r="E435" s="12" t="s">
        <v>1889</v>
      </c>
      <c r="F435" s="12">
        <v>2</v>
      </c>
      <c r="G435" s="12">
        <v>64.7</v>
      </c>
      <c r="H435" s="41">
        <v>0</v>
      </c>
      <c r="I435" s="12" t="s">
        <v>1952</v>
      </c>
      <c r="J435" s="12">
        <v>129.4</v>
      </c>
      <c r="K435" s="17">
        <f t="shared" si="18"/>
        <v>2</v>
      </c>
      <c r="L435" s="20">
        <f t="shared" si="19"/>
        <v>64.7</v>
      </c>
      <c r="M435" s="45">
        <f t="shared" si="20"/>
        <v>0</v>
      </c>
    </row>
    <row r="436" spans="1:13" x14ac:dyDescent="0.3">
      <c r="A436" s="11" t="s">
        <v>2392</v>
      </c>
      <c r="B436" s="39">
        <v>45266</v>
      </c>
      <c r="C436" s="12" t="s">
        <v>505</v>
      </c>
      <c r="D436" s="12" t="s">
        <v>1570</v>
      </c>
      <c r="E436" s="12" t="s">
        <v>1901</v>
      </c>
      <c r="F436" s="12">
        <v>3</v>
      </c>
      <c r="G436" s="12">
        <v>589.83000000000004</v>
      </c>
      <c r="H436" s="41">
        <v>0.26</v>
      </c>
      <c r="I436" s="12" t="s">
        <v>1952</v>
      </c>
      <c r="J436" s="12">
        <v>1309.4226000000001</v>
      </c>
      <c r="K436" s="17">
        <f t="shared" si="18"/>
        <v>3</v>
      </c>
      <c r="L436" s="20">
        <f t="shared" si="19"/>
        <v>589.83000000000004</v>
      </c>
      <c r="M436" s="45">
        <f t="shared" si="20"/>
        <v>0.26</v>
      </c>
    </row>
    <row r="437" spans="1:13" x14ac:dyDescent="0.3">
      <c r="A437" s="11" t="s">
        <v>2393</v>
      </c>
      <c r="B437" s="39">
        <v>45889</v>
      </c>
      <c r="C437" s="12" t="s">
        <v>924</v>
      </c>
      <c r="D437" s="12" t="s">
        <v>2054</v>
      </c>
      <c r="E437" s="12" t="s">
        <v>1914</v>
      </c>
      <c r="F437" s="12">
        <v>4</v>
      </c>
      <c r="G437" s="12">
        <v>758.49</v>
      </c>
      <c r="H437" s="41">
        <v>0.16</v>
      </c>
      <c r="I437" s="12" t="s">
        <v>1957</v>
      </c>
      <c r="J437" s="12">
        <v>2548.5264000000002</v>
      </c>
      <c r="K437" s="17">
        <f t="shared" si="18"/>
        <v>4</v>
      </c>
      <c r="L437" s="20">
        <f t="shared" si="19"/>
        <v>758.49</v>
      </c>
      <c r="M437" s="45">
        <f t="shared" si="20"/>
        <v>0.16</v>
      </c>
    </row>
    <row r="438" spans="1:13" x14ac:dyDescent="0.3">
      <c r="A438" s="11" t="s">
        <v>2394</v>
      </c>
      <c r="B438" s="39">
        <v>45555</v>
      </c>
      <c r="C438" s="12" t="s">
        <v>206</v>
      </c>
      <c r="D438" s="12" t="s">
        <v>1682</v>
      </c>
      <c r="E438" s="12" t="s">
        <v>1922</v>
      </c>
      <c r="F438" s="12">
        <v>4</v>
      </c>
      <c r="G438" s="12">
        <v>747.56</v>
      </c>
      <c r="H438" s="41">
        <v>0.09</v>
      </c>
      <c r="I438" s="12" t="s">
        <v>1957</v>
      </c>
      <c r="J438" s="12">
        <v>2721.1183999999998</v>
      </c>
      <c r="K438" s="17">
        <f t="shared" si="18"/>
        <v>4</v>
      </c>
      <c r="L438" s="20">
        <f t="shared" si="19"/>
        <v>747.56</v>
      </c>
      <c r="M438" s="45">
        <f t="shared" si="20"/>
        <v>0.09</v>
      </c>
    </row>
    <row r="439" spans="1:13" x14ac:dyDescent="0.3">
      <c r="A439" s="11" t="s">
        <v>2395</v>
      </c>
      <c r="B439" s="39">
        <v>45813</v>
      </c>
      <c r="C439" s="12" t="s">
        <v>819</v>
      </c>
      <c r="D439" s="12" t="s">
        <v>1693</v>
      </c>
      <c r="E439" s="12" t="s">
        <v>1935</v>
      </c>
      <c r="F439" s="12">
        <v>3</v>
      </c>
      <c r="G439" s="12">
        <v>551.22</v>
      </c>
      <c r="H439" s="41">
        <v>0.12</v>
      </c>
      <c r="I439" s="12" t="s">
        <v>1954</v>
      </c>
      <c r="J439" s="12">
        <v>1455.2208000000001</v>
      </c>
      <c r="K439" s="17">
        <f t="shared" si="18"/>
        <v>3</v>
      </c>
      <c r="L439" s="20">
        <f t="shared" si="19"/>
        <v>551.22</v>
      </c>
      <c r="M439" s="45">
        <f t="shared" si="20"/>
        <v>0.12</v>
      </c>
    </row>
    <row r="440" spans="1:13" x14ac:dyDescent="0.3">
      <c r="A440" s="11" t="s">
        <v>2396</v>
      </c>
      <c r="B440" s="39">
        <v>45811</v>
      </c>
      <c r="C440" s="12" t="s">
        <v>538</v>
      </c>
      <c r="D440" s="12" t="s">
        <v>1783</v>
      </c>
      <c r="E440" s="12" t="s">
        <v>1927</v>
      </c>
      <c r="F440" s="12">
        <v>2</v>
      </c>
      <c r="G440" s="12">
        <v>527.05999999999995</v>
      </c>
      <c r="H440" s="41">
        <v>0.17</v>
      </c>
      <c r="I440" s="12" t="s">
        <v>1954</v>
      </c>
      <c r="J440" s="12">
        <v>874.91959999999983</v>
      </c>
      <c r="K440" s="17">
        <f t="shared" si="18"/>
        <v>2</v>
      </c>
      <c r="L440" s="20">
        <f t="shared" si="19"/>
        <v>527.05999999999995</v>
      </c>
      <c r="M440" s="45">
        <f t="shared" si="20"/>
        <v>0.17</v>
      </c>
    </row>
    <row r="441" spans="1:13" x14ac:dyDescent="0.3">
      <c r="A441" s="11" t="s">
        <v>2397</v>
      </c>
      <c r="B441" s="39">
        <v>45670</v>
      </c>
      <c r="C441" s="12" t="s">
        <v>354</v>
      </c>
      <c r="D441" s="12" t="s">
        <v>1761</v>
      </c>
      <c r="E441" s="12" t="s">
        <v>1901</v>
      </c>
      <c r="F441" s="12">
        <v>4</v>
      </c>
      <c r="G441" s="12">
        <v>875.41</v>
      </c>
      <c r="H441" s="41">
        <v>0.27</v>
      </c>
      <c r="I441" s="12" t="s">
        <v>1952</v>
      </c>
      <c r="J441" s="12">
        <v>2556.1972000000001</v>
      </c>
      <c r="K441" s="17">
        <f t="shared" si="18"/>
        <v>4</v>
      </c>
      <c r="L441" s="20">
        <f t="shared" si="19"/>
        <v>875.41</v>
      </c>
      <c r="M441" s="45">
        <f t="shared" si="20"/>
        <v>0.27</v>
      </c>
    </row>
    <row r="442" spans="1:13" x14ac:dyDescent="0.3">
      <c r="A442" s="11" t="s">
        <v>2398</v>
      </c>
      <c r="B442" s="39">
        <v>45736</v>
      </c>
      <c r="C442" s="12" t="s">
        <v>42</v>
      </c>
      <c r="D442" s="12" t="s">
        <v>1831</v>
      </c>
      <c r="E442" s="12" t="s">
        <v>1880</v>
      </c>
      <c r="F442" s="12">
        <v>2</v>
      </c>
      <c r="G442" s="12">
        <v>226.43</v>
      </c>
      <c r="H442" s="41">
        <v>0.03</v>
      </c>
      <c r="I442" s="12" t="s">
        <v>1952</v>
      </c>
      <c r="J442" s="12">
        <v>439.27420000000001</v>
      </c>
      <c r="K442" s="17">
        <f t="shared" si="18"/>
        <v>2</v>
      </c>
      <c r="L442" s="20">
        <f t="shared" si="19"/>
        <v>226.43</v>
      </c>
      <c r="M442" s="45">
        <f t="shared" si="20"/>
        <v>0.03</v>
      </c>
    </row>
    <row r="443" spans="1:13" x14ac:dyDescent="0.3">
      <c r="A443" s="11" t="s">
        <v>2399</v>
      </c>
      <c r="B443" s="39">
        <v>45480</v>
      </c>
      <c r="C443" s="12" t="s">
        <v>145</v>
      </c>
      <c r="D443" s="12" t="s">
        <v>1813</v>
      </c>
      <c r="E443" s="12" t="s">
        <v>1901</v>
      </c>
      <c r="F443" s="12">
        <v>2</v>
      </c>
      <c r="G443" s="12">
        <v>285.39</v>
      </c>
      <c r="H443" s="41">
        <v>0.1</v>
      </c>
      <c r="I443" s="12" t="s">
        <v>1952</v>
      </c>
      <c r="J443" s="12">
        <v>513.702</v>
      </c>
      <c r="K443" s="17">
        <f t="shared" si="18"/>
        <v>2</v>
      </c>
      <c r="L443" s="20">
        <f t="shared" si="19"/>
        <v>285.39</v>
      </c>
      <c r="M443" s="45">
        <f t="shared" si="20"/>
        <v>0.1</v>
      </c>
    </row>
    <row r="444" spans="1:13" x14ac:dyDescent="0.3">
      <c r="A444" s="11" t="s">
        <v>2400</v>
      </c>
      <c r="B444" s="39">
        <v>45929</v>
      </c>
      <c r="C444" s="12" t="s">
        <v>1060</v>
      </c>
      <c r="D444" s="12" t="s">
        <v>1597</v>
      </c>
      <c r="E444" s="12" t="s">
        <v>1929</v>
      </c>
      <c r="F444" s="12">
        <v>2</v>
      </c>
      <c r="G444" s="12">
        <v>298.01</v>
      </c>
      <c r="H444" s="41">
        <v>0.05</v>
      </c>
      <c r="I444" s="12" t="s">
        <v>1952</v>
      </c>
      <c r="J444" s="12">
        <v>566.21899999999994</v>
      </c>
      <c r="K444" s="17">
        <f t="shared" si="18"/>
        <v>2</v>
      </c>
      <c r="L444" s="20">
        <f t="shared" si="19"/>
        <v>298.01</v>
      </c>
      <c r="M444" s="45">
        <f t="shared" si="20"/>
        <v>0.05</v>
      </c>
    </row>
    <row r="445" spans="1:13" x14ac:dyDescent="0.3">
      <c r="A445" s="11" t="s">
        <v>2401</v>
      </c>
      <c r="B445" s="39">
        <v>45626</v>
      </c>
      <c r="C445" s="12" t="s">
        <v>538</v>
      </c>
      <c r="D445" s="12" t="s">
        <v>1693</v>
      </c>
      <c r="E445" s="12" t="s">
        <v>1897</v>
      </c>
      <c r="F445" s="12">
        <v>4</v>
      </c>
      <c r="G445" s="12">
        <v>753.49</v>
      </c>
      <c r="H445" s="41">
        <v>0.26</v>
      </c>
      <c r="I445" s="12" t="s">
        <v>1957</v>
      </c>
      <c r="J445" s="12">
        <v>2230.3303999999998</v>
      </c>
      <c r="K445" s="17">
        <f t="shared" si="18"/>
        <v>4</v>
      </c>
      <c r="L445" s="20">
        <f t="shared" si="19"/>
        <v>753.49</v>
      </c>
      <c r="M445" s="45">
        <f t="shared" si="20"/>
        <v>0.26</v>
      </c>
    </row>
    <row r="446" spans="1:13" x14ac:dyDescent="0.3">
      <c r="A446" s="11" t="s">
        <v>2402</v>
      </c>
      <c r="B446" s="39">
        <v>45460</v>
      </c>
      <c r="C446" s="12" t="s">
        <v>1510</v>
      </c>
      <c r="D446" s="12" t="s">
        <v>1810</v>
      </c>
      <c r="E446" s="12" t="s">
        <v>1922</v>
      </c>
      <c r="F446" s="12">
        <v>2</v>
      </c>
      <c r="G446" s="12">
        <v>130.38999999999999</v>
      </c>
      <c r="H446" s="41">
        <v>0.17</v>
      </c>
      <c r="I446" s="12" t="s">
        <v>1954</v>
      </c>
      <c r="J446" s="12">
        <v>216.44739999999999</v>
      </c>
      <c r="K446" s="17">
        <f t="shared" si="18"/>
        <v>2</v>
      </c>
      <c r="L446" s="20">
        <f t="shared" si="19"/>
        <v>130.38999999999999</v>
      </c>
      <c r="M446" s="45">
        <f t="shared" si="20"/>
        <v>0.17</v>
      </c>
    </row>
    <row r="447" spans="1:13" x14ac:dyDescent="0.3">
      <c r="A447" s="11" t="s">
        <v>2403</v>
      </c>
      <c r="B447" s="39">
        <v>45709</v>
      </c>
      <c r="C447" s="12" t="s">
        <v>1093</v>
      </c>
      <c r="D447" s="12" t="s">
        <v>1635</v>
      </c>
      <c r="E447" s="12" t="s">
        <v>1914</v>
      </c>
      <c r="F447" s="12">
        <v>4</v>
      </c>
      <c r="G447" s="12">
        <v>164.02</v>
      </c>
      <c r="H447" s="41">
        <v>0.01</v>
      </c>
      <c r="I447" s="12" t="s">
        <v>1954</v>
      </c>
      <c r="J447" s="12">
        <v>649.51920000000007</v>
      </c>
      <c r="K447" s="17">
        <f t="shared" si="18"/>
        <v>4</v>
      </c>
      <c r="L447" s="20">
        <f t="shared" si="19"/>
        <v>164.02</v>
      </c>
      <c r="M447" s="45">
        <f t="shared" si="20"/>
        <v>0.01</v>
      </c>
    </row>
    <row r="448" spans="1:13" x14ac:dyDescent="0.3">
      <c r="A448" s="11" t="s">
        <v>2404</v>
      </c>
      <c r="B448" s="39">
        <v>45551</v>
      </c>
      <c r="C448" s="12" t="s">
        <v>553</v>
      </c>
      <c r="D448" s="12" t="s">
        <v>1657</v>
      </c>
      <c r="E448" s="12" t="s">
        <v>1897</v>
      </c>
      <c r="F448" s="12">
        <v>2</v>
      </c>
      <c r="G448" s="12">
        <v>527.51</v>
      </c>
      <c r="H448" s="41">
        <v>0.18</v>
      </c>
      <c r="I448" s="12" t="s">
        <v>1954</v>
      </c>
      <c r="J448" s="12">
        <v>865.1164</v>
      </c>
      <c r="K448" s="17">
        <f t="shared" si="18"/>
        <v>2</v>
      </c>
      <c r="L448" s="20">
        <f t="shared" si="19"/>
        <v>527.51</v>
      </c>
      <c r="M448" s="45">
        <f t="shared" si="20"/>
        <v>0.18</v>
      </c>
    </row>
    <row r="449" spans="1:13" x14ac:dyDescent="0.3">
      <c r="A449" s="11" t="s">
        <v>2405</v>
      </c>
      <c r="B449" s="39">
        <v>45939</v>
      </c>
      <c r="C449" s="12" t="s">
        <v>819</v>
      </c>
      <c r="D449" s="12" t="s">
        <v>1746</v>
      </c>
      <c r="E449" s="12" t="s">
        <v>1925</v>
      </c>
      <c r="F449" s="12">
        <v>3</v>
      </c>
      <c r="G449" s="12">
        <v>628.17999999999995</v>
      </c>
      <c r="H449" s="41">
        <v>0.26</v>
      </c>
      <c r="I449" s="12" t="s">
        <v>1952</v>
      </c>
      <c r="J449" s="12">
        <v>1394.5596</v>
      </c>
      <c r="K449" s="17">
        <f t="shared" si="18"/>
        <v>3</v>
      </c>
      <c r="L449" s="20">
        <f t="shared" si="19"/>
        <v>628.17999999999995</v>
      </c>
      <c r="M449" s="45">
        <f t="shared" si="20"/>
        <v>0.26</v>
      </c>
    </row>
    <row r="450" spans="1:13" x14ac:dyDescent="0.3">
      <c r="A450" s="11" t="s">
        <v>2406</v>
      </c>
      <c r="B450" s="39">
        <v>45553</v>
      </c>
      <c r="C450" s="12" t="s">
        <v>867</v>
      </c>
      <c r="D450" s="12" t="s">
        <v>1743</v>
      </c>
      <c r="E450" s="12" t="s">
        <v>1894</v>
      </c>
      <c r="F450" s="12">
        <v>1</v>
      </c>
      <c r="G450" s="12">
        <v>862.31</v>
      </c>
      <c r="H450" s="41">
        <v>0.06</v>
      </c>
      <c r="I450" s="12" t="s">
        <v>1952</v>
      </c>
      <c r="J450" s="12">
        <v>810.57139999999993</v>
      </c>
      <c r="K450" s="17">
        <f t="shared" ref="K450:K513" si="21">IF(F450="",AVERAGEIF($D$2:$D$2000,D450,$F$2:$F$2000),F450)</f>
        <v>1</v>
      </c>
      <c r="L450" s="20">
        <f t="shared" ref="L450:L513" si="22">IF(G450="",AVERAGEIF($D$2:$D$2000,D450,$G$2:$G$2000),G450)</f>
        <v>862.31</v>
      </c>
      <c r="M450" s="45">
        <f t="shared" ref="M450:M513" si="23">IF(H450="",AVERAGE($D$2:$D$2000,D450,$H$2:$H$2000),H450)</f>
        <v>0.06</v>
      </c>
    </row>
    <row r="451" spans="1:13" x14ac:dyDescent="0.3">
      <c r="A451" s="11" t="s">
        <v>2407</v>
      </c>
      <c r="B451" s="39">
        <v>45806</v>
      </c>
      <c r="C451" s="12" t="s">
        <v>265</v>
      </c>
      <c r="D451" s="12" t="s">
        <v>1825</v>
      </c>
      <c r="E451" s="12" t="s">
        <v>1927</v>
      </c>
      <c r="F451" s="12">
        <v>2</v>
      </c>
      <c r="G451" s="12">
        <v>541.39</v>
      </c>
      <c r="H451" s="41">
        <v>0.03</v>
      </c>
      <c r="I451" s="12" t="s">
        <v>1957</v>
      </c>
      <c r="J451" s="12">
        <v>1050.2965999999999</v>
      </c>
      <c r="K451" s="17">
        <f t="shared" si="21"/>
        <v>2</v>
      </c>
      <c r="L451" s="20">
        <f t="shared" si="22"/>
        <v>541.39</v>
      </c>
      <c r="M451" s="45">
        <f t="shared" si="23"/>
        <v>0.03</v>
      </c>
    </row>
    <row r="452" spans="1:13" x14ac:dyDescent="0.3">
      <c r="A452" s="11" t="s">
        <v>2408</v>
      </c>
      <c r="B452" s="39">
        <v>45811</v>
      </c>
      <c r="C452" s="12" t="s">
        <v>1479</v>
      </c>
      <c r="D452" s="12" t="s">
        <v>1804</v>
      </c>
      <c r="E452" s="12" t="s">
        <v>1932</v>
      </c>
      <c r="F452" s="12">
        <v>3</v>
      </c>
      <c r="G452" s="12">
        <v>761.8</v>
      </c>
      <c r="H452" s="41">
        <v>0.06</v>
      </c>
      <c r="I452" s="12" t="s">
        <v>1957</v>
      </c>
      <c r="J452" s="12">
        <v>2148.2759999999989</v>
      </c>
      <c r="K452" s="17">
        <f t="shared" si="21"/>
        <v>3</v>
      </c>
      <c r="L452" s="20">
        <f t="shared" si="22"/>
        <v>761.8</v>
      </c>
      <c r="M452" s="45">
        <f t="shared" si="23"/>
        <v>0.06</v>
      </c>
    </row>
    <row r="453" spans="1:13" x14ac:dyDescent="0.3">
      <c r="A453" s="11" t="s">
        <v>2409</v>
      </c>
      <c r="B453" s="39">
        <v>45508</v>
      </c>
      <c r="C453" s="12" t="s">
        <v>1321</v>
      </c>
      <c r="D453" s="12" t="s">
        <v>1721</v>
      </c>
      <c r="E453" s="12" t="s">
        <v>1889</v>
      </c>
      <c r="F453" s="12">
        <v>4</v>
      </c>
      <c r="G453" s="12">
        <v>829.36</v>
      </c>
      <c r="H453" s="41">
        <v>0.11</v>
      </c>
      <c r="I453" s="12" t="s">
        <v>1954</v>
      </c>
      <c r="J453" s="12">
        <v>2952.5216</v>
      </c>
      <c r="K453" s="17">
        <f t="shared" si="21"/>
        <v>4</v>
      </c>
      <c r="L453" s="20">
        <f t="shared" si="22"/>
        <v>829.36</v>
      </c>
      <c r="M453" s="45">
        <f t="shared" si="23"/>
        <v>0.11</v>
      </c>
    </row>
    <row r="454" spans="1:13" x14ac:dyDescent="0.3">
      <c r="A454" s="11" t="s">
        <v>2410</v>
      </c>
      <c r="B454" s="39">
        <v>45460</v>
      </c>
      <c r="C454" s="12" t="s">
        <v>1268</v>
      </c>
      <c r="D454" s="12" t="s">
        <v>1638</v>
      </c>
      <c r="E454" s="12" t="s">
        <v>1932</v>
      </c>
      <c r="F454" s="12">
        <v>2</v>
      </c>
      <c r="G454" s="12">
        <v>425.06</v>
      </c>
      <c r="H454" s="41">
        <v>0.09</v>
      </c>
      <c r="I454" s="12" t="s">
        <v>1954</v>
      </c>
      <c r="J454" s="12">
        <v>773.60919999999999</v>
      </c>
      <c r="K454" s="17">
        <f t="shared" si="21"/>
        <v>2</v>
      </c>
      <c r="L454" s="20">
        <f t="shared" si="22"/>
        <v>425.06</v>
      </c>
      <c r="M454" s="45">
        <f t="shared" si="23"/>
        <v>0.09</v>
      </c>
    </row>
    <row r="455" spans="1:13" x14ac:dyDescent="0.3">
      <c r="A455" s="11" t="s">
        <v>2411</v>
      </c>
      <c r="B455" s="39">
        <v>45311</v>
      </c>
      <c r="C455" s="12" t="s">
        <v>443</v>
      </c>
      <c r="D455" s="12" t="s">
        <v>1740</v>
      </c>
      <c r="E455" s="12" t="s">
        <v>1880</v>
      </c>
      <c r="F455" s="12">
        <v>2</v>
      </c>
      <c r="G455" s="12">
        <v>911.14</v>
      </c>
      <c r="H455" s="41">
        <v>0.1</v>
      </c>
      <c r="I455" s="12" t="s">
        <v>1952</v>
      </c>
      <c r="J455" s="12">
        <v>1640.0519999999999</v>
      </c>
      <c r="K455" s="17">
        <f t="shared" si="21"/>
        <v>2</v>
      </c>
      <c r="L455" s="20">
        <f t="shared" si="22"/>
        <v>911.14</v>
      </c>
      <c r="M455" s="45">
        <f t="shared" si="23"/>
        <v>0.1</v>
      </c>
    </row>
    <row r="456" spans="1:13" x14ac:dyDescent="0.3">
      <c r="A456" s="11" t="s">
        <v>2412</v>
      </c>
      <c r="B456" s="39">
        <v>45906</v>
      </c>
      <c r="C456" s="12" t="s">
        <v>308</v>
      </c>
      <c r="D456" s="12" t="s">
        <v>1779</v>
      </c>
      <c r="E456" s="12" t="s">
        <v>1910</v>
      </c>
      <c r="F456" s="12">
        <v>3</v>
      </c>
      <c r="G456" s="12">
        <v>811.96</v>
      </c>
      <c r="H456" s="41">
        <v>0.28999999999999998</v>
      </c>
      <c r="I456" s="12" t="s">
        <v>1952</v>
      </c>
      <c r="J456" s="12">
        <v>1729.4748</v>
      </c>
      <c r="K456" s="17">
        <f t="shared" si="21"/>
        <v>3</v>
      </c>
      <c r="L456" s="20">
        <f t="shared" si="22"/>
        <v>811.96</v>
      </c>
      <c r="M456" s="45">
        <f t="shared" si="23"/>
        <v>0.28999999999999998</v>
      </c>
    </row>
    <row r="457" spans="1:13" x14ac:dyDescent="0.3">
      <c r="A457" s="11" t="s">
        <v>2413</v>
      </c>
      <c r="B457" s="39">
        <v>45380</v>
      </c>
      <c r="C457" s="12" t="s">
        <v>879</v>
      </c>
      <c r="D457" s="12" t="s">
        <v>1663</v>
      </c>
      <c r="E457" s="12" t="s">
        <v>1917</v>
      </c>
      <c r="F457" s="12">
        <v>2</v>
      </c>
      <c r="G457" s="12">
        <v>780.05</v>
      </c>
      <c r="H457" s="41">
        <v>0.12</v>
      </c>
      <c r="I457" s="12" t="s">
        <v>1957</v>
      </c>
      <c r="J457" s="12">
        <v>1372.8879999999999</v>
      </c>
      <c r="K457" s="17">
        <f t="shared" si="21"/>
        <v>2</v>
      </c>
      <c r="L457" s="20">
        <f t="shared" si="22"/>
        <v>780.05</v>
      </c>
      <c r="M457" s="45">
        <f t="shared" si="23"/>
        <v>0.12</v>
      </c>
    </row>
    <row r="458" spans="1:13" x14ac:dyDescent="0.3">
      <c r="A458" s="11" t="s">
        <v>2414</v>
      </c>
      <c r="B458" s="39">
        <v>45527</v>
      </c>
      <c r="C458" s="12" t="s">
        <v>706</v>
      </c>
      <c r="D458" s="12" t="s">
        <v>1667</v>
      </c>
      <c r="E458" s="12" t="s">
        <v>1914</v>
      </c>
      <c r="F458" s="12">
        <v>4</v>
      </c>
      <c r="G458" s="12">
        <v>315.95</v>
      </c>
      <c r="H458" s="41">
        <v>0.19</v>
      </c>
      <c r="I458" s="12" t="s">
        <v>1957</v>
      </c>
      <c r="J458" s="12">
        <v>1023.678</v>
      </c>
      <c r="K458" s="17">
        <f t="shared" si="21"/>
        <v>4</v>
      </c>
      <c r="L458" s="20">
        <f t="shared" si="22"/>
        <v>315.95</v>
      </c>
      <c r="M458" s="45">
        <f t="shared" si="23"/>
        <v>0.19</v>
      </c>
    </row>
    <row r="459" spans="1:13" x14ac:dyDescent="0.3">
      <c r="A459" s="11" t="s">
        <v>2415</v>
      </c>
      <c r="B459" s="39">
        <v>45796</v>
      </c>
      <c r="C459" s="12" t="s">
        <v>747</v>
      </c>
      <c r="D459" s="12" t="s">
        <v>1731</v>
      </c>
      <c r="E459" s="12" t="s">
        <v>1914</v>
      </c>
      <c r="F459" s="12">
        <v>2</v>
      </c>
      <c r="G459" s="12">
        <v>810.17</v>
      </c>
      <c r="H459" s="41">
        <v>0.27</v>
      </c>
      <c r="I459" s="12" t="s">
        <v>1952</v>
      </c>
      <c r="J459" s="12">
        <v>1182.8481999999999</v>
      </c>
      <c r="K459" s="17">
        <f t="shared" si="21"/>
        <v>2</v>
      </c>
      <c r="L459" s="20">
        <f t="shared" si="22"/>
        <v>810.17</v>
      </c>
      <c r="M459" s="45">
        <f t="shared" si="23"/>
        <v>0.27</v>
      </c>
    </row>
    <row r="460" spans="1:13" x14ac:dyDescent="0.3">
      <c r="A460" s="11" t="s">
        <v>2416</v>
      </c>
      <c r="B460" s="39">
        <v>45389</v>
      </c>
      <c r="C460" s="12" t="s">
        <v>676</v>
      </c>
      <c r="D460" s="12" t="s">
        <v>1828</v>
      </c>
      <c r="E460" s="12" t="s">
        <v>1897</v>
      </c>
      <c r="F460" s="12">
        <v>3</v>
      </c>
      <c r="G460" s="12">
        <v>505.01</v>
      </c>
      <c r="H460" s="41">
        <v>0.02</v>
      </c>
      <c r="I460" s="12" t="s">
        <v>1954</v>
      </c>
      <c r="J460" s="12">
        <v>1484.7293999999999</v>
      </c>
      <c r="K460" s="17">
        <f t="shared" si="21"/>
        <v>3</v>
      </c>
      <c r="L460" s="20">
        <f t="shared" si="22"/>
        <v>505.01</v>
      </c>
      <c r="M460" s="45">
        <f t="shared" si="23"/>
        <v>0.02</v>
      </c>
    </row>
    <row r="461" spans="1:13" x14ac:dyDescent="0.3">
      <c r="A461" s="11" t="s">
        <v>2417</v>
      </c>
      <c r="B461" s="39">
        <v>45315</v>
      </c>
      <c r="C461" s="12" t="s">
        <v>1450</v>
      </c>
      <c r="D461" s="12" t="s">
        <v>1792</v>
      </c>
      <c r="E461" s="12" t="s">
        <v>1935</v>
      </c>
      <c r="F461" s="12">
        <v>2</v>
      </c>
      <c r="G461" s="12">
        <v>736.75</v>
      </c>
      <c r="H461" s="41">
        <v>0.18</v>
      </c>
      <c r="I461" s="12" t="s">
        <v>1952</v>
      </c>
      <c r="J461" s="12">
        <v>1208.27</v>
      </c>
      <c r="K461" s="17">
        <f t="shared" si="21"/>
        <v>2</v>
      </c>
      <c r="L461" s="20">
        <f t="shared" si="22"/>
        <v>736.75</v>
      </c>
      <c r="M461" s="45">
        <f t="shared" si="23"/>
        <v>0.18</v>
      </c>
    </row>
    <row r="462" spans="1:13" x14ac:dyDescent="0.3">
      <c r="A462" s="11" t="s">
        <v>2418</v>
      </c>
      <c r="B462" s="39">
        <v>45311</v>
      </c>
      <c r="C462" s="12" t="s">
        <v>118</v>
      </c>
      <c r="D462" s="12" t="s">
        <v>1807</v>
      </c>
      <c r="E462" s="12" t="s">
        <v>1914</v>
      </c>
      <c r="F462" s="12">
        <v>4</v>
      </c>
      <c r="G462" s="12">
        <v>700.31</v>
      </c>
      <c r="H462" s="41">
        <v>0.2</v>
      </c>
      <c r="I462" s="12" t="s">
        <v>1954</v>
      </c>
      <c r="J462" s="12">
        <v>2240.9920000000002</v>
      </c>
      <c r="K462" s="17">
        <f t="shared" si="21"/>
        <v>4</v>
      </c>
      <c r="L462" s="20">
        <f t="shared" si="22"/>
        <v>700.31</v>
      </c>
      <c r="M462" s="45">
        <f t="shared" si="23"/>
        <v>0.2</v>
      </c>
    </row>
    <row r="463" spans="1:13" x14ac:dyDescent="0.3">
      <c r="A463" s="11" t="s">
        <v>2419</v>
      </c>
      <c r="B463" s="39">
        <v>45270</v>
      </c>
      <c r="C463" s="12" t="s">
        <v>449</v>
      </c>
      <c r="D463" s="12" t="s">
        <v>1849</v>
      </c>
      <c r="E463" s="12" t="s">
        <v>1920</v>
      </c>
      <c r="F463" s="12">
        <v>4</v>
      </c>
      <c r="G463" s="12">
        <v>202.46</v>
      </c>
      <c r="H463" s="41">
        <v>0.24</v>
      </c>
      <c r="I463" s="12" t="s">
        <v>1952</v>
      </c>
      <c r="J463" s="12">
        <v>615.47840000000008</v>
      </c>
      <c r="K463" s="17">
        <f t="shared" si="21"/>
        <v>4</v>
      </c>
      <c r="L463" s="20">
        <f t="shared" si="22"/>
        <v>202.46</v>
      </c>
      <c r="M463" s="45">
        <f t="shared" si="23"/>
        <v>0.24</v>
      </c>
    </row>
    <row r="464" spans="1:13" x14ac:dyDescent="0.3">
      <c r="A464" s="11" t="s">
        <v>2420</v>
      </c>
      <c r="B464" s="39">
        <v>45279</v>
      </c>
      <c r="C464" s="12" t="s">
        <v>856</v>
      </c>
      <c r="D464" s="12" t="s">
        <v>1837</v>
      </c>
      <c r="E464" s="12" t="s">
        <v>1885</v>
      </c>
      <c r="F464" s="12">
        <v>2</v>
      </c>
      <c r="G464" s="12">
        <v>291.83999999999997</v>
      </c>
      <c r="H464" s="41">
        <v>0.25</v>
      </c>
      <c r="I464" s="12" t="s">
        <v>1954</v>
      </c>
      <c r="J464" s="12">
        <v>437.76</v>
      </c>
      <c r="K464" s="17">
        <f t="shared" si="21"/>
        <v>2</v>
      </c>
      <c r="L464" s="20">
        <f t="shared" si="22"/>
        <v>291.83999999999997</v>
      </c>
      <c r="M464" s="45">
        <f t="shared" si="23"/>
        <v>0.25</v>
      </c>
    </row>
    <row r="465" spans="1:13" x14ac:dyDescent="0.3">
      <c r="A465" s="11" t="s">
        <v>2421</v>
      </c>
      <c r="B465" s="39">
        <v>45252</v>
      </c>
      <c r="C465" s="12" t="s">
        <v>550</v>
      </c>
      <c r="D465" s="12" t="s">
        <v>1867</v>
      </c>
      <c r="E465" s="12" t="s">
        <v>1901</v>
      </c>
      <c r="F465" s="12">
        <v>2</v>
      </c>
      <c r="G465" s="12">
        <v>261.48</v>
      </c>
      <c r="H465" s="41">
        <v>0.17</v>
      </c>
      <c r="I465" s="12" t="s">
        <v>1952</v>
      </c>
      <c r="J465" s="12">
        <v>434.05680000000001</v>
      </c>
      <c r="K465" s="17">
        <f t="shared" si="21"/>
        <v>2</v>
      </c>
      <c r="L465" s="20">
        <f t="shared" si="22"/>
        <v>261.48</v>
      </c>
      <c r="M465" s="45">
        <f t="shared" si="23"/>
        <v>0.17</v>
      </c>
    </row>
    <row r="466" spans="1:13" x14ac:dyDescent="0.3">
      <c r="A466" s="11" t="s">
        <v>2422</v>
      </c>
      <c r="B466" s="39">
        <v>45938</v>
      </c>
      <c r="C466" s="12" t="s">
        <v>958</v>
      </c>
      <c r="D466" s="12" t="s">
        <v>1679</v>
      </c>
      <c r="E466" s="12" t="s">
        <v>1927</v>
      </c>
      <c r="F466" s="12">
        <v>1</v>
      </c>
      <c r="G466" s="12">
        <v>850.83</v>
      </c>
      <c r="H466" s="41">
        <v>0.28000000000000003</v>
      </c>
      <c r="I466" s="12" t="s">
        <v>1954</v>
      </c>
      <c r="J466" s="12">
        <v>612.59760000000006</v>
      </c>
      <c r="K466" s="17">
        <f t="shared" si="21"/>
        <v>1</v>
      </c>
      <c r="L466" s="20">
        <f t="shared" si="22"/>
        <v>850.83</v>
      </c>
      <c r="M466" s="45">
        <f t="shared" si="23"/>
        <v>0.28000000000000003</v>
      </c>
    </row>
    <row r="467" spans="1:13" x14ac:dyDescent="0.3">
      <c r="A467" s="11" t="s">
        <v>2423</v>
      </c>
      <c r="B467" s="39">
        <v>45711</v>
      </c>
      <c r="C467" s="12" t="s">
        <v>1271</v>
      </c>
      <c r="D467" s="12" t="s">
        <v>1711</v>
      </c>
      <c r="E467" s="12" t="s">
        <v>1914</v>
      </c>
      <c r="F467" s="12">
        <v>1</v>
      </c>
      <c r="G467" s="12">
        <v>83.83</v>
      </c>
      <c r="H467" s="41">
        <v>0.05</v>
      </c>
      <c r="I467" s="12" t="s">
        <v>1952</v>
      </c>
      <c r="J467" s="12">
        <v>79.638499999999993</v>
      </c>
      <c r="K467" s="17">
        <f t="shared" si="21"/>
        <v>1</v>
      </c>
      <c r="L467" s="20">
        <f t="shared" si="22"/>
        <v>83.83</v>
      </c>
      <c r="M467" s="45">
        <f t="shared" si="23"/>
        <v>0.05</v>
      </c>
    </row>
    <row r="468" spans="1:13" x14ac:dyDescent="0.3">
      <c r="A468" s="11" t="s">
        <v>2424</v>
      </c>
      <c r="B468" s="39">
        <v>45713</v>
      </c>
      <c r="C468" s="12" t="s">
        <v>38</v>
      </c>
      <c r="D468" s="12" t="s">
        <v>1840</v>
      </c>
      <c r="E468" s="12" t="s">
        <v>1932</v>
      </c>
      <c r="F468" s="12">
        <v>3</v>
      </c>
      <c r="G468" s="12">
        <v>649.95000000000005</v>
      </c>
      <c r="H468" s="41">
        <v>0.28000000000000003</v>
      </c>
      <c r="I468" s="12" t="s">
        <v>1957</v>
      </c>
      <c r="J468" s="12">
        <v>1403.8920000000001</v>
      </c>
      <c r="K468" s="17">
        <f t="shared" si="21"/>
        <v>3</v>
      </c>
      <c r="L468" s="20">
        <f t="shared" si="22"/>
        <v>649.95000000000005</v>
      </c>
      <c r="M468" s="45">
        <f t="shared" si="23"/>
        <v>0.28000000000000003</v>
      </c>
    </row>
    <row r="469" spans="1:13" x14ac:dyDescent="0.3">
      <c r="A469" s="11" t="s">
        <v>2425</v>
      </c>
      <c r="B469" s="39">
        <v>45565</v>
      </c>
      <c r="C469" s="12" t="s">
        <v>1156</v>
      </c>
      <c r="D469" s="12" t="s">
        <v>1795</v>
      </c>
      <c r="E469" s="12" t="s">
        <v>1904</v>
      </c>
      <c r="F469" s="12">
        <v>4</v>
      </c>
      <c r="G469" s="12">
        <v>934.96</v>
      </c>
      <c r="H469" s="41">
        <v>0.18</v>
      </c>
      <c r="I469" s="12" t="s">
        <v>1954</v>
      </c>
      <c r="J469" s="12">
        <v>3066.6687999999999</v>
      </c>
      <c r="K469" s="17">
        <f t="shared" si="21"/>
        <v>4</v>
      </c>
      <c r="L469" s="20">
        <f t="shared" si="22"/>
        <v>934.96</v>
      </c>
      <c r="M469" s="45">
        <f t="shared" si="23"/>
        <v>0.18</v>
      </c>
    </row>
    <row r="470" spans="1:13" x14ac:dyDescent="0.3">
      <c r="A470" s="11" t="s">
        <v>2426</v>
      </c>
      <c r="B470" s="39">
        <v>45279</v>
      </c>
      <c r="C470" s="12" t="s">
        <v>679</v>
      </c>
      <c r="D470" s="12" t="s">
        <v>1618</v>
      </c>
      <c r="E470" s="12" t="s">
        <v>1927</v>
      </c>
      <c r="F470" s="12">
        <v>1</v>
      </c>
      <c r="G470" s="12">
        <v>880.89</v>
      </c>
      <c r="H470" s="41">
        <v>0.13</v>
      </c>
      <c r="I470" s="12" t="s">
        <v>1957</v>
      </c>
      <c r="J470" s="12">
        <v>766.37429999999995</v>
      </c>
      <c r="K470" s="17">
        <f t="shared" si="21"/>
        <v>1</v>
      </c>
      <c r="L470" s="20">
        <f t="shared" si="22"/>
        <v>880.89</v>
      </c>
      <c r="M470" s="45">
        <f t="shared" si="23"/>
        <v>0.13</v>
      </c>
    </row>
    <row r="471" spans="1:13" x14ac:dyDescent="0.3">
      <c r="A471" s="11" t="s">
        <v>2427</v>
      </c>
      <c r="B471" s="39">
        <v>45614</v>
      </c>
      <c r="C471" s="12" t="s">
        <v>1479</v>
      </c>
      <c r="D471" s="12" t="s">
        <v>1870</v>
      </c>
      <c r="E471" s="12" t="s">
        <v>1910</v>
      </c>
      <c r="F471" s="12">
        <v>4</v>
      </c>
      <c r="G471" s="12">
        <v>610.6</v>
      </c>
      <c r="H471" s="41">
        <v>0.1</v>
      </c>
      <c r="I471" s="12" t="s">
        <v>1954</v>
      </c>
      <c r="J471" s="12">
        <v>2198.16</v>
      </c>
      <c r="K471" s="17">
        <f t="shared" si="21"/>
        <v>4</v>
      </c>
      <c r="L471" s="20">
        <f t="shared" si="22"/>
        <v>610.6</v>
      </c>
      <c r="M471" s="45">
        <f t="shared" si="23"/>
        <v>0.1</v>
      </c>
    </row>
    <row r="472" spans="1:13" x14ac:dyDescent="0.3">
      <c r="A472" s="11" t="s">
        <v>2428</v>
      </c>
      <c r="B472" s="39">
        <v>45912</v>
      </c>
      <c r="C472" s="12" t="s">
        <v>279</v>
      </c>
      <c r="D472" s="12" t="s">
        <v>1654</v>
      </c>
      <c r="E472" s="12" t="s">
        <v>1938</v>
      </c>
      <c r="F472" s="12">
        <v>1</v>
      </c>
      <c r="G472" s="12">
        <v>514.19000000000005</v>
      </c>
      <c r="H472" s="41">
        <v>0.2</v>
      </c>
      <c r="I472" s="12" t="s">
        <v>1952</v>
      </c>
      <c r="J472" s="12">
        <v>411.35200000000009</v>
      </c>
      <c r="K472" s="17">
        <f t="shared" si="21"/>
        <v>1</v>
      </c>
      <c r="L472" s="20">
        <f t="shared" si="22"/>
        <v>514.19000000000005</v>
      </c>
      <c r="M472" s="45">
        <f t="shared" si="23"/>
        <v>0.2</v>
      </c>
    </row>
    <row r="473" spans="1:13" x14ac:dyDescent="0.3">
      <c r="A473" s="11" t="s">
        <v>2429</v>
      </c>
      <c r="B473" s="39">
        <v>45688</v>
      </c>
      <c r="C473" s="12" t="s">
        <v>1254</v>
      </c>
      <c r="D473" s="12" t="s">
        <v>1682</v>
      </c>
      <c r="E473" s="12" t="s">
        <v>1925</v>
      </c>
      <c r="F473" s="12">
        <v>1</v>
      </c>
      <c r="G473" s="12">
        <v>546.20000000000005</v>
      </c>
      <c r="H473" s="41">
        <v>0.22</v>
      </c>
      <c r="I473" s="12" t="s">
        <v>1954</v>
      </c>
      <c r="J473" s="12">
        <v>426.03600000000012</v>
      </c>
      <c r="K473" s="17">
        <f t="shared" si="21"/>
        <v>1</v>
      </c>
      <c r="L473" s="20">
        <f t="shared" si="22"/>
        <v>546.20000000000005</v>
      </c>
      <c r="M473" s="45">
        <f t="shared" si="23"/>
        <v>0.22</v>
      </c>
    </row>
    <row r="474" spans="1:13" x14ac:dyDescent="0.3">
      <c r="A474" s="11" t="s">
        <v>2430</v>
      </c>
      <c r="B474" s="39">
        <v>45591</v>
      </c>
      <c r="C474" s="12" t="s">
        <v>653</v>
      </c>
      <c r="D474" s="12" t="s">
        <v>1682</v>
      </c>
      <c r="E474" s="12" t="s">
        <v>1880</v>
      </c>
      <c r="F474" s="12">
        <v>3</v>
      </c>
      <c r="G474" s="12">
        <v>416.01</v>
      </c>
      <c r="H474" s="41">
        <v>0.02</v>
      </c>
      <c r="I474" s="12" t="s">
        <v>1952</v>
      </c>
      <c r="J474" s="12">
        <v>1223.0694000000001</v>
      </c>
      <c r="K474" s="17">
        <f t="shared" si="21"/>
        <v>3</v>
      </c>
      <c r="L474" s="20">
        <f t="shared" si="22"/>
        <v>416.01</v>
      </c>
      <c r="M474" s="45">
        <f t="shared" si="23"/>
        <v>0.02</v>
      </c>
    </row>
    <row r="475" spans="1:13" x14ac:dyDescent="0.3">
      <c r="A475" s="11" t="s">
        <v>2431</v>
      </c>
      <c r="B475" s="39">
        <v>45864</v>
      </c>
      <c r="C475" s="12" t="s">
        <v>1210</v>
      </c>
      <c r="D475" s="12" t="s">
        <v>1798</v>
      </c>
      <c r="E475" s="12" t="s">
        <v>1917</v>
      </c>
      <c r="F475" s="12">
        <v>1</v>
      </c>
      <c r="G475" s="12">
        <v>30.94</v>
      </c>
      <c r="H475" s="41">
        <v>0.21</v>
      </c>
      <c r="I475" s="12" t="s">
        <v>1957</v>
      </c>
      <c r="J475" s="12">
        <v>24.442599999999999</v>
      </c>
      <c r="K475" s="17">
        <f t="shared" si="21"/>
        <v>1</v>
      </c>
      <c r="L475" s="20">
        <f t="shared" si="22"/>
        <v>30.94</v>
      </c>
      <c r="M475" s="45">
        <f t="shared" si="23"/>
        <v>0.21</v>
      </c>
    </row>
    <row r="476" spans="1:13" x14ac:dyDescent="0.3">
      <c r="A476" s="11" t="s">
        <v>2432</v>
      </c>
      <c r="B476" s="39">
        <v>45875</v>
      </c>
      <c r="C476" s="12" t="s">
        <v>661</v>
      </c>
      <c r="D476" s="12" t="s">
        <v>1749</v>
      </c>
      <c r="E476" s="12" t="s">
        <v>1932</v>
      </c>
      <c r="F476" s="12">
        <v>3</v>
      </c>
      <c r="G476" s="12">
        <v>666.39</v>
      </c>
      <c r="H476" s="41">
        <v>0.21</v>
      </c>
      <c r="I476" s="12" t="s">
        <v>1957</v>
      </c>
      <c r="J476" s="12">
        <v>1579.3443</v>
      </c>
      <c r="K476" s="17">
        <f t="shared" si="21"/>
        <v>3</v>
      </c>
      <c r="L476" s="20">
        <f t="shared" si="22"/>
        <v>666.39</v>
      </c>
      <c r="M476" s="45">
        <f t="shared" si="23"/>
        <v>0.21</v>
      </c>
    </row>
    <row r="477" spans="1:13" x14ac:dyDescent="0.3">
      <c r="A477" s="11" t="s">
        <v>2433</v>
      </c>
      <c r="B477" s="39">
        <v>45797</v>
      </c>
      <c r="C477" s="12" t="s">
        <v>559</v>
      </c>
      <c r="D477" s="12" t="s">
        <v>1819</v>
      </c>
      <c r="E477" s="12" t="s">
        <v>1917</v>
      </c>
      <c r="F477" s="12">
        <v>2</v>
      </c>
      <c r="G477" s="12">
        <v>145.26</v>
      </c>
      <c r="H477" s="41">
        <v>0.19</v>
      </c>
      <c r="I477" s="12" t="s">
        <v>1954</v>
      </c>
      <c r="J477" s="12">
        <v>235.3212</v>
      </c>
      <c r="K477" s="17">
        <f t="shared" si="21"/>
        <v>2</v>
      </c>
      <c r="L477" s="20">
        <f t="shared" si="22"/>
        <v>145.26</v>
      </c>
      <c r="M477" s="45">
        <f t="shared" si="23"/>
        <v>0.19</v>
      </c>
    </row>
    <row r="478" spans="1:13" x14ac:dyDescent="0.3">
      <c r="A478" s="11" t="s">
        <v>2434</v>
      </c>
      <c r="B478" s="39">
        <v>45364</v>
      </c>
      <c r="C478" s="12" t="s">
        <v>415</v>
      </c>
      <c r="D478" s="12" t="s">
        <v>1849</v>
      </c>
      <c r="E478" s="12" t="s">
        <v>1901</v>
      </c>
      <c r="F478" s="12">
        <v>4</v>
      </c>
      <c r="G478" s="12">
        <v>940.77</v>
      </c>
      <c r="H478" s="41">
        <v>0.24</v>
      </c>
      <c r="I478" s="12" t="s">
        <v>1957</v>
      </c>
      <c r="J478" s="12">
        <v>2859.9407999999999</v>
      </c>
      <c r="K478" s="17">
        <f t="shared" si="21"/>
        <v>4</v>
      </c>
      <c r="L478" s="20">
        <f t="shared" si="22"/>
        <v>940.77</v>
      </c>
      <c r="M478" s="45">
        <f t="shared" si="23"/>
        <v>0.24</v>
      </c>
    </row>
    <row r="479" spans="1:13" x14ac:dyDescent="0.3">
      <c r="A479" s="11" t="s">
        <v>2435</v>
      </c>
      <c r="B479" s="39">
        <v>45700</v>
      </c>
      <c r="C479" s="12" t="s">
        <v>1456</v>
      </c>
      <c r="D479" s="12" t="s">
        <v>1711</v>
      </c>
      <c r="E479" s="12" t="s">
        <v>1935</v>
      </c>
      <c r="F479" s="12">
        <v>1</v>
      </c>
      <c r="G479" s="12">
        <v>708.88</v>
      </c>
      <c r="H479" s="41">
        <v>0.09</v>
      </c>
      <c r="I479" s="12" t="s">
        <v>1952</v>
      </c>
      <c r="J479" s="12">
        <v>645.08080000000007</v>
      </c>
      <c r="K479" s="17">
        <f t="shared" si="21"/>
        <v>1</v>
      </c>
      <c r="L479" s="20">
        <f t="shared" si="22"/>
        <v>708.88</v>
      </c>
      <c r="M479" s="45">
        <f t="shared" si="23"/>
        <v>0.09</v>
      </c>
    </row>
    <row r="480" spans="1:13" x14ac:dyDescent="0.3">
      <c r="A480" s="11" t="s">
        <v>2436</v>
      </c>
      <c r="B480" s="39">
        <v>45924</v>
      </c>
      <c r="C480" s="12" t="s">
        <v>979</v>
      </c>
      <c r="D480" s="12" t="s">
        <v>1660</v>
      </c>
      <c r="E480" s="12" t="s">
        <v>1889</v>
      </c>
      <c r="F480" s="12">
        <v>1</v>
      </c>
      <c r="G480" s="12">
        <v>790.73</v>
      </c>
      <c r="H480" s="41">
        <v>0.24</v>
      </c>
      <c r="I480" s="12" t="s">
        <v>1954</v>
      </c>
      <c r="J480" s="12">
        <v>600.95479999999998</v>
      </c>
      <c r="K480" s="17">
        <f t="shared" si="21"/>
        <v>1</v>
      </c>
      <c r="L480" s="20">
        <f t="shared" si="22"/>
        <v>790.73</v>
      </c>
      <c r="M480" s="45">
        <f t="shared" si="23"/>
        <v>0.24</v>
      </c>
    </row>
    <row r="481" spans="1:13" x14ac:dyDescent="0.3">
      <c r="A481" s="11" t="s">
        <v>2437</v>
      </c>
      <c r="B481" s="39">
        <v>45574</v>
      </c>
      <c r="C481" s="12" t="s">
        <v>1400</v>
      </c>
      <c r="D481" s="12" t="s">
        <v>1611</v>
      </c>
      <c r="E481" s="12" t="s">
        <v>1914</v>
      </c>
      <c r="F481" s="12">
        <v>3</v>
      </c>
      <c r="G481" s="12">
        <v>635.13</v>
      </c>
      <c r="H481" s="41">
        <v>0.09</v>
      </c>
      <c r="I481" s="12" t="s">
        <v>1954</v>
      </c>
      <c r="J481" s="12">
        <v>1733.9049</v>
      </c>
      <c r="K481" s="17">
        <f t="shared" si="21"/>
        <v>3</v>
      </c>
      <c r="L481" s="20">
        <f t="shared" si="22"/>
        <v>635.13</v>
      </c>
      <c r="M481" s="45">
        <f t="shared" si="23"/>
        <v>0.09</v>
      </c>
    </row>
    <row r="482" spans="1:13" x14ac:dyDescent="0.3">
      <c r="A482" s="11" t="s">
        <v>2438</v>
      </c>
      <c r="B482" s="39">
        <v>45233</v>
      </c>
      <c r="C482" s="12" t="s">
        <v>859</v>
      </c>
      <c r="D482" s="12" t="s">
        <v>1855</v>
      </c>
      <c r="E482" s="12" t="s">
        <v>1927</v>
      </c>
      <c r="F482" s="12">
        <v>1</v>
      </c>
      <c r="G482" s="12">
        <v>744.88</v>
      </c>
      <c r="H482" s="41">
        <v>0.15</v>
      </c>
      <c r="I482" s="12" t="s">
        <v>1957</v>
      </c>
      <c r="J482" s="12">
        <v>633.14800000000002</v>
      </c>
      <c r="K482" s="17">
        <f t="shared" si="21"/>
        <v>1</v>
      </c>
      <c r="L482" s="20">
        <f t="shared" si="22"/>
        <v>744.88</v>
      </c>
      <c r="M482" s="45">
        <f t="shared" si="23"/>
        <v>0.15</v>
      </c>
    </row>
    <row r="483" spans="1:13" x14ac:dyDescent="0.3">
      <c r="A483" s="11" t="s">
        <v>2439</v>
      </c>
      <c r="B483" s="39">
        <v>45745</v>
      </c>
      <c r="C483" s="12" t="s">
        <v>611</v>
      </c>
      <c r="D483" s="12" t="s">
        <v>1654</v>
      </c>
      <c r="E483" s="12" t="s">
        <v>1885</v>
      </c>
      <c r="F483" s="12">
        <v>3</v>
      </c>
      <c r="G483" s="12">
        <v>205.34</v>
      </c>
      <c r="H483" s="41">
        <v>0.25</v>
      </c>
      <c r="I483" s="12" t="s">
        <v>1952</v>
      </c>
      <c r="J483" s="12">
        <v>462.01499999999999</v>
      </c>
      <c r="K483" s="17">
        <f t="shared" si="21"/>
        <v>3</v>
      </c>
      <c r="L483" s="20">
        <f t="shared" si="22"/>
        <v>205.34</v>
      </c>
      <c r="M483" s="45">
        <f t="shared" si="23"/>
        <v>0.25</v>
      </c>
    </row>
    <row r="484" spans="1:13" x14ac:dyDescent="0.3">
      <c r="A484" s="11" t="s">
        <v>2440</v>
      </c>
      <c r="B484" s="39">
        <v>45851</v>
      </c>
      <c r="C484" s="12" t="s">
        <v>1312</v>
      </c>
      <c r="D484" s="12" t="s">
        <v>1657</v>
      </c>
      <c r="E484" s="12" t="s">
        <v>1910</v>
      </c>
      <c r="F484" s="12">
        <v>2</v>
      </c>
      <c r="G484" s="12">
        <v>756.8</v>
      </c>
      <c r="H484" s="41">
        <v>0.15</v>
      </c>
      <c r="I484" s="12" t="s">
        <v>1952</v>
      </c>
      <c r="J484" s="12">
        <v>1286.56</v>
      </c>
      <c r="K484" s="17">
        <f t="shared" si="21"/>
        <v>2</v>
      </c>
      <c r="L484" s="20">
        <f t="shared" si="22"/>
        <v>756.8</v>
      </c>
      <c r="M484" s="45">
        <f t="shared" si="23"/>
        <v>0.15</v>
      </c>
    </row>
    <row r="485" spans="1:13" x14ac:dyDescent="0.3">
      <c r="A485" s="11" t="s">
        <v>2441</v>
      </c>
      <c r="B485" s="39">
        <v>45308</v>
      </c>
      <c r="C485" s="12" t="s">
        <v>176</v>
      </c>
      <c r="D485" s="12" t="s">
        <v>1631</v>
      </c>
      <c r="E485" s="12" t="s">
        <v>1917</v>
      </c>
      <c r="F485" s="12">
        <v>1</v>
      </c>
      <c r="G485" s="12">
        <v>771.73</v>
      </c>
      <c r="H485" s="41">
        <v>0.2</v>
      </c>
      <c r="I485" s="12" t="s">
        <v>1952</v>
      </c>
      <c r="J485" s="12">
        <v>617.38400000000001</v>
      </c>
      <c r="K485" s="17">
        <f t="shared" si="21"/>
        <v>1</v>
      </c>
      <c r="L485" s="20">
        <f t="shared" si="22"/>
        <v>771.73</v>
      </c>
      <c r="M485" s="45">
        <f t="shared" si="23"/>
        <v>0.2</v>
      </c>
    </row>
    <row r="486" spans="1:13" x14ac:dyDescent="0.3">
      <c r="A486" s="11" t="s">
        <v>2442</v>
      </c>
      <c r="B486" s="39">
        <v>45639</v>
      </c>
      <c r="C486" s="12" t="s">
        <v>1485</v>
      </c>
      <c r="D486" s="12" t="s">
        <v>1773</v>
      </c>
      <c r="E486" s="12" t="s">
        <v>1935</v>
      </c>
      <c r="F486" s="12">
        <v>1</v>
      </c>
      <c r="G486" s="12">
        <v>440.19</v>
      </c>
      <c r="H486" s="41">
        <v>0.03</v>
      </c>
      <c r="I486" s="12" t="s">
        <v>1954</v>
      </c>
      <c r="J486" s="12">
        <v>426.98430000000002</v>
      </c>
      <c r="K486" s="17">
        <f t="shared" si="21"/>
        <v>1</v>
      </c>
      <c r="L486" s="20">
        <f t="shared" si="22"/>
        <v>440.19</v>
      </c>
      <c r="M486" s="45">
        <f t="shared" si="23"/>
        <v>0.03</v>
      </c>
    </row>
    <row r="487" spans="1:13" x14ac:dyDescent="0.3">
      <c r="A487" s="11" t="s">
        <v>2443</v>
      </c>
      <c r="B487" s="39">
        <v>45919</v>
      </c>
      <c r="C487" s="12" t="s">
        <v>185</v>
      </c>
      <c r="D487" s="12" t="s">
        <v>1566</v>
      </c>
      <c r="E487" s="12" t="s">
        <v>1889</v>
      </c>
      <c r="F487" s="12">
        <v>2</v>
      </c>
      <c r="G487" s="12">
        <v>409</v>
      </c>
      <c r="H487" s="41">
        <v>0.17</v>
      </c>
      <c r="I487" s="12" t="s">
        <v>1952</v>
      </c>
      <c r="J487" s="12">
        <v>678.93999999999994</v>
      </c>
      <c r="K487" s="17">
        <f t="shared" si="21"/>
        <v>2</v>
      </c>
      <c r="L487" s="20">
        <f t="shared" si="22"/>
        <v>409</v>
      </c>
      <c r="M487" s="45">
        <f t="shared" si="23"/>
        <v>0.17</v>
      </c>
    </row>
    <row r="488" spans="1:13" x14ac:dyDescent="0.3">
      <c r="A488" s="11" t="s">
        <v>2444</v>
      </c>
      <c r="B488" s="39">
        <v>45333</v>
      </c>
      <c r="C488" s="12" t="s">
        <v>1087</v>
      </c>
      <c r="D488" s="12" t="s">
        <v>1686</v>
      </c>
      <c r="E488" s="12" t="s">
        <v>1941</v>
      </c>
      <c r="F488" s="12">
        <v>3</v>
      </c>
      <c r="G488" s="12">
        <v>134.58000000000001</v>
      </c>
      <c r="H488" s="41">
        <v>0.04</v>
      </c>
      <c r="I488" s="12" t="s">
        <v>1957</v>
      </c>
      <c r="J488" s="12">
        <v>387.59039999999999</v>
      </c>
      <c r="K488" s="17">
        <f t="shared" si="21"/>
        <v>3</v>
      </c>
      <c r="L488" s="20">
        <f t="shared" si="22"/>
        <v>134.58000000000001</v>
      </c>
      <c r="M488" s="45">
        <f t="shared" si="23"/>
        <v>0.04</v>
      </c>
    </row>
    <row r="489" spans="1:13" x14ac:dyDescent="0.3">
      <c r="A489" s="11" t="s">
        <v>2445</v>
      </c>
      <c r="B489" s="39">
        <v>45811</v>
      </c>
      <c r="C489" s="12" t="s">
        <v>1102</v>
      </c>
      <c r="D489" s="12" t="s">
        <v>1689</v>
      </c>
      <c r="E489" s="12" t="s">
        <v>1907</v>
      </c>
      <c r="F489" s="12">
        <v>4</v>
      </c>
      <c r="G489" s="12">
        <v>284.44</v>
      </c>
      <c r="H489" s="41">
        <v>0.02</v>
      </c>
      <c r="I489" s="12" t="s">
        <v>1952</v>
      </c>
      <c r="J489" s="12">
        <v>1115.0047999999999</v>
      </c>
      <c r="K489" s="17">
        <f t="shared" si="21"/>
        <v>4</v>
      </c>
      <c r="L489" s="20">
        <f t="shared" si="22"/>
        <v>284.44</v>
      </c>
      <c r="M489" s="45">
        <f t="shared" si="23"/>
        <v>0.02</v>
      </c>
    </row>
    <row r="490" spans="1:13" x14ac:dyDescent="0.3">
      <c r="A490" s="11" t="s">
        <v>2446</v>
      </c>
      <c r="B490" s="39">
        <v>45726</v>
      </c>
      <c r="C490" s="12" t="s">
        <v>1271</v>
      </c>
      <c r="D490" s="12" t="s">
        <v>1795</v>
      </c>
      <c r="E490" s="12" t="s">
        <v>1925</v>
      </c>
      <c r="F490" s="12">
        <v>4</v>
      </c>
      <c r="G490" s="12">
        <v>922.69</v>
      </c>
      <c r="H490" s="41">
        <v>0.16</v>
      </c>
      <c r="I490" s="12" t="s">
        <v>1952</v>
      </c>
      <c r="J490" s="12">
        <v>3100.2384000000002</v>
      </c>
      <c r="K490" s="17">
        <f t="shared" si="21"/>
        <v>4</v>
      </c>
      <c r="L490" s="20">
        <f t="shared" si="22"/>
        <v>922.69</v>
      </c>
      <c r="M490" s="45">
        <f t="shared" si="23"/>
        <v>0.16</v>
      </c>
    </row>
    <row r="491" spans="1:13" x14ac:dyDescent="0.3">
      <c r="A491" s="11" t="s">
        <v>2447</v>
      </c>
      <c r="B491" s="39">
        <v>45644</v>
      </c>
      <c r="C491" s="12" t="s">
        <v>885</v>
      </c>
      <c r="D491" s="12" t="s">
        <v>1679</v>
      </c>
      <c r="E491" s="12" t="s">
        <v>1904</v>
      </c>
      <c r="F491" s="12">
        <v>2</v>
      </c>
      <c r="G491" s="12">
        <v>992.55</v>
      </c>
      <c r="H491" s="41">
        <v>0.28000000000000003</v>
      </c>
      <c r="I491" s="12" t="s">
        <v>1952</v>
      </c>
      <c r="J491" s="12">
        <v>1429.2719999999999</v>
      </c>
      <c r="K491" s="17">
        <f t="shared" si="21"/>
        <v>2</v>
      </c>
      <c r="L491" s="20">
        <f t="shared" si="22"/>
        <v>992.55</v>
      </c>
      <c r="M491" s="45">
        <f t="shared" si="23"/>
        <v>0.28000000000000003</v>
      </c>
    </row>
    <row r="492" spans="1:13" x14ac:dyDescent="0.3">
      <c r="A492" s="11" t="s">
        <v>2448</v>
      </c>
      <c r="B492" s="39">
        <v>45371</v>
      </c>
      <c r="C492" s="12" t="s">
        <v>1309</v>
      </c>
      <c r="D492" s="12" t="s">
        <v>1843</v>
      </c>
      <c r="E492" s="12" t="s">
        <v>1938</v>
      </c>
      <c r="F492" s="12">
        <v>1</v>
      </c>
      <c r="G492" s="12">
        <v>170.43</v>
      </c>
      <c r="H492" s="41">
        <v>0.03</v>
      </c>
      <c r="I492" s="12" t="s">
        <v>1952</v>
      </c>
      <c r="J492" s="12">
        <v>165.31710000000001</v>
      </c>
      <c r="K492" s="17">
        <f t="shared" si="21"/>
        <v>1</v>
      </c>
      <c r="L492" s="20">
        <f t="shared" si="22"/>
        <v>170.43</v>
      </c>
      <c r="M492" s="45">
        <f t="shared" si="23"/>
        <v>0.03</v>
      </c>
    </row>
    <row r="493" spans="1:13" x14ac:dyDescent="0.3">
      <c r="A493" s="11" t="s">
        <v>2449</v>
      </c>
      <c r="B493" s="39">
        <v>45462</v>
      </c>
      <c r="C493" s="12" t="s">
        <v>731</v>
      </c>
      <c r="D493" s="12" t="s">
        <v>1792</v>
      </c>
      <c r="E493" s="12" t="s">
        <v>1889</v>
      </c>
      <c r="F493" s="12">
        <v>3</v>
      </c>
      <c r="G493" s="12">
        <v>480.51</v>
      </c>
      <c r="H493" s="41">
        <v>0.03</v>
      </c>
      <c r="I493" s="12" t="s">
        <v>1952</v>
      </c>
      <c r="J493" s="12">
        <v>1398.2841000000001</v>
      </c>
      <c r="K493" s="17">
        <f t="shared" si="21"/>
        <v>3</v>
      </c>
      <c r="L493" s="20">
        <f t="shared" si="22"/>
        <v>480.51</v>
      </c>
      <c r="M493" s="45">
        <f t="shared" si="23"/>
        <v>0.03</v>
      </c>
    </row>
    <row r="494" spans="1:13" x14ac:dyDescent="0.3">
      <c r="A494" s="11" t="s">
        <v>2450</v>
      </c>
      <c r="B494" s="39">
        <v>45632</v>
      </c>
      <c r="C494" s="12" t="s">
        <v>529</v>
      </c>
      <c r="D494" s="12" t="s">
        <v>1721</v>
      </c>
      <c r="E494" s="12" t="s">
        <v>1907</v>
      </c>
      <c r="F494" s="12">
        <v>2</v>
      </c>
      <c r="G494" s="12">
        <v>955.66</v>
      </c>
      <c r="H494" s="41">
        <v>0.28999999999999998</v>
      </c>
      <c r="I494" s="12" t="s">
        <v>1957</v>
      </c>
      <c r="J494" s="12">
        <v>1357.0372</v>
      </c>
      <c r="K494" s="17">
        <f t="shared" si="21"/>
        <v>2</v>
      </c>
      <c r="L494" s="20">
        <f t="shared" si="22"/>
        <v>955.66</v>
      </c>
      <c r="M494" s="45">
        <f t="shared" si="23"/>
        <v>0.28999999999999998</v>
      </c>
    </row>
    <row r="495" spans="1:13" x14ac:dyDescent="0.3">
      <c r="A495" s="11" t="s">
        <v>2451</v>
      </c>
      <c r="B495" s="39">
        <v>45863</v>
      </c>
      <c r="C495" s="12" t="s">
        <v>1406</v>
      </c>
      <c r="D495" s="12" t="s">
        <v>1792</v>
      </c>
      <c r="E495" s="12" t="s">
        <v>1880</v>
      </c>
      <c r="F495" s="12">
        <v>2</v>
      </c>
      <c r="G495" s="12">
        <v>488.02</v>
      </c>
      <c r="H495" s="41">
        <v>0.27</v>
      </c>
      <c r="I495" s="12" t="s">
        <v>1954</v>
      </c>
      <c r="J495" s="12">
        <v>712.50919999999996</v>
      </c>
      <c r="K495" s="17">
        <f t="shared" si="21"/>
        <v>2</v>
      </c>
      <c r="L495" s="20">
        <f t="shared" si="22"/>
        <v>488.02</v>
      </c>
      <c r="M495" s="45">
        <f t="shared" si="23"/>
        <v>0.27</v>
      </c>
    </row>
    <row r="496" spans="1:13" x14ac:dyDescent="0.3">
      <c r="A496" s="11" t="s">
        <v>2452</v>
      </c>
      <c r="B496" s="39">
        <v>45501</v>
      </c>
      <c r="C496" s="12" t="s">
        <v>780</v>
      </c>
      <c r="D496" s="12" t="s">
        <v>1621</v>
      </c>
      <c r="E496" s="12" t="s">
        <v>1880</v>
      </c>
      <c r="F496" s="12">
        <v>1</v>
      </c>
      <c r="G496" s="12">
        <v>917.17</v>
      </c>
      <c r="H496" s="41">
        <v>0.13</v>
      </c>
      <c r="I496" s="12" t="s">
        <v>1957</v>
      </c>
      <c r="J496" s="12">
        <v>797.93790000000001</v>
      </c>
      <c r="K496" s="17">
        <f t="shared" si="21"/>
        <v>1</v>
      </c>
      <c r="L496" s="20">
        <f t="shared" si="22"/>
        <v>917.17</v>
      </c>
      <c r="M496" s="45">
        <f t="shared" si="23"/>
        <v>0.13</v>
      </c>
    </row>
    <row r="497" spans="1:13" x14ac:dyDescent="0.3">
      <c r="A497" s="11" t="s">
        <v>2453</v>
      </c>
      <c r="B497" s="39">
        <v>45568</v>
      </c>
      <c r="C497" s="12" t="s">
        <v>1030</v>
      </c>
      <c r="D497" s="12" t="s">
        <v>1584</v>
      </c>
      <c r="E497" s="12" t="s">
        <v>1901</v>
      </c>
      <c r="F497" s="12">
        <v>2</v>
      </c>
      <c r="G497" s="12">
        <v>406.46</v>
      </c>
      <c r="H497" s="41">
        <v>0.3</v>
      </c>
      <c r="I497" s="12" t="s">
        <v>1954</v>
      </c>
      <c r="J497" s="12">
        <v>569.04399999999998</v>
      </c>
      <c r="K497" s="17">
        <f t="shared" si="21"/>
        <v>2</v>
      </c>
      <c r="L497" s="20">
        <f t="shared" si="22"/>
        <v>406.46</v>
      </c>
      <c r="M497" s="45">
        <f t="shared" si="23"/>
        <v>0.3</v>
      </c>
    </row>
    <row r="498" spans="1:13" x14ac:dyDescent="0.3">
      <c r="A498" s="11" t="s">
        <v>2454</v>
      </c>
      <c r="B498" s="39">
        <v>45238</v>
      </c>
      <c r="C498" s="12" t="s">
        <v>756</v>
      </c>
      <c r="D498" s="12" t="s">
        <v>1861</v>
      </c>
      <c r="E498" s="12" t="s">
        <v>1880</v>
      </c>
      <c r="F498" s="12">
        <v>2</v>
      </c>
      <c r="G498" s="12">
        <v>264.39</v>
      </c>
      <c r="H498" s="41">
        <v>0.11</v>
      </c>
      <c r="I498" s="12" t="s">
        <v>1957</v>
      </c>
      <c r="J498" s="12">
        <v>470.61419999999998</v>
      </c>
      <c r="K498" s="17">
        <f t="shared" si="21"/>
        <v>2</v>
      </c>
      <c r="L498" s="20">
        <f t="shared" si="22"/>
        <v>264.39</v>
      </c>
      <c r="M498" s="45">
        <f t="shared" si="23"/>
        <v>0.11</v>
      </c>
    </row>
    <row r="499" spans="1:13" x14ac:dyDescent="0.3">
      <c r="A499" s="11" t="s">
        <v>2455</v>
      </c>
      <c r="B499" s="39">
        <v>45754</v>
      </c>
      <c r="C499" s="12" t="s">
        <v>635</v>
      </c>
      <c r="D499" s="12" t="s">
        <v>1779</v>
      </c>
      <c r="E499" s="12" t="s">
        <v>1932</v>
      </c>
      <c r="F499" s="12">
        <v>1</v>
      </c>
      <c r="G499" s="12">
        <v>414.97</v>
      </c>
      <c r="H499" s="41">
        <v>0.22</v>
      </c>
      <c r="I499" s="12" t="s">
        <v>1954</v>
      </c>
      <c r="J499" s="12">
        <v>323.67660000000001</v>
      </c>
      <c r="K499" s="17">
        <f t="shared" si="21"/>
        <v>1</v>
      </c>
      <c r="L499" s="20">
        <f t="shared" si="22"/>
        <v>414.97</v>
      </c>
      <c r="M499" s="45">
        <f t="shared" si="23"/>
        <v>0.22</v>
      </c>
    </row>
    <row r="500" spans="1:13" x14ac:dyDescent="0.3">
      <c r="A500" s="11" t="s">
        <v>2456</v>
      </c>
      <c r="B500" s="39">
        <v>45280</v>
      </c>
      <c r="C500" s="12" t="s">
        <v>499</v>
      </c>
      <c r="D500" s="12" t="s">
        <v>1645</v>
      </c>
      <c r="E500" s="12" t="s">
        <v>1922</v>
      </c>
      <c r="F500" s="12">
        <v>2</v>
      </c>
      <c r="G500" s="12">
        <v>583.51</v>
      </c>
      <c r="H500" s="41">
        <v>0.2</v>
      </c>
      <c r="I500" s="12" t="s">
        <v>1957</v>
      </c>
      <c r="J500" s="12">
        <v>933.61599999999999</v>
      </c>
      <c r="K500" s="17">
        <f t="shared" si="21"/>
        <v>2</v>
      </c>
      <c r="L500" s="20">
        <f t="shared" si="22"/>
        <v>583.51</v>
      </c>
      <c r="M500" s="45">
        <f t="shared" si="23"/>
        <v>0.2</v>
      </c>
    </row>
    <row r="501" spans="1:13" x14ac:dyDescent="0.3">
      <c r="A501" s="11" t="s">
        <v>2457</v>
      </c>
      <c r="B501" s="39">
        <v>45911</v>
      </c>
      <c r="C501" s="12" t="s">
        <v>58</v>
      </c>
      <c r="D501" s="12" t="s">
        <v>1663</v>
      </c>
      <c r="E501" s="12" t="s">
        <v>1935</v>
      </c>
      <c r="F501" s="12">
        <v>1</v>
      </c>
      <c r="G501" s="12">
        <v>659.27</v>
      </c>
      <c r="H501" s="41">
        <v>0.15</v>
      </c>
      <c r="I501" s="12" t="s">
        <v>1954</v>
      </c>
      <c r="J501" s="12">
        <v>560.37950000000001</v>
      </c>
      <c r="K501" s="17">
        <f t="shared" si="21"/>
        <v>1</v>
      </c>
      <c r="L501" s="20">
        <f t="shared" si="22"/>
        <v>659.27</v>
      </c>
      <c r="M501" s="45">
        <f t="shared" si="23"/>
        <v>0.15</v>
      </c>
    </row>
    <row r="502" spans="1:13" x14ac:dyDescent="0.3">
      <c r="A502" s="11" t="s">
        <v>2458</v>
      </c>
      <c r="B502" s="39">
        <v>45627</v>
      </c>
      <c r="C502" s="12" t="s">
        <v>1388</v>
      </c>
      <c r="D502" s="12" t="s">
        <v>1560</v>
      </c>
      <c r="E502" s="12" t="s">
        <v>1897</v>
      </c>
      <c r="F502" s="12">
        <v>4</v>
      </c>
      <c r="G502" s="12">
        <v>106.66</v>
      </c>
      <c r="H502" s="41">
        <v>0.2</v>
      </c>
      <c r="I502" s="12" t="s">
        <v>1957</v>
      </c>
      <c r="J502" s="12">
        <v>341.31200000000001</v>
      </c>
      <c r="K502" s="17">
        <f t="shared" si="21"/>
        <v>4</v>
      </c>
      <c r="L502" s="20">
        <f t="shared" si="22"/>
        <v>106.66</v>
      </c>
      <c r="M502" s="45">
        <f t="shared" si="23"/>
        <v>0.2</v>
      </c>
    </row>
    <row r="503" spans="1:13" x14ac:dyDescent="0.3">
      <c r="A503" s="11" t="s">
        <v>2459</v>
      </c>
      <c r="B503" s="39">
        <v>45617</v>
      </c>
      <c r="C503" s="12" t="s">
        <v>550</v>
      </c>
      <c r="D503" s="12" t="s">
        <v>1593</v>
      </c>
      <c r="E503" s="12" t="s">
        <v>1901</v>
      </c>
      <c r="F503" s="12">
        <v>4</v>
      </c>
      <c r="G503" s="12">
        <v>168.55</v>
      </c>
      <c r="H503" s="41">
        <v>0.15</v>
      </c>
      <c r="I503" s="12" t="s">
        <v>1954</v>
      </c>
      <c r="J503" s="12">
        <v>573.07000000000005</v>
      </c>
      <c r="K503" s="17">
        <f t="shared" si="21"/>
        <v>4</v>
      </c>
      <c r="L503" s="20">
        <f t="shared" si="22"/>
        <v>168.55</v>
      </c>
      <c r="M503" s="45">
        <f t="shared" si="23"/>
        <v>0.15</v>
      </c>
    </row>
    <row r="504" spans="1:13" x14ac:dyDescent="0.3">
      <c r="A504" s="11" t="s">
        <v>2460</v>
      </c>
      <c r="B504" s="39">
        <v>45899</v>
      </c>
      <c r="C504" s="12" t="s">
        <v>1510</v>
      </c>
      <c r="D504" s="12" t="s">
        <v>1705</v>
      </c>
      <c r="E504" s="12" t="s">
        <v>1889</v>
      </c>
      <c r="F504" s="12">
        <v>1</v>
      </c>
      <c r="G504" s="12">
        <v>230.53</v>
      </c>
      <c r="H504" s="41">
        <v>0.06</v>
      </c>
      <c r="I504" s="12" t="s">
        <v>1957</v>
      </c>
      <c r="J504" s="12">
        <v>216.69820000000001</v>
      </c>
      <c r="K504" s="17">
        <f t="shared" si="21"/>
        <v>1</v>
      </c>
      <c r="L504" s="20">
        <f t="shared" si="22"/>
        <v>230.53</v>
      </c>
      <c r="M504" s="45">
        <f t="shared" si="23"/>
        <v>0.06</v>
      </c>
    </row>
    <row r="505" spans="1:13" x14ac:dyDescent="0.3">
      <c r="A505" s="11" t="s">
        <v>2461</v>
      </c>
      <c r="B505" s="39">
        <v>45889</v>
      </c>
      <c r="C505" s="12" t="s">
        <v>42</v>
      </c>
      <c r="D505" s="12" t="s">
        <v>1737</v>
      </c>
      <c r="E505" s="12" t="s">
        <v>1885</v>
      </c>
      <c r="F505" s="12">
        <v>2</v>
      </c>
      <c r="G505" s="12">
        <v>355.41</v>
      </c>
      <c r="H505" s="41">
        <v>0.13</v>
      </c>
      <c r="I505" s="12" t="s">
        <v>1957</v>
      </c>
      <c r="J505" s="12">
        <v>618.41340000000002</v>
      </c>
      <c r="K505" s="17">
        <f t="shared" si="21"/>
        <v>2</v>
      </c>
      <c r="L505" s="20">
        <f t="shared" si="22"/>
        <v>355.41</v>
      </c>
      <c r="M505" s="45">
        <f t="shared" si="23"/>
        <v>0.13</v>
      </c>
    </row>
    <row r="506" spans="1:13" x14ac:dyDescent="0.3">
      <c r="A506" s="11" t="s">
        <v>2462</v>
      </c>
      <c r="B506" s="39">
        <v>45943</v>
      </c>
      <c r="C506" s="12" t="s">
        <v>562</v>
      </c>
      <c r="D506" s="12" t="s">
        <v>1714</v>
      </c>
      <c r="E506" s="12" t="s">
        <v>1889</v>
      </c>
      <c r="F506" s="12">
        <v>3</v>
      </c>
      <c r="G506" s="12">
        <v>843.44</v>
      </c>
      <c r="H506" s="41">
        <v>0.22</v>
      </c>
      <c r="I506" s="12" t="s">
        <v>1952</v>
      </c>
      <c r="J506" s="12">
        <v>1973.6496</v>
      </c>
      <c r="K506" s="17">
        <f t="shared" si="21"/>
        <v>3</v>
      </c>
      <c r="L506" s="20">
        <f t="shared" si="22"/>
        <v>843.44</v>
      </c>
      <c r="M506" s="45">
        <f t="shared" si="23"/>
        <v>0.22</v>
      </c>
    </row>
    <row r="507" spans="1:13" x14ac:dyDescent="0.3">
      <c r="A507" s="11" t="s">
        <v>2463</v>
      </c>
      <c r="B507" s="39">
        <v>45306</v>
      </c>
      <c r="C507" s="12" t="s">
        <v>550</v>
      </c>
      <c r="D507" s="12" t="s">
        <v>1861</v>
      </c>
      <c r="E507" s="12" t="s">
        <v>1885</v>
      </c>
      <c r="F507" s="12">
        <v>1</v>
      </c>
      <c r="G507" s="12">
        <v>301.60000000000002</v>
      </c>
      <c r="H507" s="41">
        <v>0.27</v>
      </c>
      <c r="I507" s="12" t="s">
        <v>1952</v>
      </c>
      <c r="J507" s="12">
        <v>220.16800000000001</v>
      </c>
      <c r="K507" s="17">
        <f t="shared" si="21"/>
        <v>1</v>
      </c>
      <c r="L507" s="20">
        <f t="shared" si="22"/>
        <v>301.60000000000002</v>
      </c>
      <c r="M507" s="45">
        <f t="shared" si="23"/>
        <v>0.27</v>
      </c>
    </row>
    <row r="508" spans="1:13" x14ac:dyDescent="0.3">
      <c r="A508" s="11" t="s">
        <v>2464</v>
      </c>
      <c r="B508" s="39">
        <v>45772</v>
      </c>
      <c r="C508" s="12" t="s">
        <v>168</v>
      </c>
      <c r="D508" s="12" t="s">
        <v>1843</v>
      </c>
      <c r="E508" s="12" t="s">
        <v>1889</v>
      </c>
      <c r="F508" s="12">
        <v>3</v>
      </c>
      <c r="G508" s="12">
        <v>21.59</v>
      </c>
      <c r="H508" s="41">
        <v>0.16</v>
      </c>
      <c r="I508" s="12" t="s">
        <v>1957</v>
      </c>
      <c r="J508" s="12">
        <v>54.406799999999997</v>
      </c>
      <c r="K508" s="17">
        <f t="shared" si="21"/>
        <v>3</v>
      </c>
      <c r="L508" s="20">
        <f t="shared" si="22"/>
        <v>21.59</v>
      </c>
      <c r="M508" s="45">
        <f t="shared" si="23"/>
        <v>0.16</v>
      </c>
    </row>
    <row r="509" spans="1:13" x14ac:dyDescent="0.3">
      <c r="A509" s="11" t="s">
        <v>2465</v>
      </c>
      <c r="B509" s="39">
        <v>45346</v>
      </c>
      <c r="C509" s="12" t="s">
        <v>697</v>
      </c>
      <c r="D509" s="12" t="s">
        <v>1604</v>
      </c>
      <c r="E509" s="12" t="s">
        <v>1889</v>
      </c>
      <c r="F509" s="12">
        <v>4</v>
      </c>
      <c r="G509" s="12">
        <v>284.24</v>
      </c>
      <c r="H509" s="41">
        <v>0.09</v>
      </c>
      <c r="I509" s="12" t="s">
        <v>1952</v>
      </c>
      <c r="J509" s="12">
        <v>1034.6335999999999</v>
      </c>
      <c r="K509" s="17">
        <f t="shared" si="21"/>
        <v>4</v>
      </c>
      <c r="L509" s="20">
        <f t="shared" si="22"/>
        <v>284.24</v>
      </c>
      <c r="M509" s="45">
        <f t="shared" si="23"/>
        <v>0.09</v>
      </c>
    </row>
    <row r="510" spans="1:13" x14ac:dyDescent="0.3">
      <c r="A510" s="11" t="s">
        <v>2466</v>
      </c>
      <c r="B510" s="39">
        <v>45656</v>
      </c>
      <c r="C510" s="12" t="s">
        <v>1162</v>
      </c>
      <c r="D510" s="12" t="s">
        <v>1570</v>
      </c>
      <c r="E510" s="12" t="s">
        <v>1914</v>
      </c>
      <c r="F510" s="12">
        <v>1</v>
      </c>
      <c r="G510" s="12">
        <v>191.6</v>
      </c>
      <c r="H510" s="41">
        <v>0.27</v>
      </c>
      <c r="I510" s="12" t="s">
        <v>1954</v>
      </c>
      <c r="J510" s="12">
        <v>139.86799999999999</v>
      </c>
      <c r="K510" s="17">
        <f t="shared" si="21"/>
        <v>1</v>
      </c>
      <c r="L510" s="20">
        <f t="shared" si="22"/>
        <v>191.6</v>
      </c>
      <c r="M510" s="45">
        <f t="shared" si="23"/>
        <v>0.27</v>
      </c>
    </row>
    <row r="511" spans="1:13" x14ac:dyDescent="0.3">
      <c r="A511" s="11" t="s">
        <v>2467</v>
      </c>
      <c r="B511" s="39">
        <v>45762</v>
      </c>
      <c r="C511" s="12" t="s">
        <v>991</v>
      </c>
      <c r="D511" s="12" t="s">
        <v>1810</v>
      </c>
      <c r="E511" s="12" t="s">
        <v>1922</v>
      </c>
      <c r="F511" s="12">
        <v>2</v>
      </c>
      <c r="G511" s="12">
        <v>616.97</v>
      </c>
      <c r="H511" s="41">
        <v>0.22</v>
      </c>
      <c r="I511" s="12" t="s">
        <v>1952</v>
      </c>
      <c r="J511" s="12">
        <v>962.47320000000002</v>
      </c>
      <c r="K511" s="17">
        <f t="shared" si="21"/>
        <v>2</v>
      </c>
      <c r="L511" s="20">
        <f t="shared" si="22"/>
        <v>616.97</v>
      </c>
      <c r="M511" s="45">
        <f t="shared" si="23"/>
        <v>0.22</v>
      </c>
    </row>
    <row r="512" spans="1:13" x14ac:dyDescent="0.3">
      <c r="A512" s="11" t="s">
        <v>2468</v>
      </c>
      <c r="B512" s="39">
        <v>45580</v>
      </c>
      <c r="C512" s="12" t="s">
        <v>565</v>
      </c>
      <c r="D512" s="12" t="s">
        <v>1654</v>
      </c>
      <c r="E512" s="12" t="s">
        <v>1917</v>
      </c>
      <c r="F512" s="12">
        <v>3</v>
      </c>
      <c r="G512" s="12">
        <v>125.68</v>
      </c>
      <c r="H512" s="41">
        <v>0.26</v>
      </c>
      <c r="I512" s="12" t="s">
        <v>1957</v>
      </c>
      <c r="J512" s="12">
        <v>279.00959999999998</v>
      </c>
      <c r="K512" s="17">
        <f t="shared" si="21"/>
        <v>3</v>
      </c>
      <c r="L512" s="20">
        <f t="shared" si="22"/>
        <v>125.68</v>
      </c>
      <c r="M512" s="45">
        <f t="shared" si="23"/>
        <v>0.26</v>
      </c>
    </row>
    <row r="513" spans="1:13" x14ac:dyDescent="0.3">
      <c r="A513" s="11" t="s">
        <v>2469</v>
      </c>
      <c r="B513" s="39">
        <v>45676</v>
      </c>
      <c r="C513" s="12" t="s">
        <v>1114</v>
      </c>
      <c r="D513" s="12" t="s">
        <v>1702</v>
      </c>
      <c r="E513" s="12" t="s">
        <v>1897</v>
      </c>
      <c r="F513" s="12">
        <v>3</v>
      </c>
      <c r="G513" s="12">
        <v>307.48</v>
      </c>
      <c r="H513" s="41">
        <v>0.24</v>
      </c>
      <c r="I513" s="12" t="s">
        <v>1952</v>
      </c>
      <c r="J513" s="12">
        <v>701.0544000000001</v>
      </c>
      <c r="K513" s="17">
        <f t="shared" si="21"/>
        <v>3</v>
      </c>
      <c r="L513" s="20">
        <f t="shared" si="22"/>
        <v>307.48</v>
      </c>
      <c r="M513" s="45">
        <f t="shared" si="23"/>
        <v>0.24</v>
      </c>
    </row>
    <row r="514" spans="1:13" x14ac:dyDescent="0.3">
      <c r="A514" s="11" t="s">
        <v>2470</v>
      </c>
      <c r="B514" s="39">
        <v>45495</v>
      </c>
      <c r="C514" s="12" t="s">
        <v>952</v>
      </c>
      <c r="D514" s="12" t="s">
        <v>1560</v>
      </c>
      <c r="E514" s="12" t="s">
        <v>1941</v>
      </c>
      <c r="F514" s="12">
        <v>1</v>
      </c>
      <c r="G514" s="12">
        <v>505.23</v>
      </c>
      <c r="H514" s="41">
        <v>0.11</v>
      </c>
      <c r="I514" s="12" t="s">
        <v>1952</v>
      </c>
      <c r="J514" s="12">
        <v>449.65469999999999</v>
      </c>
      <c r="K514" s="17">
        <f t="shared" ref="K514:K577" si="24">IF(F514="",AVERAGEIF($D$2:$D$2000,D514,$F$2:$F$2000),F514)</f>
        <v>1</v>
      </c>
      <c r="L514" s="20">
        <f t="shared" ref="L514:L577" si="25">IF(G514="",AVERAGEIF($D$2:$D$2000,D514,$G$2:$G$2000),G514)</f>
        <v>505.23</v>
      </c>
      <c r="M514" s="45">
        <f t="shared" ref="M514:M577" si="26">IF(H514="",AVERAGE($D$2:$D$2000,D514,$H$2:$H$2000),H514)</f>
        <v>0.11</v>
      </c>
    </row>
    <row r="515" spans="1:13" x14ac:dyDescent="0.3">
      <c r="A515" s="11" t="s">
        <v>2471</v>
      </c>
      <c r="B515" s="39">
        <v>45735</v>
      </c>
      <c r="C515" s="12" t="s">
        <v>1153</v>
      </c>
      <c r="D515" s="12" t="s">
        <v>1708</v>
      </c>
      <c r="E515" s="12" t="s">
        <v>1932</v>
      </c>
      <c r="F515" s="12">
        <v>1</v>
      </c>
      <c r="G515" s="12">
        <v>853.12</v>
      </c>
      <c r="H515" s="41">
        <v>0.19</v>
      </c>
      <c r="I515" s="12" t="s">
        <v>1957</v>
      </c>
      <c r="J515" s="12">
        <v>691.02719999999999</v>
      </c>
      <c r="K515" s="17">
        <f t="shared" si="24"/>
        <v>1</v>
      </c>
      <c r="L515" s="20">
        <f t="shared" si="25"/>
        <v>853.12</v>
      </c>
      <c r="M515" s="45">
        <f t="shared" si="26"/>
        <v>0.19</v>
      </c>
    </row>
    <row r="516" spans="1:13" x14ac:dyDescent="0.3">
      <c r="A516" s="11" t="s">
        <v>2472</v>
      </c>
      <c r="B516" s="39">
        <v>45312</v>
      </c>
      <c r="C516" s="12" t="s">
        <v>449</v>
      </c>
      <c r="D516" s="12" t="s">
        <v>1550</v>
      </c>
      <c r="E516" s="12" t="s">
        <v>1907</v>
      </c>
      <c r="F516" s="12">
        <v>4</v>
      </c>
      <c r="G516" s="12">
        <v>191.65</v>
      </c>
      <c r="H516" s="41">
        <v>0.19</v>
      </c>
      <c r="I516" s="12" t="s">
        <v>1954</v>
      </c>
      <c r="J516" s="12">
        <v>620.94600000000003</v>
      </c>
      <c r="K516" s="17">
        <f t="shared" si="24"/>
        <v>4</v>
      </c>
      <c r="L516" s="20">
        <f t="shared" si="25"/>
        <v>191.65</v>
      </c>
      <c r="M516" s="45">
        <f t="shared" si="26"/>
        <v>0.19</v>
      </c>
    </row>
    <row r="517" spans="1:13" x14ac:dyDescent="0.3">
      <c r="A517" s="11" t="s">
        <v>2473</v>
      </c>
      <c r="B517" s="39">
        <v>45286</v>
      </c>
      <c r="C517" s="12" t="s">
        <v>541</v>
      </c>
      <c r="D517" s="12" t="s">
        <v>1714</v>
      </c>
      <c r="E517" s="12" t="s">
        <v>1894</v>
      </c>
      <c r="F517" s="12">
        <v>1</v>
      </c>
      <c r="G517" s="12">
        <v>169.69</v>
      </c>
      <c r="H517" s="41">
        <v>0.22</v>
      </c>
      <c r="I517" s="12" t="s">
        <v>1952</v>
      </c>
      <c r="J517" s="12">
        <v>132.35820000000001</v>
      </c>
      <c r="K517" s="17">
        <f t="shared" si="24"/>
        <v>1</v>
      </c>
      <c r="L517" s="20">
        <f t="shared" si="25"/>
        <v>169.69</v>
      </c>
      <c r="M517" s="45">
        <f t="shared" si="26"/>
        <v>0.22</v>
      </c>
    </row>
    <row r="518" spans="1:13" x14ac:dyDescent="0.3">
      <c r="A518" s="11" t="s">
        <v>2474</v>
      </c>
      <c r="B518" s="39">
        <v>45372</v>
      </c>
      <c r="C518" s="12" t="s">
        <v>586</v>
      </c>
      <c r="D518" s="12" t="s">
        <v>1761</v>
      </c>
      <c r="E518" s="12" t="s">
        <v>1927</v>
      </c>
      <c r="F518" s="12">
        <v>1</v>
      </c>
      <c r="G518" s="12">
        <v>145.43</v>
      </c>
      <c r="H518" s="41">
        <v>0.08</v>
      </c>
      <c r="I518" s="12" t="s">
        <v>1952</v>
      </c>
      <c r="J518" s="12">
        <v>133.79560000000001</v>
      </c>
      <c r="K518" s="17">
        <f t="shared" si="24"/>
        <v>1</v>
      </c>
      <c r="L518" s="20">
        <f t="shared" si="25"/>
        <v>145.43</v>
      </c>
      <c r="M518" s="45">
        <f t="shared" si="26"/>
        <v>0.08</v>
      </c>
    </row>
    <row r="519" spans="1:13" x14ac:dyDescent="0.3">
      <c r="A519" s="11" t="s">
        <v>2475</v>
      </c>
      <c r="B519" s="39">
        <v>45633</v>
      </c>
      <c r="C519" s="12" t="s">
        <v>308</v>
      </c>
      <c r="D519" s="12" t="s">
        <v>1855</v>
      </c>
      <c r="E519" s="12" t="s">
        <v>1922</v>
      </c>
      <c r="F519" s="12">
        <v>4</v>
      </c>
      <c r="G519" s="12">
        <v>828.35</v>
      </c>
      <c r="H519" s="41">
        <v>0.17</v>
      </c>
      <c r="I519" s="12" t="s">
        <v>1952</v>
      </c>
      <c r="J519" s="12">
        <v>2750.1219999999998</v>
      </c>
      <c r="K519" s="17">
        <f t="shared" si="24"/>
        <v>4</v>
      </c>
      <c r="L519" s="20">
        <f t="shared" si="25"/>
        <v>828.35</v>
      </c>
      <c r="M519" s="45">
        <f t="shared" si="26"/>
        <v>0.17</v>
      </c>
    </row>
    <row r="520" spans="1:13" x14ac:dyDescent="0.3">
      <c r="A520" s="11" t="s">
        <v>2476</v>
      </c>
      <c r="B520" s="39">
        <v>45598</v>
      </c>
      <c r="C520" s="12" t="s">
        <v>1144</v>
      </c>
      <c r="D520" s="12" t="s">
        <v>1861</v>
      </c>
      <c r="E520" s="12" t="s">
        <v>1907</v>
      </c>
      <c r="F520" s="12">
        <v>3</v>
      </c>
      <c r="G520" s="12">
        <v>268.76</v>
      </c>
      <c r="H520" s="41">
        <v>0.01</v>
      </c>
      <c r="I520" s="12" t="s">
        <v>1954</v>
      </c>
      <c r="J520" s="12">
        <v>798.21719999999993</v>
      </c>
      <c r="K520" s="17">
        <f t="shared" si="24"/>
        <v>3</v>
      </c>
      <c r="L520" s="20">
        <f t="shared" si="25"/>
        <v>268.76</v>
      </c>
      <c r="M520" s="45">
        <f t="shared" si="26"/>
        <v>0.01</v>
      </c>
    </row>
    <row r="521" spans="1:13" x14ac:dyDescent="0.3">
      <c r="A521" s="11" t="s">
        <v>2477</v>
      </c>
      <c r="B521" s="39">
        <v>45495</v>
      </c>
      <c r="C521" s="12" t="s">
        <v>759</v>
      </c>
      <c r="D521" s="12" t="s">
        <v>1840</v>
      </c>
      <c r="E521" s="12" t="s">
        <v>1880</v>
      </c>
      <c r="F521" s="12">
        <v>4</v>
      </c>
      <c r="G521" s="12">
        <v>370.09</v>
      </c>
      <c r="H521" s="41">
        <v>0.22</v>
      </c>
      <c r="I521" s="12" t="s">
        <v>1957</v>
      </c>
      <c r="J521" s="12">
        <v>1154.6808000000001</v>
      </c>
      <c r="K521" s="17">
        <f t="shared" si="24"/>
        <v>4</v>
      </c>
      <c r="L521" s="20">
        <f t="shared" si="25"/>
        <v>370.09</v>
      </c>
      <c r="M521" s="45">
        <f t="shared" si="26"/>
        <v>0.22</v>
      </c>
    </row>
    <row r="522" spans="1:13" x14ac:dyDescent="0.3">
      <c r="A522" s="11" t="s">
        <v>2478</v>
      </c>
      <c r="B522" s="39">
        <v>45229</v>
      </c>
      <c r="C522" s="12" t="s">
        <v>819</v>
      </c>
      <c r="D522" s="12" t="s">
        <v>1810</v>
      </c>
      <c r="E522" s="12" t="s">
        <v>1904</v>
      </c>
      <c r="F522" s="12">
        <v>3</v>
      </c>
      <c r="G522" s="12">
        <v>679.22</v>
      </c>
      <c r="H522" s="41">
        <v>0.11</v>
      </c>
      <c r="I522" s="12" t="s">
        <v>1954</v>
      </c>
      <c r="J522" s="12">
        <v>1813.5174</v>
      </c>
      <c r="K522" s="17">
        <f t="shared" si="24"/>
        <v>3</v>
      </c>
      <c r="L522" s="20">
        <f t="shared" si="25"/>
        <v>679.22</v>
      </c>
      <c r="M522" s="45">
        <f t="shared" si="26"/>
        <v>0.11</v>
      </c>
    </row>
    <row r="523" spans="1:13" x14ac:dyDescent="0.3">
      <c r="A523" s="11" t="s">
        <v>2479</v>
      </c>
      <c r="B523" s="39">
        <v>45433</v>
      </c>
      <c r="C523" s="12" t="s">
        <v>1177</v>
      </c>
      <c r="D523" s="12" t="s">
        <v>1795</v>
      </c>
      <c r="E523" s="12" t="s">
        <v>1880</v>
      </c>
      <c r="F523" s="12">
        <v>3</v>
      </c>
      <c r="G523" s="12">
        <v>780.69</v>
      </c>
      <c r="H523" s="41">
        <v>0.1</v>
      </c>
      <c r="I523" s="12" t="s">
        <v>1957</v>
      </c>
      <c r="J523" s="12">
        <v>2107.8629999999998</v>
      </c>
      <c r="K523" s="17">
        <f t="shared" si="24"/>
        <v>3</v>
      </c>
      <c r="L523" s="20">
        <f t="shared" si="25"/>
        <v>780.69</v>
      </c>
      <c r="M523" s="45">
        <f t="shared" si="26"/>
        <v>0.1</v>
      </c>
    </row>
    <row r="524" spans="1:13" x14ac:dyDescent="0.3">
      <c r="A524" s="11" t="s">
        <v>2480</v>
      </c>
      <c r="B524" s="39">
        <v>45766</v>
      </c>
      <c r="C524" s="12" t="s">
        <v>843</v>
      </c>
      <c r="D524" s="12" t="s">
        <v>1699</v>
      </c>
      <c r="E524" s="12" t="s">
        <v>1889</v>
      </c>
      <c r="F524" s="12">
        <v>2</v>
      </c>
      <c r="G524" s="12">
        <v>42.97</v>
      </c>
      <c r="H524" s="41">
        <v>0.18</v>
      </c>
      <c r="I524" s="12" t="s">
        <v>1954</v>
      </c>
      <c r="J524" s="12">
        <v>70.470799999999997</v>
      </c>
      <c r="K524" s="17">
        <f t="shared" si="24"/>
        <v>2</v>
      </c>
      <c r="L524" s="20">
        <f t="shared" si="25"/>
        <v>42.97</v>
      </c>
      <c r="M524" s="45">
        <f t="shared" si="26"/>
        <v>0.18</v>
      </c>
    </row>
    <row r="525" spans="1:13" x14ac:dyDescent="0.3">
      <c r="A525" s="11" t="s">
        <v>2481</v>
      </c>
      <c r="B525" s="39">
        <v>45639</v>
      </c>
      <c r="C525" s="12" t="s">
        <v>918</v>
      </c>
      <c r="D525" s="12" t="s">
        <v>1822</v>
      </c>
      <c r="E525" s="12" t="s">
        <v>1880</v>
      </c>
      <c r="F525" s="12">
        <v>4</v>
      </c>
      <c r="G525" s="12">
        <v>854.37</v>
      </c>
      <c r="H525" s="41">
        <v>7.0000000000000007E-2</v>
      </c>
      <c r="I525" s="12" t="s">
        <v>1954</v>
      </c>
      <c r="J525" s="12">
        <v>3178.2564000000002</v>
      </c>
      <c r="K525" s="17">
        <f t="shared" si="24"/>
        <v>4</v>
      </c>
      <c r="L525" s="20">
        <f t="shared" si="25"/>
        <v>854.37</v>
      </c>
      <c r="M525" s="45">
        <f t="shared" si="26"/>
        <v>7.0000000000000007E-2</v>
      </c>
    </row>
    <row r="526" spans="1:13" x14ac:dyDescent="0.3">
      <c r="A526" s="11" t="s">
        <v>2482</v>
      </c>
      <c r="B526" s="39">
        <v>45774</v>
      </c>
      <c r="C526" s="12" t="s">
        <v>360</v>
      </c>
      <c r="D526" s="12" t="s">
        <v>1641</v>
      </c>
      <c r="E526" s="12" t="s">
        <v>1932</v>
      </c>
      <c r="F526" s="12">
        <v>2</v>
      </c>
      <c r="G526" s="12">
        <v>409.52</v>
      </c>
      <c r="H526" s="41">
        <v>0.06</v>
      </c>
      <c r="I526" s="12" t="s">
        <v>1957</v>
      </c>
      <c r="J526" s="12">
        <v>769.8975999999999</v>
      </c>
      <c r="K526" s="17">
        <f t="shared" si="24"/>
        <v>2</v>
      </c>
      <c r="L526" s="20">
        <f t="shared" si="25"/>
        <v>409.52</v>
      </c>
      <c r="M526" s="45">
        <f t="shared" si="26"/>
        <v>0.06</v>
      </c>
    </row>
    <row r="527" spans="1:13" x14ac:dyDescent="0.3">
      <c r="A527" s="11" t="s">
        <v>2483</v>
      </c>
      <c r="B527" s="39">
        <v>45569</v>
      </c>
      <c r="C527" s="12" t="s">
        <v>553</v>
      </c>
      <c r="D527" s="12" t="s">
        <v>1798</v>
      </c>
      <c r="E527" s="12" t="s">
        <v>1917</v>
      </c>
      <c r="F527" s="12">
        <v>2</v>
      </c>
      <c r="G527" s="12">
        <v>407.46</v>
      </c>
      <c r="H527" s="41">
        <v>0.21</v>
      </c>
      <c r="I527" s="12" t="s">
        <v>1952</v>
      </c>
      <c r="J527" s="12">
        <v>643.78679999999997</v>
      </c>
      <c r="K527" s="17">
        <f t="shared" si="24"/>
        <v>2</v>
      </c>
      <c r="L527" s="20">
        <f t="shared" si="25"/>
        <v>407.46</v>
      </c>
      <c r="M527" s="45">
        <f t="shared" si="26"/>
        <v>0.21</v>
      </c>
    </row>
    <row r="528" spans="1:13" x14ac:dyDescent="0.3">
      <c r="A528" s="11" t="s">
        <v>2484</v>
      </c>
      <c r="B528" s="39">
        <v>45856</v>
      </c>
      <c r="C528" s="12" t="s">
        <v>745</v>
      </c>
      <c r="D528" s="12" t="s">
        <v>1566</v>
      </c>
      <c r="E528" s="12" t="s">
        <v>1910</v>
      </c>
      <c r="F528" s="12">
        <v>1</v>
      </c>
      <c r="G528" s="12">
        <v>728.84</v>
      </c>
      <c r="H528" s="41">
        <v>0.28000000000000003</v>
      </c>
      <c r="I528" s="12" t="s">
        <v>1954</v>
      </c>
      <c r="J528" s="12">
        <v>524.76480000000004</v>
      </c>
      <c r="K528" s="17">
        <f t="shared" si="24"/>
        <v>1</v>
      </c>
      <c r="L528" s="20">
        <f t="shared" si="25"/>
        <v>728.84</v>
      </c>
      <c r="M528" s="45">
        <f t="shared" si="26"/>
        <v>0.28000000000000003</v>
      </c>
    </row>
    <row r="529" spans="1:13" x14ac:dyDescent="0.3">
      <c r="A529" s="11" t="s">
        <v>2485</v>
      </c>
      <c r="B529" s="39">
        <v>45362</v>
      </c>
      <c r="C529" s="12" t="s">
        <v>1411</v>
      </c>
      <c r="D529" s="12" t="s">
        <v>1810</v>
      </c>
      <c r="E529" s="12" t="s">
        <v>1904</v>
      </c>
      <c r="F529" s="12">
        <v>4</v>
      </c>
      <c r="G529" s="12">
        <v>467.24</v>
      </c>
      <c r="H529" s="41">
        <v>0.08</v>
      </c>
      <c r="I529" s="12" t="s">
        <v>1954</v>
      </c>
      <c r="J529" s="12">
        <v>1719.4431999999999</v>
      </c>
      <c r="K529" s="17">
        <f t="shared" si="24"/>
        <v>4</v>
      </c>
      <c r="L529" s="20">
        <f t="shared" si="25"/>
        <v>467.24</v>
      </c>
      <c r="M529" s="45">
        <f t="shared" si="26"/>
        <v>0.08</v>
      </c>
    </row>
    <row r="530" spans="1:13" x14ac:dyDescent="0.3">
      <c r="A530" s="11" t="s">
        <v>2486</v>
      </c>
      <c r="B530" s="39">
        <v>45457</v>
      </c>
      <c r="C530" s="12" t="s">
        <v>336</v>
      </c>
      <c r="D530" s="12" t="s">
        <v>1593</v>
      </c>
      <c r="E530" s="12" t="s">
        <v>1920</v>
      </c>
      <c r="F530" s="12">
        <v>1</v>
      </c>
      <c r="G530" s="12">
        <v>57.94</v>
      </c>
      <c r="H530" s="41">
        <v>0.13</v>
      </c>
      <c r="I530" s="12" t="s">
        <v>1954</v>
      </c>
      <c r="J530" s="12">
        <v>50.407799999999988</v>
      </c>
      <c r="K530" s="17">
        <f t="shared" si="24"/>
        <v>1</v>
      </c>
      <c r="L530" s="20">
        <f t="shared" si="25"/>
        <v>57.94</v>
      </c>
      <c r="M530" s="45">
        <f t="shared" si="26"/>
        <v>0.13</v>
      </c>
    </row>
    <row r="531" spans="1:13" x14ac:dyDescent="0.3">
      <c r="A531" s="11" t="s">
        <v>2487</v>
      </c>
      <c r="B531" s="39">
        <v>45338</v>
      </c>
      <c r="C531" s="12" t="s">
        <v>1090</v>
      </c>
      <c r="D531" s="12" t="s">
        <v>1721</v>
      </c>
      <c r="E531" s="12" t="s">
        <v>1935</v>
      </c>
      <c r="F531" s="12">
        <v>1</v>
      </c>
      <c r="G531" s="12">
        <v>540.1</v>
      </c>
      <c r="H531" s="41">
        <v>0.22</v>
      </c>
      <c r="I531" s="12" t="s">
        <v>1952</v>
      </c>
      <c r="J531" s="12">
        <v>421.27800000000002</v>
      </c>
      <c r="K531" s="17">
        <f t="shared" si="24"/>
        <v>1</v>
      </c>
      <c r="L531" s="20">
        <f t="shared" si="25"/>
        <v>540.1</v>
      </c>
      <c r="M531" s="45">
        <f t="shared" si="26"/>
        <v>0.22</v>
      </c>
    </row>
    <row r="532" spans="1:13" x14ac:dyDescent="0.3">
      <c r="A532" s="11" t="s">
        <v>2488</v>
      </c>
      <c r="B532" s="39">
        <v>45552</v>
      </c>
      <c r="C532" s="12" t="s">
        <v>285</v>
      </c>
      <c r="D532" s="12" t="s">
        <v>1584</v>
      </c>
      <c r="E532" s="12" t="s">
        <v>1941</v>
      </c>
      <c r="F532" s="12">
        <v>4</v>
      </c>
      <c r="G532" s="12">
        <v>816.28</v>
      </c>
      <c r="H532" s="41">
        <v>0.15</v>
      </c>
      <c r="I532" s="12" t="s">
        <v>1957</v>
      </c>
      <c r="J532" s="12">
        <v>2775.3519999999999</v>
      </c>
      <c r="K532" s="17">
        <f t="shared" si="24"/>
        <v>4</v>
      </c>
      <c r="L532" s="20">
        <f t="shared" si="25"/>
        <v>816.28</v>
      </c>
      <c r="M532" s="45">
        <f t="shared" si="26"/>
        <v>0.15</v>
      </c>
    </row>
    <row r="533" spans="1:13" x14ac:dyDescent="0.3">
      <c r="A533" s="11" t="s">
        <v>2489</v>
      </c>
      <c r="B533" s="39">
        <v>45895</v>
      </c>
      <c r="C533" s="12" t="s">
        <v>596</v>
      </c>
      <c r="D533" s="12" t="s">
        <v>1699</v>
      </c>
      <c r="E533" s="12" t="s">
        <v>1910</v>
      </c>
      <c r="F533" s="12">
        <v>4</v>
      </c>
      <c r="G533" s="12">
        <v>727.49</v>
      </c>
      <c r="H533" s="41">
        <v>0.11</v>
      </c>
      <c r="I533" s="12" t="s">
        <v>1952</v>
      </c>
      <c r="J533" s="12">
        <v>2589.8643999999999</v>
      </c>
      <c r="K533" s="17">
        <f t="shared" si="24"/>
        <v>4</v>
      </c>
      <c r="L533" s="20">
        <f t="shared" si="25"/>
        <v>727.49</v>
      </c>
      <c r="M533" s="45">
        <f t="shared" si="26"/>
        <v>0.11</v>
      </c>
    </row>
    <row r="534" spans="1:13" x14ac:dyDescent="0.3">
      <c r="A534" s="11" t="s">
        <v>2490</v>
      </c>
      <c r="B534" s="39">
        <v>45447</v>
      </c>
      <c r="C534" s="12" t="s">
        <v>574</v>
      </c>
      <c r="D534" s="12" t="s">
        <v>1834</v>
      </c>
      <c r="E534" s="12" t="s">
        <v>1925</v>
      </c>
      <c r="F534" s="12">
        <v>4</v>
      </c>
      <c r="G534" s="12">
        <v>817.92</v>
      </c>
      <c r="H534" s="41">
        <v>0.21</v>
      </c>
      <c r="I534" s="12" t="s">
        <v>1952</v>
      </c>
      <c r="J534" s="12">
        <v>2584.6271999999999</v>
      </c>
      <c r="K534" s="17">
        <f t="shared" si="24"/>
        <v>4</v>
      </c>
      <c r="L534" s="20">
        <f t="shared" si="25"/>
        <v>817.92</v>
      </c>
      <c r="M534" s="45">
        <f t="shared" si="26"/>
        <v>0.21</v>
      </c>
    </row>
    <row r="535" spans="1:13" x14ac:dyDescent="0.3">
      <c r="A535" s="11" t="s">
        <v>2491</v>
      </c>
      <c r="B535" s="39">
        <v>45578</v>
      </c>
      <c r="C535" s="12" t="s">
        <v>1033</v>
      </c>
      <c r="D535" s="12" t="s">
        <v>1686</v>
      </c>
      <c r="E535" s="12" t="s">
        <v>1907</v>
      </c>
      <c r="F535" s="12">
        <v>2</v>
      </c>
      <c r="G535" s="12">
        <v>358.45</v>
      </c>
      <c r="H535" s="41">
        <v>7.0000000000000007E-2</v>
      </c>
      <c r="I535" s="12" t="s">
        <v>1957</v>
      </c>
      <c r="J535" s="12">
        <v>666.71699999999998</v>
      </c>
      <c r="K535" s="17">
        <f t="shared" si="24"/>
        <v>2</v>
      </c>
      <c r="L535" s="20">
        <f t="shared" si="25"/>
        <v>358.45</v>
      </c>
      <c r="M535" s="45">
        <f t="shared" si="26"/>
        <v>7.0000000000000007E-2</v>
      </c>
    </row>
    <row r="536" spans="1:13" x14ac:dyDescent="0.3">
      <c r="A536" s="11" t="s">
        <v>2492</v>
      </c>
      <c r="B536" s="39">
        <v>45697</v>
      </c>
      <c r="C536" s="12" t="s">
        <v>664</v>
      </c>
      <c r="D536" s="12" t="s">
        <v>1837</v>
      </c>
      <c r="E536" s="12" t="s">
        <v>1914</v>
      </c>
      <c r="F536" s="12">
        <v>1</v>
      </c>
      <c r="G536" s="12">
        <v>972.06</v>
      </c>
      <c r="H536" s="41">
        <v>0.3</v>
      </c>
      <c r="I536" s="12" t="s">
        <v>1957</v>
      </c>
      <c r="J536" s="12">
        <v>680.44199999999989</v>
      </c>
      <c r="K536" s="17">
        <f t="shared" si="24"/>
        <v>1</v>
      </c>
      <c r="L536" s="20">
        <f t="shared" si="25"/>
        <v>972.06</v>
      </c>
      <c r="M536" s="45">
        <f t="shared" si="26"/>
        <v>0.3</v>
      </c>
    </row>
    <row r="537" spans="1:13" x14ac:dyDescent="0.3">
      <c r="A537" s="11" t="s">
        <v>2493</v>
      </c>
      <c r="B537" s="39">
        <v>45281</v>
      </c>
      <c r="C537" s="12" t="s">
        <v>134</v>
      </c>
      <c r="D537" s="12" t="s">
        <v>1991</v>
      </c>
      <c r="E537" s="12" t="s">
        <v>1880</v>
      </c>
      <c r="F537" s="12">
        <v>1</v>
      </c>
      <c r="G537" s="12">
        <v>791.36</v>
      </c>
      <c r="H537" s="41">
        <v>0.06</v>
      </c>
      <c r="I537" s="12" t="s">
        <v>1954</v>
      </c>
      <c r="J537" s="12">
        <v>743.87839999999994</v>
      </c>
      <c r="K537" s="17">
        <f t="shared" si="24"/>
        <v>1</v>
      </c>
      <c r="L537" s="20">
        <f t="shared" si="25"/>
        <v>791.36</v>
      </c>
      <c r="M537" s="45">
        <f t="shared" si="26"/>
        <v>0.06</v>
      </c>
    </row>
    <row r="538" spans="1:13" x14ac:dyDescent="0.3">
      <c r="A538" s="11" t="s">
        <v>2494</v>
      </c>
      <c r="B538" s="39">
        <v>45855</v>
      </c>
      <c r="C538" s="12" t="s">
        <v>1000</v>
      </c>
      <c r="D538" s="12" t="s">
        <v>1767</v>
      </c>
      <c r="E538" s="12" t="s">
        <v>1901</v>
      </c>
      <c r="F538" s="12">
        <v>4</v>
      </c>
      <c r="G538" s="12">
        <v>839.65</v>
      </c>
      <c r="H538" s="41">
        <v>0.26</v>
      </c>
      <c r="I538" s="12" t="s">
        <v>1957</v>
      </c>
      <c r="J538" s="12">
        <v>2485.364</v>
      </c>
      <c r="K538" s="17">
        <f t="shared" si="24"/>
        <v>4</v>
      </c>
      <c r="L538" s="20">
        <f t="shared" si="25"/>
        <v>839.65</v>
      </c>
      <c r="M538" s="45">
        <f t="shared" si="26"/>
        <v>0.26</v>
      </c>
    </row>
    <row r="539" spans="1:13" x14ac:dyDescent="0.3">
      <c r="A539" s="11" t="s">
        <v>2495</v>
      </c>
      <c r="B539" s="39">
        <v>45793</v>
      </c>
      <c r="C539" s="12" t="s">
        <v>825</v>
      </c>
      <c r="D539" s="12" t="s">
        <v>1792</v>
      </c>
      <c r="E539" s="12" t="s">
        <v>1889</v>
      </c>
      <c r="F539" s="12">
        <v>2</v>
      </c>
      <c r="G539" s="12">
        <v>245.52</v>
      </c>
      <c r="H539" s="41">
        <v>0.11</v>
      </c>
      <c r="I539" s="12" t="s">
        <v>1957</v>
      </c>
      <c r="J539" s="12">
        <v>437.0256</v>
      </c>
      <c r="K539" s="17">
        <f t="shared" si="24"/>
        <v>2</v>
      </c>
      <c r="L539" s="20">
        <f t="shared" si="25"/>
        <v>245.52</v>
      </c>
      <c r="M539" s="45">
        <f t="shared" si="26"/>
        <v>0.11</v>
      </c>
    </row>
    <row r="540" spans="1:13" x14ac:dyDescent="0.3">
      <c r="A540" s="11" t="s">
        <v>2496</v>
      </c>
      <c r="B540" s="39">
        <v>45881</v>
      </c>
      <c r="C540" s="12" t="s">
        <v>1222</v>
      </c>
      <c r="D540" s="12" t="s">
        <v>1822</v>
      </c>
      <c r="E540" s="12" t="s">
        <v>1910</v>
      </c>
      <c r="F540" s="12">
        <v>3</v>
      </c>
      <c r="G540" s="12">
        <v>787.91</v>
      </c>
      <c r="H540" s="41">
        <v>0.06</v>
      </c>
      <c r="I540" s="12" t="s">
        <v>1954</v>
      </c>
      <c r="J540" s="12">
        <v>2221.9061999999999</v>
      </c>
      <c r="K540" s="17">
        <f t="shared" si="24"/>
        <v>3</v>
      </c>
      <c r="L540" s="20">
        <f t="shared" si="25"/>
        <v>787.91</v>
      </c>
      <c r="M540" s="45">
        <f t="shared" si="26"/>
        <v>0.06</v>
      </c>
    </row>
    <row r="541" spans="1:13" x14ac:dyDescent="0.3">
      <c r="A541" s="11" t="s">
        <v>2497</v>
      </c>
      <c r="B541" s="39">
        <v>45890</v>
      </c>
      <c r="C541" s="12" t="s">
        <v>206</v>
      </c>
      <c r="D541" s="12" t="s">
        <v>1801</v>
      </c>
      <c r="E541" s="12" t="s">
        <v>1897</v>
      </c>
      <c r="F541" s="12">
        <v>2</v>
      </c>
      <c r="G541" s="12">
        <v>709.17</v>
      </c>
      <c r="H541" s="41">
        <v>0.22</v>
      </c>
      <c r="I541" s="12" t="s">
        <v>1952</v>
      </c>
      <c r="J541" s="12">
        <v>1106.3052</v>
      </c>
      <c r="K541" s="17">
        <f t="shared" si="24"/>
        <v>2</v>
      </c>
      <c r="L541" s="20">
        <f t="shared" si="25"/>
        <v>709.17</v>
      </c>
      <c r="M541" s="45">
        <f t="shared" si="26"/>
        <v>0.22</v>
      </c>
    </row>
    <row r="542" spans="1:13" x14ac:dyDescent="0.3">
      <c r="A542" s="11" t="s">
        <v>2498</v>
      </c>
      <c r="B542" s="39">
        <v>45251</v>
      </c>
      <c r="C542" s="12" t="s">
        <v>765</v>
      </c>
      <c r="D542" s="12" t="s">
        <v>1849</v>
      </c>
      <c r="E542" s="12" t="s">
        <v>1907</v>
      </c>
      <c r="F542" s="12">
        <v>2</v>
      </c>
      <c r="G542" s="12">
        <v>533.91999999999996</v>
      </c>
      <c r="H542" s="41">
        <v>0.13</v>
      </c>
      <c r="I542" s="12" t="s">
        <v>1952</v>
      </c>
      <c r="J542" s="12">
        <v>929.02079999999989</v>
      </c>
      <c r="K542" s="17">
        <f t="shared" si="24"/>
        <v>2</v>
      </c>
      <c r="L542" s="20">
        <f t="shared" si="25"/>
        <v>533.91999999999996</v>
      </c>
      <c r="M542" s="45">
        <f t="shared" si="26"/>
        <v>0.13</v>
      </c>
    </row>
    <row r="543" spans="1:13" x14ac:dyDescent="0.3">
      <c r="A543" s="11" t="s">
        <v>2499</v>
      </c>
      <c r="B543" s="39">
        <v>45695</v>
      </c>
      <c r="C543" s="12" t="s">
        <v>1521</v>
      </c>
      <c r="D543" s="12" t="s">
        <v>1699</v>
      </c>
      <c r="E543" s="12" t="s">
        <v>1880</v>
      </c>
      <c r="F543" s="12">
        <v>1</v>
      </c>
      <c r="G543" s="12">
        <v>878.84</v>
      </c>
      <c r="H543" s="41">
        <v>0.28000000000000003</v>
      </c>
      <c r="I543" s="12" t="s">
        <v>1957</v>
      </c>
      <c r="J543" s="12">
        <v>632.76480000000004</v>
      </c>
      <c r="K543" s="17">
        <f t="shared" si="24"/>
        <v>1</v>
      </c>
      <c r="L543" s="20">
        <f t="shared" si="25"/>
        <v>878.84</v>
      </c>
      <c r="M543" s="45">
        <f t="shared" si="26"/>
        <v>0.28000000000000003</v>
      </c>
    </row>
    <row r="544" spans="1:13" x14ac:dyDescent="0.3">
      <c r="A544" s="11" t="s">
        <v>2500</v>
      </c>
      <c r="B544" s="39">
        <v>45287</v>
      </c>
      <c r="C544" s="12" t="s">
        <v>673</v>
      </c>
      <c r="D544" s="12" t="s">
        <v>1705</v>
      </c>
      <c r="E544" s="12" t="s">
        <v>1932</v>
      </c>
      <c r="F544" s="12">
        <v>1</v>
      </c>
      <c r="G544" s="12">
        <v>442.36</v>
      </c>
      <c r="H544" s="41">
        <v>0.14000000000000001</v>
      </c>
      <c r="I544" s="12" t="s">
        <v>1952</v>
      </c>
      <c r="J544" s="12">
        <v>380.42959999999999</v>
      </c>
      <c r="K544" s="17">
        <f t="shared" si="24"/>
        <v>1</v>
      </c>
      <c r="L544" s="20">
        <f t="shared" si="25"/>
        <v>442.36</v>
      </c>
      <c r="M544" s="45">
        <f t="shared" si="26"/>
        <v>0.14000000000000001</v>
      </c>
    </row>
    <row r="545" spans="1:13" x14ac:dyDescent="0.3">
      <c r="A545" s="11" t="s">
        <v>2501</v>
      </c>
      <c r="B545" s="39">
        <v>45711</v>
      </c>
      <c r="C545" s="12" t="s">
        <v>1057</v>
      </c>
      <c r="D545" s="12" t="s">
        <v>1676</v>
      </c>
      <c r="E545" s="12" t="s">
        <v>1904</v>
      </c>
      <c r="F545" s="12">
        <v>1</v>
      </c>
      <c r="G545" s="12">
        <v>763.34</v>
      </c>
      <c r="H545" s="41">
        <v>0.11</v>
      </c>
      <c r="I545" s="12" t="s">
        <v>1957</v>
      </c>
      <c r="J545" s="12">
        <v>679.37260000000003</v>
      </c>
      <c r="K545" s="17">
        <f t="shared" si="24"/>
        <v>1</v>
      </c>
      <c r="L545" s="20">
        <f t="shared" si="25"/>
        <v>763.34</v>
      </c>
      <c r="M545" s="45">
        <f t="shared" si="26"/>
        <v>0.11</v>
      </c>
    </row>
    <row r="546" spans="1:13" x14ac:dyDescent="0.3">
      <c r="A546" s="11" t="s">
        <v>2502</v>
      </c>
      <c r="B546" s="39">
        <v>45842</v>
      </c>
      <c r="C546" s="12" t="s">
        <v>559</v>
      </c>
      <c r="D546" s="12" t="s">
        <v>1752</v>
      </c>
      <c r="E546" s="12" t="s">
        <v>1938</v>
      </c>
      <c r="F546" s="12">
        <v>3</v>
      </c>
      <c r="G546" s="12">
        <v>178.22</v>
      </c>
      <c r="H546" s="41">
        <v>0.15</v>
      </c>
      <c r="I546" s="12" t="s">
        <v>1957</v>
      </c>
      <c r="J546" s="12">
        <v>454.46100000000001</v>
      </c>
      <c r="K546" s="17">
        <f t="shared" si="24"/>
        <v>3</v>
      </c>
      <c r="L546" s="20">
        <f t="shared" si="25"/>
        <v>178.22</v>
      </c>
      <c r="M546" s="45">
        <f t="shared" si="26"/>
        <v>0.15</v>
      </c>
    </row>
    <row r="547" spans="1:13" x14ac:dyDescent="0.3">
      <c r="A547" s="11" t="s">
        <v>2503</v>
      </c>
      <c r="B547" s="39">
        <v>45255</v>
      </c>
      <c r="C547" s="12" t="s">
        <v>370</v>
      </c>
      <c r="D547" s="12" t="s">
        <v>1648</v>
      </c>
      <c r="E547" s="12" t="s">
        <v>1885</v>
      </c>
      <c r="F547" s="12">
        <v>4</v>
      </c>
      <c r="G547" s="12">
        <v>90.32</v>
      </c>
      <c r="H547" s="41">
        <v>0.08</v>
      </c>
      <c r="I547" s="12" t="s">
        <v>1954</v>
      </c>
      <c r="J547" s="12">
        <v>332.37759999999997</v>
      </c>
      <c r="K547" s="17">
        <f t="shared" si="24"/>
        <v>4</v>
      </c>
      <c r="L547" s="20">
        <f t="shared" si="25"/>
        <v>90.32</v>
      </c>
      <c r="M547" s="45">
        <f t="shared" si="26"/>
        <v>0.08</v>
      </c>
    </row>
    <row r="548" spans="1:13" x14ac:dyDescent="0.3">
      <c r="A548" s="11" t="s">
        <v>2504</v>
      </c>
      <c r="B548" s="39">
        <v>45695</v>
      </c>
      <c r="C548" s="12" t="s">
        <v>1192</v>
      </c>
      <c r="D548" s="12" t="s">
        <v>1593</v>
      </c>
      <c r="E548" s="12" t="s">
        <v>1904</v>
      </c>
      <c r="F548" s="12">
        <v>3</v>
      </c>
      <c r="G548" s="12">
        <v>370.93</v>
      </c>
      <c r="H548" s="41">
        <v>0</v>
      </c>
      <c r="I548" s="12" t="s">
        <v>1952</v>
      </c>
      <c r="J548" s="12">
        <v>1112.79</v>
      </c>
      <c r="K548" s="17">
        <f t="shared" si="24"/>
        <v>3</v>
      </c>
      <c r="L548" s="20">
        <f t="shared" si="25"/>
        <v>370.93</v>
      </c>
      <c r="M548" s="45">
        <f t="shared" si="26"/>
        <v>0</v>
      </c>
    </row>
    <row r="549" spans="1:13" x14ac:dyDescent="0.3">
      <c r="A549" s="11" t="s">
        <v>2505</v>
      </c>
      <c r="B549" s="39">
        <v>45281</v>
      </c>
      <c r="C549" s="12" t="s">
        <v>182</v>
      </c>
      <c r="D549" s="12" t="s">
        <v>1638</v>
      </c>
      <c r="E549" s="12" t="s">
        <v>1929</v>
      </c>
      <c r="F549" s="12">
        <v>1</v>
      </c>
      <c r="G549" s="12">
        <v>352.43</v>
      </c>
      <c r="H549" s="41">
        <v>0.14000000000000001</v>
      </c>
      <c r="I549" s="12" t="s">
        <v>1954</v>
      </c>
      <c r="J549" s="12">
        <v>303.08980000000003</v>
      </c>
      <c r="K549" s="17">
        <f t="shared" si="24"/>
        <v>1</v>
      </c>
      <c r="L549" s="20">
        <f t="shared" si="25"/>
        <v>352.43</v>
      </c>
      <c r="M549" s="45">
        <f t="shared" si="26"/>
        <v>0.14000000000000001</v>
      </c>
    </row>
    <row r="550" spans="1:13" x14ac:dyDescent="0.3">
      <c r="A550" s="11" t="s">
        <v>2506</v>
      </c>
      <c r="B550" s="39">
        <v>45295</v>
      </c>
      <c r="C550" s="12" t="s">
        <v>430</v>
      </c>
      <c r="D550" s="12" t="s">
        <v>1600</v>
      </c>
      <c r="E550" s="12" t="s">
        <v>1929</v>
      </c>
      <c r="F550" s="12">
        <v>2</v>
      </c>
      <c r="G550" s="12">
        <v>562.97</v>
      </c>
      <c r="H550" s="41">
        <v>0.2</v>
      </c>
      <c r="I550" s="12" t="s">
        <v>1952</v>
      </c>
      <c r="J550" s="12">
        <v>900.75200000000007</v>
      </c>
      <c r="K550" s="17">
        <f t="shared" si="24"/>
        <v>2</v>
      </c>
      <c r="L550" s="20">
        <f t="shared" si="25"/>
        <v>562.97</v>
      </c>
      <c r="M550" s="45">
        <f t="shared" si="26"/>
        <v>0.2</v>
      </c>
    </row>
    <row r="551" spans="1:13" x14ac:dyDescent="0.3">
      <c r="A551" s="11" t="s">
        <v>2507</v>
      </c>
      <c r="B551" s="39">
        <v>45260</v>
      </c>
      <c r="C551" s="12" t="s">
        <v>532</v>
      </c>
      <c r="D551" s="12" t="s">
        <v>1740</v>
      </c>
      <c r="E551" s="12" t="s">
        <v>1907</v>
      </c>
      <c r="F551" s="12">
        <v>1</v>
      </c>
      <c r="G551" s="12">
        <v>522.85</v>
      </c>
      <c r="H551" s="41">
        <v>0.12</v>
      </c>
      <c r="I551" s="12" t="s">
        <v>1954</v>
      </c>
      <c r="J551" s="12">
        <v>460.108</v>
      </c>
      <c r="K551" s="17">
        <f t="shared" si="24"/>
        <v>1</v>
      </c>
      <c r="L551" s="20">
        <f t="shared" si="25"/>
        <v>522.85</v>
      </c>
      <c r="M551" s="45">
        <f t="shared" si="26"/>
        <v>0.12</v>
      </c>
    </row>
    <row r="552" spans="1:13" x14ac:dyDescent="0.3">
      <c r="A552" s="11" t="s">
        <v>2508</v>
      </c>
      <c r="B552" s="39">
        <v>45851</v>
      </c>
      <c r="C552" s="12" t="s">
        <v>1105</v>
      </c>
      <c r="D552" s="12" t="s">
        <v>1631</v>
      </c>
      <c r="E552" s="12" t="s">
        <v>1932</v>
      </c>
      <c r="F552" s="12">
        <v>4</v>
      </c>
      <c r="G552" s="12">
        <v>714.89</v>
      </c>
      <c r="H552" s="41">
        <v>0.15</v>
      </c>
      <c r="I552" s="12" t="s">
        <v>1952</v>
      </c>
      <c r="J552" s="12">
        <v>2430.6260000000002</v>
      </c>
      <c r="K552" s="17">
        <f t="shared" si="24"/>
        <v>4</v>
      </c>
      <c r="L552" s="20">
        <f t="shared" si="25"/>
        <v>714.89</v>
      </c>
      <c r="M552" s="45">
        <f t="shared" si="26"/>
        <v>0.15</v>
      </c>
    </row>
    <row r="553" spans="1:13" x14ac:dyDescent="0.3">
      <c r="A553" s="11" t="s">
        <v>2509</v>
      </c>
      <c r="B553" s="39">
        <v>45222</v>
      </c>
      <c r="C553" s="12" t="s">
        <v>623</v>
      </c>
      <c r="D553" s="12" t="s">
        <v>1702</v>
      </c>
      <c r="E553" s="12" t="s">
        <v>1889</v>
      </c>
      <c r="F553" s="12">
        <v>3</v>
      </c>
      <c r="G553" s="12">
        <v>137.77000000000001</v>
      </c>
      <c r="H553" s="41">
        <v>0.26</v>
      </c>
      <c r="I553" s="12" t="s">
        <v>1954</v>
      </c>
      <c r="J553" s="12">
        <v>305.84940000000012</v>
      </c>
      <c r="K553" s="17">
        <f t="shared" si="24"/>
        <v>3</v>
      </c>
      <c r="L553" s="20">
        <f t="shared" si="25"/>
        <v>137.77000000000001</v>
      </c>
      <c r="M553" s="45">
        <f t="shared" si="26"/>
        <v>0.26</v>
      </c>
    </row>
    <row r="554" spans="1:13" x14ac:dyDescent="0.3">
      <c r="A554" s="11" t="s">
        <v>2510</v>
      </c>
      <c r="B554" s="39">
        <v>45940</v>
      </c>
      <c r="C554" s="12" t="s">
        <v>118</v>
      </c>
      <c r="D554" s="12" t="s">
        <v>1852</v>
      </c>
      <c r="E554" s="12" t="s">
        <v>1920</v>
      </c>
      <c r="F554" s="12">
        <v>3</v>
      </c>
      <c r="G554" s="12">
        <v>862.18</v>
      </c>
      <c r="H554" s="41">
        <v>0.22</v>
      </c>
      <c r="I554" s="12" t="s">
        <v>1954</v>
      </c>
      <c r="J554" s="12">
        <v>2017.5011999999999</v>
      </c>
      <c r="K554" s="17">
        <f t="shared" si="24"/>
        <v>3</v>
      </c>
      <c r="L554" s="20">
        <f t="shared" si="25"/>
        <v>862.18</v>
      </c>
      <c r="M554" s="45">
        <f t="shared" si="26"/>
        <v>0.22</v>
      </c>
    </row>
    <row r="555" spans="1:13" x14ac:dyDescent="0.3">
      <c r="A555" s="11" t="s">
        <v>2511</v>
      </c>
      <c r="B555" s="39">
        <v>45822</v>
      </c>
      <c r="C555" s="12" t="s">
        <v>218</v>
      </c>
      <c r="D555" s="12" t="s">
        <v>1686</v>
      </c>
      <c r="E555" s="12" t="s">
        <v>1927</v>
      </c>
      <c r="F555" s="12">
        <v>2</v>
      </c>
      <c r="G555" s="12">
        <v>833.64</v>
      </c>
      <c r="H555" s="41">
        <v>0.24</v>
      </c>
      <c r="I555" s="12" t="s">
        <v>1954</v>
      </c>
      <c r="J555" s="12">
        <v>1267.1328000000001</v>
      </c>
      <c r="K555" s="17">
        <f t="shared" si="24"/>
        <v>2</v>
      </c>
      <c r="L555" s="20">
        <f t="shared" si="25"/>
        <v>833.64</v>
      </c>
      <c r="M555" s="45">
        <f t="shared" si="26"/>
        <v>0.24</v>
      </c>
    </row>
    <row r="556" spans="1:13" x14ac:dyDescent="0.3">
      <c r="A556" s="11" t="s">
        <v>2512</v>
      </c>
      <c r="B556" s="39">
        <v>45752</v>
      </c>
      <c r="C556" s="12" t="s">
        <v>870</v>
      </c>
      <c r="D556" s="12" t="s">
        <v>1624</v>
      </c>
      <c r="E556" s="12" t="s">
        <v>1929</v>
      </c>
      <c r="F556" s="12">
        <v>3</v>
      </c>
      <c r="G556" s="12">
        <v>543.22</v>
      </c>
      <c r="H556" s="41">
        <v>0.05</v>
      </c>
      <c r="I556" s="12" t="s">
        <v>1957</v>
      </c>
      <c r="J556" s="12">
        <v>1548.1769999999999</v>
      </c>
      <c r="K556" s="17">
        <f t="shared" si="24"/>
        <v>3</v>
      </c>
      <c r="L556" s="20">
        <f t="shared" si="25"/>
        <v>543.22</v>
      </c>
      <c r="M556" s="45">
        <f t="shared" si="26"/>
        <v>0.05</v>
      </c>
    </row>
    <row r="557" spans="1:13" x14ac:dyDescent="0.3">
      <c r="A557" s="11" t="s">
        <v>2513</v>
      </c>
      <c r="B557" s="39">
        <v>45677</v>
      </c>
      <c r="C557" s="12" t="s">
        <v>894</v>
      </c>
      <c r="D557" s="12" t="s">
        <v>1840</v>
      </c>
      <c r="E557" s="12" t="s">
        <v>1889</v>
      </c>
      <c r="F557" s="12">
        <v>3</v>
      </c>
      <c r="G557" s="12">
        <v>691.02</v>
      </c>
      <c r="H557" s="41">
        <v>0.12</v>
      </c>
      <c r="I557" s="12" t="s">
        <v>1957</v>
      </c>
      <c r="J557" s="12">
        <v>1824.2927999999999</v>
      </c>
      <c r="K557" s="17">
        <f t="shared" si="24"/>
        <v>3</v>
      </c>
      <c r="L557" s="20">
        <f t="shared" si="25"/>
        <v>691.02</v>
      </c>
      <c r="M557" s="45">
        <f t="shared" si="26"/>
        <v>0.12</v>
      </c>
    </row>
    <row r="558" spans="1:13" x14ac:dyDescent="0.3">
      <c r="A558" s="11" t="s">
        <v>2514</v>
      </c>
      <c r="B558" s="39">
        <v>45253</v>
      </c>
      <c r="C558" s="12" t="s">
        <v>318</v>
      </c>
      <c r="D558" s="12" t="s">
        <v>1834</v>
      </c>
      <c r="E558" s="12" t="s">
        <v>1935</v>
      </c>
      <c r="F558" s="12">
        <v>4</v>
      </c>
      <c r="G558" s="12">
        <v>338.73</v>
      </c>
      <c r="H558" s="41">
        <v>0.18</v>
      </c>
      <c r="I558" s="12" t="s">
        <v>1952</v>
      </c>
      <c r="J558" s="12">
        <v>1111.0344</v>
      </c>
      <c r="K558" s="17">
        <f t="shared" si="24"/>
        <v>4</v>
      </c>
      <c r="L558" s="20">
        <f t="shared" si="25"/>
        <v>338.73</v>
      </c>
      <c r="M558" s="45">
        <f t="shared" si="26"/>
        <v>0.18</v>
      </c>
    </row>
    <row r="559" spans="1:13" x14ac:dyDescent="0.3">
      <c r="A559" s="11" t="s">
        <v>2515</v>
      </c>
      <c r="B559" s="39">
        <v>45389</v>
      </c>
      <c r="C559" s="12" t="s">
        <v>234</v>
      </c>
      <c r="D559" s="12" t="s">
        <v>1828</v>
      </c>
      <c r="E559" s="12" t="s">
        <v>1932</v>
      </c>
      <c r="F559" s="12">
        <v>3</v>
      </c>
      <c r="G559" s="12">
        <v>366.08</v>
      </c>
      <c r="H559" s="41">
        <v>0.05</v>
      </c>
      <c r="I559" s="12" t="s">
        <v>1952</v>
      </c>
      <c r="J559" s="12">
        <v>1043.328</v>
      </c>
      <c r="K559" s="17">
        <f t="shared" si="24"/>
        <v>3</v>
      </c>
      <c r="L559" s="20">
        <f t="shared" si="25"/>
        <v>366.08</v>
      </c>
      <c r="M559" s="45">
        <f t="shared" si="26"/>
        <v>0.05</v>
      </c>
    </row>
    <row r="560" spans="1:13" x14ac:dyDescent="0.3">
      <c r="A560" s="11" t="s">
        <v>2516</v>
      </c>
      <c r="B560" s="39">
        <v>45840</v>
      </c>
      <c r="C560" s="12" t="s">
        <v>376</v>
      </c>
      <c r="D560" s="12" t="s">
        <v>1604</v>
      </c>
      <c r="E560" s="12" t="s">
        <v>1925</v>
      </c>
      <c r="F560" s="12">
        <v>4</v>
      </c>
      <c r="G560" s="12">
        <v>539.48</v>
      </c>
      <c r="H560" s="41">
        <v>0.28000000000000003</v>
      </c>
      <c r="I560" s="12" t="s">
        <v>1957</v>
      </c>
      <c r="J560" s="12">
        <v>1553.7023999999999</v>
      </c>
      <c r="K560" s="17">
        <f t="shared" si="24"/>
        <v>4</v>
      </c>
      <c r="L560" s="20">
        <f t="shared" si="25"/>
        <v>539.48</v>
      </c>
      <c r="M560" s="45">
        <f t="shared" si="26"/>
        <v>0.28000000000000003</v>
      </c>
    </row>
    <row r="561" spans="1:13" x14ac:dyDescent="0.3">
      <c r="A561" s="11" t="s">
        <v>2517</v>
      </c>
      <c r="B561" s="39">
        <v>45256</v>
      </c>
      <c r="C561" s="12" t="s">
        <v>1225</v>
      </c>
      <c r="D561" s="12" t="s">
        <v>1849</v>
      </c>
      <c r="E561" s="12" t="s">
        <v>1932</v>
      </c>
      <c r="F561" s="12">
        <v>1</v>
      </c>
      <c r="G561" s="12">
        <v>499.59</v>
      </c>
      <c r="H561" s="41">
        <v>0.03</v>
      </c>
      <c r="I561" s="12" t="s">
        <v>1957</v>
      </c>
      <c r="J561" s="12">
        <v>484.60230000000001</v>
      </c>
      <c r="K561" s="17">
        <f t="shared" si="24"/>
        <v>1</v>
      </c>
      <c r="L561" s="20">
        <f t="shared" si="25"/>
        <v>499.59</v>
      </c>
      <c r="M561" s="45">
        <f t="shared" si="26"/>
        <v>0.03</v>
      </c>
    </row>
    <row r="562" spans="1:13" x14ac:dyDescent="0.3">
      <c r="A562" s="11" t="s">
        <v>2518</v>
      </c>
      <c r="B562" s="39">
        <v>45326</v>
      </c>
      <c r="C562" s="12" t="s">
        <v>626</v>
      </c>
      <c r="D562" s="12" t="s">
        <v>1660</v>
      </c>
      <c r="E562" s="12" t="s">
        <v>1910</v>
      </c>
      <c r="F562" s="12">
        <v>3</v>
      </c>
      <c r="G562" s="12">
        <v>330.04</v>
      </c>
      <c r="H562" s="41">
        <v>0.2</v>
      </c>
      <c r="I562" s="12" t="s">
        <v>1952</v>
      </c>
      <c r="J562" s="12">
        <v>792.09600000000012</v>
      </c>
      <c r="K562" s="17">
        <f t="shared" si="24"/>
        <v>3</v>
      </c>
      <c r="L562" s="20">
        <f t="shared" si="25"/>
        <v>330.04</v>
      </c>
      <c r="M562" s="45">
        <f t="shared" si="26"/>
        <v>0.2</v>
      </c>
    </row>
    <row r="563" spans="1:13" x14ac:dyDescent="0.3">
      <c r="A563" s="11" t="s">
        <v>2519</v>
      </c>
      <c r="B563" s="39">
        <v>45459</v>
      </c>
      <c r="C563" s="12" t="s">
        <v>608</v>
      </c>
      <c r="D563" s="12" t="s">
        <v>1597</v>
      </c>
      <c r="E563" s="12" t="s">
        <v>1935</v>
      </c>
      <c r="F563" s="12">
        <v>2</v>
      </c>
      <c r="G563" s="12">
        <v>813.01</v>
      </c>
      <c r="H563" s="41">
        <v>0.06</v>
      </c>
      <c r="I563" s="12" t="s">
        <v>1954</v>
      </c>
      <c r="J563" s="12">
        <v>1528.4588000000001</v>
      </c>
      <c r="K563" s="17">
        <f t="shared" si="24"/>
        <v>2</v>
      </c>
      <c r="L563" s="20">
        <f t="shared" si="25"/>
        <v>813.01</v>
      </c>
      <c r="M563" s="45">
        <f t="shared" si="26"/>
        <v>0.06</v>
      </c>
    </row>
    <row r="564" spans="1:13" x14ac:dyDescent="0.3">
      <c r="A564" s="11" t="s">
        <v>2520</v>
      </c>
      <c r="B564" s="39">
        <v>45715</v>
      </c>
      <c r="C564" s="12" t="s">
        <v>114</v>
      </c>
      <c r="D564" s="12" t="s">
        <v>1555</v>
      </c>
      <c r="E564" s="12" t="s">
        <v>1889</v>
      </c>
      <c r="F564" s="12">
        <v>4</v>
      </c>
      <c r="G564" s="12">
        <v>204.8</v>
      </c>
      <c r="H564" s="41">
        <v>0.03</v>
      </c>
      <c r="I564" s="12" t="s">
        <v>1954</v>
      </c>
      <c r="J564" s="12">
        <v>794.62400000000002</v>
      </c>
      <c r="K564" s="17">
        <f t="shared" si="24"/>
        <v>4</v>
      </c>
      <c r="L564" s="20">
        <f t="shared" si="25"/>
        <v>204.8</v>
      </c>
      <c r="M564" s="45">
        <f t="shared" si="26"/>
        <v>0.03</v>
      </c>
    </row>
    <row r="565" spans="1:13" x14ac:dyDescent="0.3">
      <c r="A565" s="11" t="s">
        <v>2521</v>
      </c>
      <c r="B565" s="39">
        <v>45223</v>
      </c>
      <c r="C565" s="12" t="s">
        <v>58</v>
      </c>
      <c r="D565" s="12" t="s">
        <v>2054</v>
      </c>
      <c r="E565" s="12" t="s">
        <v>1894</v>
      </c>
      <c r="F565" s="12">
        <v>3</v>
      </c>
      <c r="G565" s="12">
        <v>728.32</v>
      </c>
      <c r="H565" s="41">
        <v>0.01</v>
      </c>
      <c r="I565" s="12" t="s">
        <v>1952</v>
      </c>
      <c r="J565" s="12">
        <v>2163.1104</v>
      </c>
      <c r="K565" s="17">
        <f t="shared" si="24"/>
        <v>3</v>
      </c>
      <c r="L565" s="20">
        <f t="shared" si="25"/>
        <v>728.32</v>
      </c>
      <c r="M565" s="45">
        <f t="shared" si="26"/>
        <v>0.01</v>
      </c>
    </row>
    <row r="566" spans="1:13" x14ac:dyDescent="0.3">
      <c r="A566" s="11" t="s">
        <v>2522</v>
      </c>
      <c r="B566" s="39">
        <v>45507</v>
      </c>
      <c r="C566" s="12" t="s">
        <v>1408</v>
      </c>
      <c r="D566" s="12" t="s">
        <v>1752</v>
      </c>
      <c r="E566" s="12" t="s">
        <v>1907</v>
      </c>
      <c r="F566" s="12">
        <v>3</v>
      </c>
      <c r="G566" s="12">
        <v>836.4</v>
      </c>
      <c r="H566" s="41">
        <v>0</v>
      </c>
      <c r="I566" s="12" t="s">
        <v>1952</v>
      </c>
      <c r="J566" s="12">
        <v>2509.1999999999998</v>
      </c>
      <c r="K566" s="17">
        <f t="shared" si="24"/>
        <v>3</v>
      </c>
      <c r="L566" s="20">
        <f t="shared" si="25"/>
        <v>836.4</v>
      </c>
      <c r="M566" s="45">
        <f t="shared" si="26"/>
        <v>0</v>
      </c>
    </row>
    <row r="567" spans="1:13" x14ac:dyDescent="0.3">
      <c r="A567" s="11" t="s">
        <v>2523</v>
      </c>
      <c r="B567" s="39">
        <v>45843</v>
      </c>
      <c r="C567" s="12" t="s">
        <v>508</v>
      </c>
      <c r="D567" s="12" t="s">
        <v>1846</v>
      </c>
      <c r="E567" s="12" t="s">
        <v>1922</v>
      </c>
      <c r="F567" s="12">
        <v>1</v>
      </c>
      <c r="G567" s="12">
        <v>780.16</v>
      </c>
      <c r="H567" s="41">
        <v>0.02</v>
      </c>
      <c r="I567" s="12" t="s">
        <v>1957</v>
      </c>
      <c r="J567" s="12">
        <v>764.55679999999995</v>
      </c>
      <c r="K567" s="17">
        <f t="shared" si="24"/>
        <v>1</v>
      </c>
      <c r="L567" s="20">
        <f t="shared" si="25"/>
        <v>780.16</v>
      </c>
      <c r="M567" s="45">
        <f t="shared" si="26"/>
        <v>0.02</v>
      </c>
    </row>
    <row r="568" spans="1:13" x14ac:dyDescent="0.3">
      <c r="A568" s="11" t="s">
        <v>2524</v>
      </c>
      <c r="B568" s="39">
        <v>45804</v>
      </c>
      <c r="C568" s="12" t="s">
        <v>1459</v>
      </c>
      <c r="D568" s="12" t="s">
        <v>1711</v>
      </c>
      <c r="E568" s="12" t="s">
        <v>1925</v>
      </c>
      <c r="F568" s="12">
        <v>4</v>
      </c>
      <c r="G568" s="12">
        <v>354.12</v>
      </c>
      <c r="H568" s="41">
        <v>0.06</v>
      </c>
      <c r="I568" s="12" t="s">
        <v>1954</v>
      </c>
      <c r="J568" s="12">
        <v>1331.4911999999999</v>
      </c>
      <c r="K568" s="17">
        <f t="shared" si="24"/>
        <v>4</v>
      </c>
      <c r="L568" s="20">
        <f t="shared" si="25"/>
        <v>354.12</v>
      </c>
      <c r="M568" s="45">
        <f t="shared" si="26"/>
        <v>0.06</v>
      </c>
    </row>
    <row r="569" spans="1:13" x14ac:dyDescent="0.3">
      <c r="A569" s="11" t="s">
        <v>2525</v>
      </c>
      <c r="B569" s="39">
        <v>45602</v>
      </c>
      <c r="C569" s="12" t="s">
        <v>1408</v>
      </c>
      <c r="D569" s="12" t="s">
        <v>1764</v>
      </c>
      <c r="E569" s="12" t="s">
        <v>1889</v>
      </c>
      <c r="F569" s="12">
        <v>4</v>
      </c>
      <c r="G569" s="12">
        <v>282.48</v>
      </c>
      <c r="H569" s="41">
        <v>0.11</v>
      </c>
      <c r="I569" s="12" t="s">
        <v>1954</v>
      </c>
      <c r="J569" s="12">
        <v>1005.6288</v>
      </c>
      <c r="K569" s="17">
        <f t="shared" si="24"/>
        <v>4</v>
      </c>
      <c r="L569" s="20">
        <f t="shared" si="25"/>
        <v>282.48</v>
      </c>
      <c r="M569" s="45">
        <f t="shared" si="26"/>
        <v>0.11</v>
      </c>
    </row>
    <row r="570" spans="1:13" x14ac:dyDescent="0.3">
      <c r="A570" s="11" t="s">
        <v>2526</v>
      </c>
      <c r="B570" s="39">
        <v>45446</v>
      </c>
      <c r="C570" s="12" t="s">
        <v>1042</v>
      </c>
      <c r="D570" s="12" t="s">
        <v>1628</v>
      </c>
      <c r="E570" s="12" t="s">
        <v>1904</v>
      </c>
      <c r="F570" s="12">
        <v>2</v>
      </c>
      <c r="G570" s="12">
        <v>740.68</v>
      </c>
      <c r="H570" s="41">
        <v>0.02</v>
      </c>
      <c r="I570" s="12" t="s">
        <v>1954</v>
      </c>
      <c r="J570" s="12">
        <v>1451.7328</v>
      </c>
      <c r="K570" s="17">
        <f t="shared" si="24"/>
        <v>2</v>
      </c>
      <c r="L570" s="20">
        <f t="shared" si="25"/>
        <v>740.68</v>
      </c>
      <c r="M570" s="45">
        <f t="shared" si="26"/>
        <v>0.02</v>
      </c>
    </row>
    <row r="571" spans="1:13" x14ac:dyDescent="0.3">
      <c r="A571" s="11" t="s">
        <v>2527</v>
      </c>
      <c r="B571" s="39">
        <v>45384</v>
      </c>
      <c r="C571" s="12" t="s">
        <v>376</v>
      </c>
      <c r="D571" s="12" t="s">
        <v>1743</v>
      </c>
      <c r="E571" s="12" t="s">
        <v>1914</v>
      </c>
      <c r="F571" s="12">
        <v>3</v>
      </c>
      <c r="G571" s="12">
        <v>600.58000000000004</v>
      </c>
      <c r="H571" s="41">
        <v>0.28999999999999998</v>
      </c>
      <c r="I571" s="12" t="s">
        <v>1957</v>
      </c>
      <c r="J571" s="12">
        <v>1279.2354</v>
      </c>
      <c r="K571" s="17">
        <f t="shared" si="24"/>
        <v>3</v>
      </c>
      <c r="L571" s="20">
        <f t="shared" si="25"/>
        <v>600.58000000000004</v>
      </c>
      <c r="M571" s="45">
        <f t="shared" si="26"/>
        <v>0.28999999999999998</v>
      </c>
    </row>
    <row r="572" spans="1:13" x14ac:dyDescent="0.3">
      <c r="A572" s="11" t="s">
        <v>2528</v>
      </c>
      <c r="B572" s="39">
        <v>45348</v>
      </c>
      <c r="C572" s="12" t="s">
        <v>1433</v>
      </c>
      <c r="D572" s="12" t="s">
        <v>1770</v>
      </c>
      <c r="E572" s="12" t="s">
        <v>1894</v>
      </c>
      <c r="F572" s="12">
        <v>3</v>
      </c>
      <c r="G572" s="12">
        <v>345.58</v>
      </c>
      <c r="H572" s="41">
        <v>0.22</v>
      </c>
      <c r="I572" s="12" t="s">
        <v>1952</v>
      </c>
      <c r="J572" s="12">
        <v>808.65719999999999</v>
      </c>
      <c r="K572" s="17">
        <f t="shared" si="24"/>
        <v>3</v>
      </c>
      <c r="L572" s="20">
        <f t="shared" si="25"/>
        <v>345.58</v>
      </c>
      <c r="M572" s="45">
        <f t="shared" si="26"/>
        <v>0.22</v>
      </c>
    </row>
    <row r="573" spans="1:13" x14ac:dyDescent="0.3">
      <c r="A573" s="11" t="s">
        <v>2529</v>
      </c>
      <c r="B573" s="39">
        <v>45688</v>
      </c>
      <c r="C573" s="12" t="s">
        <v>912</v>
      </c>
      <c r="D573" s="12" t="s">
        <v>1621</v>
      </c>
      <c r="E573" s="12" t="s">
        <v>1920</v>
      </c>
      <c r="F573" s="12">
        <v>1</v>
      </c>
      <c r="G573" s="12">
        <v>974.52</v>
      </c>
      <c r="H573" s="41">
        <v>0.01</v>
      </c>
      <c r="I573" s="12" t="s">
        <v>1954</v>
      </c>
      <c r="J573" s="12">
        <v>964.77480000000003</v>
      </c>
      <c r="K573" s="17">
        <f t="shared" si="24"/>
        <v>1</v>
      </c>
      <c r="L573" s="20">
        <f t="shared" si="25"/>
        <v>974.52</v>
      </c>
      <c r="M573" s="45">
        <f t="shared" si="26"/>
        <v>0.01</v>
      </c>
    </row>
    <row r="574" spans="1:13" x14ac:dyDescent="0.3">
      <c r="A574" s="11" t="s">
        <v>2530</v>
      </c>
      <c r="B574" s="39">
        <v>45249</v>
      </c>
      <c r="C574" s="12" t="s">
        <v>161</v>
      </c>
      <c r="D574" s="12" t="s">
        <v>1618</v>
      </c>
      <c r="E574" s="12" t="s">
        <v>1885</v>
      </c>
      <c r="F574" s="12">
        <v>3</v>
      </c>
      <c r="G574" s="12">
        <v>282.33</v>
      </c>
      <c r="H574" s="41">
        <v>7.0000000000000007E-2</v>
      </c>
      <c r="I574" s="12" t="s">
        <v>1952</v>
      </c>
      <c r="J574" s="12">
        <v>787.70069999999998</v>
      </c>
      <c r="K574" s="17">
        <f t="shared" si="24"/>
        <v>3</v>
      </c>
      <c r="L574" s="20">
        <f t="shared" si="25"/>
        <v>282.33</v>
      </c>
      <c r="M574" s="45">
        <f t="shared" si="26"/>
        <v>7.0000000000000007E-2</v>
      </c>
    </row>
    <row r="575" spans="1:13" x14ac:dyDescent="0.3">
      <c r="A575" s="11" t="s">
        <v>2531</v>
      </c>
      <c r="B575" s="39">
        <v>45726</v>
      </c>
      <c r="C575" s="12" t="s">
        <v>1204</v>
      </c>
      <c r="D575" s="12" t="s">
        <v>1804</v>
      </c>
      <c r="E575" s="12" t="s">
        <v>1941</v>
      </c>
      <c r="F575" s="12">
        <v>4</v>
      </c>
      <c r="G575" s="12">
        <v>158.46</v>
      </c>
      <c r="H575" s="41">
        <v>0.09</v>
      </c>
      <c r="I575" s="12" t="s">
        <v>1954</v>
      </c>
      <c r="J575" s="12">
        <v>576.7944</v>
      </c>
      <c r="K575" s="17">
        <f t="shared" si="24"/>
        <v>4</v>
      </c>
      <c r="L575" s="20">
        <f t="shared" si="25"/>
        <v>158.46</v>
      </c>
      <c r="M575" s="45">
        <f t="shared" si="26"/>
        <v>0.09</v>
      </c>
    </row>
    <row r="576" spans="1:13" x14ac:dyDescent="0.3">
      <c r="A576" s="11" t="s">
        <v>2532</v>
      </c>
      <c r="B576" s="39">
        <v>45283</v>
      </c>
      <c r="C576" s="12" t="s">
        <v>1087</v>
      </c>
      <c r="D576" s="12" t="s">
        <v>1740</v>
      </c>
      <c r="E576" s="12" t="s">
        <v>1907</v>
      </c>
      <c r="F576" s="12">
        <v>2</v>
      </c>
      <c r="G576" s="12">
        <v>778.56</v>
      </c>
      <c r="H576" s="41">
        <v>0.11</v>
      </c>
      <c r="I576" s="12" t="s">
        <v>1957</v>
      </c>
      <c r="J576" s="12">
        <v>1385.8368</v>
      </c>
      <c r="K576" s="17">
        <f t="shared" si="24"/>
        <v>2</v>
      </c>
      <c r="L576" s="20">
        <f t="shared" si="25"/>
        <v>778.56</v>
      </c>
      <c r="M576" s="45">
        <f t="shared" si="26"/>
        <v>0.11</v>
      </c>
    </row>
    <row r="577" spans="1:13" x14ac:dyDescent="0.3">
      <c r="A577" s="11" t="s">
        <v>2533</v>
      </c>
      <c r="B577" s="39">
        <v>45353</v>
      </c>
      <c r="C577" s="12" t="s">
        <v>771</v>
      </c>
      <c r="D577" s="12" t="s">
        <v>1725</v>
      </c>
      <c r="E577" s="12" t="s">
        <v>1941</v>
      </c>
      <c r="F577" s="12">
        <v>4</v>
      </c>
      <c r="G577" s="12">
        <v>280.16000000000003</v>
      </c>
      <c r="H577" s="41">
        <v>0.18</v>
      </c>
      <c r="I577" s="12" t="s">
        <v>1957</v>
      </c>
      <c r="J577" s="12">
        <v>918.92480000000012</v>
      </c>
      <c r="K577" s="17">
        <f t="shared" si="24"/>
        <v>4</v>
      </c>
      <c r="L577" s="20">
        <f t="shared" si="25"/>
        <v>280.16000000000003</v>
      </c>
      <c r="M577" s="45">
        <f t="shared" si="26"/>
        <v>0.18</v>
      </c>
    </row>
    <row r="578" spans="1:13" x14ac:dyDescent="0.3">
      <c r="A578" s="11" t="s">
        <v>2534</v>
      </c>
      <c r="B578" s="39">
        <v>45592</v>
      </c>
      <c r="C578" s="12" t="s">
        <v>921</v>
      </c>
      <c r="D578" s="12" t="s">
        <v>1789</v>
      </c>
      <c r="E578" s="12" t="s">
        <v>1925</v>
      </c>
      <c r="F578" s="12">
        <v>2</v>
      </c>
      <c r="G578" s="12">
        <v>649.54999999999995</v>
      </c>
      <c r="H578" s="41">
        <v>0.28999999999999998</v>
      </c>
      <c r="I578" s="12" t="s">
        <v>1954</v>
      </c>
      <c r="J578" s="12">
        <v>922.36099999999988</v>
      </c>
      <c r="K578" s="17">
        <f t="shared" ref="K578:K641" si="27">IF(F578="",AVERAGEIF($D$2:$D$2000,D578,$F$2:$F$2000),F578)</f>
        <v>2</v>
      </c>
      <c r="L578" s="20">
        <f t="shared" ref="L578:L641" si="28">IF(G578="",AVERAGEIF($D$2:$D$2000,D578,$G$2:$G$2000),G578)</f>
        <v>649.54999999999995</v>
      </c>
      <c r="M578" s="45">
        <f t="shared" ref="M578:M641" si="29">IF(H578="",AVERAGE($D$2:$D$2000,D578,$H$2:$H$2000),H578)</f>
        <v>0.28999999999999998</v>
      </c>
    </row>
    <row r="579" spans="1:13" x14ac:dyDescent="0.3">
      <c r="A579" s="11" t="s">
        <v>2535</v>
      </c>
      <c r="B579" s="39">
        <v>45360</v>
      </c>
      <c r="C579" s="12" t="s">
        <v>42</v>
      </c>
      <c r="D579" s="12" t="s">
        <v>1840</v>
      </c>
      <c r="E579" s="12" t="s">
        <v>1889</v>
      </c>
      <c r="F579" s="12">
        <v>2</v>
      </c>
      <c r="G579" s="12">
        <v>994.32</v>
      </c>
      <c r="H579" s="41">
        <v>0.27</v>
      </c>
      <c r="I579" s="12" t="s">
        <v>1954</v>
      </c>
      <c r="J579" s="12">
        <v>1451.7072000000001</v>
      </c>
      <c r="K579" s="17">
        <f t="shared" si="27"/>
        <v>2</v>
      </c>
      <c r="L579" s="20">
        <f t="shared" si="28"/>
        <v>994.32</v>
      </c>
      <c r="M579" s="45">
        <f t="shared" si="29"/>
        <v>0.27</v>
      </c>
    </row>
    <row r="580" spans="1:13" x14ac:dyDescent="0.3">
      <c r="A580" s="11" t="s">
        <v>2536</v>
      </c>
      <c r="B580" s="39">
        <v>45649</v>
      </c>
      <c r="C580" s="12" t="s">
        <v>731</v>
      </c>
      <c r="D580" s="12" t="s">
        <v>1819</v>
      </c>
      <c r="E580" s="12" t="s">
        <v>1922</v>
      </c>
      <c r="F580" s="12">
        <v>1</v>
      </c>
      <c r="G580" s="12">
        <v>64.94</v>
      </c>
      <c r="H580" s="41">
        <v>0.21</v>
      </c>
      <c r="I580" s="12" t="s">
        <v>1954</v>
      </c>
      <c r="J580" s="12">
        <v>51.302599999999998</v>
      </c>
      <c r="K580" s="17">
        <f t="shared" si="27"/>
        <v>1</v>
      </c>
      <c r="L580" s="20">
        <f t="shared" si="28"/>
        <v>64.94</v>
      </c>
      <c r="M580" s="45">
        <f t="shared" si="29"/>
        <v>0.21</v>
      </c>
    </row>
    <row r="581" spans="1:13" x14ac:dyDescent="0.3">
      <c r="A581" s="11" t="s">
        <v>2537</v>
      </c>
      <c r="B581" s="39">
        <v>45709</v>
      </c>
      <c r="C581" s="12" t="s">
        <v>470</v>
      </c>
      <c r="D581" s="12" t="s">
        <v>1689</v>
      </c>
      <c r="E581" s="12" t="s">
        <v>1907</v>
      </c>
      <c r="F581" s="12">
        <v>2</v>
      </c>
      <c r="G581" s="12">
        <v>507.66</v>
      </c>
      <c r="H581" s="41">
        <v>0</v>
      </c>
      <c r="I581" s="12" t="s">
        <v>1957</v>
      </c>
      <c r="J581" s="12">
        <v>1015.32</v>
      </c>
      <c r="K581" s="17">
        <f t="shared" si="27"/>
        <v>2</v>
      </c>
      <c r="L581" s="20">
        <f t="shared" si="28"/>
        <v>507.66</v>
      </c>
      <c r="M581" s="45">
        <f t="shared" si="29"/>
        <v>0</v>
      </c>
    </row>
    <row r="582" spans="1:13" x14ac:dyDescent="0.3">
      <c r="A582" s="11" t="s">
        <v>2538</v>
      </c>
      <c r="B582" s="39">
        <v>45273</v>
      </c>
      <c r="C582" s="12" t="s">
        <v>786</v>
      </c>
      <c r="D582" s="12" t="s">
        <v>1819</v>
      </c>
      <c r="E582" s="12" t="s">
        <v>1897</v>
      </c>
      <c r="F582" s="12">
        <v>4</v>
      </c>
      <c r="G582" s="12">
        <v>968.27</v>
      </c>
      <c r="H582" s="41">
        <v>0.03</v>
      </c>
      <c r="I582" s="12" t="s">
        <v>1954</v>
      </c>
      <c r="J582" s="12">
        <v>3756.8876</v>
      </c>
      <c r="K582" s="17">
        <f t="shared" si="27"/>
        <v>4</v>
      </c>
      <c r="L582" s="20">
        <f t="shared" si="28"/>
        <v>968.27</v>
      </c>
      <c r="M582" s="45">
        <f t="shared" si="29"/>
        <v>0.03</v>
      </c>
    </row>
    <row r="583" spans="1:13" x14ac:dyDescent="0.3">
      <c r="A583" s="11" t="s">
        <v>2539</v>
      </c>
      <c r="B583" s="39">
        <v>45250</v>
      </c>
      <c r="C583" s="12" t="s">
        <v>81</v>
      </c>
      <c r="D583" s="12" t="s">
        <v>1840</v>
      </c>
      <c r="E583" s="12" t="s">
        <v>1901</v>
      </c>
      <c r="F583" s="12">
        <v>4</v>
      </c>
      <c r="G583" s="12">
        <v>510.33</v>
      </c>
      <c r="H583" s="41">
        <v>0.2</v>
      </c>
      <c r="I583" s="12" t="s">
        <v>1954</v>
      </c>
      <c r="J583" s="12">
        <v>1633.056</v>
      </c>
      <c r="K583" s="17">
        <f t="shared" si="27"/>
        <v>4</v>
      </c>
      <c r="L583" s="20">
        <f t="shared" si="28"/>
        <v>510.33</v>
      </c>
      <c r="M583" s="45">
        <f t="shared" si="29"/>
        <v>0.2</v>
      </c>
    </row>
    <row r="584" spans="1:13" x14ac:dyDescent="0.3">
      <c r="A584" s="11" t="s">
        <v>2540</v>
      </c>
      <c r="B584" s="39">
        <v>45539</v>
      </c>
      <c r="C584" s="12" t="s">
        <v>58</v>
      </c>
      <c r="D584" s="12" t="s">
        <v>1705</v>
      </c>
      <c r="E584" s="12" t="s">
        <v>1941</v>
      </c>
      <c r="F584" s="12">
        <v>2</v>
      </c>
      <c r="G584" s="12">
        <v>156.72999999999999</v>
      </c>
      <c r="H584" s="41">
        <v>0.18</v>
      </c>
      <c r="I584" s="12" t="s">
        <v>1957</v>
      </c>
      <c r="J584" s="12">
        <v>257.03719999999998</v>
      </c>
      <c r="K584" s="17">
        <f t="shared" si="27"/>
        <v>2</v>
      </c>
      <c r="L584" s="20">
        <f t="shared" si="28"/>
        <v>156.72999999999999</v>
      </c>
      <c r="M584" s="45">
        <f t="shared" si="29"/>
        <v>0.18</v>
      </c>
    </row>
    <row r="585" spans="1:13" x14ac:dyDescent="0.3">
      <c r="A585" s="11" t="s">
        <v>2541</v>
      </c>
      <c r="B585" s="39">
        <v>45810</v>
      </c>
      <c r="C585" s="12" t="s">
        <v>487</v>
      </c>
      <c r="D585" s="12" t="s">
        <v>1873</v>
      </c>
      <c r="E585" s="12" t="s">
        <v>1917</v>
      </c>
      <c r="F585" s="12">
        <v>3</v>
      </c>
      <c r="G585" s="12">
        <v>53.83</v>
      </c>
      <c r="H585" s="41">
        <v>0.24</v>
      </c>
      <c r="I585" s="12" t="s">
        <v>1952</v>
      </c>
      <c r="J585" s="12">
        <v>122.7324</v>
      </c>
      <c r="K585" s="17">
        <f t="shared" si="27"/>
        <v>3</v>
      </c>
      <c r="L585" s="20">
        <f t="shared" si="28"/>
        <v>53.83</v>
      </c>
      <c r="M585" s="45">
        <f t="shared" si="29"/>
        <v>0.24</v>
      </c>
    </row>
    <row r="586" spans="1:13" x14ac:dyDescent="0.3">
      <c r="A586" s="11" t="s">
        <v>2542</v>
      </c>
      <c r="B586" s="39">
        <v>45350</v>
      </c>
      <c r="C586" s="12" t="s">
        <v>1189</v>
      </c>
      <c r="D586" s="12" t="s">
        <v>1810</v>
      </c>
      <c r="E586" s="12" t="s">
        <v>1897</v>
      </c>
      <c r="F586" s="12">
        <v>1</v>
      </c>
      <c r="G586" s="12">
        <v>34.71</v>
      </c>
      <c r="H586" s="41">
        <v>0.1</v>
      </c>
      <c r="I586" s="12" t="s">
        <v>1957</v>
      </c>
      <c r="J586" s="12">
        <v>31.239000000000001</v>
      </c>
      <c r="K586" s="17">
        <f t="shared" si="27"/>
        <v>1</v>
      </c>
      <c r="L586" s="20">
        <f t="shared" si="28"/>
        <v>34.71</v>
      </c>
      <c r="M586" s="45">
        <f t="shared" si="29"/>
        <v>0.1</v>
      </c>
    </row>
    <row r="587" spans="1:13" x14ac:dyDescent="0.3">
      <c r="A587" s="11" t="s">
        <v>2543</v>
      </c>
      <c r="B587" s="39">
        <v>45633</v>
      </c>
      <c r="C587" s="12" t="s">
        <v>747</v>
      </c>
      <c r="D587" s="12" t="s">
        <v>1807</v>
      </c>
      <c r="E587" s="12" t="s">
        <v>1885</v>
      </c>
      <c r="F587" s="12">
        <v>2</v>
      </c>
      <c r="G587" s="12">
        <v>829.15</v>
      </c>
      <c r="H587" s="41">
        <v>0.11</v>
      </c>
      <c r="I587" s="12" t="s">
        <v>1954</v>
      </c>
      <c r="J587" s="12">
        <v>1475.8869999999999</v>
      </c>
      <c r="K587" s="17">
        <f t="shared" si="27"/>
        <v>2</v>
      </c>
      <c r="L587" s="20">
        <f t="shared" si="28"/>
        <v>829.15</v>
      </c>
      <c r="M587" s="45">
        <f t="shared" si="29"/>
        <v>0.11</v>
      </c>
    </row>
    <row r="588" spans="1:13" x14ac:dyDescent="0.3">
      <c r="A588" s="11" t="s">
        <v>2544</v>
      </c>
      <c r="B588" s="39">
        <v>45798</v>
      </c>
      <c r="C588" s="12" t="s">
        <v>852</v>
      </c>
      <c r="D588" s="12" t="s">
        <v>1870</v>
      </c>
      <c r="E588" s="12" t="s">
        <v>1894</v>
      </c>
      <c r="F588" s="12">
        <v>2</v>
      </c>
      <c r="G588" s="12">
        <v>481.86</v>
      </c>
      <c r="H588" s="41">
        <v>0.1</v>
      </c>
      <c r="I588" s="12" t="s">
        <v>1957</v>
      </c>
      <c r="J588" s="12">
        <v>867.34800000000007</v>
      </c>
      <c r="K588" s="17">
        <f t="shared" si="27"/>
        <v>2</v>
      </c>
      <c r="L588" s="20">
        <f t="shared" si="28"/>
        <v>481.86</v>
      </c>
      <c r="M588" s="45">
        <f t="shared" si="29"/>
        <v>0.1</v>
      </c>
    </row>
    <row r="589" spans="1:13" x14ac:dyDescent="0.3">
      <c r="A589" s="11" t="s">
        <v>2545</v>
      </c>
      <c r="B589" s="39">
        <v>45354</v>
      </c>
      <c r="C589" s="12" t="s">
        <v>502</v>
      </c>
      <c r="D589" s="12" t="s">
        <v>1731</v>
      </c>
      <c r="E589" s="12" t="s">
        <v>1907</v>
      </c>
      <c r="F589" s="12">
        <v>4</v>
      </c>
      <c r="G589" s="12">
        <v>915.17</v>
      </c>
      <c r="H589" s="41">
        <v>0.19</v>
      </c>
      <c r="I589" s="12" t="s">
        <v>1957</v>
      </c>
      <c r="J589" s="12">
        <v>2965.1507999999999</v>
      </c>
      <c r="K589" s="17">
        <f t="shared" si="27"/>
        <v>4</v>
      </c>
      <c r="L589" s="20">
        <f t="shared" si="28"/>
        <v>915.17</v>
      </c>
      <c r="M589" s="45">
        <f t="shared" si="29"/>
        <v>0.19</v>
      </c>
    </row>
    <row r="590" spans="1:13" x14ac:dyDescent="0.3">
      <c r="A590" s="11" t="s">
        <v>2546</v>
      </c>
      <c r="B590" s="39">
        <v>45357</v>
      </c>
      <c r="C590" s="12" t="s">
        <v>703</v>
      </c>
      <c r="D590" s="12" t="s">
        <v>1789</v>
      </c>
      <c r="E590" s="12" t="s">
        <v>1938</v>
      </c>
      <c r="F590" s="12">
        <v>1</v>
      </c>
      <c r="G590" s="12">
        <v>250.95</v>
      </c>
      <c r="H590" s="41">
        <v>0.03</v>
      </c>
      <c r="I590" s="12" t="s">
        <v>1954</v>
      </c>
      <c r="J590" s="12">
        <v>243.42150000000001</v>
      </c>
      <c r="K590" s="17">
        <f t="shared" si="27"/>
        <v>1</v>
      </c>
      <c r="L590" s="20">
        <f t="shared" si="28"/>
        <v>250.95</v>
      </c>
      <c r="M590" s="45">
        <f t="shared" si="29"/>
        <v>0.03</v>
      </c>
    </row>
    <row r="591" spans="1:13" x14ac:dyDescent="0.3">
      <c r="A591" s="11" t="s">
        <v>2547</v>
      </c>
      <c r="B591" s="39">
        <v>45257</v>
      </c>
      <c r="C591" s="12" t="s">
        <v>1033</v>
      </c>
      <c r="D591" s="12" t="s">
        <v>1864</v>
      </c>
      <c r="E591" s="12" t="s">
        <v>1901</v>
      </c>
      <c r="F591" s="12">
        <v>3</v>
      </c>
      <c r="G591" s="12">
        <v>882.84</v>
      </c>
      <c r="H591" s="41">
        <v>0.1</v>
      </c>
      <c r="I591" s="12" t="s">
        <v>1952</v>
      </c>
      <c r="J591" s="12">
        <v>2383.6680000000001</v>
      </c>
      <c r="K591" s="17">
        <f t="shared" si="27"/>
        <v>3</v>
      </c>
      <c r="L591" s="20">
        <f t="shared" si="28"/>
        <v>882.84</v>
      </c>
      <c r="M591" s="45">
        <f t="shared" si="29"/>
        <v>0.1</v>
      </c>
    </row>
    <row r="592" spans="1:13" x14ac:dyDescent="0.3">
      <c r="A592" s="11" t="s">
        <v>2548</v>
      </c>
      <c r="B592" s="39">
        <v>45702</v>
      </c>
      <c r="C592" s="12" t="s">
        <v>476</v>
      </c>
      <c r="D592" s="12" t="s">
        <v>1624</v>
      </c>
      <c r="E592" s="12" t="s">
        <v>1938</v>
      </c>
      <c r="F592" s="12">
        <v>4</v>
      </c>
      <c r="G592" s="12">
        <v>573.37</v>
      </c>
      <c r="H592" s="41">
        <v>0.04</v>
      </c>
      <c r="I592" s="12" t="s">
        <v>1957</v>
      </c>
      <c r="J592" s="12">
        <v>2201.7408</v>
      </c>
      <c r="K592" s="17">
        <f t="shared" si="27"/>
        <v>4</v>
      </c>
      <c r="L592" s="20">
        <f t="shared" si="28"/>
        <v>573.37</v>
      </c>
      <c r="M592" s="45">
        <f t="shared" si="29"/>
        <v>0.04</v>
      </c>
    </row>
    <row r="593" spans="1:13" x14ac:dyDescent="0.3">
      <c r="A593" s="11" t="s">
        <v>2549</v>
      </c>
      <c r="B593" s="39">
        <v>45318</v>
      </c>
      <c r="C593" s="12" t="s">
        <v>222</v>
      </c>
      <c r="D593" s="12" t="s">
        <v>1667</v>
      </c>
      <c r="E593" s="12" t="s">
        <v>1922</v>
      </c>
      <c r="F593" s="12">
        <v>3</v>
      </c>
      <c r="G593" s="12">
        <v>622.72</v>
      </c>
      <c r="H593" s="41">
        <v>0.04</v>
      </c>
      <c r="I593" s="12" t="s">
        <v>1952</v>
      </c>
      <c r="J593" s="12">
        <v>1793.4336000000001</v>
      </c>
      <c r="K593" s="17">
        <f t="shared" si="27"/>
        <v>3</v>
      </c>
      <c r="L593" s="20">
        <f t="shared" si="28"/>
        <v>622.72</v>
      </c>
      <c r="M593" s="45">
        <f t="shared" si="29"/>
        <v>0.04</v>
      </c>
    </row>
    <row r="594" spans="1:13" x14ac:dyDescent="0.3">
      <c r="A594" s="11" t="s">
        <v>2550</v>
      </c>
      <c r="B594" s="39">
        <v>45943</v>
      </c>
      <c r="C594" s="12" t="s">
        <v>1222</v>
      </c>
      <c r="D594" s="12" t="s">
        <v>1852</v>
      </c>
      <c r="E594" s="12" t="s">
        <v>1935</v>
      </c>
      <c r="F594" s="12">
        <v>3</v>
      </c>
      <c r="G594" s="12">
        <v>259.74</v>
      </c>
      <c r="H594" s="41">
        <v>0.24</v>
      </c>
      <c r="I594" s="12" t="s">
        <v>1952</v>
      </c>
      <c r="J594" s="12">
        <v>592.20720000000006</v>
      </c>
      <c r="K594" s="17">
        <f t="shared" si="27"/>
        <v>3</v>
      </c>
      <c r="L594" s="20">
        <f t="shared" si="28"/>
        <v>259.74</v>
      </c>
      <c r="M594" s="45">
        <f t="shared" si="29"/>
        <v>0.24</v>
      </c>
    </row>
    <row r="595" spans="1:13" x14ac:dyDescent="0.3">
      <c r="A595" s="11" t="s">
        <v>2551</v>
      </c>
      <c r="B595" s="39">
        <v>45769</v>
      </c>
      <c r="C595" s="12" t="s">
        <v>209</v>
      </c>
      <c r="D595" s="12" t="s">
        <v>1654</v>
      </c>
      <c r="E595" s="12" t="s">
        <v>1925</v>
      </c>
      <c r="F595" s="12">
        <v>4</v>
      </c>
      <c r="G595" s="12">
        <v>951.09</v>
      </c>
      <c r="H595" s="41">
        <v>0.14000000000000001</v>
      </c>
      <c r="I595" s="12" t="s">
        <v>1957</v>
      </c>
      <c r="J595" s="12">
        <v>3271.7496000000001</v>
      </c>
      <c r="K595" s="17">
        <f t="shared" si="27"/>
        <v>4</v>
      </c>
      <c r="L595" s="20">
        <f t="shared" si="28"/>
        <v>951.09</v>
      </c>
      <c r="M595" s="45">
        <f t="shared" si="29"/>
        <v>0.14000000000000001</v>
      </c>
    </row>
    <row r="596" spans="1:13" x14ac:dyDescent="0.3">
      <c r="A596" s="11" t="s">
        <v>2552</v>
      </c>
      <c r="B596" s="39">
        <v>45765</v>
      </c>
      <c r="C596" s="12" t="s">
        <v>658</v>
      </c>
      <c r="D596" s="12" t="s">
        <v>1873</v>
      </c>
      <c r="E596" s="12" t="s">
        <v>1889</v>
      </c>
      <c r="F596" s="12">
        <v>1</v>
      </c>
      <c r="G596" s="12">
        <v>71.709999999999994</v>
      </c>
      <c r="H596" s="41">
        <v>0.23</v>
      </c>
      <c r="I596" s="12" t="s">
        <v>1957</v>
      </c>
      <c r="J596" s="12">
        <v>55.216700000000003</v>
      </c>
      <c r="K596" s="17">
        <f t="shared" si="27"/>
        <v>1</v>
      </c>
      <c r="L596" s="20">
        <f t="shared" si="28"/>
        <v>71.709999999999994</v>
      </c>
      <c r="M596" s="45">
        <f t="shared" si="29"/>
        <v>0.23</v>
      </c>
    </row>
    <row r="597" spans="1:13" x14ac:dyDescent="0.3">
      <c r="A597" s="11" t="s">
        <v>2553</v>
      </c>
      <c r="B597" s="39">
        <v>45891</v>
      </c>
      <c r="C597" s="12" t="s">
        <v>580</v>
      </c>
      <c r="D597" s="12" t="s">
        <v>1628</v>
      </c>
      <c r="E597" s="12" t="s">
        <v>1907</v>
      </c>
      <c r="F597" s="12">
        <v>4</v>
      </c>
      <c r="G597" s="12">
        <v>894.93</v>
      </c>
      <c r="H597" s="41">
        <v>0.05</v>
      </c>
      <c r="I597" s="12" t="s">
        <v>1957</v>
      </c>
      <c r="J597" s="12">
        <v>3400.733999999999</v>
      </c>
      <c r="K597" s="17">
        <f t="shared" si="27"/>
        <v>4</v>
      </c>
      <c r="L597" s="20">
        <f t="shared" si="28"/>
        <v>894.93</v>
      </c>
      <c r="M597" s="45">
        <f t="shared" si="29"/>
        <v>0.05</v>
      </c>
    </row>
    <row r="598" spans="1:13" x14ac:dyDescent="0.3">
      <c r="A598" s="11" t="s">
        <v>2554</v>
      </c>
      <c r="B598" s="39">
        <v>45842</v>
      </c>
      <c r="C598" s="12" t="s">
        <v>667</v>
      </c>
      <c r="D598" s="12" t="s">
        <v>1810</v>
      </c>
      <c r="E598" s="12" t="s">
        <v>1910</v>
      </c>
      <c r="F598" s="12">
        <v>4</v>
      </c>
      <c r="G598" s="12">
        <v>870.18</v>
      </c>
      <c r="H598" s="41">
        <v>0.13</v>
      </c>
      <c r="I598" s="12" t="s">
        <v>1957</v>
      </c>
      <c r="J598" s="12">
        <v>3028.2264</v>
      </c>
      <c r="K598" s="17">
        <f t="shared" si="27"/>
        <v>4</v>
      </c>
      <c r="L598" s="20">
        <f t="shared" si="28"/>
        <v>870.18</v>
      </c>
      <c r="M598" s="45">
        <f t="shared" si="29"/>
        <v>0.13</v>
      </c>
    </row>
    <row r="599" spans="1:13" x14ac:dyDescent="0.3">
      <c r="A599" s="11" t="s">
        <v>2555</v>
      </c>
      <c r="B599" s="39">
        <v>45382</v>
      </c>
      <c r="C599" s="12" t="s">
        <v>894</v>
      </c>
      <c r="D599" s="12" t="s">
        <v>1767</v>
      </c>
      <c r="E599" s="12" t="s">
        <v>1889</v>
      </c>
      <c r="F599" s="12">
        <v>2</v>
      </c>
      <c r="G599" s="12">
        <v>552.72</v>
      </c>
      <c r="H599" s="41">
        <v>0.06</v>
      </c>
      <c r="I599" s="12" t="s">
        <v>1954</v>
      </c>
      <c r="J599" s="12">
        <v>1039.1135999999999</v>
      </c>
      <c r="K599" s="17">
        <f t="shared" si="27"/>
        <v>2</v>
      </c>
      <c r="L599" s="20">
        <f t="shared" si="28"/>
        <v>552.72</v>
      </c>
      <c r="M599" s="45">
        <f t="shared" si="29"/>
        <v>0.06</v>
      </c>
    </row>
    <row r="600" spans="1:13" x14ac:dyDescent="0.3">
      <c r="A600" s="11" t="s">
        <v>2556</v>
      </c>
      <c r="B600" s="39">
        <v>45236</v>
      </c>
      <c r="C600" s="12" t="s">
        <v>798</v>
      </c>
      <c r="D600" s="12" t="s">
        <v>1689</v>
      </c>
      <c r="E600" s="12" t="s">
        <v>1910</v>
      </c>
      <c r="F600" s="12">
        <v>3</v>
      </c>
      <c r="G600" s="12">
        <v>700.43</v>
      </c>
      <c r="H600" s="41">
        <v>0.01</v>
      </c>
      <c r="I600" s="12" t="s">
        <v>1957</v>
      </c>
      <c r="J600" s="12">
        <v>2080.2770999999998</v>
      </c>
      <c r="K600" s="17">
        <f t="shared" si="27"/>
        <v>3</v>
      </c>
      <c r="L600" s="20">
        <f t="shared" si="28"/>
        <v>700.43</v>
      </c>
      <c r="M600" s="45">
        <f t="shared" si="29"/>
        <v>0.01</v>
      </c>
    </row>
    <row r="601" spans="1:13" x14ac:dyDescent="0.3">
      <c r="A601" s="11" t="s">
        <v>2557</v>
      </c>
      <c r="B601" s="39">
        <v>45806</v>
      </c>
      <c r="C601" s="12" t="s">
        <v>1075</v>
      </c>
      <c r="D601" s="12" t="s">
        <v>1588</v>
      </c>
      <c r="E601" s="12" t="s">
        <v>1889</v>
      </c>
      <c r="F601" s="12">
        <v>2</v>
      </c>
      <c r="G601" s="12">
        <v>823.03</v>
      </c>
      <c r="H601" s="41">
        <v>0.18</v>
      </c>
      <c r="I601" s="12" t="s">
        <v>1954</v>
      </c>
      <c r="J601" s="12">
        <v>1349.7692</v>
      </c>
      <c r="K601" s="17">
        <f t="shared" si="27"/>
        <v>2</v>
      </c>
      <c r="L601" s="20">
        <f t="shared" si="28"/>
        <v>823.03</v>
      </c>
      <c r="M601" s="45">
        <f t="shared" si="29"/>
        <v>0.18</v>
      </c>
    </row>
    <row r="602" spans="1:13" x14ac:dyDescent="0.3">
      <c r="A602" s="11" t="s">
        <v>2558</v>
      </c>
      <c r="B602" s="39">
        <v>45401</v>
      </c>
      <c r="C602" s="12" t="s">
        <v>825</v>
      </c>
      <c r="D602" s="12" t="s">
        <v>1852</v>
      </c>
      <c r="E602" s="12" t="s">
        <v>1904</v>
      </c>
      <c r="F602" s="12">
        <v>1</v>
      </c>
      <c r="G602" s="12">
        <v>117.37</v>
      </c>
      <c r="H602" s="41">
        <v>0.21</v>
      </c>
      <c r="I602" s="12" t="s">
        <v>1952</v>
      </c>
      <c r="J602" s="12">
        <v>92.722300000000004</v>
      </c>
      <c r="K602" s="17">
        <f t="shared" si="27"/>
        <v>1</v>
      </c>
      <c r="L602" s="20">
        <f t="shared" si="28"/>
        <v>117.37</v>
      </c>
      <c r="M602" s="45">
        <f t="shared" si="29"/>
        <v>0.21</v>
      </c>
    </row>
    <row r="603" spans="1:13" x14ac:dyDescent="0.3">
      <c r="A603" s="11" t="s">
        <v>2559</v>
      </c>
      <c r="B603" s="39">
        <v>45716</v>
      </c>
      <c r="C603" s="12" t="s">
        <v>373</v>
      </c>
      <c r="D603" s="12" t="s">
        <v>1743</v>
      </c>
      <c r="E603" s="12" t="s">
        <v>1885</v>
      </c>
      <c r="F603" s="12">
        <v>4</v>
      </c>
      <c r="G603" s="12">
        <v>165.37</v>
      </c>
      <c r="H603" s="41">
        <v>0.28999999999999998</v>
      </c>
      <c r="I603" s="12" t="s">
        <v>1952</v>
      </c>
      <c r="J603" s="12">
        <v>469.6508</v>
      </c>
      <c r="K603" s="17">
        <f t="shared" si="27"/>
        <v>4</v>
      </c>
      <c r="L603" s="20">
        <f t="shared" si="28"/>
        <v>165.37</v>
      </c>
      <c r="M603" s="45">
        <f t="shared" si="29"/>
        <v>0.28999999999999998</v>
      </c>
    </row>
    <row r="604" spans="1:13" x14ac:dyDescent="0.3">
      <c r="A604" s="11" t="s">
        <v>2560</v>
      </c>
      <c r="B604" s="39">
        <v>45718</v>
      </c>
      <c r="C604" s="12" t="s">
        <v>1192</v>
      </c>
      <c r="D604" s="12" t="s">
        <v>1574</v>
      </c>
      <c r="E604" s="12" t="s">
        <v>1917</v>
      </c>
      <c r="F604" s="12">
        <v>3</v>
      </c>
      <c r="G604" s="12">
        <v>483.06</v>
      </c>
      <c r="H604" s="41">
        <v>0.05</v>
      </c>
      <c r="I604" s="12" t="s">
        <v>1952</v>
      </c>
      <c r="J604" s="12">
        <v>1376.721</v>
      </c>
      <c r="K604" s="17">
        <f t="shared" si="27"/>
        <v>3</v>
      </c>
      <c r="L604" s="20">
        <f t="shared" si="28"/>
        <v>483.06</v>
      </c>
      <c r="M604" s="45">
        <f t="shared" si="29"/>
        <v>0.05</v>
      </c>
    </row>
    <row r="605" spans="1:13" x14ac:dyDescent="0.3">
      <c r="A605" s="11" t="s">
        <v>2561</v>
      </c>
      <c r="B605" s="39">
        <v>45379</v>
      </c>
      <c r="C605" s="12" t="s">
        <v>939</v>
      </c>
      <c r="D605" s="12" t="s">
        <v>1819</v>
      </c>
      <c r="E605" s="12" t="s">
        <v>1907</v>
      </c>
      <c r="F605" s="12">
        <v>4</v>
      </c>
      <c r="G605" s="12">
        <v>262.05</v>
      </c>
      <c r="H605" s="41">
        <v>0.24</v>
      </c>
      <c r="I605" s="12" t="s">
        <v>1954</v>
      </c>
      <c r="J605" s="12">
        <v>796.63200000000006</v>
      </c>
      <c r="K605" s="17">
        <f t="shared" si="27"/>
        <v>4</v>
      </c>
      <c r="L605" s="20">
        <f t="shared" si="28"/>
        <v>262.05</v>
      </c>
      <c r="M605" s="45">
        <f t="shared" si="29"/>
        <v>0.24</v>
      </c>
    </row>
    <row r="606" spans="1:13" x14ac:dyDescent="0.3">
      <c r="A606" s="11" t="s">
        <v>2562</v>
      </c>
      <c r="B606" s="39">
        <v>45635</v>
      </c>
      <c r="C606" s="12" t="s">
        <v>1439</v>
      </c>
      <c r="D606" s="12" t="s">
        <v>1607</v>
      </c>
      <c r="E606" s="12" t="s">
        <v>1927</v>
      </c>
      <c r="F606" s="12">
        <v>3</v>
      </c>
      <c r="G606" s="12">
        <v>970.89</v>
      </c>
      <c r="H606" s="41">
        <v>0.11</v>
      </c>
      <c r="I606" s="12" t="s">
        <v>1957</v>
      </c>
      <c r="J606" s="12">
        <v>2592.2763</v>
      </c>
      <c r="K606" s="17">
        <f t="shared" si="27"/>
        <v>3</v>
      </c>
      <c r="L606" s="20">
        <f t="shared" si="28"/>
        <v>970.89</v>
      </c>
      <c r="M606" s="45">
        <f t="shared" si="29"/>
        <v>0.11</v>
      </c>
    </row>
    <row r="607" spans="1:13" x14ac:dyDescent="0.3">
      <c r="A607" s="11" t="s">
        <v>2563</v>
      </c>
      <c r="B607" s="39">
        <v>45222</v>
      </c>
      <c r="C607" s="12" t="s">
        <v>709</v>
      </c>
      <c r="D607" s="12" t="s">
        <v>1792</v>
      </c>
      <c r="E607" s="12" t="s">
        <v>1880</v>
      </c>
      <c r="F607" s="12">
        <v>1</v>
      </c>
      <c r="G607" s="12">
        <v>61.11</v>
      </c>
      <c r="H607" s="41">
        <v>0.1</v>
      </c>
      <c r="I607" s="12" t="s">
        <v>1954</v>
      </c>
      <c r="J607" s="12">
        <v>54.999000000000002</v>
      </c>
      <c r="K607" s="17">
        <f t="shared" si="27"/>
        <v>1</v>
      </c>
      <c r="L607" s="20">
        <f t="shared" si="28"/>
        <v>61.11</v>
      </c>
      <c r="M607" s="45">
        <f t="shared" si="29"/>
        <v>0.1</v>
      </c>
    </row>
    <row r="608" spans="1:13" x14ac:dyDescent="0.3">
      <c r="A608" s="11" t="s">
        <v>2564</v>
      </c>
      <c r="B608" s="39">
        <v>45555</v>
      </c>
      <c r="C608" s="12" t="s">
        <v>125</v>
      </c>
      <c r="D608" s="12" t="s">
        <v>1651</v>
      </c>
      <c r="E608" s="12" t="s">
        <v>1910</v>
      </c>
      <c r="F608" s="12">
        <v>3</v>
      </c>
      <c r="G608" s="12">
        <v>827.88</v>
      </c>
      <c r="H608" s="41">
        <v>0.19</v>
      </c>
      <c r="I608" s="12" t="s">
        <v>1954</v>
      </c>
      <c r="J608" s="12">
        <v>2011.7483999999999</v>
      </c>
      <c r="K608" s="17">
        <f t="shared" si="27"/>
        <v>3</v>
      </c>
      <c r="L608" s="20">
        <f t="shared" si="28"/>
        <v>827.88</v>
      </c>
      <c r="M608" s="45">
        <f t="shared" si="29"/>
        <v>0.19</v>
      </c>
    </row>
    <row r="609" spans="1:13" x14ac:dyDescent="0.3">
      <c r="A609" s="11" t="s">
        <v>2565</v>
      </c>
      <c r="B609" s="39">
        <v>45583</v>
      </c>
      <c r="C609" s="12" t="s">
        <v>1345</v>
      </c>
      <c r="D609" s="12" t="s">
        <v>1837</v>
      </c>
      <c r="E609" s="12" t="s">
        <v>1925</v>
      </c>
      <c r="F609" s="12">
        <v>3</v>
      </c>
      <c r="G609" s="12">
        <v>926.85</v>
      </c>
      <c r="H609" s="41">
        <v>0.18</v>
      </c>
      <c r="I609" s="12" t="s">
        <v>1957</v>
      </c>
      <c r="J609" s="12">
        <v>2280.0509999999999</v>
      </c>
      <c r="K609" s="17">
        <f t="shared" si="27"/>
        <v>3</v>
      </c>
      <c r="L609" s="20">
        <f t="shared" si="28"/>
        <v>926.85</v>
      </c>
      <c r="M609" s="45">
        <f t="shared" si="29"/>
        <v>0.18</v>
      </c>
    </row>
    <row r="610" spans="1:13" x14ac:dyDescent="0.3">
      <c r="A610" s="11" t="s">
        <v>2566</v>
      </c>
      <c r="B610" s="39">
        <v>45662</v>
      </c>
      <c r="C610" s="12" t="s">
        <v>1009</v>
      </c>
      <c r="D610" s="12" t="s">
        <v>1593</v>
      </c>
      <c r="E610" s="12" t="s">
        <v>1927</v>
      </c>
      <c r="F610" s="12">
        <v>1</v>
      </c>
      <c r="G610" s="12">
        <v>874.59</v>
      </c>
      <c r="H610" s="41">
        <v>0.28999999999999998</v>
      </c>
      <c r="I610" s="12" t="s">
        <v>1954</v>
      </c>
      <c r="J610" s="12">
        <v>620.95889999999997</v>
      </c>
      <c r="K610" s="17">
        <f t="shared" si="27"/>
        <v>1</v>
      </c>
      <c r="L610" s="20">
        <f t="shared" si="28"/>
        <v>874.59</v>
      </c>
      <c r="M610" s="45">
        <f t="shared" si="29"/>
        <v>0.28999999999999998</v>
      </c>
    </row>
    <row r="611" spans="1:13" x14ac:dyDescent="0.3">
      <c r="A611" s="11" t="s">
        <v>2567</v>
      </c>
      <c r="B611" s="39">
        <v>45921</v>
      </c>
      <c r="C611" s="12" t="s">
        <v>1459</v>
      </c>
      <c r="D611" s="12" t="s">
        <v>1611</v>
      </c>
      <c r="E611" s="12" t="s">
        <v>1885</v>
      </c>
      <c r="F611" s="12">
        <v>4</v>
      </c>
      <c r="G611" s="12">
        <v>479.11</v>
      </c>
      <c r="H611" s="41">
        <v>0.24</v>
      </c>
      <c r="I611" s="12" t="s">
        <v>1954</v>
      </c>
      <c r="J611" s="12">
        <v>1456.4944</v>
      </c>
      <c r="K611" s="17">
        <f t="shared" si="27"/>
        <v>4</v>
      </c>
      <c r="L611" s="20">
        <f t="shared" si="28"/>
        <v>479.11</v>
      </c>
      <c r="M611" s="45">
        <f t="shared" si="29"/>
        <v>0.24</v>
      </c>
    </row>
    <row r="612" spans="1:13" x14ac:dyDescent="0.3">
      <c r="A612" s="11" t="s">
        <v>2568</v>
      </c>
      <c r="B612" s="39">
        <v>45490</v>
      </c>
      <c r="C612" s="12" t="s">
        <v>700</v>
      </c>
      <c r="D612" s="12" t="s">
        <v>1667</v>
      </c>
      <c r="E612" s="12" t="s">
        <v>1935</v>
      </c>
      <c r="F612" s="12">
        <v>3</v>
      </c>
      <c r="G612" s="12">
        <v>182.91</v>
      </c>
      <c r="H612" s="41">
        <v>0.28999999999999998</v>
      </c>
      <c r="I612" s="12" t="s">
        <v>1952</v>
      </c>
      <c r="J612" s="12">
        <v>389.59829999999999</v>
      </c>
      <c r="K612" s="17">
        <f t="shared" si="27"/>
        <v>3</v>
      </c>
      <c r="L612" s="20">
        <f t="shared" si="28"/>
        <v>182.91</v>
      </c>
      <c r="M612" s="45">
        <f t="shared" si="29"/>
        <v>0.28999999999999998</v>
      </c>
    </row>
    <row r="613" spans="1:13" x14ac:dyDescent="0.3">
      <c r="A613" s="11" t="s">
        <v>2569</v>
      </c>
      <c r="B613" s="39">
        <v>45652</v>
      </c>
      <c r="C613" s="12" t="s">
        <v>876</v>
      </c>
      <c r="D613" s="12" t="s">
        <v>1673</v>
      </c>
      <c r="E613" s="12" t="s">
        <v>1901</v>
      </c>
      <c r="F613" s="12">
        <v>4</v>
      </c>
      <c r="G613" s="12">
        <v>745.51</v>
      </c>
      <c r="H613" s="41">
        <v>0.05</v>
      </c>
      <c r="I613" s="12" t="s">
        <v>1952</v>
      </c>
      <c r="J613" s="12">
        <v>2832.9380000000001</v>
      </c>
      <c r="K613" s="17">
        <f t="shared" si="27"/>
        <v>4</v>
      </c>
      <c r="L613" s="20">
        <f t="shared" si="28"/>
        <v>745.51</v>
      </c>
      <c r="M613" s="45">
        <f t="shared" si="29"/>
        <v>0.05</v>
      </c>
    </row>
    <row r="614" spans="1:13" x14ac:dyDescent="0.3">
      <c r="A614" s="11" t="s">
        <v>2570</v>
      </c>
      <c r="B614" s="39">
        <v>45598</v>
      </c>
      <c r="C614" s="12" t="s">
        <v>1491</v>
      </c>
      <c r="D614" s="12" t="s">
        <v>1840</v>
      </c>
      <c r="E614" s="12" t="s">
        <v>1929</v>
      </c>
      <c r="F614" s="12">
        <v>3</v>
      </c>
      <c r="G614" s="12">
        <v>920.61</v>
      </c>
      <c r="H614" s="41">
        <v>0.04</v>
      </c>
      <c r="I614" s="12" t="s">
        <v>1952</v>
      </c>
      <c r="J614" s="12">
        <v>2651.3568</v>
      </c>
      <c r="K614" s="17">
        <f t="shared" si="27"/>
        <v>3</v>
      </c>
      <c r="L614" s="20">
        <f t="shared" si="28"/>
        <v>920.61</v>
      </c>
      <c r="M614" s="45">
        <f t="shared" si="29"/>
        <v>0.04</v>
      </c>
    </row>
    <row r="615" spans="1:13" x14ac:dyDescent="0.3">
      <c r="A615" s="11" t="s">
        <v>2571</v>
      </c>
      <c r="B615" s="39">
        <v>45772</v>
      </c>
      <c r="C615" s="12" t="s">
        <v>1330</v>
      </c>
      <c r="D615" s="12" t="s">
        <v>1801</v>
      </c>
      <c r="E615" s="12" t="s">
        <v>1917</v>
      </c>
      <c r="F615" s="12">
        <v>4</v>
      </c>
      <c r="G615" s="12">
        <v>659.03</v>
      </c>
      <c r="H615" s="41">
        <v>0.15</v>
      </c>
      <c r="I615" s="12" t="s">
        <v>1952</v>
      </c>
      <c r="J615" s="12">
        <v>2240.7020000000002</v>
      </c>
      <c r="K615" s="17">
        <f t="shared" si="27"/>
        <v>4</v>
      </c>
      <c r="L615" s="20">
        <f t="shared" si="28"/>
        <v>659.03</v>
      </c>
      <c r="M615" s="45">
        <f t="shared" si="29"/>
        <v>0.15</v>
      </c>
    </row>
    <row r="616" spans="1:13" x14ac:dyDescent="0.3">
      <c r="A616" s="11" t="s">
        <v>2572</v>
      </c>
      <c r="B616" s="39">
        <v>45338</v>
      </c>
      <c r="C616" s="12" t="s">
        <v>2573</v>
      </c>
      <c r="D616" s="12" t="s">
        <v>1588</v>
      </c>
      <c r="E616" s="12" t="s">
        <v>1889</v>
      </c>
      <c r="F616" s="12">
        <v>1</v>
      </c>
      <c r="G616" s="12">
        <v>312.91000000000003</v>
      </c>
      <c r="H616" s="41">
        <v>0.12</v>
      </c>
      <c r="I616" s="12" t="s">
        <v>1954</v>
      </c>
      <c r="J616" s="12">
        <v>275.36079999999998</v>
      </c>
      <c r="K616" s="17">
        <f t="shared" si="27"/>
        <v>1</v>
      </c>
      <c r="L616" s="20">
        <f t="shared" si="28"/>
        <v>312.91000000000003</v>
      </c>
      <c r="M616" s="45">
        <f t="shared" si="29"/>
        <v>0.12</v>
      </c>
    </row>
    <row r="617" spans="1:13" x14ac:dyDescent="0.3">
      <c r="A617" s="11" t="s">
        <v>2574</v>
      </c>
      <c r="B617" s="39">
        <v>45524</v>
      </c>
      <c r="C617" s="12" t="s">
        <v>745</v>
      </c>
      <c r="D617" s="12" t="s">
        <v>1600</v>
      </c>
      <c r="E617" s="12" t="s">
        <v>1938</v>
      </c>
      <c r="F617" s="12">
        <v>4</v>
      </c>
      <c r="G617" s="12">
        <v>705.64</v>
      </c>
      <c r="H617" s="41">
        <v>0.11</v>
      </c>
      <c r="I617" s="12" t="s">
        <v>1954</v>
      </c>
      <c r="J617" s="12">
        <v>2512.0783999999999</v>
      </c>
      <c r="K617" s="17">
        <f t="shared" si="27"/>
        <v>4</v>
      </c>
      <c r="L617" s="20">
        <f t="shared" si="28"/>
        <v>705.64</v>
      </c>
      <c r="M617" s="45">
        <f t="shared" si="29"/>
        <v>0.11</v>
      </c>
    </row>
    <row r="618" spans="1:13" x14ac:dyDescent="0.3">
      <c r="A618" s="11" t="s">
        <v>2575</v>
      </c>
      <c r="B618" s="39">
        <v>45497</v>
      </c>
      <c r="C618" s="12" t="s">
        <v>493</v>
      </c>
      <c r="D618" s="12" t="s">
        <v>1588</v>
      </c>
      <c r="E618" s="12" t="s">
        <v>1917</v>
      </c>
      <c r="F618" s="12">
        <v>4</v>
      </c>
      <c r="G618" s="12">
        <v>386.41</v>
      </c>
      <c r="H618" s="41">
        <v>0.13</v>
      </c>
      <c r="I618" s="12" t="s">
        <v>1957</v>
      </c>
      <c r="J618" s="12">
        <v>1344.7067999999999</v>
      </c>
      <c r="K618" s="17">
        <f t="shared" si="27"/>
        <v>4</v>
      </c>
      <c r="L618" s="20">
        <f t="shared" si="28"/>
        <v>386.41</v>
      </c>
      <c r="M618" s="45">
        <f t="shared" si="29"/>
        <v>0.13</v>
      </c>
    </row>
    <row r="619" spans="1:13" x14ac:dyDescent="0.3">
      <c r="A619" s="11" t="s">
        <v>2576</v>
      </c>
      <c r="B619" s="39">
        <v>45534</v>
      </c>
      <c r="C619" s="12" t="s">
        <v>125</v>
      </c>
      <c r="D619" s="12" t="s">
        <v>1858</v>
      </c>
      <c r="E619" s="12" t="s">
        <v>1920</v>
      </c>
      <c r="F619" s="12">
        <v>3</v>
      </c>
      <c r="G619" s="12">
        <v>265.89</v>
      </c>
      <c r="H619" s="41">
        <v>0.08</v>
      </c>
      <c r="I619" s="12" t="s">
        <v>1957</v>
      </c>
      <c r="J619" s="12">
        <v>733.85640000000001</v>
      </c>
      <c r="K619" s="17">
        <f t="shared" si="27"/>
        <v>3</v>
      </c>
      <c r="L619" s="20">
        <f t="shared" si="28"/>
        <v>265.89</v>
      </c>
      <c r="M619" s="45">
        <f t="shared" si="29"/>
        <v>0.08</v>
      </c>
    </row>
    <row r="620" spans="1:13" x14ac:dyDescent="0.3">
      <c r="A620" s="11" t="s">
        <v>2577</v>
      </c>
      <c r="B620" s="39">
        <v>45925</v>
      </c>
      <c r="C620" s="12" t="s">
        <v>279</v>
      </c>
      <c r="D620" s="12" t="s">
        <v>1660</v>
      </c>
      <c r="E620" s="12" t="s">
        <v>1932</v>
      </c>
      <c r="F620" s="12">
        <v>1</v>
      </c>
      <c r="G620" s="12">
        <v>703.16</v>
      </c>
      <c r="H620" s="41">
        <v>0.28999999999999998</v>
      </c>
      <c r="I620" s="12" t="s">
        <v>1952</v>
      </c>
      <c r="J620" s="12">
        <v>499.24360000000001</v>
      </c>
      <c r="K620" s="17">
        <f t="shared" si="27"/>
        <v>1</v>
      </c>
      <c r="L620" s="20">
        <f t="shared" si="28"/>
        <v>703.16</v>
      </c>
      <c r="M620" s="45">
        <f t="shared" si="29"/>
        <v>0.28999999999999998</v>
      </c>
    </row>
    <row r="621" spans="1:13" x14ac:dyDescent="0.3">
      <c r="A621" s="11" t="s">
        <v>2578</v>
      </c>
      <c r="B621" s="39">
        <v>45765</v>
      </c>
      <c r="C621" s="12" t="s">
        <v>1462</v>
      </c>
      <c r="D621" s="12" t="s">
        <v>1867</v>
      </c>
      <c r="E621" s="12" t="s">
        <v>1925</v>
      </c>
      <c r="F621" s="12">
        <v>2</v>
      </c>
      <c r="G621" s="12">
        <v>394.5</v>
      </c>
      <c r="H621" s="41">
        <v>0.28999999999999998</v>
      </c>
      <c r="I621" s="12" t="s">
        <v>1957</v>
      </c>
      <c r="J621" s="12">
        <v>560.18999999999994</v>
      </c>
      <c r="K621" s="17">
        <f t="shared" si="27"/>
        <v>2</v>
      </c>
      <c r="L621" s="20">
        <f t="shared" si="28"/>
        <v>394.5</v>
      </c>
      <c r="M621" s="45">
        <f t="shared" si="29"/>
        <v>0.28999999999999998</v>
      </c>
    </row>
    <row r="622" spans="1:13" x14ac:dyDescent="0.3">
      <c r="A622" s="11" t="s">
        <v>2579</v>
      </c>
      <c r="B622" s="39">
        <v>45882</v>
      </c>
      <c r="C622" s="12" t="s">
        <v>412</v>
      </c>
      <c r="D622" s="12" t="s">
        <v>1867</v>
      </c>
      <c r="E622" s="12" t="s">
        <v>1907</v>
      </c>
      <c r="F622" s="12">
        <v>3</v>
      </c>
      <c r="G622" s="12">
        <v>411.25</v>
      </c>
      <c r="H622" s="41">
        <v>0.05</v>
      </c>
      <c r="I622" s="12" t="s">
        <v>1952</v>
      </c>
      <c r="J622" s="12">
        <v>1172.0625</v>
      </c>
      <c r="K622" s="17">
        <f t="shared" si="27"/>
        <v>3</v>
      </c>
      <c r="L622" s="20">
        <f t="shared" si="28"/>
        <v>411.25</v>
      </c>
      <c r="M622" s="45">
        <f t="shared" si="29"/>
        <v>0.05</v>
      </c>
    </row>
    <row r="623" spans="1:13" x14ac:dyDescent="0.3">
      <c r="A623" s="11" t="s">
        <v>2580</v>
      </c>
      <c r="B623" s="39">
        <v>45923</v>
      </c>
      <c r="C623" s="12" t="s">
        <v>1117</v>
      </c>
      <c r="D623" s="12" t="s">
        <v>1718</v>
      </c>
      <c r="E623" s="12" t="s">
        <v>1889</v>
      </c>
      <c r="F623" s="12">
        <v>4</v>
      </c>
      <c r="G623" s="12">
        <v>395.45</v>
      </c>
      <c r="H623" s="41">
        <v>0.01</v>
      </c>
      <c r="I623" s="12" t="s">
        <v>1952</v>
      </c>
      <c r="J623" s="12">
        <v>1565.982</v>
      </c>
      <c r="K623" s="17">
        <f t="shared" si="27"/>
        <v>4</v>
      </c>
      <c r="L623" s="20">
        <f t="shared" si="28"/>
        <v>395.45</v>
      </c>
      <c r="M623" s="45">
        <f t="shared" si="29"/>
        <v>0.01</v>
      </c>
    </row>
    <row r="624" spans="1:13" x14ac:dyDescent="0.3">
      <c r="A624" s="11" t="s">
        <v>2581</v>
      </c>
      <c r="B624" s="39">
        <v>45421</v>
      </c>
      <c r="C624" s="12" t="s">
        <v>148</v>
      </c>
      <c r="D624" s="12" t="s">
        <v>1846</v>
      </c>
      <c r="E624" s="12" t="s">
        <v>1901</v>
      </c>
      <c r="F624" s="12">
        <v>2</v>
      </c>
      <c r="G624" s="12">
        <v>678.98</v>
      </c>
      <c r="H624" s="41">
        <v>0.23</v>
      </c>
      <c r="I624" s="12" t="s">
        <v>1952</v>
      </c>
      <c r="J624" s="12">
        <v>1045.6292000000001</v>
      </c>
      <c r="K624" s="17">
        <f t="shared" si="27"/>
        <v>2</v>
      </c>
      <c r="L624" s="20">
        <f t="shared" si="28"/>
        <v>678.98</v>
      </c>
      <c r="M624" s="45">
        <f t="shared" si="29"/>
        <v>0.23</v>
      </c>
    </row>
    <row r="625" spans="1:13" x14ac:dyDescent="0.3">
      <c r="A625" s="11" t="s">
        <v>2582</v>
      </c>
      <c r="B625" s="39">
        <v>45608</v>
      </c>
      <c r="C625" s="12" t="s">
        <v>268</v>
      </c>
      <c r="D625" s="12" t="s">
        <v>1651</v>
      </c>
      <c r="E625" s="12" t="s">
        <v>1927</v>
      </c>
      <c r="F625" s="12">
        <v>4</v>
      </c>
      <c r="G625" s="12">
        <v>757.71</v>
      </c>
      <c r="H625" s="41">
        <v>0.26</v>
      </c>
      <c r="I625" s="12" t="s">
        <v>1957</v>
      </c>
      <c r="J625" s="12">
        <v>2242.8216000000002</v>
      </c>
      <c r="K625" s="17">
        <f t="shared" si="27"/>
        <v>4</v>
      </c>
      <c r="L625" s="20">
        <f t="shared" si="28"/>
        <v>757.71</v>
      </c>
      <c r="M625" s="45">
        <f t="shared" si="29"/>
        <v>0.26</v>
      </c>
    </row>
    <row r="626" spans="1:13" x14ac:dyDescent="0.3">
      <c r="A626" s="11" t="s">
        <v>2583</v>
      </c>
      <c r="B626" s="39">
        <v>45644</v>
      </c>
      <c r="C626" s="12" t="s">
        <v>225</v>
      </c>
      <c r="D626" s="12" t="s">
        <v>1858</v>
      </c>
      <c r="E626" s="12" t="s">
        <v>1897</v>
      </c>
      <c r="F626" s="12">
        <v>1</v>
      </c>
      <c r="G626" s="12">
        <v>647.86</v>
      </c>
      <c r="H626" s="41">
        <v>0.05</v>
      </c>
      <c r="I626" s="12" t="s">
        <v>1957</v>
      </c>
      <c r="J626" s="12">
        <v>615.46699999999998</v>
      </c>
      <c r="K626" s="17">
        <f t="shared" si="27"/>
        <v>1</v>
      </c>
      <c r="L626" s="20">
        <f t="shared" si="28"/>
        <v>647.86</v>
      </c>
      <c r="M626" s="45">
        <f t="shared" si="29"/>
        <v>0.05</v>
      </c>
    </row>
    <row r="627" spans="1:13" x14ac:dyDescent="0.3">
      <c r="A627" s="11" t="s">
        <v>2584</v>
      </c>
      <c r="B627" s="39">
        <v>45517</v>
      </c>
      <c r="C627" s="12" t="s">
        <v>467</v>
      </c>
      <c r="D627" s="12" t="s">
        <v>1600</v>
      </c>
      <c r="E627" s="12" t="s">
        <v>1904</v>
      </c>
      <c r="F627" s="12">
        <v>2</v>
      </c>
      <c r="G627" s="12">
        <v>179.64</v>
      </c>
      <c r="H627" s="41">
        <v>0.1</v>
      </c>
      <c r="I627" s="12" t="s">
        <v>1954</v>
      </c>
      <c r="J627" s="12">
        <v>323.35199999999998</v>
      </c>
      <c r="K627" s="17">
        <f t="shared" si="27"/>
        <v>2</v>
      </c>
      <c r="L627" s="20">
        <f t="shared" si="28"/>
        <v>179.64</v>
      </c>
      <c r="M627" s="45">
        <f t="shared" si="29"/>
        <v>0.1</v>
      </c>
    </row>
    <row r="628" spans="1:13" x14ac:dyDescent="0.3">
      <c r="A628" s="11" t="s">
        <v>2585</v>
      </c>
      <c r="B628" s="39">
        <v>45545</v>
      </c>
      <c r="C628" s="12" t="s">
        <v>1246</v>
      </c>
      <c r="D628" s="12" t="s">
        <v>1761</v>
      </c>
      <c r="E628" s="12" t="s">
        <v>1897</v>
      </c>
      <c r="F628" s="12">
        <v>3</v>
      </c>
      <c r="G628" s="12">
        <v>392.65</v>
      </c>
      <c r="H628" s="41">
        <v>0.17</v>
      </c>
      <c r="I628" s="12" t="s">
        <v>1954</v>
      </c>
      <c r="J628" s="12">
        <v>977.69849999999985</v>
      </c>
      <c r="K628" s="17">
        <f t="shared" si="27"/>
        <v>3</v>
      </c>
      <c r="L628" s="20">
        <f t="shared" si="28"/>
        <v>392.65</v>
      </c>
      <c r="M628" s="45">
        <f t="shared" si="29"/>
        <v>0.17</v>
      </c>
    </row>
    <row r="629" spans="1:13" x14ac:dyDescent="0.3">
      <c r="A629" s="11" t="s">
        <v>2586</v>
      </c>
      <c r="B629" s="39">
        <v>45547</v>
      </c>
      <c r="C629" s="12" t="s">
        <v>589</v>
      </c>
      <c r="D629" s="12" t="s">
        <v>1849</v>
      </c>
      <c r="E629" s="12" t="s">
        <v>1932</v>
      </c>
      <c r="F629" s="12">
        <v>4</v>
      </c>
      <c r="G629" s="12">
        <v>969.55</v>
      </c>
      <c r="H629" s="41">
        <v>0.09</v>
      </c>
      <c r="I629" s="12" t="s">
        <v>1957</v>
      </c>
      <c r="J629" s="12">
        <v>3529.1619999999998</v>
      </c>
      <c r="K629" s="17">
        <f t="shared" si="27"/>
        <v>4</v>
      </c>
      <c r="L629" s="20">
        <f t="shared" si="28"/>
        <v>969.55</v>
      </c>
      <c r="M629" s="45">
        <f t="shared" si="29"/>
        <v>0.09</v>
      </c>
    </row>
    <row r="630" spans="1:13" x14ac:dyDescent="0.3">
      <c r="A630" s="11" t="s">
        <v>2587</v>
      </c>
      <c r="B630" s="39">
        <v>45433</v>
      </c>
      <c r="C630" s="12" t="s">
        <v>1436</v>
      </c>
      <c r="D630" s="12" t="s">
        <v>1798</v>
      </c>
      <c r="E630" s="12" t="s">
        <v>1922</v>
      </c>
      <c r="F630" s="12">
        <v>3</v>
      </c>
      <c r="G630" s="12">
        <v>322.94</v>
      </c>
      <c r="H630" s="41">
        <v>0.01</v>
      </c>
      <c r="I630" s="12" t="s">
        <v>1952</v>
      </c>
      <c r="J630" s="12">
        <v>959.13179999999988</v>
      </c>
      <c r="K630" s="17">
        <f t="shared" si="27"/>
        <v>3</v>
      </c>
      <c r="L630" s="20">
        <f t="shared" si="28"/>
        <v>322.94</v>
      </c>
      <c r="M630" s="45">
        <f t="shared" si="29"/>
        <v>0.01</v>
      </c>
    </row>
    <row r="631" spans="1:13" x14ac:dyDescent="0.3">
      <c r="A631" s="11" t="s">
        <v>2588</v>
      </c>
      <c r="B631" s="39">
        <v>45792</v>
      </c>
      <c r="C631" s="12" t="s">
        <v>1144</v>
      </c>
      <c r="D631" s="12" t="s">
        <v>1825</v>
      </c>
      <c r="E631" s="12" t="s">
        <v>1880</v>
      </c>
      <c r="F631" s="12">
        <v>1</v>
      </c>
      <c r="G631" s="12">
        <v>92.83</v>
      </c>
      <c r="H631" s="41">
        <v>0.26</v>
      </c>
      <c r="I631" s="12" t="s">
        <v>1954</v>
      </c>
      <c r="J631" s="12">
        <v>68.694199999999995</v>
      </c>
      <c r="K631" s="17">
        <f t="shared" si="27"/>
        <v>1</v>
      </c>
      <c r="L631" s="20">
        <f t="shared" si="28"/>
        <v>92.83</v>
      </c>
      <c r="M631" s="45">
        <f t="shared" si="29"/>
        <v>0.26</v>
      </c>
    </row>
    <row r="632" spans="1:13" x14ac:dyDescent="0.3">
      <c r="A632" s="11" t="s">
        <v>2589</v>
      </c>
      <c r="B632" s="39">
        <v>45804</v>
      </c>
      <c r="C632" s="12" t="s">
        <v>1315</v>
      </c>
      <c r="D632" s="12" t="s">
        <v>1584</v>
      </c>
      <c r="E632" s="12" t="s">
        <v>1894</v>
      </c>
      <c r="F632" s="12">
        <v>4</v>
      </c>
      <c r="G632" s="12">
        <v>432.29</v>
      </c>
      <c r="H632" s="41">
        <v>0.16</v>
      </c>
      <c r="I632" s="12" t="s">
        <v>1957</v>
      </c>
      <c r="J632" s="12">
        <v>1452.4944</v>
      </c>
      <c r="K632" s="17">
        <f t="shared" si="27"/>
        <v>4</v>
      </c>
      <c r="L632" s="20">
        <f t="shared" si="28"/>
        <v>432.29</v>
      </c>
      <c r="M632" s="45">
        <f t="shared" si="29"/>
        <v>0.16</v>
      </c>
    </row>
    <row r="633" spans="1:13" x14ac:dyDescent="0.3">
      <c r="A633" s="11" t="s">
        <v>2590</v>
      </c>
      <c r="B633" s="39">
        <v>45311</v>
      </c>
      <c r="C633" s="12" t="s">
        <v>296</v>
      </c>
      <c r="D633" s="12" t="s">
        <v>1689</v>
      </c>
      <c r="E633" s="12" t="s">
        <v>1925</v>
      </c>
      <c r="F633" s="12">
        <v>2</v>
      </c>
      <c r="G633" s="12">
        <v>925.78</v>
      </c>
      <c r="H633" s="41">
        <v>0.14000000000000001</v>
      </c>
      <c r="I633" s="12" t="s">
        <v>1957</v>
      </c>
      <c r="J633" s="12">
        <v>1592.3416</v>
      </c>
      <c r="K633" s="17">
        <f t="shared" si="27"/>
        <v>2</v>
      </c>
      <c r="L633" s="20">
        <f t="shared" si="28"/>
        <v>925.78</v>
      </c>
      <c r="M633" s="45">
        <f t="shared" si="29"/>
        <v>0.14000000000000001</v>
      </c>
    </row>
    <row r="634" spans="1:13" x14ac:dyDescent="0.3">
      <c r="A634" s="11" t="s">
        <v>2591</v>
      </c>
      <c r="B634" s="39">
        <v>45605</v>
      </c>
      <c r="C634" s="12" t="s">
        <v>1479</v>
      </c>
      <c r="D634" s="12" t="s">
        <v>1645</v>
      </c>
      <c r="E634" s="12" t="s">
        <v>1920</v>
      </c>
      <c r="F634" s="12">
        <v>2</v>
      </c>
      <c r="G634" s="12">
        <v>151.47</v>
      </c>
      <c r="H634" s="41">
        <v>0.21</v>
      </c>
      <c r="I634" s="12" t="s">
        <v>1954</v>
      </c>
      <c r="J634" s="12">
        <v>239.32259999999999</v>
      </c>
      <c r="K634" s="17">
        <f t="shared" si="27"/>
        <v>2</v>
      </c>
      <c r="L634" s="20">
        <f t="shared" si="28"/>
        <v>151.47</v>
      </c>
      <c r="M634" s="45">
        <f t="shared" si="29"/>
        <v>0.21</v>
      </c>
    </row>
    <row r="635" spans="1:13" x14ac:dyDescent="0.3">
      <c r="A635" s="11" t="s">
        <v>2592</v>
      </c>
      <c r="B635" s="39">
        <v>45338</v>
      </c>
      <c r="C635" s="12" t="s">
        <v>1400</v>
      </c>
      <c r="D635" s="12" t="s">
        <v>1825</v>
      </c>
      <c r="E635" s="12" t="s">
        <v>1917</v>
      </c>
      <c r="F635" s="12">
        <v>1</v>
      </c>
      <c r="G635" s="12">
        <v>343.05</v>
      </c>
      <c r="H635" s="41">
        <v>0.28000000000000003</v>
      </c>
      <c r="I635" s="12" t="s">
        <v>1954</v>
      </c>
      <c r="J635" s="12">
        <v>246.99600000000001</v>
      </c>
      <c r="K635" s="17">
        <f t="shared" si="27"/>
        <v>1</v>
      </c>
      <c r="L635" s="20">
        <f t="shared" si="28"/>
        <v>343.05</v>
      </c>
      <c r="M635" s="45">
        <f t="shared" si="29"/>
        <v>0.28000000000000003</v>
      </c>
    </row>
    <row r="636" spans="1:13" x14ac:dyDescent="0.3">
      <c r="A636" s="11" t="s">
        <v>2593</v>
      </c>
      <c r="B636" s="39">
        <v>45642</v>
      </c>
      <c r="C636" s="12" t="s">
        <v>248</v>
      </c>
      <c r="D636" s="12" t="s">
        <v>1618</v>
      </c>
      <c r="E636" s="12" t="s">
        <v>1897</v>
      </c>
      <c r="F636" s="12">
        <v>1</v>
      </c>
      <c r="G636" s="12">
        <v>373.06</v>
      </c>
      <c r="H636" s="41">
        <v>0.11</v>
      </c>
      <c r="I636" s="12" t="s">
        <v>1954</v>
      </c>
      <c r="J636" s="12">
        <v>332.02339999999998</v>
      </c>
      <c r="K636" s="17">
        <f t="shared" si="27"/>
        <v>1</v>
      </c>
      <c r="L636" s="20">
        <f t="shared" si="28"/>
        <v>373.06</v>
      </c>
      <c r="M636" s="45">
        <f t="shared" si="29"/>
        <v>0.11</v>
      </c>
    </row>
    <row r="637" spans="1:13" x14ac:dyDescent="0.3">
      <c r="A637" s="11" t="s">
        <v>2594</v>
      </c>
      <c r="B637" s="39">
        <v>45693</v>
      </c>
      <c r="C637" s="12" t="s">
        <v>1289</v>
      </c>
      <c r="D637" s="12" t="s">
        <v>1621</v>
      </c>
      <c r="E637" s="12" t="s">
        <v>1929</v>
      </c>
      <c r="F637" s="12">
        <v>1</v>
      </c>
      <c r="G637" s="12">
        <v>124.98</v>
      </c>
      <c r="H637" s="41">
        <v>7.0000000000000007E-2</v>
      </c>
      <c r="I637" s="12" t="s">
        <v>1957</v>
      </c>
      <c r="J637" s="12">
        <v>116.23139999999999</v>
      </c>
      <c r="K637" s="17">
        <f t="shared" si="27"/>
        <v>1</v>
      </c>
      <c r="L637" s="20">
        <f t="shared" si="28"/>
        <v>124.98</v>
      </c>
      <c r="M637" s="45">
        <f t="shared" si="29"/>
        <v>7.0000000000000007E-2</v>
      </c>
    </row>
    <row r="638" spans="1:13" x14ac:dyDescent="0.3">
      <c r="A638" s="11" t="s">
        <v>2595</v>
      </c>
      <c r="B638" s="39">
        <v>45763</v>
      </c>
      <c r="C638" s="12" t="s">
        <v>876</v>
      </c>
      <c r="D638" s="12" t="s">
        <v>1795</v>
      </c>
      <c r="E638" s="12" t="s">
        <v>1941</v>
      </c>
      <c r="F638" s="12">
        <v>4</v>
      </c>
      <c r="G638" s="12">
        <v>221.49</v>
      </c>
      <c r="H638" s="41">
        <v>0.26</v>
      </c>
      <c r="I638" s="12" t="s">
        <v>1954</v>
      </c>
      <c r="J638" s="12">
        <v>655.61040000000003</v>
      </c>
      <c r="K638" s="17">
        <f t="shared" si="27"/>
        <v>4</v>
      </c>
      <c r="L638" s="20">
        <f t="shared" si="28"/>
        <v>221.49</v>
      </c>
      <c r="M638" s="45">
        <f t="shared" si="29"/>
        <v>0.26</v>
      </c>
    </row>
    <row r="639" spans="1:13" x14ac:dyDescent="0.3">
      <c r="A639" s="11" t="s">
        <v>2596</v>
      </c>
      <c r="B639" s="39">
        <v>45572</v>
      </c>
      <c r="C639" s="12" t="s">
        <v>571</v>
      </c>
      <c r="D639" s="12" t="s">
        <v>1638</v>
      </c>
      <c r="E639" s="12" t="s">
        <v>1929</v>
      </c>
      <c r="F639" s="12">
        <v>1</v>
      </c>
      <c r="G639" s="12">
        <v>563.32000000000005</v>
      </c>
      <c r="H639" s="41">
        <v>0.01</v>
      </c>
      <c r="I639" s="12" t="s">
        <v>1954</v>
      </c>
      <c r="J639" s="12">
        <v>557.68680000000006</v>
      </c>
      <c r="K639" s="17">
        <f t="shared" si="27"/>
        <v>1</v>
      </c>
      <c r="L639" s="20">
        <f t="shared" si="28"/>
        <v>563.32000000000005</v>
      </c>
      <c r="M639" s="45">
        <f t="shared" si="29"/>
        <v>0.01</v>
      </c>
    </row>
    <row r="640" spans="1:13" x14ac:dyDescent="0.3">
      <c r="A640" s="11" t="s">
        <v>2597</v>
      </c>
      <c r="B640" s="39">
        <v>45338</v>
      </c>
      <c r="C640" s="12" t="s">
        <v>1228</v>
      </c>
      <c r="D640" s="12" t="s">
        <v>1597</v>
      </c>
      <c r="E640" s="12" t="s">
        <v>1880</v>
      </c>
      <c r="F640" s="12">
        <v>1</v>
      </c>
      <c r="G640" s="12">
        <v>362.93</v>
      </c>
      <c r="H640" s="41">
        <v>0.27</v>
      </c>
      <c r="I640" s="12" t="s">
        <v>1952</v>
      </c>
      <c r="J640" s="12">
        <v>264.93889999999999</v>
      </c>
      <c r="K640" s="17">
        <f t="shared" si="27"/>
        <v>1</v>
      </c>
      <c r="L640" s="20">
        <f t="shared" si="28"/>
        <v>362.93</v>
      </c>
      <c r="M640" s="45">
        <f t="shared" si="29"/>
        <v>0.27</v>
      </c>
    </row>
    <row r="641" spans="1:13" x14ac:dyDescent="0.3">
      <c r="A641" s="11" t="s">
        <v>2598</v>
      </c>
      <c r="B641" s="39">
        <v>45373</v>
      </c>
      <c r="C641" s="12" t="s">
        <v>1066</v>
      </c>
      <c r="D641" s="12" t="s">
        <v>1597</v>
      </c>
      <c r="E641" s="12" t="s">
        <v>1929</v>
      </c>
      <c r="F641" s="12">
        <v>4</v>
      </c>
      <c r="G641" s="12">
        <v>369.22</v>
      </c>
      <c r="H641" s="41">
        <v>0.18</v>
      </c>
      <c r="I641" s="12" t="s">
        <v>1957</v>
      </c>
      <c r="J641" s="12">
        <v>1211.0416</v>
      </c>
      <c r="K641" s="17">
        <f t="shared" si="27"/>
        <v>4</v>
      </c>
      <c r="L641" s="20">
        <f t="shared" si="28"/>
        <v>369.22</v>
      </c>
      <c r="M641" s="45">
        <f t="shared" si="29"/>
        <v>0.18</v>
      </c>
    </row>
    <row r="642" spans="1:13" x14ac:dyDescent="0.3">
      <c r="A642" s="11" t="s">
        <v>2599</v>
      </c>
      <c r="B642" s="39">
        <v>45590</v>
      </c>
      <c r="C642" s="12" t="s">
        <v>1286</v>
      </c>
      <c r="D642" s="12" t="s">
        <v>1864</v>
      </c>
      <c r="E642" s="12" t="s">
        <v>1927</v>
      </c>
      <c r="F642" s="12">
        <v>3</v>
      </c>
      <c r="G642" s="12">
        <v>950.83</v>
      </c>
      <c r="H642" s="41">
        <v>0.06</v>
      </c>
      <c r="I642" s="12" t="s">
        <v>1954</v>
      </c>
      <c r="J642" s="12">
        <v>2681.3406</v>
      </c>
      <c r="K642" s="17">
        <f t="shared" ref="K642:K705" si="30">IF(F642="",AVERAGEIF($D$2:$D$2000,D642,$F$2:$F$2000),F642)</f>
        <v>3</v>
      </c>
      <c r="L642" s="20">
        <f t="shared" ref="L642:L705" si="31">IF(G642="",AVERAGEIF($D$2:$D$2000,D642,$G$2:$G$2000),G642)</f>
        <v>950.83</v>
      </c>
      <c r="M642" s="45">
        <f t="shared" ref="M642:M705" si="32">IF(H642="",AVERAGE($D$2:$D$2000,D642,$H$2:$H$2000),H642)</f>
        <v>0.06</v>
      </c>
    </row>
    <row r="643" spans="1:13" x14ac:dyDescent="0.3">
      <c r="A643" s="11" t="s">
        <v>2600</v>
      </c>
      <c r="B643" s="39">
        <v>45365</v>
      </c>
      <c r="C643" s="12" t="s">
        <v>490</v>
      </c>
      <c r="D643" s="12" t="s">
        <v>1682</v>
      </c>
      <c r="E643" s="12" t="s">
        <v>1925</v>
      </c>
      <c r="F643" s="12">
        <v>3</v>
      </c>
      <c r="G643" s="12">
        <v>338.79</v>
      </c>
      <c r="H643" s="41">
        <v>0.01</v>
      </c>
      <c r="I643" s="12" t="s">
        <v>1952</v>
      </c>
      <c r="J643" s="12">
        <v>1006.2063000000001</v>
      </c>
      <c r="K643" s="17">
        <f t="shared" si="30"/>
        <v>3</v>
      </c>
      <c r="L643" s="20">
        <f t="shared" si="31"/>
        <v>338.79</v>
      </c>
      <c r="M643" s="45">
        <f t="shared" si="32"/>
        <v>0.01</v>
      </c>
    </row>
    <row r="644" spans="1:13" x14ac:dyDescent="0.3">
      <c r="A644" s="11" t="s">
        <v>2601</v>
      </c>
      <c r="B644" s="39">
        <v>45711</v>
      </c>
      <c r="C644" s="12" t="s">
        <v>499</v>
      </c>
      <c r="D644" s="12" t="s">
        <v>1846</v>
      </c>
      <c r="E644" s="12" t="s">
        <v>1885</v>
      </c>
      <c r="F644" s="12">
        <v>3</v>
      </c>
      <c r="G644" s="12">
        <v>853.32</v>
      </c>
      <c r="H644" s="41">
        <v>7.0000000000000007E-2</v>
      </c>
      <c r="I644" s="12" t="s">
        <v>1957</v>
      </c>
      <c r="J644" s="12">
        <v>2380.7628</v>
      </c>
      <c r="K644" s="17">
        <f t="shared" si="30"/>
        <v>3</v>
      </c>
      <c r="L644" s="20">
        <f t="shared" si="31"/>
        <v>853.32</v>
      </c>
      <c r="M644" s="45">
        <f t="shared" si="32"/>
        <v>7.0000000000000007E-2</v>
      </c>
    </row>
    <row r="645" spans="1:13" x14ac:dyDescent="0.3">
      <c r="A645" s="11" t="s">
        <v>2602</v>
      </c>
      <c r="B645" s="39">
        <v>45586</v>
      </c>
      <c r="C645" s="12" t="s">
        <v>508</v>
      </c>
      <c r="D645" s="12" t="s">
        <v>1804</v>
      </c>
      <c r="E645" s="12" t="s">
        <v>1904</v>
      </c>
      <c r="F645" s="12">
        <v>3</v>
      </c>
      <c r="G645" s="12">
        <v>89.78</v>
      </c>
      <c r="H645" s="41">
        <v>0.2</v>
      </c>
      <c r="I645" s="12" t="s">
        <v>1957</v>
      </c>
      <c r="J645" s="12">
        <v>215.47200000000001</v>
      </c>
      <c r="K645" s="17">
        <f t="shared" si="30"/>
        <v>3</v>
      </c>
      <c r="L645" s="20">
        <f t="shared" si="31"/>
        <v>89.78</v>
      </c>
      <c r="M645" s="45">
        <f t="shared" si="32"/>
        <v>0.2</v>
      </c>
    </row>
    <row r="646" spans="1:13" x14ac:dyDescent="0.3">
      <c r="A646" s="11" t="s">
        <v>2603</v>
      </c>
      <c r="B646" s="39">
        <v>45334</v>
      </c>
      <c r="C646" s="12" t="s">
        <v>635</v>
      </c>
      <c r="D646" s="12" t="s">
        <v>1740</v>
      </c>
      <c r="E646" s="12" t="s">
        <v>1885</v>
      </c>
      <c r="F646" s="12">
        <v>1</v>
      </c>
      <c r="G646" s="12">
        <v>172.04</v>
      </c>
      <c r="H646" s="41">
        <v>0.04</v>
      </c>
      <c r="I646" s="12" t="s">
        <v>1954</v>
      </c>
      <c r="J646" s="12">
        <v>165.1584</v>
      </c>
      <c r="K646" s="17">
        <f t="shared" si="30"/>
        <v>1</v>
      </c>
      <c r="L646" s="20">
        <f t="shared" si="31"/>
        <v>172.04</v>
      </c>
      <c r="M646" s="45">
        <f t="shared" si="32"/>
        <v>0.04</v>
      </c>
    </row>
    <row r="647" spans="1:13" x14ac:dyDescent="0.3">
      <c r="A647" s="11" t="s">
        <v>2604</v>
      </c>
      <c r="B647" s="39">
        <v>45333</v>
      </c>
      <c r="C647" s="12" t="s">
        <v>1450</v>
      </c>
      <c r="D647" s="12" t="s">
        <v>1737</v>
      </c>
      <c r="E647" s="12" t="s">
        <v>1885</v>
      </c>
      <c r="F647" s="12">
        <v>1</v>
      </c>
      <c r="G647" s="12">
        <v>389.2</v>
      </c>
      <c r="H647" s="41">
        <v>0.05</v>
      </c>
      <c r="I647" s="12" t="s">
        <v>1952</v>
      </c>
      <c r="J647" s="12">
        <v>369.74</v>
      </c>
      <c r="K647" s="17">
        <f t="shared" si="30"/>
        <v>1</v>
      </c>
      <c r="L647" s="20">
        <f t="shared" si="31"/>
        <v>389.2</v>
      </c>
      <c r="M647" s="45">
        <f t="shared" si="32"/>
        <v>0.05</v>
      </c>
    </row>
    <row r="648" spans="1:13" x14ac:dyDescent="0.3">
      <c r="A648" s="11" t="s">
        <v>2605</v>
      </c>
      <c r="B648" s="39">
        <v>45778</v>
      </c>
      <c r="C648" s="12" t="s">
        <v>1433</v>
      </c>
      <c r="D648" s="12" t="s">
        <v>1807</v>
      </c>
      <c r="E648" s="12" t="s">
        <v>1925</v>
      </c>
      <c r="F648" s="12">
        <v>3</v>
      </c>
      <c r="G648" s="12">
        <v>865.96</v>
      </c>
      <c r="H648" s="41">
        <v>0.12</v>
      </c>
      <c r="I648" s="12" t="s">
        <v>1954</v>
      </c>
      <c r="J648" s="12">
        <v>2286.1343999999999</v>
      </c>
      <c r="K648" s="17">
        <f t="shared" si="30"/>
        <v>3</v>
      </c>
      <c r="L648" s="20">
        <f t="shared" si="31"/>
        <v>865.96</v>
      </c>
      <c r="M648" s="45">
        <f t="shared" si="32"/>
        <v>0.12</v>
      </c>
    </row>
    <row r="649" spans="1:13" x14ac:dyDescent="0.3">
      <c r="A649" s="11" t="s">
        <v>2606</v>
      </c>
      <c r="B649" s="39">
        <v>45592</v>
      </c>
      <c r="C649" s="12" t="s">
        <v>568</v>
      </c>
      <c r="D649" s="12" t="s">
        <v>1624</v>
      </c>
      <c r="E649" s="12" t="s">
        <v>1885</v>
      </c>
      <c r="F649" s="12">
        <v>3</v>
      </c>
      <c r="G649" s="12">
        <v>79.95</v>
      </c>
      <c r="H649" s="41">
        <v>0.2</v>
      </c>
      <c r="I649" s="12" t="s">
        <v>1957</v>
      </c>
      <c r="J649" s="12">
        <v>191.88</v>
      </c>
      <c r="K649" s="17">
        <f t="shared" si="30"/>
        <v>3</v>
      </c>
      <c r="L649" s="20">
        <f t="shared" si="31"/>
        <v>79.95</v>
      </c>
      <c r="M649" s="45">
        <f t="shared" si="32"/>
        <v>0.2</v>
      </c>
    </row>
    <row r="650" spans="1:13" x14ac:dyDescent="0.3">
      <c r="A650" s="11" t="s">
        <v>2607</v>
      </c>
      <c r="B650" s="39">
        <v>45259</v>
      </c>
      <c r="C650" s="12" t="s">
        <v>1201</v>
      </c>
      <c r="D650" s="12" t="s">
        <v>1648</v>
      </c>
      <c r="E650" s="12" t="s">
        <v>1907</v>
      </c>
      <c r="F650" s="12">
        <v>1</v>
      </c>
      <c r="G650" s="12">
        <v>566.5</v>
      </c>
      <c r="H650" s="41">
        <v>0.25</v>
      </c>
      <c r="I650" s="12" t="s">
        <v>1957</v>
      </c>
      <c r="J650" s="12">
        <v>424.875</v>
      </c>
      <c r="K650" s="17">
        <f t="shared" si="30"/>
        <v>1</v>
      </c>
      <c r="L650" s="20">
        <f t="shared" si="31"/>
        <v>566.5</v>
      </c>
      <c r="M650" s="45">
        <f t="shared" si="32"/>
        <v>0.25</v>
      </c>
    </row>
    <row r="651" spans="1:13" x14ac:dyDescent="0.3">
      <c r="A651" s="11" t="s">
        <v>2608</v>
      </c>
      <c r="B651" s="39">
        <v>45801</v>
      </c>
      <c r="C651" s="12" t="s">
        <v>1263</v>
      </c>
      <c r="D651" s="12" t="s">
        <v>1631</v>
      </c>
      <c r="E651" s="12" t="s">
        <v>1880</v>
      </c>
      <c r="F651" s="12">
        <v>2</v>
      </c>
      <c r="G651" s="12">
        <v>347.95</v>
      </c>
      <c r="H651" s="41">
        <v>0.13</v>
      </c>
      <c r="I651" s="12" t="s">
        <v>1957</v>
      </c>
      <c r="J651" s="12">
        <v>605.43299999999999</v>
      </c>
      <c r="K651" s="17">
        <f t="shared" si="30"/>
        <v>2</v>
      </c>
      <c r="L651" s="20">
        <f t="shared" si="31"/>
        <v>347.95</v>
      </c>
      <c r="M651" s="45">
        <f t="shared" si="32"/>
        <v>0.13</v>
      </c>
    </row>
    <row r="652" spans="1:13" x14ac:dyDescent="0.3">
      <c r="A652" s="11" t="s">
        <v>2609</v>
      </c>
      <c r="B652" s="39">
        <v>45347</v>
      </c>
      <c r="C652" s="12" t="s">
        <v>688</v>
      </c>
      <c r="D652" s="12" t="s">
        <v>1749</v>
      </c>
      <c r="E652" s="12" t="s">
        <v>1894</v>
      </c>
      <c r="F652" s="12">
        <v>2</v>
      </c>
      <c r="G652" s="12">
        <v>250.83</v>
      </c>
      <c r="H652" s="41">
        <v>0.15</v>
      </c>
      <c r="I652" s="12" t="s">
        <v>1954</v>
      </c>
      <c r="J652" s="12">
        <v>426.411</v>
      </c>
      <c r="K652" s="17">
        <f t="shared" si="30"/>
        <v>2</v>
      </c>
      <c r="L652" s="20">
        <f t="shared" si="31"/>
        <v>250.83</v>
      </c>
      <c r="M652" s="45">
        <f t="shared" si="32"/>
        <v>0.15</v>
      </c>
    </row>
    <row r="653" spans="1:13" x14ac:dyDescent="0.3">
      <c r="A653" s="11" t="s">
        <v>2610</v>
      </c>
      <c r="B653" s="39">
        <v>45721</v>
      </c>
      <c r="C653" s="12" t="s">
        <v>508</v>
      </c>
      <c r="D653" s="12" t="s">
        <v>1789</v>
      </c>
      <c r="E653" s="12" t="s">
        <v>1885</v>
      </c>
      <c r="F653" s="12">
        <v>1</v>
      </c>
      <c r="G653" s="12">
        <v>888.05</v>
      </c>
      <c r="H653" s="41">
        <v>0.2</v>
      </c>
      <c r="I653" s="12" t="s">
        <v>1954</v>
      </c>
      <c r="J653" s="12">
        <v>710.44</v>
      </c>
      <c r="K653" s="17">
        <f t="shared" si="30"/>
        <v>1</v>
      </c>
      <c r="L653" s="20">
        <f t="shared" si="31"/>
        <v>888.05</v>
      </c>
      <c r="M653" s="45">
        <f t="shared" si="32"/>
        <v>0.2</v>
      </c>
    </row>
    <row r="654" spans="1:13" x14ac:dyDescent="0.3">
      <c r="A654" s="11" t="s">
        <v>2611</v>
      </c>
      <c r="B654" s="39">
        <v>45531</v>
      </c>
      <c r="C654" s="12" t="s">
        <v>38</v>
      </c>
      <c r="D654" s="12" t="s">
        <v>1689</v>
      </c>
      <c r="E654" s="12" t="s">
        <v>1938</v>
      </c>
      <c r="F654" s="12">
        <v>2</v>
      </c>
      <c r="G654" s="12">
        <v>673.02</v>
      </c>
      <c r="H654" s="41">
        <v>0.11</v>
      </c>
      <c r="I654" s="12" t="s">
        <v>1954</v>
      </c>
      <c r="J654" s="12">
        <v>1197.9756</v>
      </c>
      <c r="K654" s="17">
        <f t="shared" si="30"/>
        <v>2</v>
      </c>
      <c r="L654" s="20">
        <f t="shared" si="31"/>
        <v>673.02</v>
      </c>
      <c r="M654" s="45">
        <f t="shared" si="32"/>
        <v>0.11</v>
      </c>
    </row>
    <row r="655" spans="1:13" x14ac:dyDescent="0.3">
      <c r="A655" s="11" t="s">
        <v>2612</v>
      </c>
      <c r="B655" s="39">
        <v>45332</v>
      </c>
      <c r="C655" s="12" t="s">
        <v>1373</v>
      </c>
      <c r="D655" s="12" t="s">
        <v>1767</v>
      </c>
      <c r="E655" s="12" t="s">
        <v>1894</v>
      </c>
      <c r="F655" s="12">
        <v>2</v>
      </c>
      <c r="G655" s="12">
        <v>492.62</v>
      </c>
      <c r="H655" s="41">
        <v>0.26</v>
      </c>
      <c r="I655" s="12" t="s">
        <v>1957</v>
      </c>
      <c r="J655" s="12">
        <v>729.07759999999996</v>
      </c>
      <c r="K655" s="17">
        <f t="shared" si="30"/>
        <v>2</v>
      </c>
      <c r="L655" s="20">
        <f t="shared" si="31"/>
        <v>492.62</v>
      </c>
      <c r="M655" s="45">
        <f t="shared" si="32"/>
        <v>0.26</v>
      </c>
    </row>
    <row r="656" spans="1:13" x14ac:dyDescent="0.3">
      <c r="A656" s="11" t="s">
        <v>2613</v>
      </c>
      <c r="B656" s="39">
        <v>45344</v>
      </c>
      <c r="C656" s="12" t="s">
        <v>1186</v>
      </c>
      <c r="D656" s="12" t="s">
        <v>1831</v>
      </c>
      <c r="E656" s="12" t="s">
        <v>1894</v>
      </c>
      <c r="F656" s="12">
        <v>4</v>
      </c>
      <c r="G656" s="12">
        <v>986.93</v>
      </c>
      <c r="H656" s="41">
        <v>0.01</v>
      </c>
      <c r="I656" s="12" t="s">
        <v>1952</v>
      </c>
      <c r="J656" s="12">
        <v>3908.2428</v>
      </c>
      <c r="K656" s="17">
        <f t="shared" si="30"/>
        <v>4</v>
      </c>
      <c r="L656" s="20">
        <f t="shared" si="31"/>
        <v>986.93</v>
      </c>
      <c r="M656" s="45">
        <f t="shared" si="32"/>
        <v>0.01</v>
      </c>
    </row>
    <row r="657" spans="1:13" x14ac:dyDescent="0.3">
      <c r="A657" s="11" t="s">
        <v>2614</v>
      </c>
      <c r="B657" s="39">
        <v>45388</v>
      </c>
      <c r="C657" s="12" t="s">
        <v>1485</v>
      </c>
      <c r="D657" s="12" t="s">
        <v>1635</v>
      </c>
      <c r="E657" s="12" t="s">
        <v>1922</v>
      </c>
      <c r="F657" s="12">
        <v>4</v>
      </c>
      <c r="G657" s="12">
        <v>411.68</v>
      </c>
      <c r="H657" s="41">
        <v>0.06</v>
      </c>
      <c r="I657" s="12" t="s">
        <v>1954</v>
      </c>
      <c r="J657" s="12">
        <v>1547.9168</v>
      </c>
      <c r="K657" s="17">
        <f t="shared" si="30"/>
        <v>4</v>
      </c>
      <c r="L657" s="20">
        <f t="shared" si="31"/>
        <v>411.68</v>
      </c>
      <c r="M657" s="45">
        <f t="shared" si="32"/>
        <v>0.06</v>
      </c>
    </row>
    <row r="658" spans="1:13" x14ac:dyDescent="0.3">
      <c r="A658" s="11" t="s">
        <v>2615</v>
      </c>
      <c r="B658" s="39">
        <v>45397</v>
      </c>
      <c r="C658" s="12" t="s">
        <v>718</v>
      </c>
      <c r="D658" s="12" t="s">
        <v>1679</v>
      </c>
      <c r="E658" s="12" t="s">
        <v>1935</v>
      </c>
      <c r="F658" s="12">
        <v>2</v>
      </c>
      <c r="G658" s="12">
        <v>637.55999999999995</v>
      </c>
      <c r="H658" s="41">
        <v>0.05</v>
      </c>
      <c r="I658" s="12" t="s">
        <v>1957</v>
      </c>
      <c r="J658" s="12">
        <v>1211.364</v>
      </c>
      <c r="K658" s="17">
        <f t="shared" si="30"/>
        <v>2</v>
      </c>
      <c r="L658" s="20">
        <f t="shared" si="31"/>
        <v>637.55999999999995</v>
      </c>
      <c r="M658" s="45">
        <f t="shared" si="32"/>
        <v>0.05</v>
      </c>
    </row>
    <row r="659" spans="1:13" x14ac:dyDescent="0.3">
      <c r="A659" s="11" t="s">
        <v>2616</v>
      </c>
      <c r="B659" s="39">
        <v>45633</v>
      </c>
      <c r="C659" s="12" t="s">
        <v>70</v>
      </c>
      <c r="D659" s="12" t="s">
        <v>1604</v>
      </c>
      <c r="E659" s="12" t="s">
        <v>1894</v>
      </c>
      <c r="F659" s="12">
        <v>3</v>
      </c>
      <c r="G659" s="12">
        <v>706.87</v>
      </c>
      <c r="H659" s="41">
        <v>0.27</v>
      </c>
      <c r="I659" s="12" t="s">
        <v>1952</v>
      </c>
      <c r="J659" s="12">
        <v>1548.0453</v>
      </c>
      <c r="K659" s="17">
        <f t="shared" si="30"/>
        <v>3</v>
      </c>
      <c r="L659" s="20">
        <f t="shared" si="31"/>
        <v>706.87</v>
      </c>
      <c r="M659" s="45">
        <f t="shared" si="32"/>
        <v>0.27</v>
      </c>
    </row>
    <row r="660" spans="1:13" x14ac:dyDescent="0.3">
      <c r="A660" s="11" t="s">
        <v>2617</v>
      </c>
      <c r="B660" s="39">
        <v>45629</v>
      </c>
      <c r="C660" s="12" t="s">
        <v>212</v>
      </c>
      <c r="D660" s="12" t="s">
        <v>1611</v>
      </c>
      <c r="E660" s="12" t="s">
        <v>1904</v>
      </c>
      <c r="F660" s="12">
        <v>2</v>
      </c>
      <c r="G660" s="12">
        <v>884.48</v>
      </c>
      <c r="H660" s="41">
        <v>0</v>
      </c>
      <c r="I660" s="12" t="s">
        <v>1957</v>
      </c>
      <c r="J660" s="12">
        <v>1768.96</v>
      </c>
      <c r="K660" s="17">
        <f t="shared" si="30"/>
        <v>2</v>
      </c>
      <c r="L660" s="20">
        <f t="shared" si="31"/>
        <v>884.48</v>
      </c>
      <c r="M660" s="45">
        <f t="shared" si="32"/>
        <v>0</v>
      </c>
    </row>
    <row r="661" spans="1:13" x14ac:dyDescent="0.3">
      <c r="A661" s="11" t="s">
        <v>2618</v>
      </c>
      <c r="B661" s="39">
        <v>45291</v>
      </c>
      <c r="C661" s="12" t="s">
        <v>185</v>
      </c>
      <c r="D661" s="12" t="s">
        <v>1852</v>
      </c>
      <c r="E661" s="12" t="s">
        <v>1897</v>
      </c>
      <c r="F661" s="12">
        <v>3</v>
      </c>
      <c r="G661" s="12">
        <v>718.23</v>
      </c>
      <c r="H661" s="41">
        <v>0.19</v>
      </c>
      <c r="I661" s="12" t="s">
        <v>1954</v>
      </c>
      <c r="J661" s="12">
        <v>1745.2989</v>
      </c>
      <c r="K661" s="17">
        <f t="shared" si="30"/>
        <v>3</v>
      </c>
      <c r="L661" s="20">
        <f t="shared" si="31"/>
        <v>718.23</v>
      </c>
      <c r="M661" s="45">
        <f t="shared" si="32"/>
        <v>0.19</v>
      </c>
    </row>
    <row r="662" spans="1:13" x14ac:dyDescent="0.3">
      <c r="A662" s="11" t="s">
        <v>2619</v>
      </c>
      <c r="B662" s="39">
        <v>45914</v>
      </c>
      <c r="C662" s="12" t="s">
        <v>602</v>
      </c>
      <c r="D662" s="12" t="s">
        <v>1846</v>
      </c>
      <c r="E662" s="12" t="s">
        <v>1938</v>
      </c>
      <c r="F662" s="12">
        <v>3</v>
      </c>
      <c r="G662" s="12">
        <v>107.44</v>
      </c>
      <c r="H662" s="41">
        <v>0.27</v>
      </c>
      <c r="I662" s="12" t="s">
        <v>1954</v>
      </c>
      <c r="J662" s="12">
        <v>235.2936</v>
      </c>
      <c r="K662" s="17">
        <f t="shared" si="30"/>
        <v>3</v>
      </c>
      <c r="L662" s="20">
        <f t="shared" si="31"/>
        <v>107.44</v>
      </c>
      <c r="M662" s="45">
        <f t="shared" si="32"/>
        <v>0.27</v>
      </c>
    </row>
    <row r="663" spans="1:13" x14ac:dyDescent="0.3">
      <c r="A663" s="11" t="s">
        <v>2620</v>
      </c>
      <c r="B663" s="39">
        <v>45673</v>
      </c>
      <c r="C663" s="12" t="s">
        <v>215</v>
      </c>
      <c r="D663" s="12" t="s">
        <v>1711</v>
      </c>
      <c r="E663" s="12" t="s">
        <v>1894</v>
      </c>
      <c r="F663" s="12">
        <v>4</v>
      </c>
      <c r="G663" s="12">
        <v>608.97</v>
      </c>
      <c r="H663" s="41">
        <v>0.14000000000000001</v>
      </c>
      <c r="I663" s="12" t="s">
        <v>1957</v>
      </c>
      <c r="J663" s="12">
        <v>2094.8568</v>
      </c>
      <c r="K663" s="17">
        <f t="shared" si="30"/>
        <v>4</v>
      </c>
      <c r="L663" s="20">
        <f t="shared" si="31"/>
        <v>608.97</v>
      </c>
      <c r="M663" s="45">
        <f t="shared" si="32"/>
        <v>0.14000000000000001</v>
      </c>
    </row>
    <row r="664" spans="1:13" x14ac:dyDescent="0.3">
      <c r="A664" s="11" t="s">
        <v>2621</v>
      </c>
      <c r="B664" s="39">
        <v>45689</v>
      </c>
      <c r="C664" s="12" t="s">
        <v>1120</v>
      </c>
      <c r="D664" s="12" t="s">
        <v>1758</v>
      </c>
      <c r="E664" s="12" t="s">
        <v>1904</v>
      </c>
      <c r="F664" s="12">
        <v>3</v>
      </c>
      <c r="G664" s="12">
        <v>260.45999999999998</v>
      </c>
      <c r="H664" s="41">
        <v>0.09</v>
      </c>
      <c r="I664" s="12" t="s">
        <v>1952</v>
      </c>
      <c r="J664" s="12">
        <v>711.05579999999986</v>
      </c>
      <c r="K664" s="17">
        <f t="shared" si="30"/>
        <v>3</v>
      </c>
      <c r="L664" s="20">
        <f t="shared" si="31"/>
        <v>260.45999999999998</v>
      </c>
      <c r="M664" s="45">
        <f t="shared" si="32"/>
        <v>0.09</v>
      </c>
    </row>
    <row r="665" spans="1:13" x14ac:dyDescent="0.3">
      <c r="A665" s="11" t="s">
        <v>2622</v>
      </c>
      <c r="B665" s="39">
        <v>45646</v>
      </c>
      <c r="C665" s="12" t="s">
        <v>430</v>
      </c>
      <c r="D665" s="12" t="s">
        <v>1635</v>
      </c>
      <c r="E665" s="12" t="s">
        <v>1904</v>
      </c>
      <c r="F665" s="12">
        <v>1</v>
      </c>
      <c r="G665" s="12">
        <v>747.03</v>
      </c>
      <c r="H665" s="41">
        <v>0.01</v>
      </c>
      <c r="I665" s="12" t="s">
        <v>1952</v>
      </c>
      <c r="J665" s="12">
        <v>739.55970000000002</v>
      </c>
      <c r="K665" s="17">
        <f t="shared" si="30"/>
        <v>1</v>
      </c>
      <c r="L665" s="20">
        <f t="shared" si="31"/>
        <v>747.03</v>
      </c>
      <c r="M665" s="45">
        <f t="shared" si="32"/>
        <v>0.01</v>
      </c>
    </row>
    <row r="666" spans="1:13" x14ac:dyDescent="0.3">
      <c r="A666" s="11" t="s">
        <v>2623</v>
      </c>
      <c r="B666" s="39">
        <v>45475</v>
      </c>
      <c r="C666" s="12" t="s">
        <v>1268</v>
      </c>
      <c r="D666" s="12" t="s">
        <v>1991</v>
      </c>
      <c r="E666" s="12" t="s">
        <v>1910</v>
      </c>
      <c r="F666" s="12">
        <v>4</v>
      </c>
      <c r="G666" s="12">
        <v>700.88</v>
      </c>
      <c r="H666" s="41">
        <v>0.23</v>
      </c>
      <c r="I666" s="12" t="s">
        <v>1954</v>
      </c>
      <c r="J666" s="12">
        <v>2158.7103999999999</v>
      </c>
      <c r="K666" s="17">
        <f t="shared" si="30"/>
        <v>4</v>
      </c>
      <c r="L666" s="20">
        <f t="shared" si="31"/>
        <v>700.88</v>
      </c>
      <c r="M666" s="45">
        <f t="shared" si="32"/>
        <v>0.23</v>
      </c>
    </row>
    <row r="667" spans="1:13" x14ac:dyDescent="0.3">
      <c r="A667" s="11" t="s">
        <v>2624</v>
      </c>
      <c r="B667" s="39">
        <v>45781</v>
      </c>
      <c r="C667" s="12" t="s">
        <v>189</v>
      </c>
      <c r="D667" s="12" t="s">
        <v>1861</v>
      </c>
      <c r="E667" s="12" t="s">
        <v>1927</v>
      </c>
      <c r="F667" s="12">
        <v>4</v>
      </c>
      <c r="G667" s="12">
        <v>20.09</v>
      </c>
      <c r="H667" s="41">
        <v>0.16</v>
      </c>
      <c r="I667" s="12" t="s">
        <v>1954</v>
      </c>
      <c r="J667" s="12">
        <v>67.502399999999994</v>
      </c>
      <c r="K667" s="17">
        <f t="shared" si="30"/>
        <v>4</v>
      </c>
      <c r="L667" s="20">
        <f t="shared" si="31"/>
        <v>20.09</v>
      </c>
      <c r="M667" s="45">
        <f t="shared" si="32"/>
        <v>0.16</v>
      </c>
    </row>
    <row r="668" spans="1:13" x14ac:dyDescent="0.3">
      <c r="A668" s="11" t="s">
        <v>2625</v>
      </c>
      <c r="B668" s="39">
        <v>45654</v>
      </c>
      <c r="C668" s="12" t="s">
        <v>234</v>
      </c>
      <c r="D668" s="12" t="s">
        <v>1682</v>
      </c>
      <c r="E668" s="12" t="s">
        <v>1920</v>
      </c>
      <c r="F668" s="12">
        <v>3</v>
      </c>
      <c r="G668" s="12">
        <v>917.64</v>
      </c>
      <c r="H668" s="41">
        <v>0.24</v>
      </c>
      <c r="I668" s="12" t="s">
        <v>1954</v>
      </c>
      <c r="J668" s="12">
        <v>2092.2192</v>
      </c>
      <c r="K668" s="17">
        <f t="shared" si="30"/>
        <v>3</v>
      </c>
      <c r="L668" s="20">
        <f t="shared" si="31"/>
        <v>917.64</v>
      </c>
      <c r="M668" s="45">
        <f t="shared" si="32"/>
        <v>0.24</v>
      </c>
    </row>
    <row r="669" spans="1:13" x14ac:dyDescent="0.3">
      <c r="A669" s="11" t="s">
        <v>2626</v>
      </c>
      <c r="B669" s="39">
        <v>45594</v>
      </c>
      <c r="C669" s="12" t="s">
        <v>199</v>
      </c>
      <c r="D669" s="12" t="s">
        <v>1631</v>
      </c>
      <c r="E669" s="12" t="s">
        <v>1880</v>
      </c>
      <c r="F669" s="12">
        <v>1</v>
      </c>
      <c r="G669" s="12">
        <v>242.08</v>
      </c>
      <c r="H669" s="41">
        <v>0.18</v>
      </c>
      <c r="I669" s="12" t="s">
        <v>1954</v>
      </c>
      <c r="J669" s="12">
        <v>198.50559999999999</v>
      </c>
      <c r="K669" s="17">
        <f t="shared" si="30"/>
        <v>1</v>
      </c>
      <c r="L669" s="20">
        <f t="shared" si="31"/>
        <v>242.08</v>
      </c>
      <c r="M669" s="45">
        <f t="shared" si="32"/>
        <v>0.18</v>
      </c>
    </row>
    <row r="670" spans="1:13" x14ac:dyDescent="0.3">
      <c r="A670" s="11" t="s">
        <v>2627</v>
      </c>
      <c r="B670" s="39">
        <v>45581</v>
      </c>
      <c r="C670" s="12" t="s">
        <v>218</v>
      </c>
      <c r="D670" s="12" t="s">
        <v>1764</v>
      </c>
      <c r="E670" s="12" t="s">
        <v>1907</v>
      </c>
      <c r="F670" s="12">
        <v>1</v>
      </c>
      <c r="G670" s="12">
        <v>536.67999999999995</v>
      </c>
      <c r="H670" s="41">
        <v>0.27</v>
      </c>
      <c r="I670" s="12" t="s">
        <v>1952</v>
      </c>
      <c r="J670" s="12">
        <v>391.77640000000002</v>
      </c>
      <c r="K670" s="17">
        <f t="shared" si="30"/>
        <v>1</v>
      </c>
      <c r="L670" s="20">
        <f t="shared" si="31"/>
        <v>536.67999999999995</v>
      </c>
      <c r="M670" s="45">
        <f t="shared" si="32"/>
        <v>0.27</v>
      </c>
    </row>
    <row r="671" spans="1:13" x14ac:dyDescent="0.3">
      <c r="A671" s="11" t="s">
        <v>2628</v>
      </c>
      <c r="B671" s="39">
        <v>45748</v>
      </c>
      <c r="C671" s="12" t="s">
        <v>342</v>
      </c>
      <c r="D671" s="12" t="s">
        <v>1657</v>
      </c>
      <c r="E671" s="12" t="s">
        <v>1897</v>
      </c>
      <c r="F671" s="12">
        <v>2</v>
      </c>
      <c r="G671" s="12">
        <v>145.18</v>
      </c>
      <c r="H671" s="41">
        <v>0.26</v>
      </c>
      <c r="I671" s="12" t="s">
        <v>1954</v>
      </c>
      <c r="J671" s="12">
        <v>214.8664</v>
      </c>
      <c r="K671" s="17">
        <f t="shared" si="30"/>
        <v>2</v>
      </c>
      <c r="L671" s="20">
        <f t="shared" si="31"/>
        <v>145.18</v>
      </c>
      <c r="M671" s="45">
        <f t="shared" si="32"/>
        <v>0.26</v>
      </c>
    </row>
    <row r="672" spans="1:13" x14ac:dyDescent="0.3">
      <c r="A672" s="11" t="s">
        <v>2629</v>
      </c>
      <c r="B672" s="39">
        <v>45369</v>
      </c>
      <c r="C672" s="12" t="s">
        <v>725</v>
      </c>
      <c r="D672" s="12" t="s">
        <v>1776</v>
      </c>
      <c r="E672" s="12" t="s">
        <v>1897</v>
      </c>
      <c r="F672" s="12">
        <v>2</v>
      </c>
      <c r="G672" s="12">
        <v>132.77000000000001</v>
      </c>
      <c r="H672" s="41">
        <v>0.13</v>
      </c>
      <c r="I672" s="12" t="s">
        <v>1957</v>
      </c>
      <c r="J672" s="12">
        <v>231.0198</v>
      </c>
      <c r="K672" s="17">
        <f t="shared" si="30"/>
        <v>2</v>
      </c>
      <c r="L672" s="20">
        <f t="shared" si="31"/>
        <v>132.77000000000001</v>
      </c>
      <c r="M672" s="45">
        <f t="shared" si="32"/>
        <v>0.13</v>
      </c>
    </row>
    <row r="673" spans="1:13" x14ac:dyDescent="0.3">
      <c r="A673" s="11" t="s">
        <v>2630</v>
      </c>
      <c r="B673" s="39">
        <v>45701</v>
      </c>
      <c r="C673" s="12" t="s">
        <v>66</v>
      </c>
      <c r="D673" s="12" t="s">
        <v>1696</v>
      </c>
      <c r="E673" s="12" t="s">
        <v>1914</v>
      </c>
      <c r="F673" s="12">
        <v>4</v>
      </c>
      <c r="G673" s="12">
        <v>682.11</v>
      </c>
      <c r="H673" s="41">
        <v>0.14000000000000001</v>
      </c>
      <c r="I673" s="12" t="s">
        <v>1952</v>
      </c>
      <c r="J673" s="12">
        <v>2346.4584</v>
      </c>
      <c r="K673" s="17">
        <f t="shared" si="30"/>
        <v>4</v>
      </c>
      <c r="L673" s="20">
        <f t="shared" si="31"/>
        <v>682.11</v>
      </c>
      <c r="M673" s="45">
        <f t="shared" si="32"/>
        <v>0.14000000000000001</v>
      </c>
    </row>
    <row r="674" spans="1:13" x14ac:dyDescent="0.3">
      <c r="A674" s="11" t="s">
        <v>2631</v>
      </c>
      <c r="B674" s="39">
        <v>45510</v>
      </c>
      <c r="C674" s="12" t="s">
        <v>2632</v>
      </c>
      <c r="D674" s="12" t="s">
        <v>1693</v>
      </c>
      <c r="E674" s="12" t="s">
        <v>1935</v>
      </c>
      <c r="F674" s="12">
        <v>4</v>
      </c>
      <c r="G674" s="12">
        <v>502.95</v>
      </c>
      <c r="H674" s="41">
        <v>0.14000000000000001</v>
      </c>
      <c r="I674" s="12" t="s">
        <v>1957</v>
      </c>
      <c r="J674" s="12">
        <v>1730.1479999999999</v>
      </c>
      <c r="K674" s="17">
        <f t="shared" si="30"/>
        <v>4</v>
      </c>
      <c r="L674" s="20">
        <f t="shared" si="31"/>
        <v>502.95</v>
      </c>
      <c r="M674" s="45">
        <f t="shared" si="32"/>
        <v>0.14000000000000001</v>
      </c>
    </row>
    <row r="675" spans="1:13" x14ac:dyDescent="0.3">
      <c r="A675" s="11" t="s">
        <v>2633</v>
      </c>
      <c r="B675" s="39">
        <v>45538</v>
      </c>
      <c r="C675" s="12" t="s">
        <v>762</v>
      </c>
      <c r="D675" s="12" t="s">
        <v>1682</v>
      </c>
      <c r="E675" s="12" t="s">
        <v>1932</v>
      </c>
      <c r="F675" s="12">
        <v>2</v>
      </c>
      <c r="G675" s="12">
        <v>472.08</v>
      </c>
      <c r="H675" s="41">
        <v>7.0000000000000007E-2</v>
      </c>
      <c r="I675" s="12" t="s">
        <v>1952</v>
      </c>
      <c r="J675" s="12">
        <v>878.0687999999999</v>
      </c>
      <c r="K675" s="17">
        <f t="shared" si="30"/>
        <v>2</v>
      </c>
      <c r="L675" s="20">
        <f t="shared" si="31"/>
        <v>472.08</v>
      </c>
      <c r="M675" s="45">
        <f t="shared" si="32"/>
        <v>7.0000000000000007E-2</v>
      </c>
    </row>
    <row r="676" spans="1:13" x14ac:dyDescent="0.3">
      <c r="A676" s="11" t="s">
        <v>2634</v>
      </c>
      <c r="B676" s="39">
        <v>45665</v>
      </c>
      <c r="C676" s="12" t="s">
        <v>1468</v>
      </c>
      <c r="D676" s="12" t="s">
        <v>1746</v>
      </c>
      <c r="E676" s="12" t="s">
        <v>1935</v>
      </c>
      <c r="F676" s="12">
        <v>2</v>
      </c>
      <c r="G676" s="12">
        <v>218.11</v>
      </c>
      <c r="H676" s="41">
        <v>0.02</v>
      </c>
      <c r="I676" s="12" t="s">
        <v>1957</v>
      </c>
      <c r="J676" s="12">
        <v>427.49560000000002</v>
      </c>
      <c r="K676" s="17">
        <f t="shared" si="30"/>
        <v>2</v>
      </c>
      <c r="L676" s="20">
        <f t="shared" si="31"/>
        <v>218.11</v>
      </c>
      <c r="M676" s="45">
        <f t="shared" si="32"/>
        <v>0.02</v>
      </c>
    </row>
    <row r="677" spans="1:13" x14ac:dyDescent="0.3">
      <c r="A677" s="11" t="s">
        <v>2635</v>
      </c>
      <c r="B677" s="39">
        <v>45859</v>
      </c>
      <c r="C677" s="12" t="s">
        <v>218</v>
      </c>
      <c r="D677" s="12" t="s">
        <v>1555</v>
      </c>
      <c r="E677" s="12" t="s">
        <v>1904</v>
      </c>
      <c r="F677" s="12">
        <v>4</v>
      </c>
      <c r="G677" s="12">
        <v>845.58</v>
      </c>
      <c r="H677" s="41">
        <v>0.06</v>
      </c>
      <c r="I677" s="12" t="s">
        <v>1954</v>
      </c>
      <c r="J677" s="12">
        <v>3179.3807999999999</v>
      </c>
      <c r="K677" s="17">
        <f t="shared" si="30"/>
        <v>4</v>
      </c>
      <c r="L677" s="20">
        <f t="shared" si="31"/>
        <v>845.58</v>
      </c>
      <c r="M677" s="45">
        <f t="shared" si="32"/>
        <v>0.06</v>
      </c>
    </row>
    <row r="678" spans="1:13" x14ac:dyDescent="0.3">
      <c r="A678" s="11" t="s">
        <v>2636</v>
      </c>
      <c r="B678" s="39">
        <v>45255</v>
      </c>
      <c r="C678" s="12" t="s">
        <v>446</v>
      </c>
      <c r="D678" s="12" t="s">
        <v>1816</v>
      </c>
      <c r="E678" s="12" t="s">
        <v>1889</v>
      </c>
      <c r="F678" s="12">
        <v>2</v>
      </c>
      <c r="G678" s="12">
        <v>111.28</v>
      </c>
      <c r="H678" s="41">
        <v>0.14000000000000001</v>
      </c>
      <c r="I678" s="12" t="s">
        <v>1952</v>
      </c>
      <c r="J678" s="12">
        <v>191.4016</v>
      </c>
      <c r="K678" s="17">
        <f t="shared" si="30"/>
        <v>2</v>
      </c>
      <c r="L678" s="20">
        <f t="shared" si="31"/>
        <v>111.28</v>
      </c>
      <c r="M678" s="45">
        <f t="shared" si="32"/>
        <v>0.14000000000000001</v>
      </c>
    </row>
    <row r="679" spans="1:13" x14ac:dyDescent="0.3">
      <c r="A679" s="11" t="s">
        <v>2637</v>
      </c>
      <c r="B679" s="39">
        <v>45842</v>
      </c>
      <c r="C679" s="12" t="s">
        <v>592</v>
      </c>
      <c r="D679" s="12" t="s">
        <v>1752</v>
      </c>
      <c r="E679" s="12" t="s">
        <v>1927</v>
      </c>
      <c r="F679" s="12">
        <v>2</v>
      </c>
      <c r="G679" s="12">
        <v>37.21</v>
      </c>
      <c r="H679" s="41">
        <v>0.19</v>
      </c>
      <c r="I679" s="12" t="s">
        <v>1952</v>
      </c>
      <c r="J679" s="12">
        <v>60.280200000000008</v>
      </c>
      <c r="K679" s="17">
        <f t="shared" si="30"/>
        <v>2</v>
      </c>
      <c r="L679" s="20">
        <f t="shared" si="31"/>
        <v>37.21</v>
      </c>
      <c r="M679" s="45">
        <f t="shared" si="32"/>
        <v>0.19</v>
      </c>
    </row>
    <row r="680" spans="1:13" x14ac:dyDescent="0.3">
      <c r="A680" s="11" t="s">
        <v>2638</v>
      </c>
      <c r="B680" s="39">
        <v>45220</v>
      </c>
      <c r="C680" s="12" t="s">
        <v>1306</v>
      </c>
      <c r="D680" s="12" t="s">
        <v>1761</v>
      </c>
      <c r="E680" s="12" t="s">
        <v>1925</v>
      </c>
      <c r="F680" s="12">
        <v>1</v>
      </c>
      <c r="G680" s="12">
        <v>331.73</v>
      </c>
      <c r="H680" s="41">
        <v>0.04</v>
      </c>
      <c r="I680" s="12" t="s">
        <v>1952</v>
      </c>
      <c r="J680" s="12">
        <v>318.46080000000001</v>
      </c>
      <c r="K680" s="17">
        <f t="shared" si="30"/>
        <v>1</v>
      </c>
      <c r="L680" s="20">
        <f t="shared" si="31"/>
        <v>331.73</v>
      </c>
      <c r="M680" s="45">
        <f t="shared" si="32"/>
        <v>0.04</v>
      </c>
    </row>
    <row r="681" spans="1:13" x14ac:dyDescent="0.3">
      <c r="A681" s="11" t="s">
        <v>2639</v>
      </c>
      <c r="B681" s="39">
        <v>45273</v>
      </c>
      <c r="C681" s="12" t="s">
        <v>1150</v>
      </c>
      <c r="D681" s="12" t="s">
        <v>1786</v>
      </c>
      <c r="E681" s="12" t="s">
        <v>1922</v>
      </c>
      <c r="F681" s="12">
        <v>3</v>
      </c>
      <c r="G681" s="12">
        <v>306.70999999999998</v>
      </c>
      <c r="H681" s="41">
        <v>0.09</v>
      </c>
      <c r="I681" s="12" t="s">
        <v>1954</v>
      </c>
      <c r="J681" s="12">
        <v>837.31829999999991</v>
      </c>
      <c r="K681" s="17">
        <f t="shared" si="30"/>
        <v>3</v>
      </c>
      <c r="L681" s="20">
        <f t="shared" si="31"/>
        <v>306.70999999999998</v>
      </c>
      <c r="M681" s="45">
        <f t="shared" si="32"/>
        <v>0.09</v>
      </c>
    </row>
    <row r="682" spans="1:13" x14ac:dyDescent="0.3">
      <c r="A682" s="11" t="s">
        <v>2640</v>
      </c>
      <c r="B682" s="39">
        <v>45456</v>
      </c>
      <c r="C682" s="12" t="s">
        <v>870</v>
      </c>
      <c r="D682" s="12" t="s">
        <v>1645</v>
      </c>
      <c r="E682" s="12" t="s">
        <v>1904</v>
      </c>
      <c r="F682" s="12">
        <v>4</v>
      </c>
      <c r="G682" s="12">
        <v>484.92</v>
      </c>
      <c r="H682" s="41">
        <v>0.28000000000000003</v>
      </c>
      <c r="I682" s="12" t="s">
        <v>1954</v>
      </c>
      <c r="J682" s="12">
        <v>1396.5696</v>
      </c>
      <c r="K682" s="17">
        <f t="shared" si="30"/>
        <v>4</v>
      </c>
      <c r="L682" s="20">
        <f t="shared" si="31"/>
        <v>484.92</v>
      </c>
      <c r="M682" s="45">
        <f t="shared" si="32"/>
        <v>0.28000000000000003</v>
      </c>
    </row>
    <row r="683" spans="1:13" x14ac:dyDescent="0.3">
      <c r="A683" s="11" t="s">
        <v>2641</v>
      </c>
      <c r="B683" s="39">
        <v>45292</v>
      </c>
      <c r="C683" s="12" t="s">
        <v>172</v>
      </c>
      <c r="D683" s="12" t="s">
        <v>1725</v>
      </c>
      <c r="E683" s="12" t="s">
        <v>1901</v>
      </c>
      <c r="F683" s="12">
        <v>2</v>
      </c>
      <c r="G683" s="12">
        <v>42.04</v>
      </c>
      <c r="H683" s="41">
        <v>7.0000000000000007E-2</v>
      </c>
      <c r="I683" s="12" t="s">
        <v>1952</v>
      </c>
      <c r="J683" s="12">
        <v>78.194399999999987</v>
      </c>
      <c r="K683" s="17">
        <f t="shared" si="30"/>
        <v>2</v>
      </c>
      <c r="L683" s="20">
        <f t="shared" si="31"/>
        <v>42.04</v>
      </c>
      <c r="M683" s="45">
        <f t="shared" si="32"/>
        <v>7.0000000000000007E-2</v>
      </c>
    </row>
    <row r="684" spans="1:13" x14ac:dyDescent="0.3">
      <c r="A684" s="11" t="s">
        <v>2642</v>
      </c>
      <c r="B684" s="39">
        <v>45278</v>
      </c>
      <c r="C684" s="12" t="s">
        <v>903</v>
      </c>
      <c r="D684" s="12" t="s">
        <v>1740</v>
      </c>
      <c r="E684" s="12" t="s">
        <v>1904</v>
      </c>
      <c r="F684" s="12">
        <v>3</v>
      </c>
      <c r="G684" s="12">
        <v>599.48</v>
      </c>
      <c r="H684" s="41">
        <v>0.22</v>
      </c>
      <c r="I684" s="12" t="s">
        <v>1954</v>
      </c>
      <c r="J684" s="12">
        <v>1402.7832000000001</v>
      </c>
      <c r="K684" s="17">
        <f t="shared" si="30"/>
        <v>3</v>
      </c>
      <c r="L684" s="20">
        <f t="shared" si="31"/>
        <v>599.48</v>
      </c>
      <c r="M684" s="45">
        <f t="shared" si="32"/>
        <v>0.22</v>
      </c>
    </row>
    <row r="685" spans="1:13" x14ac:dyDescent="0.3">
      <c r="A685" s="11" t="s">
        <v>2643</v>
      </c>
      <c r="B685" s="39">
        <v>45232</v>
      </c>
      <c r="C685" s="12" t="s">
        <v>1129</v>
      </c>
      <c r="D685" s="12" t="s">
        <v>1618</v>
      </c>
      <c r="E685" s="12" t="s">
        <v>1885</v>
      </c>
      <c r="F685" s="12">
        <v>3</v>
      </c>
      <c r="G685" s="12">
        <v>401.42</v>
      </c>
      <c r="H685" s="41">
        <v>0.01</v>
      </c>
      <c r="I685" s="12" t="s">
        <v>1957</v>
      </c>
      <c r="J685" s="12">
        <v>1192.2174</v>
      </c>
      <c r="K685" s="17">
        <f t="shared" si="30"/>
        <v>3</v>
      </c>
      <c r="L685" s="20">
        <f t="shared" si="31"/>
        <v>401.42</v>
      </c>
      <c r="M685" s="45">
        <f t="shared" si="32"/>
        <v>0.01</v>
      </c>
    </row>
    <row r="686" spans="1:13" x14ac:dyDescent="0.3">
      <c r="A686" s="11" t="s">
        <v>2644</v>
      </c>
      <c r="B686" s="39">
        <v>45907</v>
      </c>
      <c r="C686" s="12" t="s">
        <v>638</v>
      </c>
      <c r="D686" s="12" t="s">
        <v>1711</v>
      </c>
      <c r="E686" s="12" t="s">
        <v>1910</v>
      </c>
      <c r="F686" s="12">
        <v>4</v>
      </c>
      <c r="G686" s="12">
        <v>442.54</v>
      </c>
      <c r="H686" s="41">
        <v>0.06</v>
      </c>
      <c r="I686" s="12" t="s">
        <v>1952</v>
      </c>
      <c r="J686" s="12">
        <v>1663.9503999999999</v>
      </c>
      <c r="K686" s="17">
        <f t="shared" si="30"/>
        <v>4</v>
      </c>
      <c r="L686" s="20">
        <f t="shared" si="31"/>
        <v>442.54</v>
      </c>
      <c r="M686" s="45">
        <f t="shared" si="32"/>
        <v>0.06</v>
      </c>
    </row>
    <row r="687" spans="1:13" x14ac:dyDescent="0.3">
      <c r="A687" s="11" t="s">
        <v>2645</v>
      </c>
      <c r="B687" s="39">
        <v>45270</v>
      </c>
      <c r="C687" s="12" t="s">
        <v>1419</v>
      </c>
      <c r="D687" s="12" t="s">
        <v>1840</v>
      </c>
      <c r="E687" s="12" t="s">
        <v>1925</v>
      </c>
      <c r="F687" s="12">
        <v>4</v>
      </c>
      <c r="G687" s="12">
        <v>451.41</v>
      </c>
      <c r="H687" s="41">
        <v>0.06</v>
      </c>
      <c r="I687" s="12" t="s">
        <v>1954</v>
      </c>
      <c r="J687" s="12">
        <v>1697.3016</v>
      </c>
      <c r="K687" s="17">
        <f t="shared" si="30"/>
        <v>4</v>
      </c>
      <c r="L687" s="20">
        <f t="shared" si="31"/>
        <v>451.41</v>
      </c>
      <c r="M687" s="45">
        <f t="shared" si="32"/>
        <v>0.06</v>
      </c>
    </row>
    <row r="688" spans="1:13" x14ac:dyDescent="0.3">
      <c r="A688" s="11" t="s">
        <v>2646</v>
      </c>
      <c r="B688" s="39">
        <v>45942</v>
      </c>
      <c r="C688" s="12" t="s">
        <v>856</v>
      </c>
      <c r="D688" s="12" t="s">
        <v>1849</v>
      </c>
      <c r="E688" s="12" t="s">
        <v>1914</v>
      </c>
      <c r="F688" s="12">
        <v>4</v>
      </c>
      <c r="G688" s="12">
        <v>547.21</v>
      </c>
      <c r="H688" s="41">
        <v>0.25</v>
      </c>
      <c r="I688" s="12" t="s">
        <v>1952</v>
      </c>
      <c r="J688" s="12">
        <v>1641.63</v>
      </c>
      <c r="K688" s="17">
        <f t="shared" si="30"/>
        <v>4</v>
      </c>
      <c r="L688" s="20">
        <f t="shared" si="31"/>
        <v>547.21</v>
      </c>
      <c r="M688" s="45">
        <f t="shared" si="32"/>
        <v>0.25</v>
      </c>
    </row>
    <row r="689" spans="1:13" x14ac:dyDescent="0.3">
      <c r="A689" s="11" t="s">
        <v>2647</v>
      </c>
      <c r="B689" s="39">
        <v>45750</v>
      </c>
      <c r="C689" s="12" t="s">
        <v>670</v>
      </c>
      <c r="D689" s="12" t="s">
        <v>1837</v>
      </c>
      <c r="E689" s="12" t="s">
        <v>1897</v>
      </c>
      <c r="F689" s="12">
        <v>1</v>
      </c>
      <c r="G689" s="12">
        <v>979.28</v>
      </c>
      <c r="H689" s="41">
        <v>0.2</v>
      </c>
      <c r="I689" s="12" t="s">
        <v>1954</v>
      </c>
      <c r="J689" s="12">
        <v>783.42399999999998</v>
      </c>
      <c r="K689" s="17">
        <f t="shared" si="30"/>
        <v>1</v>
      </c>
      <c r="L689" s="20">
        <f t="shared" si="31"/>
        <v>979.28</v>
      </c>
      <c r="M689" s="45">
        <f t="shared" si="32"/>
        <v>0.2</v>
      </c>
    </row>
    <row r="690" spans="1:13" x14ac:dyDescent="0.3">
      <c r="A690" s="11" t="s">
        <v>2648</v>
      </c>
      <c r="B690" s="39">
        <v>45300</v>
      </c>
      <c r="C690" s="12" t="s">
        <v>1964</v>
      </c>
      <c r="D690" s="12" t="s">
        <v>1743</v>
      </c>
      <c r="E690" s="12" t="s">
        <v>1907</v>
      </c>
      <c r="F690" s="12">
        <v>4</v>
      </c>
      <c r="G690" s="12">
        <v>263.58999999999997</v>
      </c>
      <c r="H690" s="41">
        <v>0.04</v>
      </c>
      <c r="I690" s="12" t="s">
        <v>1952</v>
      </c>
      <c r="J690" s="12">
        <v>1012.1856</v>
      </c>
      <c r="K690" s="17">
        <f t="shared" si="30"/>
        <v>4</v>
      </c>
      <c r="L690" s="20">
        <f t="shared" si="31"/>
        <v>263.58999999999997</v>
      </c>
      <c r="M690" s="45">
        <f t="shared" si="32"/>
        <v>0.04</v>
      </c>
    </row>
    <row r="691" spans="1:13" x14ac:dyDescent="0.3">
      <c r="A691" s="11" t="s">
        <v>2649</v>
      </c>
      <c r="B691" s="39">
        <v>45876</v>
      </c>
      <c r="C691" s="12" t="s">
        <v>20</v>
      </c>
      <c r="D691" s="12" t="s">
        <v>1737</v>
      </c>
      <c r="E691" s="12" t="s">
        <v>1901</v>
      </c>
      <c r="F691" s="12">
        <v>1</v>
      </c>
      <c r="G691" s="12">
        <v>692.75</v>
      </c>
      <c r="H691" s="41">
        <v>0.11</v>
      </c>
      <c r="I691" s="12" t="s">
        <v>1957</v>
      </c>
      <c r="J691" s="12">
        <v>616.54750000000001</v>
      </c>
      <c r="K691" s="17">
        <f t="shared" si="30"/>
        <v>1</v>
      </c>
      <c r="L691" s="20">
        <f t="shared" si="31"/>
        <v>692.75</v>
      </c>
      <c r="M691" s="45">
        <f t="shared" si="32"/>
        <v>0.11</v>
      </c>
    </row>
    <row r="692" spans="1:13" x14ac:dyDescent="0.3">
      <c r="A692" s="11" t="s">
        <v>2650</v>
      </c>
      <c r="B692" s="39">
        <v>45301</v>
      </c>
      <c r="C692" s="12" t="s">
        <v>550</v>
      </c>
      <c r="D692" s="12" t="s">
        <v>1764</v>
      </c>
      <c r="E692" s="12" t="s">
        <v>1894</v>
      </c>
      <c r="F692" s="12">
        <v>3</v>
      </c>
      <c r="G692" s="12">
        <v>142.83000000000001</v>
      </c>
      <c r="H692" s="41">
        <v>0.01</v>
      </c>
      <c r="I692" s="12" t="s">
        <v>1952</v>
      </c>
      <c r="J692" s="12">
        <v>424.20510000000002</v>
      </c>
      <c r="K692" s="17">
        <f t="shared" si="30"/>
        <v>3</v>
      </c>
      <c r="L692" s="20">
        <f t="shared" si="31"/>
        <v>142.83000000000001</v>
      </c>
      <c r="M692" s="45">
        <f t="shared" si="32"/>
        <v>0.01</v>
      </c>
    </row>
    <row r="693" spans="1:13" x14ac:dyDescent="0.3">
      <c r="A693" s="11" t="s">
        <v>2651</v>
      </c>
      <c r="B693" s="39">
        <v>45857</v>
      </c>
      <c r="C693" s="12" t="s">
        <v>433</v>
      </c>
      <c r="D693" s="12" t="s">
        <v>1635</v>
      </c>
      <c r="E693" s="12" t="s">
        <v>1889</v>
      </c>
      <c r="F693" s="12">
        <v>2</v>
      </c>
      <c r="G693" s="12">
        <v>419.25</v>
      </c>
      <c r="H693" s="41">
        <v>0.17</v>
      </c>
      <c r="I693" s="12" t="s">
        <v>1954</v>
      </c>
      <c r="J693" s="12">
        <v>695.95499999999993</v>
      </c>
      <c r="K693" s="17">
        <f t="shared" si="30"/>
        <v>2</v>
      </c>
      <c r="L693" s="20">
        <f t="shared" si="31"/>
        <v>419.25</v>
      </c>
      <c r="M693" s="45">
        <f t="shared" si="32"/>
        <v>0.17</v>
      </c>
    </row>
    <row r="694" spans="1:13" x14ac:dyDescent="0.3">
      <c r="A694" s="11" t="s">
        <v>2652</v>
      </c>
      <c r="B694" s="39">
        <v>45650</v>
      </c>
      <c r="C694" s="12" t="s">
        <v>780</v>
      </c>
      <c r="D694" s="12" t="s">
        <v>1648</v>
      </c>
      <c r="E694" s="12" t="s">
        <v>1941</v>
      </c>
      <c r="F694" s="12">
        <v>2</v>
      </c>
      <c r="G694" s="12">
        <v>800.84</v>
      </c>
      <c r="H694" s="41">
        <v>0.27</v>
      </c>
      <c r="I694" s="12" t="s">
        <v>1957</v>
      </c>
      <c r="J694" s="12">
        <v>1169.2264</v>
      </c>
      <c r="K694" s="17">
        <f t="shared" si="30"/>
        <v>2</v>
      </c>
      <c r="L694" s="20">
        <f t="shared" si="31"/>
        <v>800.84</v>
      </c>
      <c r="M694" s="45">
        <f t="shared" si="32"/>
        <v>0.27</v>
      </c>
    </row>
    <row r="695" spans="1:13" x14ac:dyDescent="0.3">
      <c r="A695" s="11" t="s">
        <v>2653</v>
      </c>
      <c r="B695" s="39">
        <v>45520</v>
      </c>
      <c r="C695" s="12" t="s">
        <v>14</v>
      </c>
      <c r="D695" s="12" t="s">
        <v>1718</v>
      </c>
      <c r="E695" s="12" t="s">
        <v>1889</v>
      </c>
      <c r="F695" s="12">
        <v>1</v>
      </c>
      <c r="G695" s="12">
        <v>301.24</v>
      </c>
      <c r="H695" s="41">
        <v>0.11</v>
      </c>
      <c r="I695" s="12" t="s">
        <v>1954</v>
      </c>
      <c r="J695" s="12">
        <v>268.10359999999997</v>
      </c>
      <c r="K695" s="17">
        <f t="shared" si="30"/>
        <v>1</v>
      </c>
      <c r="L695" s="20">
        <f t="shared" si="31"/>
        <v>301.24</v>
      </c>
      <c r="M695" s="45">
        <f t="shared" si="32"/>
        <v>0.11</v>
      </c>
    </row>
    <row r="696" spans="1:13" x14ac:dyDescent="0.3">
      <c r="A696" s="11" t="s">
        <v>2654</v>
      </c>
      <c r="B696" s="39">
        <v>45497</v>
      </c>
      <c r="C696" s="12" t="s">
        <v>924</v>
      </c>
      <c r="D696" s="12" t="s">
        <v>1831</v>
      </c>
      <c r="E696" s="12" t="s">
        <v>1901</v>
      </c>
      <c r="F696" s="12">
        <v>2</v>
      </c>
      <c r="G696" s="12">
        <v>701.49</v>
      </c>
      <c r="H696" s="41">
        <v>0.09</v>
      </c>
      <c r="I696" s="12" t="s">
        <v>1954</v>
      </c>
      <c r="J696" s="12">
        <v>1276.7118</v>
      </c>
      <c r="K696" s="17">
        <f t="shared" si="30"/>
        <v>2</v>
      </c>
      <c r="L696" s="20">
        <f t="shared" si="31"/>
        <v>701.49</v>
      </c>
      <c r="M696" s="45">
        <f t="shared" si="32"/>
        <v>0.09</v>
      </c>
    </row>
    <row r="697" spans="1:13" x14ac:dyDescent="0.3">
      <c r="A697" s="11" t="s">
        <v>2655</v>
      </c>
      <c r="B697" s="39">
        <v>45615</v>
      </c>
      <c r="C697" s="12" t="s">
        <v>1111</v>
      </c>
      <c r="D697" s="12" t="s">
        <v>1648</v>
      </c>
      <c r="E697" s="12" t="s">
        <v>1917</v>
      </c>
      <c r="F697" s="12">
        <v>4</v>
      </c>
      <c r="G697" s="12">
        <v>413.48</v>
      </c>
      <c r="H697" s="41">
        <v>0.02</v>
      </c>
      <c r="I697" s="12" t="s">
        <v>1954</v>
      </c>
      <c r="J697" s="12">
        <v>1620.8416</v>
      </c>
      <c r="K697" s="17">
        <f t="shared" si="30"/>
        <v>4</v>
      </c>
      <c r="L697" s="20">
        <f t="shared" si="31"/>
        <v>413.48</v>
      </c>
      <c r="M697" s="45">
        <f t="shared" si="32"/>
        <v>0.02</v>
      </c>
    </row>
    <row r="698" spans="1:13" x14ac:dyDescent="0.3">
      <c r="A698" s="11" t="s">
        <v>2656</v>
      </c>
      <c r="B698" s="39">
        <v>45365</v>
      </c>
      <c r="C698" s="12" t="s">
        <v>653</v>
      </c>
      <c r="D698" s="12" t="s">
        <v>1584</v>
      </c>
      <c r="E698" s="12" t="s">
        <v>1885</v>
      </c>
      <c r="F698" s="12">
        <v>4</v>
      </c>
      <c r="G698" s="12">
        <v>167.83</v>
      </c>
      <c r="H698" s="41">
        <v>0.15</v>
      </c>
      <c r="I698" s="12" t="s">
        <v>1952</v>
      </c>
      <c r="J698" s="12">
        <v>570.62200000000007</v>
      </c>
      <c r="K698" s="17">
        <f t="shared" si="30"/>
        <v>4</v>
      </c>
      <c r="L698" s="20">
        <f t="shared" si="31"/>
        <v>167.83</v>
      </c>
      <c r="M698" s="45">
        <f t="shared" si="32"/>
        <v>0.15</v>
      </c>
    </row>
    <row r="699" spans="1:13" x14ac:dyDescent="0.3">
      <c r="A699" s="11" t="s">
        <v>2657</v>
      </c>
      <c r="B699" s="39">
        <v>45832</v>
      </c>
      <c r="C699" s="12" t="s">
        <v>478</v>
      </c>
      <c r="D699" s="12" t="s">
        <v>1611</v>
      </c>
      <c r="E699" s="12" t="s">
        <v>1938</v>
      </c>
      <c r="F699" s="12">
        <v>2</v>
      </c>
      <c r="G699" s="12">
        <v>669.12</v>
      </c>
      <c r="H699" s="41">
        <v>0.22</v>
      </c>
      <c r="I699" s="12" t="s">
        <v>1952</v>
      </c>
      <c r="J699" s="12">
        <v>1043.8271999999999</v>
      </c>
      <c r="K699" s="17">
        <f t="shared" si="30"/>
        <v>2</v>
      </c>
      <c r="L699" s="20">
        <f t="shared" si="31"/>
        <v>669.12</v>
      </c>
      <c r="M699" s="45">
        <f t="shared" si="32"/>
        <v>0.22</v>
      </c>
    </row>
    <row r="700" spans="1:13" x14ac:dyDescent="0.3">
      <c r="A700" s="11" t="s">
        <v>2658</v>
      </c>
      <c r="B700" s="39">
        <v>45530</v>
      </c>
      <c r="C700" s="12" t="s">
        <v>157</v>
      </c>
      <c r="D700" s="12" t="s">
        <v>1682</v>
      </c>
      <c r="E700" s="12" t="s">
        <v>1907</v>
      </c>
      <c r="F700" s="12">
        <v>3</v>
      </c>
      <c r="G700" s="12">
        <v>346.77</v>
      </c>
      <c r="H700" s="41">
        <v>0.18</v>
      </c>
      <c r="I700" s="12" t="s">
        <v>1954</v>
      </c>
      <c r="J700" s="12">
        <v>853.05420000000004</v>
      </c>
      <c r="K700" s="17">
        <f t="shared" si="30"/>
        <v>3</v>
      </c>
      <c r="L700" s="20">
        <f t="shared" si="31"/>
        <v>346.77</v>
      </c>
      <c r="M700" s="45">
        <f t="shared" si="32"/>
        <v>0.18</v>
      </c>
    </row>
    <row r="701" spans="1:13" x14ac:dyDescent="0.3">
      <c r="A701" s="11" t="s">
        <v>2659</v>
      </c>
      <c r="B701" s="39">
        <v>45939</v>
      </c>
      <c r="C701" s="12" t="s">
        <v>225</v>
      </c>
      <c r="D701" s="12" t="s">
        <v>1638</v>
      </c>
      <c r="E701" s="12" t="s">
        <v>1941</v>
      </c>
      <c r="F701" s="12">
        <v>3</v>
      </c>
      <c r="G701" s="12">
        <v>648.33000000000004</v>
      </c>
      <c r="H701" s="41">
        <v>0.2</v>
      </c>
      <c r="I701" s="12" t="s">
        <v>1957</v>
      </c>
      <c r="J701" s="12">
        <v>1555.992</v>
      </c>
      <c r="K701" s="17">
        <f t="shared" si="30"/>
        <v>3</v>
      </c>
      <c r="L701" s="20">
        <f t="shared" si="31"/>
        <v>648.33000000000004</v>
      </c>
      <c r="M701" s="45">
        <f t="shared" si="32"/>
        <v>0.2</v>
      </c>
    </row>
    <row r="702" spans="1:13" x14ac:dyDescent="0.3">
      <c r="A702" s="11" t="s">
        <v>2660</v>
      </c>
      <c r="B702" s="39">
        <v>45401</v>
      </c>
      <c r="C702" s="12" t="s">
        <v>915</v>
      </c>
      <c r="D702" s="12" t="s">
        <v>1574</v>
      </c>
      <c r="E702" s="12" t="s">
        <v>1889</v>
      </c>
      <c r="F702" s="12">
        <v>4</v>
      </c>
      <c r="G702" s="12">
        <v>254.94</v>
      </c>
      <c r="H702" s="41">
        <v>0.06</v>
      </c>
      <c r="I702" s="12" t="s">
        <v>1954</v>
      </c>
      <c r="J702" s="12">
        <v>958.57439999999997</v>
      </c>
      <c r="K702" s="17">
        <f t="shared" si="30"/>
        <v>4</v>
      </c>
      <c r="L702" s="20">
        <f t="shared" si="31"/>
        <v>254.94</v>
      </c>
      <c r="M702" s="45">
        <f t="shared" si="32"/>
        <v>0.06</v>
      </c>
    </row>
    <row r="703" spans="1:13" x14ac:dyDescent="0.3">
      <c r="A703" s="11" t="s">
        <v>2661</v>
      </c>
      <c r="B703" s="39">
        <v>45420</v>
      </c>
      <c r="C703" s="12" t="s">
        <v>1072</v>
      </c>
      <c r="D703" s="12" t="s">
        <v>1819</v>
      </c>
      <c r="E703" s="12" t="s">
        <v>1897</v>
      </c>
      <c r="F703" s="12">
        <v>1</v>
      </c>
      <c r="G703" s="12">
        <v>445.5</v>
      </c>
      <c r="H703" s="41">
        <v>0.28000000000000003</v>
      </c>
      <c r="I703" s="12" t="s">
        <v>1952</v>
      </c>
      <c r="J703" s="12">
        <v>320.76</v>
      </c>
      <c r="K703" s="17">
        <f t="shared" si="30"/>
        <v>1</v>
      </c>
      <c r="L703" s="20">
        <f t="shared" si="31"/>
        <v>445.5</v>
      </c>
      <c r="M703" s="45">
        <f t="shared" si="32"/>
        <v>0.28000000000000003</v>
      </c>
    </row>
    <row r="704" spans="1:13" x14ac:dyDescent="0.3">
      <c r="A704" s="11" t="s">
        <v>2662</v>
      </c>
      <c r="B704" s="39">
        <v>45459</v>
      </c>
      <c r="C704" s="12" t="s">
        <v>725</v>
      </c>
      <c r="D704" s="12" t="s">
        <v>1846</v>
      </c>
      <c r="E704" s="12" t="s">
        <v>1897</v>
      </c>
      <c r="F704" s="12">
        <v>1</v>
      </c>
      <c r="G704" s="12">
        <v>900.94</v>
      </c>
      <c r="H704" s="41">
        <v>0.1</v>
      </c>
      <c r="I704" s="12" t="s">
        <v>1952</v>
      </c>
      <c r="J704" s="12">
        <v>810.84600000000012</v>
      </c>
      <c r="K704" s="17">
        <f t="shared" si="30"/>
        <v>1</v>
      </c>
      <c r="L704" s="20">
        <f t="shared" si="31"/>
        <v>900.94</v>
      </c>
      <c r="M704" s="45">
        <f t="shared" si="32"/>
        <v>0.1</v>
      </c>
    </row>
    <row r="705" spans="1:13" x14ac:dyDescent="0.3">
      <c r="A705" s="11" t="s">
        <v>2663</v>
      </c>
      <c r="B705" s="39">
        <v>45429</v>
      </c>
      <c r="C705" s="12" t="s">
        <v>650</v>
      </c>
      <c r="D705" s="12" t="s">
        <v>1611</v>
      </c>
      <c r="E705" s="12" t="s">
        <v>1932</v>
      </c>
      <c r="F705" s="12">
        <v>3</v>
      </c>
      <c r="G705" s="12">
        <v>262.69</v>
      </c>
      <c r="H705" s="41">
        <v>0.04</v>
      </c>
      <c r="I705" s="12" t="s">
        <v>1954</v>
      </c>
      <c r="J705" s="12">
        <v>756.54719999999986</v>
      </c>
      <c r="K705" s="17">
        <f t="shared" si="30"/>
        <v>3</v>
      </c>
      <c r="L705" s="20">
        <f t="shared" si="31"/>
        <v>262.69</v>
      </c>
      <c r="M705" s="45">
        <f t="shared" si="32"/>
        <v>0.04</v>
      </c>
    </row>
    <row r="706" spans="1:13" x14ac:dyDescent="0.3">
      <c r="A706" s="11" t="s">
        <v>2664</v>
      </c>
      <c r="B706" s="39">
        <v>45386</v>
      </c>
      <c r="C706" s="12" t="s">
        <v>1494</v>
      </c>
      <c r="D706" s="12" t="s">
        <v>1779</v>
      </c>
      <c r="E706" s="12" t="s">
        <v>1889</v>
      </c>
      <c r="F706" s="12">
        <v>3</v>
      </c>
      <c r="G706" s="12">
        <v>212.72</v>
      </c>
      <c r="H706" s="41">
        <v>0.22</v>
      </c>
      <c r="I706" s="12" t="s">
        <v>1954</v>
      </c>
      <c r="J706" s="12">
        <v>497.76479999999998</v>
      </c>
      <c r="K706" s="17">
        <f t="shared" ref="K706:K769" si="33">IF(F706="",AVERAGEIF($D$2:$D$2000,D706,$F$2:$F$2000),F706)</f>
        <v>3</v>
      </c>
      <c r="L706" s="20">
        <f t="shared" ref="L706:L769" si="34">IF(G706="",AVERAGEIF($D$2:$D$2000,D706,$G$2:$G$2000),G706)</f>
        <v>212.72</v>
      </c>
      <c r="M706" s="45">
        <f t="shared" ref="M706:M769" si="35">IF(H706="",AVERAGE($D$2:$D$2000,D706,$H$2:$H$2000),H706)</f>
        <v>0.22</v>
      </c>
    </row>
    <row r="707" spans="1:13" x14ac:dyDescent="0.3">
      <c r="A707" s="11" t="s">
        <v>2665</v>
      </c>
      <c r="B707" s="39">
        <v>45803</v>
      </c>
      <c r="C707" s="12" t="s">
        <v>514</v>
      </c>
      <c r="D707" s="12" t="s">
        <v>1641</v>
      </c>
      <c r="E707" s="12" t="s">
        <v>1938</v>
      </c>
      <c r="F707" s="12">
        <v>4</v>
      </c>
      <c r="G707" s="12">
        <v>757.9</v>
      </c>
      <c r="H707" s="41">
        <v>0.22</v>
      </c>
      <c r="I707" s="12" t="s">
        <v>1954</v>
      </c>
      <c r="J707" s="12">
        <v>2364.6480000000001</v>
      </c>
      <c r="K707" s="17">
        <f t="shared" si="33"/>
        <v>4</v>
      </c>
      <c r="L707" s="20">
        <f t="shared" si="34"/>
        <v>757.9</v>
      </c>
      <c r="M707" s="45">
        <f t="shared" si="35"/>
        <v>0.22</v>
      </c>
    </row>
    <row r="708" spans="1:13" x14ac:dyDescent="0.3">
      <c r="A708" s="11" t="s">
        <v>2666</v>
      </c>
      <c r="B708" s="39">
        <v>45346</v>
      </c>
      <c r="C708" s="12" t="s">
        <v>81</v>
      </c>
      <c r="D708" s="12" t="s">
        <v>1816</v>
      </c>
      <c r="E708" s="12" t="s">
        <v>1935</v>
      </c>
      <c r="F708" s="12">
        <v>1</v>
      </c>
      <c r="G708" s="12">
        <v>846.04</v>
      </c>
      <c r="H708" s="41">
        <v>0.08</v>
      </c>
      <c r="I708" s="12" t="s">
        <v>1954</v>
      </c>
      <c r="J708" s="12">
        <v>778.35680000000002</v>
      </c>
      <c r="K708" s="17">
        <f t="shared" si="33"/>
        <v>1</v>
      </c>
      <c r="L708" s="20">
        <f t="shared" si="34"/>
        <v>846.04</v>
      </c>
      <c r="M708" s="45">
        <f t="shared" si="35"/>
        <v>0.08</v>
      </c>
    </row>
    <row r="709" spans="1:13" x14ac:dyDescent="0.3">
      <c r="A709" s="11" t="s">
        <v>2667</v>
      </c>
      <c r="B709" s="39">
        <v>45267</v>
      </c>
      <c r="C709" s="12" t="s">
        <v>538</v>
      </c>
      <c r="D709" s="12" t="s">
        <v>1686</v>
      </c>
      <c r="E709" s="12" t="s">
        <v>1907</v>
      </c>
      <c r="F709" s="12">
        <v>3</v>
      </c>
      <c r="G709" s="12">
        <v>179.7</v>
      </c>
      <c r="H709" s="41">
        <v>0.17</v>
      </c>
      <c r="I709" s="12" t="s">
        <v>1957</v>
      </c>
      <c r="J709" s="12">
        <v>447.45299999999992</v>
      </c>
      <c r="K709" s="17">
        <f t="shared" si="33"/>
        <v>3</v>
      </c>
      <c r="L709" s="20">
        <f t="shared" si="34"/>
        <v>179.7</v>
      </c>
      <c r="M709" s="45">
        <f t="shared" si="35"/>
        <v>0.17</v>
      </c>
    </row>
    <row r="710" spans="1:13" x14ac:dyDescent="0.3">
      <c r="A710" s="11" t="s">
        <v>2668</v>
      </c>
      <c r="B710" s="39">
        <v>45572</v>
      </c>
      <c r="C710" s="12" t="s">
        <v>1391</v>
      </c>
      <c r="D710" s="12" t="s">
        <v>1663</v>
      </c>
      <c r="E710" s="12" t="s">
        <v>1897</v>
      </c>
      <c r="F710" s="12">
        <v>4</v>
      </c>
      <c r="G710" s="12">
        <v>681.08</v>
      </c>
      <c r="H710" s="41">
        <v>0</v>
      </c>
      <c r="I710" s="12" t="s">
        <v>1954</v>
      </c>
      <c r="J710" s="12">
        <v>2724.32</v>
      </c>
      <c r="K710" s="17">
        <f t="shared" si="33"/>
        <v>4</v>
      </c>
      <c r="L710" s="20">
        <f t="shared" si="34"/>
        <v>681.08</v>
      </c>
      <c r="M710" s="45">
        <f t="shared" si="35"/>
        <v>0</v>
      </c>
    </row>
    <row r="711" spans="1:13" x14ac:dyDescent="0.3">
      <c r="A711" s="11" t="s">
        <v>2669</v>
      </c>
      <c r="B711" s="39">
        <v>45252</v>
      </c>
      <c r="C711" s="12" t="s">
        <v>1265</v>
      </c>
      <c r="D711" s="12" t="s">
        <v>1566</v>
      </c>
      <c r="E711" s="12" t="s">
        <v>1907</v>
      </c>
      <c r="F711" s="12">
        <v>4</v>
      </c>
      <c r="G711" s="12">
        <v>723.44</v>
      </c>
      <c r="H711" s="41">
        <v>0.14000000000000001</v>
      </c>
      <c r="I711" s="12" t="s">
        <v>1954</v>
      </c>
      <c r="J711" s="12">
        <v>2488.6336000000001</v>
      </c>
      <c r="K711" s="17">
        <f t="shared" si="33"/>
        <v>4</v>
      </c>
      <c r="L711" s="20">
        <f t="shared" si="34"/>
        <v>723.44</v>
      </c>
      <c r="M711" s="45">
        <f t="shared" si="35"/>
        <v>0.14000000000000001</v>
      </c>
    </row>
    <row r="712" spans="1:13" x14ac:dyDescent="0.3">
      <c r="A712" s="11" t="s">
        <v>2670</v>
      </c>
      <c r="B712" s="39">
        <v>45939</v>
      </c>
      <c r="C712" s="12" t="s">
        <v>440</v>
      </c>
      <c r="D712" s="12" t="s">
        <v>1663</v>
      </c>
      <c r="E712" s="12" t="s">
        <v>1927</v>
      </c>
      <c r="F712" s="12">
        <v>4</v>
      </c>
      <c r="G712" s="12">
        <v>471.89</v>
      </c>
      <c r="H712" s="41">
        <v>0.12</v>
      </c>
      <c r="I712" s="12" t="s">
        <v>1957</v>
      </c>
      <c r="J712" s="12">
        <v>1661.0527999999999</v>
      </c>
      <c r="K712" s="17">
        <f t="shared" si="33"/>
        <v>4</v>
      </c>
      <c r="L712" s="20">
        <f t="shared" si="34"/>
        <v>471.89</v>
      </c>
      <c r="M712" s="45">
        <f t="shared" si="35"/>
        <v>0.12</v>
      </c>
    </row>
    <row r="713" spans="1:13" x14ac:dyDescent="0.3">
      <c r="A713" s="11" t="s">
        <v>2671</v>
      </c>
      <c r="B713" s="39">
        <v>45559</v>
      </c>
      <c r="C713" s="12" t="s">
        <v>1156</v>
      </c>
      <c r="D713" s="12" t="s">
        <v>1789</v>
      </c>
      <c r="E713" s="12" t="s">
        <v>1935</v>
      </c>
      <c r="F713" s="12">
        <v>1</v>
      </c>
      <c r="G713" s="12">
        <v>613.17999999999995</v>
      </c>
      <c r="H713" s="41">
        <v>0.14000000000000001</v>
      </c>
      <c r="I713" s="12" t="s">
        <v>1957</v>
      </c>
      <c r="J713" s="12">
        <v>527.33479999999997</v>
      </c>
      <c r="K713" s="17">
        <f t="shared" si="33"/>
        <v>1</v>
      </c>
      <c r="L713" s="20">
        <f t="shared" si="34"/>
        <v>613.17999999999995</v>
      </c>
      <c r="M713" s="45">
        <f t="shared" si="35"/>
        <v>0.14000000000000001</v>
      </c>
    </row>
    <row r="714" spans="1:13" x14ac:dyDescent="0.3">
      <c r="A714" s="11" t="s">
        <v>2672</v>
      </c>
      <c r="B714" s="39">
        <v>45229</v>
      </c>
      <c r="C714" s="12" t="s">
        <v>199</v>
      </c>
      <c r="D714" s="12" t="s">
        <v>1702</v>
      </c>
      <c r="E714" s="12" t="s">
        <v>1897</v>
      </c>
      <c r="F714" s="12">
        <v>1</v>
      </c>
      <c r="G714" s="12">
        <v>651.30999999999995</v>
      </c>
      <c r="H714" s="41">
        <v>0.24</v>
      </c>
      <c r="I714" s="12" t="s">
        <v>1954</v>
      </c>
      <c r="J714" s="12">
        <v>494.99560000000002</v>
      </c>
      <c r="K714" s="17">
        <f t="shared" si="33"/>
        <v>1</v>
      </c>
      <c r="L714" s="20">
        <f t="shared" si="34"/>
        <v>651.30999999999995</v>
      </c>
      <c r="M714" s="45">
        <f t="shared" si="35"/>
        <v>0.24</v>
      </c>
    </row>
    <row r="715" spans="1:13" x14ac:dyDescent="0.3">
      <c r="A715" s="11" t="s">
        <v>2673</v>
      </c>
      <c r="B715" s="39">
        <v>45333</v>
      </c>
      <c r="C715" s="12" t="s">
        <v>107</v>
      </c>
      <c r="D715" s="12" t="s">
        <v>2054</v>
      </c>
      <c r="E715" s="12" t="s">
        <v>1904</v>
      </c>
      <c r="F715" s="12">
        <v>2</v>
      </c>
      <c r="G715" s="12">
        <v>635.14</v>
      </c>
      <c r="H715" s="41">
        <v>0.1</v>
      </c>
      <c r="I715" s="12" t="s">
        <v>1957</v>
      </c>
      <c r="J715" s="12">
        <v>1143.252</v>
      </c>
      <c r="K715" s="17">
        <f t="shared" si="33"/>
        <v>2</v>
      </c>
      <c r="L715" s="20">
        <f t="shared" si="34"/>
        <v>635.14</v>
      </c>
      <c r="M715" s="45">
        <f t="shared" si="35"/>
        <v>0.1</v>
      </c>
    </row>
    <row r="716" spans="1:13" x14ac:dyDescent="0.3">
      <c r="A716" s="11" t="s">
        <v>2674</v>
      </c>
      <c r="B716" s="39">
        <v>45752</v>
      </c>
      <c r="C716" s="12" t="s">
        <v>1198</v>
      </c>
      <c r="D716" s="12" t="s">
        <v>1870</v>
      </c>
      <c r="E716" s="12" t="s">
        <v>1927</v>
      </c>
      <c r="F716" s="12">
        <v>4</v>
      </c>
      <c r="G716" s="12">
        <v>912.61</v>
      </c>
      <c r="H716" s="41">
        <v>0.14000000000000001</v>
      </c>
      <c r="I716" s="12" t="s">
        <v>1952</v>
      </c>
      <c r="J716" s="12">
        <v>3139.3784000000001</v>
      </c>
      <c r="K716" s="17">
        <f t="shared" si="33"/>
        <v>4</v>
      </c>
      <c r="L716" s="20">
        <f t="shared" si="34"/>
        <v>912.61</v>
      </c>
      <c r="M716" s="45">
        <f t="shared" si="35"/>
        <v>0.14000000000000001</v>
      </c>
    </row>
    <row r="717" spans="1:13" x14ac:dyDescent="0.3">
      <c r="A717" s="11" t="s">
        <v>2675</v>
      </c>
      <c r="B717" s="39">
        <v>45795</v>
      </c>
      <c r="C717" s="12" t="s">
        <v>882</v>
      </c>
      <c r="D717" s="12" t="s">
        <v>1714</v>
      </c>
      <c r="E717" s="12" t="s">
        <v>1907</v>
      </c>
      <c r="F717" s="12">
        <v>3</v>
      </c>
      <c r="G717" s="12">
        <v>79.77</v>
      </c>
      <c r="H717" s="41">
        <v>0.09</v>
      </c>
      <c r="I717" s="12" t="s">
        <v>1952</v>
      </c>
      <c r="J717" s="12">
        <v>217.77209999999999</v>
      </c>
      <c r="K717" s="17">
        <f t="shared" si="33"/>
        <v>3</v>
      </c>
      <c r="L717" s="20">
        <f t="shared" si="34"/>
        <v>79.77</v>
      </c>
      <c r="M717" s="45">
        <f t="shared" si="35"/>
        <v>0.09</v>
      </c>
    </row>
    <row r="718" spans="1:13" x14ac:dyDescent="0.3">
      <c r="A718" s="11" t="s">
        <v>2676</v>
      </c>
      <c r="B718" s="39">
        <v>45755</v>
      </c>
      <c r="C718" s="12" t="s">
        <v>891</v>
      </c>
      <c r="D718" s="12" t="s">
        <v>1858</v>
      </c>
      <c r="E718" s="12" t="s">
        <v>1929</v>
      </c>
      <c r="F718" s="12">
        <v>4</v>
      </c>
      <c r="G718" s="12">
        <v>603.52</v>
      </c>
      <c r="H718" s="41">
        <v>0.25</v>
      </c>
      <c r="I718" s="12" t="s">
        <v>1952</v>
      </c>
      <c r="J718" s="12">
        <v>1810.56</v>
      </c>
      <c r="K718" s="17">
        <f t="shared" si="33"/>
        <v>4</v>
      </c>
      <c r="L718" s="20">
        <f t="shared" si="34"/>
        <v>603.52</v>
      </c>
      <c r="M718" s="45">
        <f t="shared" si="35"/>
        <v>0.25</v>
      </c>
    </row>
    <row r="719" spans="1:13" x14ac:dyDescent="0.3">
      <c r="A719" s="11" t="s">
        <v>2677</v>
      </c>
      <c r="B719" s="39">
        <v>45625</v>
      </c>
      <c r="C719" s="12" t="s">
        <v>285</v>
      </c>
      <c r="D719" s="12" t="s">
        <v>1807</v>
      </c>
      <c r="E719" s="12" t="s">
        <v>1922</v>
      </c>
      <c r="F719" s="12">
        <v>4</v>
      </c>
      <c r="G719" s="12">
        <v>453.12</v>
      </c>
      <c r="H719" s="41">
        <v>0.23</v>
      </c>
      <c r="I719" s="12" t="s">
        <v>1957</v>
      </c>
      <c r="J719" s="12">
        <v>1395.6096</v>
      </c>
      <c r="K719" s="17">
        <f t="shared" si="33"/>
        <v>4</v>
      </c>
      <c r="L719" s="20">
        <f t="shared" si="34"/>
        <v>453.12</v>
      </c>
      <c r="M719" s="45">
        <f t="shared" si="35"/>
        <v>0.23</v>
      </c>
    </row>
    <row r="720" spans="1:13" x14ac:dyDescent="0.3">
      <c r="A720" s="11" t="s">
        <v>2678</v>
      </c>
      <c r="B720" s="39">
        <v>45656</v>
      </c>
      <c r="C720" s="12" t="s">
        <v>1535</v>
      </c>
      <c r="D720" s="12" t="s">
        <v>1670</v>
      </c>
      <c r="E720" s="12" t="s">
        <v>1914</v>
      </c>
      <c r="F720" s="12">
        <v>2</v>
      </c>
      <c r="G720" s="12">
        <v>974.35</v>
      </c>
      <c r="H720" s="41">
        <v>0.15</v>
      </c>
      <c r="I720" s="12" t="s">
        <v>1952</v>
      </c>
      <c r="J720" s="12">
        <v>1656.395</v>
      </c>
      <c r="K720" s="17">
        <f t="shared" si="33"/>
        <v>2</v>
      </c>
      <c r="L720" s="20">
        <f t="shared" si="34"/>
        <v>974.35</v>
      </c>
      <c r="M720" s="45">
        <f t="shared" si="35"/>
        <v>0.15</v>
      </c>
    </row>
    <row r="721" spans="1:13" x14ac:dyDescent="0.3">
      <c r="A721" s="11" t="s">
        <v>2679</v>
      </c>
      <c r="B721" s="39">
        <v>45824</v>
      </c>
      <c r="C721" s="12" t="s">
        <v>1476</v>
      </c>
      <c r="D721" s="12" t="s">
        <v>1861</v>
      </c>
      <c r="E721" s="12" t="s">
        <v>1935</v>
      </c>
      <c r="F721" s="12">
        <v>4</v>
      </c>
      <c r="G721" s="12">
        <v>52.35</v>
      </c>
      <c r="H721" s="41">
        <v>0.23</v>
      </c>
      <c r="I721" s="12" t="s">
        <v>1957</v>
      </c>
      <c r="J721" s="12">
        <v>161.238</v>
      </c>
      <c r="K721" s="17">
        <f t="shared" si="33"/>
        <v>4</v>
      </c>
      <c r="L721" s="20">
        <f t="shared" si="34"/>
        <v>52.35</v>
      </c>
      <c r="M721" s="45">
        <f t="shared" si="35"/>
        <v>0.23</v>
      </c>
    </row>
    <row r="722" spans="1:13" x14ac:dyDescent="0.3">
      <c r="A722" s="11" t="s">
        <v>2680</v>
      </c>
      <c r="B722" s="39">
        <v>45824</v>
      </c>
      <c r="C722" s="12" t="s">
        <v>1168</v>
      </c>
      <c r="D722" s="12" t="s">
        <v>1770</v>
      </c>
      <c r="E722" s="12" t="s">
        <v>1935</v>
      </c>
      <c r="F722" s="12">
        <v>3</v>
      </c>
      <c r="G722" s="12">
        <v>681.58</v>
      </c>
      <c r="H722" s="41">
        <v>0.23</v>
      </c>
      <c r="I722" s="12" t="s">
        <v>1952</v>
      </c>
      <c r="J722" s="12">
        <v>1574.4498000000001</v>
      </c>
      <c r="K722" s="17">
        <f t="shared" si="33"/>
        <v>3</v>
      </c>
      <c r="L722" s="20">
        <f t="shared" si="34"/>
        <v>681.58</v>
      </c>
      <c r="M722" s="45">
        <f t="shared" si="35"/>
        <v>0.23</v>
      </c>
    </row>
    <row r="723" spans="1:13" x14ac:dyDescent="0.3">
      <c r="A723" s="11" t="s">
        <v>2681</v>
      </c>
      <c r="B723" s="39">
        <v>45384</v>
      </c>
      <c r="C723" s="12" t="s">
        <v>592</v>
      </c>
      <c r="D723" s="12" t="s">
        <v>1825</v>
      </c>
      <c r="E723" s="12" t="s">
        <v>1929</v>
      </c>
      <c r="F723" s="12">
        <v>3</v>
      </c>
      <c r="G723" s="12">
        <v>71.23</v>
      </c>
      <c r="H723" s="41">
        <v>0.03</v>
      </c>
      <c r="I723" s="12" t="s">
        <v>1952</v>
      </c>
      <c r="J723" s="12">
        <v>207.27930000000001</v>
      </c>
      <c r="K723" s="17">
        <f t="shared" si="33"/>
        <v>3</v>
      </c>
      <c r="L723" s="20">
        <f t="shared" si="34"/>
        <v>71.23</v>
      </c>
      <c r="M723" s="45">
        <f t="shared" si="35"/>
        <v>0.03</v>
      </c>
    </row>
    <row r="724" spans="1:13" x14ac:dyDescent="0.3">
      <c r="A724" s="11" t="s">
        <v>2682</v>
      </c>
      <c r="B724" s="39">
        <v>45379</v>
      </c>
      <c r="C724" s="12" t="s">
        <v>783</v>
      </c>
      <c r="D724" s="12" t="s">
        <v>1611</v>
      </c>
      <c r="E724" s="12" t="s">
        <v>1927</v>
      </c>
      <c r="F724" s="12">
        <v>1</v>
      </c>
      <c r="G724" s="12">
        <v>31.36</v>
      </c>
      <c r="H724" s="41">
        <v>0.21</v>
      </c>
      <c r="I724" s="12" t="s">
        <v>1957</v>
      </c>
      <c r="J724" s="12">
        <v>24.7744</v>
      </c>
      <c r="K724" s="17">
        <f t="shared" si="33"/>
        <v>1</v>
      </c>
      <c r="L724" s="20">
        <f t="shared" si="34"/>
        <v>31.36</v>
      </c>
      <c r="M724" s="45">
        <f t="shared" si="35"/>
        <v>0.21</v>
      </c>
    </row>
    <row r="725" spans="1:13" x14ac:dyDescent="0.3">
      <c r="A725" s="11" t="s">
        <v>2683</v>
      </c>
      <c r="B725" s="39">
        <v>45674</v>
      </c>
      <c r="C725" s="12" t="s">
        <v>1081</v>
      </c>
      <c r="D725" s="12" t="s">
        <v>1696</v>
      </c>
      <c r="E725" s="12" t="s">
        <v>1925</v>
      </c>
      <c r="F725" s="12">
        <v>2</v>
      </c>
      <c r="G725" s="12">
        <v>555.54999999999995</v>
      </c>
      <c r="H725" s="41">
        <v>0.14000000000000001</v>
      </c>
      <c r="I725" s="12" t="s">
        <v>1952</v>
      </c>
      <c r="J725" s="12">
        <v>955.54599999999994</v>
      </c>
      <c r="K725" s="17">
        <f t="shared" si="33"/>
        <v>2</v>
      </c>
      <c r="L725" s="20">
        <f t="shared" si="34"/>
        <v>555.54999999999995</v>
      </c>
      <c r="M725" s="45">
        <f t="shared" si="35"/>
        <v>0.14000000000000001</v>
      </c>
    </row>
    <row r="726" spans="1:13" x14ac:dyDescent="0.3">
      <c r="A726" s="11" t="s">
        <v>2684</v>
      </c>
      <c r="B726" s="39">
        <v>45760</v>
      </c>
      <c r="C726" s="12" t="s">
        <v>813</v>
      </c>
      <c r="D726" s="12" t="s">
        <v>1773</v>
      </c>
      <c r="E726" s="12" t="s">
        <v>1932</v>
      </c>
      <c r="F726" s="12">
        <v>4</v>
      </c>
      <c r="G726" s="12">
        <v>805.99</v>
      </c>
      <c r="H726" s="41">
        <v>0.06</v>
      </c>
      <c r="I726" s="12" t="s">
        <v>1952</v>
      </c>
      <c r="J726" s="12">
        <v>3030.5223999999998</v>
      </c>
      <c r="K726" s="17">
        <f t="shared" si="33"/>
        <v>4</v>
      </c>
      <c r="L726" s="20">
        <f t="shared" si="34"/>
        <v>805.99</v>
      </c>
      <c r="M726" s="45">
        <f t="shared" si="35"/>
        <v>0.06</v>
      </c>
    </row>
    <row r="727" spans="1:13" x14ac:dyDescent="0.3">
      <c r="A727" s="11" t="s">
        <v>2685</v>
      </c>
      <c r="B727" s="39">
        <v>45474</v>
      </c>
      <c r="C727" s="12" t="s">
        <v>1222</v>
      </c>
      <c r="D727" s="12" t="s">
        <v>1789</v>
      </c>
      <c r="E727" s="12" t="s">
        <v>1885</v>
      </c>
      <c r="F727" s="12">
        <v>1</v>
      </c>
      <c r="G727" s="12">
        <v>506.55</v>
      </c>
      <c r="H727" s="41">
        <v>0.28000000000000003</v>
      </c>
      <c r="I727" s="12" t="s">
        <v>1952</v>
      </c>
      <c r="J727" s="12">
        <v>364.71600000000001</v>
      </c>
      <c r="K727" s="17">
        <f t="shared" si="33"/>
        <v>1</v>
      </c>
      <c r="L727" s="20">
        <f t="shared" si="34"/>
        <v>506.55</v>
      </c>
      <c r="M727" s="45">
        <f t="shared" si="35"/>
        <v>0.28000000000000003</v>
      </c>
    </row>
    <row r="728" spans="1:13" x14ac:dyDescent="0.3">
      <c r="A728" s="11" t="s">
        <v>2686</v>
      </c>
      <c r="B728" s="39">
        <v>45640</v>
      </c>
      <c r="C728" s="12" t="s">
        <v>452</v>
      </c>
      <c r="D728" s="12" t="s">
        <v>1696</v>
      </c>
      <c r="E728" s="12" t="s">
        <v>1920</v>
      </c>
      <c r="F728" s="12">
        <v>3</v>
      </c>
      <c r="G728" s="12">
        <v>28.69</v>
      </c>
      <c r="H728" s="41">
        <v>0.02</v>
      </c>
      <c r="I728" s="12" t="s">
        <v>1952</v>
      </c>
      <c r="J728" s="12">
        <v>84.348600000000005</v>
      </c>
      <c r="K728" s="17">
        <f t="shared" si="33"/>
        <v>3</v>
      </c>
      <c r="L728" s="20">
        <f t="shared" si="34"/>
        <v>28.69</v>
      </c>
      <c r="M728" s="45">
        <f t="shared" si="35"/>
        <v>0.02</v>
      </c>
    </row>
    <row r="729" spans="1:13" x14ac:dyDescent="0.3">
      <c r="A729" s="11" t="s">
        <v>2687</v>
      </c>
      <c r="B729" s="39">
        <v>45253</v>
      </c>
      <c r="C729" s="12" t="s">
        <v>1219</v>
      </c>
      <c r="D729" s="12" t="s">
        <v>1804</v>
      </c>
      <c r="E729" s="12" t="s">
        <v>1897</v>
      </c>
      <c r="F729" s="12">
        <v>1</v>
      </c>
      <c r="G729" s="12">
        <v>106.07</v>
      </c>
      <c r="H729" s="41">
        <v>0.23</v>
      </c>
      <c r="I729" s="12" t="s">
        <v>1957</v>
      </c>
      <c r="J729" s="12">
        <v>81.673900000000003</v>
      </c>
      <c r="K729" s="17">
        <f t="shared" si="33"/>
        <v>1</v>
      </c>
      <c r="L729" s="20">
        <f t="shared" si="34"/>
        <v>106.07</v>
      </c>
      <c r="M729" s="45">
        <f t="shared" si="35"/>
        <v>0.23</v>
      </c>
    </row>
    <row r="730" spans="1:13" x14ac:dyDescent="0.3">
      <c r="A730" s="11" t="s">
        <v>2688</v>
      </c>
      <c r="B730" s="39">
        <v>45225</v>
      </c>
      <c r="C730" s="12" t="s">
        <v>840</v>
      </c>
      <c r="D730" s="12" t="s">
        <v>1849</v>
      </c>
      <c r="E730" s="12" t="s">
        <v>1880</v>
      </c>
      <c r="F730" s="12">
        <v>4</v>
      </c>
      <c r="G730" s="12">
        <v>289.77</v>
      </c>
      <c r="H730" s="41">
        <v>0.06</v>
      </c>
      <c r="I730" s="12" t="s">
        <v>1954</v>
      </c>
      <c r="J730" s="12">
        <v>1089.5352</v>
      </c>
      <c r="K730" s="17">
        <f t="shared" si="33"/>
        <v>4</v>
      </c>
      <c r="L730" s="20">
        <f t="shared" si="34"/>
        <v>289.77</v>
      </c>
      <c r="M730" s="45">
        <f t="shared" si="35"/>
        <v>0.06</v>
      </c>
    </row>
    <row r="731" spans="1:13" x14ac:dyDescent="0.3">
      <c r="A731" s="11" t="s">
        <v>2689</v>
      </c>
      <c r="B731" s="39">
        <v>45263</v>
      </c>
      <c r="C731" s="12" t="s">
        <v>529</v>
      </c>
      <c r="D731" s="12" t="s">
        <v>1825</v>
      </c>
      <c r="E731" s="12" t="s">
        <v>1938</v>
      </c>
      <c r="F731" s="12">
        <v>2</v>
      </c>
      <c r="G731" s="12">
        <v>354.26</v>
      </c>
      <c r="H731" s="41">
        <v>0.01</v>
      </c>
      <c r="I731" s="12" t="s">
        <v>1957</v>
      </c>
      <c r="J731" s="12">
        <v>701.4348</v>
      </c>
      <c r="K731" s="17">
        <f t="shared" si="33"/>
        <v>2</v>
      </c>
      <c r="L731" s="20">
        <f t="shared" si="34"/>
        <v>354.26</v>
      </c>
      <c r="M731" s="45">
        <f t="shared" si="35"/>
        <v>0.01</v>
      </c>
    </row>
    <row r="732" spans="1:13" x14ac:dyDescent="0.3">
      <c r="A732" s="11" t="s">
        <v>2690</v>
      </c>
      <c r="B732" s="39">
        <v>45554</v>
      </c>
      <c r="C732" s="12" t="s">
        <v>1213</v>
      </c>
      <c r="D732" s="12" t="s">
        <v>1779</v>
      </c>
      <c r="E732" s="12" t="s">
        <v>1927</v>
      </c>
      <c r="F732" s="12">
        <v>1</v>
      </c>
      <c r="G732" s="12">
        <v>522.72</v>
      </c>
      <c r="H732" s="41">
        <v>0.25</v>
      </c>
      <c r="I732" s="12" t="s">
        <v>1954</v>
      </c>
      <c r="J732" s="12">
        <v>392.04</v>
      </c>
      <c r="K732" s="17">
        <f t="shared" si="33"/>
        <v>1</v>
      </c>
      <c r="L732" s="20">
        <f t="shared" si="34"/>
        <v>522.72</v>
      </c>
      <c r="M732" s="45">
        <f t="shared" si="35"/>
        <v>0.25</v>
      </c>
    </row>
    <row r="733" spans="1:13" x14ac:dyDescent="0.3">
      <c r="A733" s="11" t="s">
        <v>2691</v>
      </c>
      <c r="B733" s="39">
        <v>45569</v>
      </c>
      <c r="C733" s="12" t="s">
        <v>218</v>
      </c>
      <c r="D733" s="12" t="s">
        <v>1570</v>
      </c>
      <c r="E733" s="12" t="s">
        <v>1914</v>
      </c>
      <c r="F733" s="12">
        <v>3</v>
      </c>
      <c r="G733" s="12">
        <v>966.02</v>
      </c>
      <c r="H733" s="41">
        <v>0.03</v>
      </c>
      <c r="I733" s="12" t="s">
        <v>1957</v>
      </c>
      <c r="J733" s="12">
        <v>2811.1181999999999</v>
      </c>
      <c r="K733" s="17">
        <f t="shared" si="33"/>
        <v>3</v>
      </c>
      <c r="L733" s="20">
        <f t="shared" si="34"/>
        <v>966.02</v>
      </c>
      <c r="M733" s="45">
        <f t="shared" si="35"/>
        <v>0.03</v>
      </c>
    </row>
    <row r="734" spans="1:13" x14ac:dyDescent="0.3">
      <c r="A734" s="11" t="s">
        <v>2692</v>
      </c>
      <c r="B734" s="39">
        <v>45217</v>
      </c>
      <c r="C734" s="12" t="s">
        <v>734</v>
      </c>
      <c r="D734" s="12" t="s">
        <v>1725</v>
      </c>
      <c r="E734" s="12" t="s">
        <v>1935</v>
      </c>
      <c r="F734" s="12">
        <v>1</v>
      </c>
      <c r="G734" s="12">
        <v>498.61</v>
      </c>
      <c r="H734" s="41">
        <v>0.04</v>
      </c>
      <c r="I734" s="12" t="s">
        <v>1954</v>
      </c>
      <c r="J734" s="12">
        <v>478.66559999999998</v>
      </c>
      <c r="K734" s="17">
        <f t="shared" si="33"/>
        <v>1</v>
      </c>
      <c r="L734" s="20">
        <f t="shared" si="34"/>
        <v>498.61</v>
      </c>
      <c r="M734" s="45">
        <f t="shared" si="35"/>
        <v>0.04</v>
      </c>
    </row>
    <row r="735" spans="1:13" x14ac:dyDescent="0.3">
      <c r="A735" s="11" t="s">
        <v>2693</v>
      </c>
      <c r="B735" s="39">
        <v>45783</v>
      </c>
      <c r="C735" s="12" t="s">
        <v>1048</v>
      </c>
      <c r="D735" s="12" t="s">
        <v>1699</v>
      </c>
      <c r="E735" s="12" t="s">
        <v>1904</v>
      </c>
      <c r="F735" s="12">
        <v>4</v>
      </c>
      <c r="G735" s="12">
        <v>758.27</v>
      </c>
      <c r="H735" s="41">
        <v>0.05</v>
      </c>
      <c r="I735" s="12" t="s">
        <v>1954</v>
      </c>
      <c r="J735" s="12">
        <v>2881.4259999999999</v>
      </c>
      <c r="K735" s="17">
        <f t="shared" si="33"/>
        <v>4</v>
      </c>
      <c r="L735" s="20">
        <f t="shared" si="34"/>
        <v>758.27</v>
      </c>
      <c r="M735" s="45">
        <f t="shared" si="35"/>
        <v>0.05</v>
      </c>
    </row>
    <row r="736" spans="1:13" x14ac:dyDescent="0.3">
      <c r="A736" s="11" t="s">
        <v>2694</v>
      </c>
      <c r="B736" s="39">
        <v>45371</v>
      </c>
      <c r="C736" s="12" t="s">
        <v>655</v>
      </c>
      <c r="D736" s="12" t="s">
        <v>2054</v>
      </c>
      <c r="E736" s="12" t="s">
        <v>1889</v>
      </c>
      <c r="F736" s="12">
        <v>2</v>
      </c>
      <c r="G736" s="12">
        <v>371.03</v>
      </c>
      <c r="H736" s="41">
        <v>0.23</v>
      </c>
      <c r="I736" s="12" t="s">
        <v>1954</v>
      </c>
      <c r="J736" s="12">
        <v>571.38619999999992</v>
      </c>
      <c r="K736" s="17">
        <f t="shared" si="33"/>
        <v>2</v>
      </c>
      <c r="L736" s="20">
        <f t="shared" si="34"/>
        <v>371.03</v>
      </c>
      <c r="M736" s="45">
        <f t="shared" si="35"/>
        <v>0.23</v>
      </c>
    </row>
    <row r="737" spans="1:13" x14ac:dyDescent="0.3">
      <c r="A737" s="11" t="s">
        <v>2695</v>
      </c>
      <c r="B737" s="39">
        <v>45453</v>
      </c>
      <c r="C737" s="12" t="s">
        <v>1123</v>
      </c>
      <c r="D737" s="12" t="s">
        <v>1849</v>
      </c>
      <c r="E737" s="12" t="s">
        <v>1935</v>
      </c>
      <c r="F737" s="12">
        <v>1</v>
      </c>
      <c r="G737" s="12">
        <v>230.32</v>
      </c>
      <c r="H737" s="41">
        <v>0.05</v>
      </c>
      <c r="I737" s="12" t="s">
        <v>1957</v>
      </c>
      <c r="J737" s="12">
        <v>218.804</v>
      </c>
      <c r="K737" s="17">
        <f t="shared" si="33"/>
        <v>1</v>
      </c>
      <c r="L737" s="20">
        <f t="shared" si="34"/>
        <v>230.32</v>
      </c>
      <c r="M737" s="45">
        <f t="shared" si="35"/>
        <v>0.05</v>
      </c>
    </row>
    <row r="738" spans="1:13" x14ac:dyDescent="0.3">
      <c r="A738" s="11" t="s">
        <v>2696</v>
      </c>
      <c r="B738" s="39">
        <v>45526</v>
      </c>
      <c r="C738" s="12" t="s">
        <v>1084</v>
      </c>
      <c r="D738" s="12" t="s">
        <v>1758</v>
      </c>
      <c r="E738" s="12" t="s">
        <v>1904</v>
      </c>
      <c r="F738" s="12">
        <v>2</v>
      </c>
      <c r="G738" s="12">
        <v>985.43</v>
      </c>
      <c r="H738" s="41">
        <v>0.28000000000000003</v>
      </c>
      <c r="I738" s="12" t="s">
        <v>1957</v>
      </c>
      <c r="J738" s="12">
        <v>1419.0192</v>
      </c>
      <c r="K738" s="17">
        <f t="shared" si="33"/>
        <v>2</v>
      </c>
      <c r="L738" s="20">
        <f t="shared" si="34"/>
        <v>985.43</v>
      </c>
      <c r="M738" s="45">
        <f t="shared" si="35"/>
        <v>0.28000000000000003</v>
      </c>
    </row>
    <row r="739" spans="1:13" x14ac:dyDescent="0.3">
      <c r="A739" s="11" t="s">
        <v>2697</v>
      </c>
      <c r="B739" s="39">
        <v>45756</v>
      </c>
      <c r="C739" s="12" t="s">
        <v>1321</v>
      </c>
      <c r="D739" s="12" t="s">
        <v>1588</v>
      </c>
      <c r="E739" s="12" t="s">
        <v>1897</v>
      </c>
      <c r="F739" s="12">
        <v>2</v>
      </c>
      <c r="G739" s="12">
        <v>492.5</v>
      </c>
      <c r="H739" s="41">
        <v>0.3</v>
      </c>
      <c r="I739" s="12" t="s">
        <v>1954</v>
      </c>
      <c r="J739" s="12">
        <v>689.5</v>
      </c>
      <c r="K739" s="17">
        <f t="shared" si="33"/>
        <v>2</v>
      </c>
      <c r="L739" s="20">
        <f t="shared" si="34"/>
        <v>492.5</v>
      </c>
      <c r="M739" s="45">
        <f t="shared" si="35"/>
        <v>0.3</v>
      </c>
    </row>
    <row r="740" spans="1:13" x14ac:dyDescent="0.3">
      <c r="A740" s="11" t="s">
        <v>2698</v>
      </c>
      <c r="B740" s="39">
        <v>45657</v>
      </c>
      <c r="C740" s="12" t="s">
        <v>1150</v>
      </c>
      <c r="D740" s="12" t="s">
        <v>1711</v>
      </c>
      <c r="E740" s="12" t="s">
        <v>1920</v>
      </c>
      <c r="F740" s="12">
        <v>2</v>
      </c>
      <c r="G740" s="12">
        <v>213.69</v>
      </c>
      <c r="H740" s="41">
        <v>0.28000000000000003</v>
      </c>
      <c r="I740" s="12" t="s">
        <v>1954</v>
      </c>
      <c r="J740" s="12">
        <v>307.71359999999999</v>
      </c>
      <c r="K740" s="17">
        <f t="shared" si="33"/>
        <v>2</v>
      </c>
      <c r="L740" s="20">
        <f t="shared" si="34"/>
        <v>213.69</v>
      </c>
      <c r="M740" s="45">
        <f t="shared" si="35"/>
        <v>0.28000000000000003</v>
      </c>
    </row>
    <row r="741" spans="1:13" x14ac:dyDescent="0.3">
      <c r="A741" s="11" t="s">
        <v>2699</v>
      </c>
      <c r="B741" s="39">
        <v>45716</v>
      </c>
      <c r="C741" s="12" t="s">
        <v>245</v>
      </c>
      <c r="D741" s="12" t="s">
        <v>1628</v>
      </c>
      <c r="E741" s="12" t="s">
        <v>1910</v>
      </c>
      <c r="F741" s="12">
        <v>4</v>
      </c>
      <c r="G741" s="12">
        <v>618.83000000000004</v>
      </c>
      <c r="H741" s="41">
        <v>0.08</v>
      </c>
      <c r="I741" s="12" t="s">
        <v>1954</v>
      </c>
      <c r="J741" s="12">
        <v>2277.2944000000002</v>
      </c>
      <c r="K741" s="17">
        <f t="shared" si="33"/>
        <v>4</v>
      </c>
      <c r="L741" s="20">
        <f t="shared" si="34"/>
        <v>618.83000000000004</v>
      </c>
      <c r="M741" s="45">
        <f t="shared" si="35"/>
        <v>0.08</v>
      </c>
    </row>
    <row r="742" spans="1:13" x14ac:dyDescent="0.3">
      <c r="A742" s="11" t="s">
        <v>2700</v>
      </c>
      <c r="B742" s="39">
        <v>45313</v>
      </c>
      <c r="C742" s="12" t="s">
        <v>339</v>
      </c>
      <c r="D742" s="12" t="s">
        <v>1752</v>
      </c>
      <c r="E742" s="12" t="s">
        <v>1920</v>
      </c>
      <c r="F742" s="12">
        <v>2</v>
      </c>
      <c r="G742" s="12">
        <v>81.16</v>
      </c>
      <c r="H742" s="41">
        <v>0.16</v>
      </c>
      <c r="I742" s="12" t="s">
        <v>1954</v>
      </c>
      <c r="J742" s="12">
        <v>136.34880000000001</v>
      </c>
      <c r="K742" s="17">
        <f t="shared" si="33"/>
        <v>2</v>
      </c>
      <c r="L742" s="20">
        <f t="shared" si="34"/>
        <v>81.16</v>
      </c>
      <c r="M742" s="45">
        <f t="shared" si="35"/>
        <v>0.16</v>
      </c>
    </row>
    <row r="743" spans="1:13" x14ac:dyDescent="0.3">
      <c r="A743" s="11" t="s">
        <v>2701</v>
      </c>
      <c r="B743" s="39">
        <v>45372</v>
      </c>
      <c r="C743" s="12" t="s">
        <v>20</v>
      </c>
      <c r="D743" s="12" t="s">
        <v>1834</v>
      </c>
      <c r="E743" s="12" t="s">
        <v>1914</v>
      </c>
      <c r="F743" s="12">
        <v>1</v>
      </c>
      <c r="G743" s="12">
        <v>431.69</v>
      </c>
      <c r="H743" s="41">
        <v>0.09</v>
      </c>
      <c r="I743" s="12" t="s">
        <v>1952</v>
      </c>
      <c r="J743" s="12">
        <v>392.83789999999999</v>
      </c>
      <c r="K743" s="17">
        <f t="shared" si="33"/>
        <v>1</v>
      </c>
      <c r="L743" s="20">
        <f t="shared" si="34"/>
        <v>431.69</v>
      </c>
      <c r="M743" s="45">
        <f t="shared" si="35"/>
        <v>0.09</v>
      </c>
    </row>
    <row r="744" spans="1:13" x14ac:dyDescent="0.3">
      <c r="A744" s="11" t="s">
        <v>2702</v>
      </c>
      <c r="B744" s="39">
        <v>45648</v>
      </c>
      <c r="C744" s="12" t="s">
        <v>1271</v>
      </c>
      <c r="D744" s="12" t="s">
        <v>1621</v>
      </c>
      <c r="E744" s="12" t="s">
        <v>1901</v>
      </c>
      <c r="F744" s="12">
        <v>3</v>
      </c>
      <c r="G744" s="12">
        <v>438.65</v>
      </c>
      <c r="H744" s="41">
        <v>0.28999999999999998</v>
      </c>
      <c r="I744" s="12" t="s">
        <v>1954</v>
      </c>
      <c r="J744" s="12">
        <v>934.32449999999983</v>
      </c>
      <c r="K744" s="17">
        <f t="shared" si="33"/>
        <v>3</v>
      </c>
      <c r="L744" s="20">
        <f t="shared" si="34"/>
        <v>438.65</v>
      </c>
      <c r="M744" s="45">
        <f t="shared" si="35"/>
        <v>0.28999999999999998</v>
      </c>
    </row>
    <row r="745" spans="1:13" x14ac:dyDescent="0.3">
      <c r="A745" s="11" t="s">
        <v>2703</v>
      </c>
      <c r="B745" s="39">
        <v>45384</v>
      </c>
      <c r="C745" s="12" t="s">
        <v>577</v>
      </c>
      <c r="D745" s="12" t="s">
        <v>1813</v>
      </c>
      <c r="E745" s="12" t="s">
        <v>1894</v>
      </c>
      <c r="F745" s="12">
        <v>3</v>
      </c>
      <c r="G745" s="12">
        <v>339.41</v>
      </c>
      <c r="H745" s="41">
        <v>0.26</v>
      </c>
      <c r="I745" s="12" t="s">
        <v>1952</v>
      </c>
      <c r="J745" s="12">
        <v>753.49019999999996</v>
      </c>
      <c r="K745" s="17">
        <f t="shared" si="33"/>
        <v>3</v>
      </c>
      <c r="L745" s="20">
        <f t="shared" si="34"/>
        <v>339.41</v>
      </c>
      <c r="M745" s="45">
        <f t="shared" si="35"/>
        <v>0.26</v>
      </c>
    </row>
    <row r="746" spans="1:13" x14ac:dyDescent="0.3">
      <c r="A746" s="11" t="s">
        <v>2704</v>
      </c>
      <c r="B746" s="39">
        <v>45687</v>
      </c>
      <c r="C746" s="12" t="s">
        <v>1459</v>
      </c>
      <c r="D746" s="12" t="s">
        <v>1813</v>
      </c>
      <c r="E746" s="12" t="s">
        <v>1914</v>
      </c>
      <c r="F746" s="12">
        <v>4</v>
      </c>
      <c r="G746" s="12">
        <v>848.47</v>
      </c>
      <c r="H746" s="41">
        <v>0.21</v>
      </c>
      <c r="I746" s="12" t="s">
        <v>1957</v>
      </c>
      <c r="J746" s="12">
        <v>2681.1651999999999</v>
      </c>
      <c r="K746" s="17">
        <f t="shared" si="33"/>
        <v>4</v>
      </c>
      <c r="L746" s="20">
        <f t="shared" si="34"/>
        <v>848.47</v>
      </c>
      <c r="M746" s="45">
        <f t="shared" si="35"/>
        <v>0.21</v>
      </c>
    </row>
    <row r="747" spans="1:13" x14ac:dyDescent="0.3">
      <c r="A747" s="11" t="s">
        <v>2705</v>
      </c>
      <c r="B747" s="39">
        <v>45747</v>
      </c>
      <c r="C747" s="12" t="s">
        <v>638</v>
      </c>
      <c r="D747" s="12" t="s">
        <v>1776</v>
      </c>
      <c r="E747" s="12" t="s">
        <v>1910</v>
      </c>
      <c r="F747" s="12">
        <v>1</v>
      </c>
      <c r="G747" s="12">
        <v>664.87</v>
      </c>
      <c r="H747" s="41">
        <v>0.08</v>
      </c>
      <c r="I747" s="12" t="s">
        <v>1954</v>
      </c>
      <c r="J747" s="12">
        <v>611.68040000000008</v>
      </c>
      <c r="K747" s="17">
        <f t="shared" si="33"/>
        <v>1</v>
      </c>
      <c r="L747" s="20">
        <f t="shared" si="34"/>
        <v>664.87</v>
      </c>
      <c r="M747" s="45">
        <f t="shared" si="35"/>
        <v>0.08</v>
      </c>
    </row>
    <row r="748" spans="1:13" x14ac:dyDescent="0.3">
      <c r="A748" s="11" t="s">
        <v>2706</v>
      </c>
      <c r="B748" s="39">
        <v>45687</v>
      </c>
      <c r="C748" s="12" t="s">
        <v>357</v>
      </c>
      <c r="D748" s="12" t="s">
        <v>1641</v>
      </c>
      <c r="E748" s="12" t="s">
        <v>1907</v>
      </c>
      <c r="F748" s="12">
        <v>1</v>
      </c>
      <c r="G748" s="12">
        <v>412.11</v>
      </c>
      <c r="H748" s="41">
        <v>0.23</v>
      </c>
      <c r="I748" s="12" t="s">
        <v>1954</v>
      </c>
      <c r="J748" s="12">
        <v>317.32470000000001</v>
      </c>
      <c r="K748" s="17">
        <f t="shared" si="33"/>
        <v>1</v>
      </c>
      <c r="L748" s="20">
        <f t="shared" si="34"/>
        <v>412.11</v>
      </c>
      <c r="M748" s="45">
        <f t="shared" si="35"/>
        <v>0.23</v>
      </c>
    </row>
    <row r="749" spans="1:13" x14ac:dyDescent="0.3">
      <c r="A749" s="11" t="s">
        <v>2707</v>
      </c>
      <c r="B749" s="39">
        <v>45916</v>
      </c>
      <c r="C749" s="12" t="s">
        <v>427</v>
      </c>
      <c r="D749" s="12" t="s">
        <v>1858</v>
      </c>
      <c r="E749" s="12" t="s">
        <v>1885</v>
      </c>
      <c r="F749" s="12">
        <v>1</v>
      </c>
      <c r="G749" s="12">
        <v>126.09</v>
      </c>
      <c r="H749" s="41">
        <v>0.05</v>
      </c>
      <c r="I749" s="12" t="s">
        <v>1957</v>
      </c>
      <c r="J749" s="12">
        <v>119.7855</v>
      </c>
      <c r="K749" s="17">
        <f t="shared" si="33"/>
        <v>1</v>
      </c>
      <c r="L749" s="20">
        <f t="shared" si="34"/>
        <v>126.09</v>
      </c>
      <c r="M749" s="45">
        <f t="shared" si="35"/>
        <v>0.05</v>
      </c>
    </row>
    <row r="750" spans="1:13" x14ac:dyDescent="0.3">
      <c r="A750" s="11" t="s">
        <v>2708</v>
      </c>
      <c r="B750" s="39">
        <v>45917</v>
      </c>
      <c r="C750" s="12" t="s">
        <v>655</v>
      </c>
      <c r="D750" s="12" t="s">
        <v>1776</v>
      </c>
      <c r="E750" s="12" t="s">
        <v>1917</v>
      </c>
      <c r="F750" s="12">
        <v>4</v>
      </c>
      <c r="G750" s="12">
        <v>602.39</v>
      </c>
      <c r="H750" s="41">
        <v>0.19</v>
      </c>
      <c r="I750" s="12" t="s">
        <v>1957</v>
      </c>
      <c r="J750" s="12">
        <v>1951.7436</v>
      </c>
      <c r="K750" s="17">
        <f t="shared" si="33"/>
        <v>4</v>
      </c>
      <c r="L750" s="20">
        <f t="shared" si="34"/>
        <v>602.39</v>
      </c>
      <c r="M750" s="45">
        <f t="shared" si="35"/>
        <v>0.19</v>
      </c>
    </row>
    <row r="751" spans="1:13" x14ac:dyDescent="0.3">
      <c r="A751" s="11" t="s">
        <v>2709</v>
      </c>
      <c r="B751" s="39">
        <v>45941</v>
      </c>
      <c r="C751" s="12" t="s">
        <v>1033</v>
      </c>
      <c r="D751" s="12" t="s">
        <v>1822</v>
      </c>
      <c r="E751" s="12" t="s">
        <v>1894</v>
      </c>
      <c r="F751" s="12">
        <v>3</v>
      </c>
      <c r="G751" s="12">
        <v>447.69</v>
      </c>
      <c r="H751" s="41">
        <v>0.02</v>
      </c>
      <c r="I751" s="12" t="s">
        <v>1957</v>
      </c>
      <c r="J751" s="12">
        <v>1316.2085999999999</v>
      </c>
      <c r="K751" s="17">
        <f t="shared" si="33"/>
        <v>3</v>
      </c>
      <c r="L751" s="20">
        <f t="shared" si="34"/>
        <v>447.69</v>
      </c>
      <c r="M751" s="45">
        <f t="shared" si="35"/>
        <v>0.02</v>
      </c>
    </row>
    <row r="752" spans="1:13" x14ac:dyDescent="0.3">
      <c r="A752" s="11" t="s">
        <v>2710</v>
      </c>
      <c r="B752" s="39">
        <v>45778</v>
      </c>
      <c r="C752" s="12" t="s">
        <v>804</v>
      </c>
      <c r="D752" s="12" t="s">
        <v>1673</v>
      </c>
      <c r="E752" s="12" t="s">
        <v>1894</v>
      </c>
      <c r="F752" s="12">
        <v>3</v>
      </c>
      <c r="G752" s="12">
        <v>35.159999999999997</v>
      </c>
      <c r="H752" s="41">
        <v>0.04</v>
      </c>
      <c r="I752" s="12" t="s">
        <v>1957</v>
      </c>
      <c r="J752" s="12">
        <v>101.2608</v>
      </c>
      <c r="K752" s="17">
        <f t="shared" si="33"/>
        <v>3</v>
      </c>
      <c r="L752" s="20">
        <f t="shared" si="34"/>
        <v>35.159999999999997</v>
      </c>
      <c r="M752" s="45">
        <f t="shared" si="35"/>
        <v>0.04</v>
      </c>
    </row>
    <row r="753" spans="1:13" x14ac:dyDescent="0.3">
      <c r="A753" s="11" t="s">
        <v>2711</v>
      </c>
      <c r="B753" s="39">
        <v>45740</v>
      </c>
      <c r="C753" s="12" t="s">
        <v>1048</v>
      </c>
      <c r="D753" s="12" t="s">
        <v>1792</v>
      </c>
      <c r="E753" s="12" t="s">
        <v>1920</v>
      </c>
      <c r="F753" s="12">
        <v>2</v>
      </c>
      <c r="G753" s="12">
        <v>838.59</v>
      </c>
      <c r="H753" s="41">
        <v>0.18</v>
      </c>
      <c r="I753" s="12" t="s">
        <v>1957</v>
      </c>
      <c r="J753" s="12">
        <v>1375.2876000000001</v>
      </c>
      <c r="K753" s="17">
        <f t="shared" si="33"/>
        <v>2</v>
      </c>
      <c r="L753" s="20">
        <f t="shared" si="34"/>
        <v>838.59</v>
      </c>
      <c r="M753" s="45">
        <f t="shared" si="35"/>
        <v>0.18</v>
      </c>
    </row>
    <row r="754" spans="1:13" x14ac:dyDescent="0.3">
      <c r="A754" s="11" t="s">
        <v>2712</v>
      </c>
      <c r="B754" s="39">
        <v>45598</v>
      </c>
      <c r="C754" s="12" t="s">
        <v>325</v>
      </c>
      <c r="D754" s="12" t="s">
        <v>1752</v>
      </c>
      <c r="E754" s="12" t="s">
        <v>1904</v>
      </c>
      <c r="F754" s="12">
        <v>4</v>
      </c>
      <c r="G754" s="12">
        <v>867.94</v>
      </c>
      <c r="H754" s="41">
        <v>0.26</v>
      </c>
      <c r="I754" s="12" t="s">
        <v>1954</v>
      </c>
      <c r="J754" s="12">
        <v>2569.1024000000002</v>
      </c>
      <c r="K754" s="17">
        <f t="shared" si="33"/>
        <v>4</v>
      </c>
      <c r="L754" s="20">
        <f t="shared" si="34"/>
        <v>867.94</v>
      </c>
      <c r="M754" s="45">
        <f t="shared" si="35"/>
        <v>0.26</v>
      </c>
    </row>
    <row r="755" spans="1:13" x14ac:dyDescent="0.3">
      <c r="A755" s="11" t="s">
        <v>2713</v>
      </c>
      <c r="B755" s="39">
        <v>45591</v>
      </c>
      <c r="C755" s="12" t="s">
        <v>650</v>
      </c>
      <c r="D755" s="12" t="s">
        <v>1689</v>
      </c>
      <c r="E755" s="12" t="s">
        <v>1935</v>
      </c>
      <c r="F755" s="12">
        <v>1</v>
      </c>
      <c r="G755" s="12">
        <v>623.88</v>
      </c>
      <c r="H755" s="41">
        <v>0.25</v>
      </c>
      <c r="I755" s="12" t="s">
        <v>1952</v>
      </c>
      <c r="J755" s="12">
        <v>467.91</v>
      </c>
      <c r="K755" s="17">
        <f t="shared" si="33"/>
        <v>1</v>
      </c>
      <c r="L755" s="20">
        <f t="shared" si="34"/>
        <v>623.88</v>
      </c>
      <c r="M755" s="45">
        <f t="shared" si="35"/>
        <v>0.25</v>
      </c>
    </row>
    <row r="756" spans="1:13" x14ac:dyDescent="0.3">
      <c r="A756" s="11" t="s">
        <v>2714</v>
      </c>
      <c r="B756" s="39">
        <v>45546</v>
      </c>
      <c r="C756" s="12" t="s">
        <v>592</v>
      </c>
      <c r="D756" s="12" t="s">
        <v>1699</v>
      </c>
      <c r="E756" s="12" t="s">
        <v>1927</v>
      </c>
      <c r="F756" s="12">
        <v>2</v>
      </c>
      <c r="G756" s="12">
        <v>567.95000000000005</v>
      </c>
      <c r="H756" s="41">
        <v>0.12</v>
      </c>
      <c r="I756" s="12" t="s">
        <v>1954</v>
      </c>
      <c r="J756" s="12">
        <v>999.5920000000001</v>
      </c>
      <c r="K756" s="17">
        <f t="shared" si="33"/>
        <v>2</v>
      </c>
      <c r="L756" s="20">
        <f t="shared" si="34"/>
        <v>567.95000000000005</v>
      </c>
      <c r="M756" s="45">
        <f t="shared" si="35"/>
        <v>0.12</v>
      </c>
    </row>
    <row r="757" spans="1:13" x14ac:dyDescent="0.3">
      <c r="A757" s="11" t="s">
        <v>2715</v>
      </c>
      <c r="B757" s="39">
        <v>45483</v>
      </c>
      <c r="C757" s="12" t="s">
        <v>1027</v>
      </c>
      <c r="D757" s="12" t="s">
        <v>1663</v>
      </c>
      <c r="E757" s="12" t="s">
        <v>1938</v>
      </c>
      <c r="F757" s="12">
        <v>2</v>
      </c>
      <c r="G757" s="12">
        <v>671.69</v>
      </c>
      <c r="H757" s="41">
        <v>0.19</v>
      </c>
      <c r="I757" s="12" t="s">
        <v>1952</v>
      </c>
      <c r="J757" s="12">
        <v>1088.1378</v>
      </c>
      <c r="K757" s="17">
        <f t="shared" si="33"/>
        <v>2</v>
      </c>
      <c r="L757" s="20">
        <f t="shared" si="34"/>
        <v>671.69</v>
      </c>
      <c r="M757" s="45">
        <f t="shared" si="35"/>
        <v>0.19</v>
      </c>
    </row>
    <row r="758" spans="1:13" x14ac:dyDescent="0.3">
      <c r="A758" s="11" t="s">
        <v>2716</v>
      </c>
      <c r="B758" s="39">
        <v>45786</v>
      </c>
      <c r="C758" s="12" t="s">
        <v>679</v>
      </c>
      <c r="D758" s="12" t="s">
        <v>1574</v>
      </c>
      <c r="E758" s="12" t="s">
        <v>1907</v>
      </c>
      <c r="F758" s="12">
        <v>2</v>
      </c>
      <c r="G758" s="12">
        <v>257.95999999999998</v>
      </c>
      <c r="H758" s="41">
        <v>0.21</v>
      </c>
      <c r="I758" s="12" t="s">
        <v>1954</v>
      </c>
      <c r="J758" s="12">
        <v>407.57679999999999</v>
      </c>
      <c r="K758" s="17">
        <f t="shared" si="33"/>
        <v>2</v>
      </c>
      <c r="L758" s="20">
        <f t="shared" si="34"/>
        <v>257.95999999999998</v>
      </c>
      <c r="M758" s="45">
        <f t="shared" si="35"/>
        <v>0.21</v>
      </c>
    </row>
    <row r="759" spans="1:13" x14ac:dyDescent="0.3">
      <c r="A759" s="11" t="s">
        <v>2717</v>
      </c>
      <c r="B759" s="39">
        <v>45475</v>
      </c>
      <c r="C759" s="12" t="s">
        <v>673</v>
      </c>
      <c r="D759" s="12" t="s">
        <v>1870</v>
      </c>
      <c r="E759" s="12" t="s">
        <v>1941</v>
      </c>
      <c r="F759" s="12">
        <v>4</v>
      </c>
      <c r="G759" s="12">
        <v>281.48</v>
      </c>
      <c r="H759" s="41">
        <v>0.27</v>
      </c>
      <c r="I759" s="12" t="s">
        <v>1954</v>
      </c>
      <c r="J759" s="12">
        <v>821.92160000000001</v>
      </c>
      <c r="K759" s="17">
        <f t="shared" si="33"/>
        <v>4</v>
      </c>
      <c r="L759" s="20">
        <f t="shared" si="34"/>
        <v>281.48</v>
      </c>
      <c r="M759" s="45">
        <f t="shared" si="35"/>
        <v>0.27</v>
      </c>
    </row>
    <row r="760" spans="1:13" x14ac:dyDescent="0.3">
      <c r="A760" s="11" t="s">
        <v>2718</v>
      </c>
      <c r="B760" s="39">
        <v>45470</v>
      </c>
      <c r="C760" s="12" t="s">
        <v>1006</v>
      </c>
      <c r="D760" s="12" t="s">
        <v>1628</v>
      </c>
      <c r="E760" s="12" t="s">
        <v>1920</v>
      </c>
      <c r="F760" s="12">
        <v>1</v>
      </c>
      <c r="G760" s="12">
        <v>202.13</v>
      </c>
      <c r="H760" s="41">
        <v>0.13</v>
      </c>
      <c r="I760" s="12" t="s">
        <v>1957</v>
      </c>
      <c r="J760" s="12">
        <v>175.85310000000001</v>
      </c>
      <c r="K760" s="17">
        <f t="shared" si="33"/>
        <v>1</v>
      </c>
      <c r="L760" s="20">
        <f t="shared" si="34"/>
        <v>202.13</v>
      </c>
      <c r="M760" s="45">
        <f t="shared" si="35"/>
        <v>0.13</v>
      </c>
    </row>
    <row r="761" spans="1:13" x14ac:dyDescent="0.3">
      <c r="A761" s="11" t="s">
        <v>2719</v>
      </c>
      <c r="B761" s="39">
        <v>45243</v>
      </c>
      <c r="C761" s="12" t="s">
        <v>873</v>
      </c>
      <c r="D761" s="12" t="s">
        <v>1798</v>
      </c>
      <c r="E761" s="12" t="s">
        <v>1901</v>
      </c>
      <c r="F761" s="12">
        <v>1</v>
      </c>
      <c r="G761" s="12">
        <v>370.66</v>
      </c>
      <c r="H761" s="41">
        <v>0.01</v>
      </c>
      <c r="I761" s="12" t="s">
        <v>1954</v>
      </c>
      <c r="J761" s="12">
        <v>366.95339999999999</v>
      </c>
      <c r="K761" s="17">
        <f t="shared" si="33"/>
        <v>1</v>
      </c>
      <c r="L761" s="20">
        <f t="shared" si="34"/>
        <v>370.66</v>
      </c>
      <c r="M761" s="45">
        <f t="shared" si="35"/>
        <v>0.01</v>
      </c>
    </row>
    <row r="762" spans="1:13" x14ac:dyDescent="0.3">
      <c r="A762" s="11" t="s">
        <v>2720</v>
      </c>
      <c r="B762" s="39">
        <v>45341</v>
      </c>
      <c r="C762" s="12" t="s">
        <v>34</v>
      </c>
      <c r="D762" s="12" t="s">
        <v>1758</v>
      </c>
      <c r="E762" s="12" t="s">
        <v>1922</v>
      </c>
      <c r="F762" s="12">
        <v>4</v>
      </c>
      <c r="G762" s="12">
        <v>731.53</v>
      </c>
      <c r="H762" s="41">
        <v>0.12</v>
      </c>
      <c r="I762" s="12" t="s">
        <v>1952</v>
      </c>
      <c r="J762" s="12">
        <v>2574.9856</v>
      </c>
      <c r="K762" s="17">
        <f t="shared" si="33"/>
        <v>4</v>
      </c>
      <c r="L762" s="20">
        <f t="shared" si="34"/>
        <v>731.53</v>
      </c>
      <c r="M762" s="45">
        <f t="shared" si="35"/>
        <v>0.12</v>
      </c>
    </row>
    <row r="763" spans="1:13" x14ac:dyDescent="0.3">
      <c r="A763" s="11" t="s">
        <v>2721</v>
      </c>
      <c r="B763" s="39">
        <v>45371</v>
      </c>
      <c r="C763" s="12" t="s">
        <v>556</v>
      </c>
      <c r="D763" s="12" t="s">
        <v>1810</v>
      </c>
      <c r="E763" s="12" t="s">
        <v>1885</v>
      </c>
      <c r="F763" s="12">
        <v>3</v>
      </c>
      <c r="G763" s="12">
        <v>468.25</v>
      </c>
      <c r="H763" s="41">
        <v>7.0000000000000007E-2</v>
      </c>
      <c r="I763" s="12" t="s">
        <v>1954</v>
      </c>
      <c r="J763" s="12">
        <v>1306.4175</v>
      </c>
      <c r="K763" s="17">
        <f t="shared" si="33"/>
        <v>3</v>
      </c>
      <c r="L763" s="20">
        <f t="shared" si="34"/>
        <v>468.25</v>
      </c>
      <c r="M763" s="45">
        <f t="shared" si="35"/>
        <v>7.0000000000000007E-2</v>
      </c>
    </row>
    <row r="764" spans="1:13" x14ac:dyDescent="0.3">
      <c r="A764" s="11" t="s">
        <v>2722</v>
      </c>
      <c r="B764" s="39">
        <v>45360</v>
      </c>
      <c r="C764" s="12" t="s">
        <v>14</v>
      </c>
      <c r="D764" s="12" t="s">
        <v>1776</v>
      </c>
      <c r="E764" s="12" t="s">
        <v>1880</v>
      </c>
      <c r="F764" s="12">
        <v>1</v>
      </c>
      <c r="G764" s="12">
        <v>928.72</v>
      </c>
      <c r="H764" s="41">
        <v>0.1</v>
      </c>
      <c r="I764" s="12" t="s">
        <v>1957</v>
      </c>
      <c r="J764" s="12">
        <v>835.84800000000007</v>
      </c>
      <c r="K764" s="17">
        <f t="shared" si="33"/>
        <v>1</v>
      </c>
      <c r="L764" s="20">
        <f t="shared" si="34"/>
        <v>928.72</v>
      </c>
      <c r="M764" s="45">
        <f t="shared" si="35"/>
        <v>0.1</v>
      </c>
    </row>
    <row r="765" spans="1:13" x14ac:dyDescent="0.3">
      <c r="A765" s="11" t="s">
        <v>2723</v>
      </c>
      <c r="B765" s="39">
        <v>45499</v>
      </c>
      <c r="C765" s="12" t="s">
        <v>364</v>
      </c>
      <c r="D765" s="12" t="s">
        <v>1566</v>
      </c>
      <c r="E765" s="12" t="s">
        <v>1938</v>
      </c>
      <c r="F765" s="12">
        <v>3</v>
      </c>
      <c r="G765" s="12">
        <v>217.22</v>
      </c>
      <c r="H765" s="41">
        <v>0.06</v>
      </c>
      <c r="I765" s="12" t="s">
        <v>1954</v>
      </c>
      <c r="J765" s="12">
        <v>612.56039999999996</v>
      </c>
      <c r="K765" s="17">
        <f t="shared" si="33"/>
        <v>3</v>
      </c>
      <c r="L765" s="20">
        <f t="shared" si="34"/>
        <v>217.22</v>
      </c>
      <c r="M765" s="45">
        <f t="shared" si="35"/>
        <v>0.06</v>
      </c>
    </row>
    <row r="766" spans="1:13" x14ac:dyDescent="0.3">
      <c r="A766" s="11" t="s">
        <v>2724</v>
      </c>
      <c r="B766" s="39">
        <v>45745</v>
      </c>
      <c r="C766" s="12" t="s">
        <v>1271</v>
      </c>
      <c r="D766" s="12" t="s">
        <v>1641</v>
      </c>
      <c r="E766" s="12" t="s">
        <v>1894</v>
      </c>
      <c r="F766" s="12">
        <v>1</v>
      </c>
      <c r="G766" s="12">
        <v>387.99</v>
      </c>
      <c r="H766" s="41">
        <v>0.3</v>
      </c>
      <c r="I766" s="12" t="s">
        <v>1952</v>
      </c>
      <c r="J766" s="12">
        <v>271.59300000000002</v>
      </c>
      <c r="K766" s="17">
        <f t="shared" si="33"/>
        <v>1</v>
      </c>
      <c r="L766" s="20">
        <f t="shared" si="34"/>
        <v>387.99</v>
      </c>
      <c r="M766" s="45">
        <f t="shared" si="35"/>
        <v>0.3</v>
      </c>
    </row>
    <row r="767" spans="1:13" x14ac:dyDescent="0.3">
      <c r="A767" s="11" t="s">
        <v>2725</v>
      </c>
      <c r="B767" s="39">
        <v>45718</v>
      </c>
      <c r="C767" s="12" t="s">
        <v>1476</v>
      </c>
      <c r="D767" s="12" t="s">
        <v>1621</v>
      </c>
      <c r="E767" s="12" t="s">
        <v>1904</v>
      </c>
      <c r="F767" s="12">
        <v>4</v>
      </c>
      <c r="G767" s="12">
        <v>186.24</v>
      </c>
      <c r="H767" s="41">
        <v>0.23</v>
      </c>
      <c r="I767" s="12" t="s">
        <v>1952</v>
      </c>
      <c r="J767" s="12">
        <v>573.61920000000009</v>
      </c>
      <c r="K767" s="17">
        <f t="shared" si="33"/>
        <v>4</v>
      </c>
      <c r="L767" s="20">
        <f t="shared" si="34"/>
        <v>186.24</v>
      </c>
      <c r="M767" s="45">
        <f t="shared" si="35"/>
        <v>0.23</v>
      </c>
    </row>
    <row r="768" spans="1:13" x14ac:dyDescent="0.3">
      <c r="A768" s="11" t="s">
        <v>2726</v>
      </c>
      <c r="B768" s="39">
        <v>45454</v>
      </c>
      <c r="C768" s="12" t="s">
        <v>947</v>
      </c>
      <c r="D768" s="12" t="s">
        <v>1693</v>
      </c>
      <c r="E768" s="12" t="s">
        <v>1910</v>
      </c>
      <c r="F768" s="12">
        <v>4</v>
      </c>
      <c r="G768" s="12">
        <v>609.05999999999995</v>
      </c>
      <c r="H768" s="41">
        <v>0.22</v>
      </c>
      <c r="I768" s="12" t="s">
        <v>1957</v>
      </c>
      <c r="J768" s="12">
        <v>1900.2672</v>
      </c>
      <c r="K768" s="17">
        <f t="shared" si="33"/>
        <v>4</v>
      </c>
      <c r="L768" s="20">
        <f t="shared" si="34"/>
        <v>609.05999999999995</v>
      </c>
      <c r="M768" s="45">
        <f t="shared" si="35"/>
        <v>0.22</v>
      </c>
    </row>
    <row r="769" spans="1:13" x14ac:dyDescent="0.3">
      <c r="A769" s="11" t="s">
        <v>2727</v>
      </c>
      <c r="B769" s="39">
        <v>45434</v>
      </c>
      <c r="C769" s="12" t="s">
        <v>1366</v>
      </c>
      <c r="D769" s="12" t="s">
        <v>1670</v>
      </c>
      <c r="E769" s="12" t="s">
        <v>1920</v>
      </c>
      <c r="F769" s="12">
        <v>1</v>
      </c>
      <c r="G769" s="12">
        <v>827.91</v>
      </c>
      <c r="H769" s="41">
        <v>0.21</v>
      </c>
      <c r="I769" s="12" t="s">
        <v>1954</v>
      </c>
      <c r="J769" s="12">
        <v>654.0489</v>
      </c>
      <c r="K769" s="17">
        <f t="shared" si="33"/>
        <v>1</v>
      </c>
      <c r="L769" s="20">
        <f t="shared" si="34"/>
        <v>827.91</v>
      </c>
      <c r="M769" s="45">
        <f t="shared" si="35"/>
        <v>0.21</v>
      </c>
    </row>
    <row r="770" spans="1:13" x14ac:dyDescent="0.3">
      <c r="A770" s="11" t="s">
        <v>2728</v>
      </c>
      <c r="B770" s="39">
        <v>45486</v>
      </c>
      <c r="C770" s="12" t="s">
        <v>589</v>
      </c>
      <c r="D770" s="12" t="s">
        <v>1825</v>
      </c>
      <c r="E770" s="12" t="s">
        <v>1880</v>
      </c>
      <c r="F770" s="12">
        <v>1</v>
      </c>
      <c r="G770" s="12">
        <v>303.79000000000002</v>
      </c>
      <c r="H770" s="41">
        <v>0.24</v>
      </c>
      <c r="I770" s="12" t="s">
        <v>1954</v>
      </c>
      <c r="J770" s="12">
        <v>230.88040000000001</v>
      </c>
      <c r="K770" s="17">
        <f t="shared" ref="K770:K833" si="36">IF(F770="",AVERAGEIF($D$2:$D$2000,D770,$F$2:$F$2000),F770)</f>
        <v>1</v>
      </c>
      <c r="L770" s="20">
        <f t="shared" ref="L770:L833" si="37">IF(G770="",AVERAGEIF($D$2:$D$2000,D770,$G$2:$G$2000),G770)</f>
        <v>303.79000000000002</v>
      </c>
      <c r="M770" s="45">
        <f t="shared" ref="M770:M833" si="38">IF(H770="",AVERAGE($D$2:$D$2000,D770,$H$2:$H$2000),H770)</f>
        <v>0.24</v>
      </c>
    </row>
    <row r="771" spans="1:13" x14ac:dyDescent="0.3">
      <c r="A771" s="11" t="s">
        <v>2729</v>
      </c>
      <c r="B771" s="39">
        <v>45902</v>
      </c>
      <c r="C771" s="12" t="s">
        <v>373</v>
      </c>
      <c r="D771" s="12" t="s">
        <v>1682</v>
      </c>
      <c r="E771" s="12" t="s">
        <v>1904</v>
      </c>
      <c r="F771" s="12">
        <v>2</v>
      </c>
      <c r="G771" s="12">
        <v>365.91</v>
      </c>
      <c r="H771" s="41">
        <v>0.14000000000000001</v>
      </c>
      <c r="I771" s="12" t="s">
        <v>1957</v>
      </c>
      <c r="J771" s="12">
        <v>629.36520000000007</v>
      </c>
      <c r="K771" s="17">
        <f t="shared" si="36"/>
        <v>2</v>
      </c>
      <c r="L771" s="20">
        <f t="shared" si="37"/>
        <v>365.91</v>
      </c>
      <c r="M771" s="45">
        <f t="shared" si="38"/>
        <v>0.14000000000000001</v>
      </c>
    </row>
    <row r="772" spans="1:13" x14ac:dyDescent="0.3">
      <c r="A772" s="11" t="s">
        <v>2730</v>
      </c>
      <c r="B772" s="39">
        <v>45762</v>
      </c>
      <c r="C772" s="12" t="s">
        <v>259</v>
      </c>
      <c r="D772" s="12" t="s">
        <v>1645</v>
      </c>
      <c r="E772" s="12" t="s">
        <v>1935</v>
      </c>
      <c r="F772" s="12">
        <v>3</v>
      </c>
      <c r="G772" s="12">
        <v>852.72</v>
      </c>
      <c r="H772" s="41">
        <v>0.16</v>
      </c>
      <c r="I772" s="12" t="s">
        <v>1952</v>
      </c>
      <c r="J772" s="12">
        <v>2148.8544000000002</v>
      </c>
      <c r="K772" s="17">
        <f t="shared" si="36"/>
        <v>3</v>
      </c>
      <c r="L772" s="20">
        <f t="shared" si="37"/>
        <v>852.72</v>
      </c>
      <c r="M772" s="45">
        <f t="shared" si="38"/>
        <v>0.16</v>
      </c>
    </row>
    <row r="773" spans="1:13" x14ac:dyDescent="0.3">
      <c r="A773" s="11" t="s">
        <v>2731</v>
      </c>
      <c r="B773" s="39">
        <v>45752</v>
      </c>
      <c r="C773" s="12" t="s">
        <v>801</v>
      </c>
      <c r="D773" s="12" t="s">
        <v>1593</v>
      </c>
      <c r="E773" s="12" t="s">
        <v>1897</v>
      </c>
      <c r="F773" s="12">
        <v>1</v>
      </c>
      <c r="G773" s="12">
        <v>768.25</v>
      </c>
      <c r="H773" s="41">
        <v>0.18</v>
      </c>
      <c r="I773" s="12" t="s">
        <v>1952</v>
      </c>
      <c r="J773" s="12">
        <v>629.96500000000003</v>
      </c>
      <c r="K773" s="17">
        <f t="shared" si="36"/>
        <v>1</v>
      </c>
      <c r="L773" s="20">
        <f t="shared" si="37"/>
        <v>768.25</v>
      </c>
      <c r="M773" s="45">
        <f t="shared" si="38"/>
        <v>0.18</v>
      </c>
    </row>
    <row r="774" spans="1:13" x14ac:dyDescent="0.3">
      <c r="A774" s="11" t="s">
        <v>2732</v>
      </c>
      <c r="B774" s="39">
        <v>45254</v>
      </c>
      <c r="C774" s="12" t="s">
        <v>1108</v>
      </c>
      <c r="D774" s="12" t="s">
        <v>1852</v>
      </c>
      <c r="E774" s="12" t="s">
        <v>1941</v>
      </c>
      <c r="F774" s="12">
        <v>2</v>
      </c>
      <c r="G774" s="12">
        <v>318.62</v>
      </c>
      <c r="H774" s="41">
        <v>0.02</v>
      </c>
      <c r="I774" s="12" t="s">
        <v>1957</v>
      </c>
      <c r="J774" s="12">
        <v>624.49519999999995</v>
      </c>
      <c r="K774" s="17">
        <f t="shared" si="36"/>
        <v>2</v>
      </c>
      <c r="L774" s="20">
        <f t="shared" si="37"/>
        <v>318.62</v>
      </c>
      <c r="M774" s="45">
        <f t="shared" si="38"/>
        <v>0.02</v>
      </c>
    </row>
    <row r="775" spans="1:13" x14ac:dyDescent="0.3">
      <c r="A775" s="11" t="s">
        <v>2733</v>
      </c>
      <c r="B775" s="39">
        <v>45683</v>
      </c>
      <c r="C775" s="12" t="s">
        <v>192</v>
      </c>
      <c r="D775" s="12" t="s">
        <v>1804</v>
      </c>
      <c r="E775" s="12" t="s">
        <v>1889</v>
      </c>
      <c r="F775" s="12">
        <v>4</v>
      </c>
      <c r="G775" s="12">
        <v>402.11</v>
      </c>
      <c r="H775" s="41">
        <v>0.14000000000000001</v>
      </c>
      <c r="I775" s="12" t="s">
        <v>1954</v>
      </c>
      <c r="J775" s="12">
        <v>1383.2583999999999</v>
      </c>
      <c r="K775" s="17">
        <f t="shared" si="36"/>
        <v>4</v>
      </c>
      <c r="L775" s="20">
        <f t="shared" si="37"/>
        <v>402.11</v>
      </c>
      <c r="M775" s="45">
        <f t="shared" si="38"/>
        <v>0.14000000000000001</v>
      </c>
    </row>
    <row r="776" spans="1:13" x14ac:dyDescent="0.3">
      <c r="A776" s="11" t="s">
        <v>2734</v>
      </c>
      <c r="B776" s="39">
        <v>45804</v>
      </c>
      <c r="C776" s="12" t="s">
        <v>1280</v>
      </c>
      <c r="D776" s="12" t="s">
        <v>1828</v>
      </c>
      <c r="E776" s="12" t="s">
        <v>1935</v>
      </c>
      <c r="F776" s="12">
        <v>3</v>
      </c>
      <c r="G776" s="12">
        <v>846.31</v>
      </c>
      <c r="H776" s="41">
        <v>0.18</v>
      </c>
      <c r="I776" s="12" t="s">
        <v>1957</v>
      </c>
      <c r="J776" s="12">
        <v>2081.9225999999999</v>
      </c>
      <c r="K776" s="17">
        <f t="shared" si="36"/>
        <v>3</v>
      </c>
      <c r="L776" s="20">
        <f t="shared" si="37"/>
        <v>846.31</v>
      </c>
      <c r="M776" s="45">
        <f t="shared" si="38"/>
        <v>0.18</v>
      </c>
    </row>
    <row r="777" spans="1:13" x14ac:dyDescent="0.3">
      <c r="A777" s="11" t="s">
        <v>2735</v>
      </c>
      <c r="B777" s="39">
        <v>45821</v>
      </c>
      <c r="C777" s="12" t="s">
        <v>565</v>
      </c>
      <c r="D777" s="12" t="s">
        <v>1858</v>
      </c>
      <c r="E777" s="12" t="s">
        <v>1927</v>
      </c>
      <c r="F777" s="12">
        <v>1</v>
      </c>
      <c r="G777" s="12">
        <v>269.94</v>
      </c>
      <c r="H777" s="41">
        <v>7.0000000000000007E-2</v>
      </c>
      <c r="I777" s="12" t="s">
        <v>1957</v>
      </c>
      <c r="J777" s="12">
        <v>251.04419999999999</v>
      </c>
      <c r="K777" s="17">
        <f t="shared" si="36"/>
        <v>1</v>
      </c>
      <c r="L777" s="20">
        <f t="shared" si="37"/>
        <v>269.94</v>
      </c>
      <c r="M777" s="45">
        <f t="shared" si="38"/>
        <v>7.0000000000000007E-2</v>
      </c>
    </row>
    <row r="778" spans="1:13" x14ac:dyDescent="0.3">
      <c r="A778" s="11" t="s">
        <v>2736</v>
      </c>
      <c r="B778" s="39">
        <v>45472</v>
      </c>
      <c r="C778" s="12" t="s">
        <v>783</v>
      </c>
      <c r="D778" s="12" t="s">
        <v>1628</v>
      </c>
      <c r="E778" s="12" t="s">
        <v>1897</v>
      </c>
      <c r="F778" s="12">
        <v>3</v>
      </c>
      <c r="G778" s="12">
        <v>909.25</v>
      </c>
      <c r="H778" s="41">
        <v>0.28999999999999998</v>
      </c>
      <c r="I778" s="12" t="s">
        <v>1957</v>
      </c>
      <c r="J778" s="12">
        <v>1936.7025000000001</v>
      </c>
      <c r="K778" s="17">
        <f t="shared" si="36"/>
        <v>3</v>
      </c>
      <c r="L778" s="20">
        <f t="shared" si="37"/>
        <v>909.25</v>
      </c>
      <c r="M778" s="45">
        <f t="shared" si="38"/>
        <v>0.28999999999999998</v>
      </c>
    </row>
    <row r="779" spans="1:13" x14ac:dyDescent="0.3">
      <c r="A779" s="11" t="s">
        <v>2737</v>
      </c>
      <c r="B779" s="39">
        <v>45331</v>
      </c>
      <c r="C779" s="12" t="s">
        <v>1147</v>
      </c>
      <c r="D779" s="12" t="s">
        <v>1849</v>
      </c>
      <c r="E779" s="12" t="s">
        <v>1922</v>
      </c>
      <c r="F779" s="12">
        <v>2</v>
      </c>
      <c r="G779" s="12">
        <v>229.81</v>
      </c>
      <c r="H779" s="41">
        <v>0.21</v>
      </c>
      <c r="I779" s="12" t="s">
        <v>1957</v>
      </c>
      <c r="J779" s="12">
        <v>363.09980000000002</v>
      </c>
      <c r="K779" s="17">
        <f t="shared" si="36"/>
        <v>2</v>
      </c>
      <c r="L779" s="20">
        <f t="shared" si="37"/>
        <v>229.81</v>
      </c>
      <c r="M779" s="45">
        <f t="shared" si="38"/>
        <v>0.21</v>
      </c>
    </row>
    <row r="780" spans="1:13" x14ac:dyDescent="0.3">
      <c r="A780" s="11" t="s">
        <v>2738</v>
      </c>
      <c r="B780" s="39">
        <v>45451</v>
      </c>
      <c r="C780" s="12" t="s">
        <v>151</v>
      </c>
      <c r="D780" s="12" t="s">
        <v>1810</v>
      </c>
      <c r="E780" s="12" t="s">
        <v>1929</v>
      </c>
      <c r="F780" s="12">
        <v>3</v>
      </c>
      <c r="G780" s="12">
        <v>442.36</v>
      </c>
      <c r="H780" s="41">
        <v>0.06</v>
      </c>
      <c r="I780" s="12" t="s">
        <v>1954</v>
      </c>
      <c r="J780" s="12">
        <v>1247.4552000000001</v>
      </c>
      <c r="K780" s="17">
        <f t="shared" si="36"/>
        <v>3</v>
      </c>
      <c r="L780" s="20">
        <f t="shared" si="37"/>
        <v>442.36</v>
      </c>
      <c r="M780" s="45">
        <f t="shared" si="38"/>
        <v>0.06</v>
      </c>
    </row>
    <row r="781" spans="1:13" x14ac:dyDescent="0.3">
      <c r="A781" s="11" t="s">
        <v>2739</v>
      </c>
      <c r="B781" s="39">
        <v>45386</v>
      </c>
      <c r="C781" s="12" t="s">
        <v>777</v>
      </c>
      <c r="D781" s="12" t="s">
        <v>1834</v>
      </c>
      <c r="E781" s="12" t="s">
        <v>1894</v>
      </c>
      <c r="F781" s="12">
        <v>3</v>
      </c>
      <c r="G781" s="12">
        <v>413.74</v>
      </c>
      <c r="H781" s="41">
        <v>0.01</v>
      </c>
      <c r="I781" s="12" t="s">
        <v>1952</v>
      </c>
      <c r="J781" s="12">
        <v>1228.8078</v>
      </c>
      <c r="K781" s="17">
        <f t="shared" si="36"/>
        <v>3</v>
      </c>
      <c r="L781" s="20">
        <f t="shared" si="37"/>
        <v>413.74</v>
      </c>
      <c r="M781" s="45">
        <f t="shared" si="38"/>
        <v>0.01</v>
      </c>
    </row>
    <row r="782" spans="1:13" x14ac:dyDescent="0.3">
      <c r="A782" s="11" t="s">
        <v>2740</v>
      </c>
      <c r="B782" s="39">
        <v>45477</v>
      </c>
      <c r="C782" s="12" t="s">
        <v>1532</v>
      </c>
      <c r="D782" s="12" t="s">
        <v>1843</v>
      </c>
      <c r="E782" s="12" t="s">
        <v>1927</v>
      </c>
      <c r="F782" s="12">
        <v>4</v>
      </c>
      <c r="G782" s="12">
        <v>79.75</v>
      </c>
      <c r="H782" s="41">
        <v>0.18</v>
      </c>
      <c r="I782" s="12" t="s">
        <v>1954</v>
      </c>
      <c r="J782" s="12">
        <v>261.58</v>
      </c>
      <c r="K782" s="17">
        <f t="shared" si="36"/>
        <v>4</v>
      </c>
      <c r="L782" s="20">
        <f t="shared" si="37"/>
        <v>79.75</v>
      </c>
      <c r="M782" s="45">
        <f t="shared" si="38"/>
        <v>0.18</v>
      </c>
    </row>
    <row r="783" spans="1:13" x14ac:dyDescent="0.3">
      <c r="A783" s="11" t="s">
        <v>2741</v>
      </c>
      <c r="B783" s="39">
        <v>45433</v>
      </c>
      <c r="C783" s="12" t="s">
        <v>1529</v>
      </c>
      <c r="D783" s="12" t="s">
        <v>1693</v>
      </c>
      <c r="E783" s="12" t="s">
        <v>1922</v>
      </c>
      <c r="F783" s="12">
        <v>4</v>
      </c>
      <c r="G783" s="12">
        <v>95.06</v>
      </c>
      <c r="H783" s="41">
        <v>0.03</v>
      </c>
      <c r="I783" s="12" t="s">
        <v>1952</v>
      </c>
      <c r="J783" s="12">
        <v>368.83280000000002</v>
      </c>
      <c r="K783" s="17">
        <f t="shared" si="36"/>
        <v>4</v>
      </c>
      <c r="L783" s="20">
        <f t="shared" si="37"/>
        <v>95.06</v>
      </c>
      <c r="M783" s="45">
        <f t="shared" si="38"/>
        <v>0.03</v>
      </c>
    </row>
    <row r="784" spans="1:13" x14ac:dyDescent="0.3">
      <c r="A784" s="11" t="s">
        <v>2742</v>
      </c>
      <c r="B784" s="39">
        <v>45759</v>
      </c>
      <c r="C784" s="12" t="s">
        <v>1303</v>
      </c>
      <c r="D784" s="12" t="s">
        <v>1870</v>
      </c>
      <c r="E784" s="12" t="s">
        <v>1907</v>
      </c>
      <c r="F784" s="12">
        <v>4</v>
      </c>
      <c r="G784" s="12">
        <v>107.08</v>
      </c>
      <c r="H784" s="41">
        <v>0.27</v>
      </c>
      <c r="I784" s="12" t="s">
        <v>1957</v>
      </c>
      <c r="J784" s="12">
        <v>312.67360000000002</v>
      </c>
      <c r="K784" s="17">
        <f t="shared" si="36"/>
        <v>4</v>
      </c>
      <c r="L784" s="20">
        <f t="shared" si="37"/>
        <v>107.08</v>
      </c>
      <c r="M784" s="45">
        <f t="shared" si="38"/>
        <v>0.27</v>
      </c>
    </row>
    <row r="785" spans="1:13" x14ac:dyDescent="0.3">
      <c r="A785" s="11" t="s">
        <v>2743</v>
      </c>
      <c r="B785" s="39">
        <v>45794</v>
      </c>
      <c r="C785" s="12" t="s">
        <v>1471</v>
      </c>
      <c r="D785" s="12" t="s">
        <v>1873</v>
      </c>
      <c r="E785" s="12" t="s">
        <v>1938</v>
      </c>
      <c r="F785" s="12">
        <v>1</v>
      </c>
      <c r="G785" s="12">
        <v>873.18</v>
      </c>
      <c r="H785" s="41">
        <v>0.03</v>
      </c>
      <c r="I785" s="12" t="s">
        <v>1957</v>
      </c>
      <c r="J785" s="12">
        <v>846.98459999999989</v>
      </c>
      <c r="K785" s="17">
        <f t="shared" si="36"/>
        <v>1</v>
      </c>
      <c r="L785" s="20">
        <f t="shared" si="37"/>
        <v>873.18</v>
      </c>
      <c r="M785" s="45">
        <f t="shared" si="38"/>
        <v>0.03</v>
      </c>
    </row>
    <row r="786" spans="1:13" x14ac:dyDescent="0.3">
      <c r="A786" s="11" t="s">
        <v>2744</v>
      </c>
      <c r="B786" s="39">
        <v>45764</v>
      </c>
      <c r="C786" s="12" t="s">
        <v>1189</v>
      </c>
      <c r="D786" s="12" t="s">
        <v>1786</v>
      </c>
      <c r="E786" s="12" t="s">
        <v>1938</v>
      </c>
      <c r="F786" s="12">
        <v>1</v>
      </c>
      <c r="G786" s="12">
        <v>914.75</v>
      </c>
      <c r="H786" s="41">
        <v>0.1</v>
      </c>
      <c r="I786" s="12" t="s">
        <v>1957</v>
      </c>
      <c r="J786" s="12">
        <v>823.27499999999998</v>
      </c>
      <c r="K786" s="17">
        <f t="shared" si="36"/>
        <v>1</v>
      </c>
      <c r="L786" s="20">
        <f t="shared" si="37"/>
        <v>914.75</v>
      </c>
      <c r="M786" s="45">
        <f t="shared" si="38"/>
        <v>0.1</v>
      </c>
    </row>
    <row r="787" spans="1:13" x14ac:dyDescent="0.3">
      <c r="A787" s="11" t="s">
        <v>2745</v>
      </c>
      <c r="B787" s="39">
        <v>45279</v>
      </c>
      <c r="C787" s="12" t="s">
        <v>192</v>
      </c>
      <c r="D787" s="12" t="s">
        <v>1795</v>
      </c>
      <c r="E787" s="12" t="s">
        <v>1925</v>
      </c>
      <c r="F787" s="12">
        <v>4</v>
      </c>
      <c r="G787" s="12">
        <v>457.33</v>
      </c>
      <c r="H787" s="41">
        <v>0.1</v>
      </c>
      <c r="I787" s="12" t="s">
        <v>1952</v>
      </c>
      <c r="J787" s="12">
        <v>1646.3879999999999</v>
      </c>
      <c r="K787" s="17">
        <f t="shared" si="36"/>
        <v>4</v>
      </c>
      <c r="L787" s="20">
        <f t="shared" si="37"/>
        <v>457.33</v>
      </c>
      <c r="M787" s="45">
        <f t="shared" si="38"/>
        <v>0.1</v>
      </c>
    </row>
    <row r="788" spans="1:13" x14ac:dyDescent="0.3">
      <c r="A788" s="11" t="s">
        <v>2746</v>
      </c>
      <c r="B788" s="39">
        <v>45602</v>
      </c>
      <c r="C788" s="12" t="s">
        <v>936</v>
      </c>
      <c r="D788" s="12" t="s">
        <v>1873</v>
      </c>
      <c r="E788" s="12" t="s">
        <v>1894</v>
      </c>
      <c r="F788" s="12">
        <v>3</v>
      </c>
      <c r="G788" s="12">
        <v>761.88</v>
      </c>
      <c r="H788" s="41">
        <v>0.23</v>
      </c>
      <c r="I788" s="12" t="s">
        <v>1954</v>
      </c>
      <c r="J788" s="12">
        <v>1759.9428</v>
      </c>
      <c r="K788" s="17">
        <f t="shared" si="36"/>
        <v>3</v>
      </c>
      <c r="L788" s="20">
        <f t="shared" si="37"/>
        <v>761.88</v>
      </c>
      <c r="M788" s="45">
        <f t="shared" si="38"/>
        <v>0.23</v>
      </c>
    </row>
    <row r="789" spans="1:13" x14ac:dyDescent="0.3">
      <c r="A789" s="11" t="s">
        <v>2747</v>
      </c>
      <c r="B789" s="39">
        <v>45793</v>
      </c>
      <c r="C789" s="12" t="s">
        <v>592</v>
      </c>
      <c r="D789" s="12" t="s">
        <v>1682</v>
      </c>
      <c r="E789" s="12" t="s">
        <v>1941</v>
      </c>
      <c r="F789" s="12">
        <v>4</v>
      </c>
      <c r="G789" s="12">
        <v>122.87</v>
      </c>
      <c r="H789" s="41">
        <v>0.13</v>
      </c>
      <c r="I789" s="12" t="s">
        <v>1952</v>
      </c>
      <c r="J789" s="12">
        <v>427.58760000000001</v>
      </c>
      <c r="K789" s="17">
        <f t="shared" si="36"/>
        <v>4</v>
      </c>
      <c r="L789" s="20">
        <f t="shared" si="37"/>
        <v>122.87</v>
      </c>
      <c r="M789" s="45">
        <f t="shared" si="38"/>
        <v>0.13</v>
      </c>
    </row>
    <row r="790" spans="1:13" x14ac:dyDescent="0.3">
      <c r="A790" s="11" t="s">
        <v>2748</v>
      </c>
      <c r="B790" s="39">
        <v>45778</v>
      </c>
      <c r="C790" s="12" t="s">
        <v>1474</v>
      </c>
      <c r="D790" s="12" t="s">
        <v>1795</v>
      </c>
      <c r="E790" s="12" t="s">
        <v>1897</v>
      </c>
      <c r="F790" s="12">
        <v>4</v>
      </c>
      <c r="G790" s="12">
        <v>753</v>
      </c>
      <c r="H790" s="41">
        <v>0.28000000000000003</v>
      </c>
      <c r="I790" s="12" t="s">
        <v>1957</v>
      </c>
      <c r="J790" s="12">
        <v>2168.64</v>
      </c>
      <c r="K790" s="17">
        <f t="shared" si="36"/>
        <v>4</v>
      </c>
      <c r="L790" s="20">
        <f t="shared" si="37"/>
        <v>753</v>
      </c>
      <c r="M790" s="45">
        <f t="shared" si="38"/>
        <v>0.28000000000000003</v>
      </c>
    </row>
    <row r="791" spans="1:13" x14ac:dyDescent="0.3">
      <c r="A791" s="11" t="s">
        <v>2749</v>
      </c>
      <c r="B791" s="39">
        <v>45325</v>
      </c>
      <c r="C791" s="12" t="s">
        <v>1168</v>
      </c>
      <c r="D791" s="12" t="s">
        <v>1570</v>
      </c>
      <c r="E791" s="12" t="s">
        <v>1901</v>
      </c>
      <c r="F791" s="12">
        <v>2</v>
      </c>
      <c r="G791" s="12">
        <v>788.05</v>
      </c>
      <c r="H791" s="41">
        <v>0.21</v>
      </c>
      <c r="I791" s="12" t="s">
        <v>1952</v>
      </c>
      <c r="J791" s="12">
        <v>1245.1189999999999</v>
      </c>
      <c r="K791" s="17">
        <f t="shared" si="36"/>
        <v>2</v>
      </c>
      <c r="L791" s="20">
        <f t="shared" si="37"/>
        <v>788.05</v>
      </c>
      <c r="M791" s="45">
        <f t="shared" si="38"/>
        <v>0.21</v>
      </c>
    </row>
    <row r="792" spans="1:13" x14ac:dyDescent="0.3">
      <c r="A792" s="11" t="s">
        <v>2750</v>
      </c>
      <c r="B792" s="39">
        <v>45875</v>
      </c>
      <c r="C792" s="12" t="s">
        <v>1436</v>
      </c>
      <c r="D792" s="12" t="s">
        <v>1822</v>
      </c>
      <c r="E792" s="12" t="s">
        <v>1917</v>
      </c>
      <c r="F792" s="12">
        <v>2</v>
      </c>
      <c r="G792" s="12">
        <v>807.1</v>
      </c>
      <c r="H792" s="41">
        <v>0.28999999999999998</v>
      </c>
      <c r="I792" s="12" t="s">
        <v>1952</v>
      </c>
      <c r="J792" s="12">
        <v>1146.0820000000001</v>
      </c>
      <c r="K792" s="17">
        <f t="shared" si="36"/>
        <v>2</v>
      </c>
      <c r="L792" s="20">
        <f t="shared" si="37"/>
        <v>807.1</v>
      </c>
      <c r="M792" s="45">
        <f t="shared" si="38"/>
        <v>0.28999999999999998</v>
      </c>
    </row>
    <row r="793" spans="1:13" x14ac:dyDescent="0.3">
      <c r="A793" s="11" t="s">
        <v>2751</v>
      </c>
      <c r="B793" s="39">
        <v>45320</v>
      </c>
      <c r="C793" s="12" t="s">
        <v>464</v>
      </c>
      <c r="D793" s="12" t="s">
        <v>1584</v>
      </c>
      <c r="E793" s="12" t="s">
        <v>1885</v>
      </c>
      <c r="F793" s="12">
        <v>2</v>
      </c>
      <c r="G793" s="12">
        <v>443.09</v>
      </c>
      <c r="H793" s="41">
        <v>0.02</v>
      </c>
      <c r="I793" s="12" t="s">
        <v>1954</v>
      </c>
      <c r="J793" s="12">
        <v>868.45639999999992</v>
      </c>
      <c r="K793" s="17">
        <f t="shared" si="36"/>
        <v>2</v>
      </c>
      <c r="L793" s="20">
        <f t="shared" si="37"/>
        <v>443.09</v>
      </c>
      <c r="M793" s="45">
        <f t="shared" si="38"/>
        <v>0.02</v>
      </c>
    </row>
    <row r="794" spans="1:13" x14ac:dyDescent="0.3">
      <c r="A794" s="11" t="s">
        <v>2752</v>
      </c>
      <c r="B794" s="39">
        <v>45870</v>
      </c>
      <c r="C794" s="12" t="s">
        <v>1453</v>
      </c>
      <c r="D794" s="12" t="s">
        <v>1624</v>
      </c>
      <c r="E794" s="12" t="s">
        <v>1929</v>
      </c>
      <c r="F794" s="12">
        <v>1</v>
      </c>
      <c r="G794" s="12">
        <v>512.16</v>
      </c>
      <c r="H794" s="41">
        <v>0.02</v>
      </c>
      <c r="I794" s="12" t="s">
        <v>1957</v>
      </c>
      <c r="J794" s="12">
        <v>501.91680000000002</v>
      </c>
      <c r="K794" s="17">
        <f t="shared" si="36"/>
        <v>1</v>
      </c>
      <c r="L794" s="20">
        <f t="shared" si="37"/>
        <v>512.16</v>
      </c>
      <c r="M794" s="45">
        <f t="shared" si="38"/>
        <v>0.02</v>
      </c>
    </row>
    <row r="795" spans="1:13" x14ac:dyDescent="0.3">
      <c r="A795" s="11" t="s">
        <v>2753</v>
      </c>
      <c r="B795" s="39">
        <v>45577</v>
      </c>
      <c r="C795" s="12" t="s">
        <v>685</v>
      </c>
      <c r="D795" s="12" t="s">
        <v>1696</v>
      </c>
      <c r="E795" s="12" t="s">
        <v>1938</v>
      </c>
      <c r="F795" s="12">
        <v>2</v>
      </c>
      <c r="G795" s="12">
        <v>602.54999999999995</v>
      </c>
      <c r="H795" s="41">
        <v>0.23</v>
      </c>
      <c r="I795" s="12" t="s">
        <v>1957</v>
      </c>
      <c r="J795" s="12">
        <v>927.92699999999991</v>
      </c>
      <c r="K795" s="17">
        <f t="shared" si="36"/>
        <v>2</v>
      </c>
      <c r="L795" s="20">
        <f t="shared" si="37"/>
        <v>602.54999999999995</v>
      </c>
      <c r="M795" s="45">
        <f t="shared" si="38"/>
        <v>0.23</v>
      </c>
    </row>
    <row r="796" spans="1:13" x14ac:dyDescent="0.3">
      <c r="A796" s="11" t="s">
        <v>2754</v>
      </c>
      <c r="B796" s="39">
        <v>45745</v>
      </c>
      <c r="C796" s="12" t="s">
        <v>553</v>
      </c>
      <c r="D796" s="12" t="s">
        <v>1699</v>
      </c>
      <c r="E796" s="12" t="s">
        <v>1880</v>
      </c>
      <c r="F796" s="12">
        <v>3</v>
      </c>
      <c r="G796" s="12">
        <v>846.19</v>
      </c>
      <c r="H796" s="41">
        <v>0.09</v>
      </c>
      <c r="I796" s="12" t="s">
        <v>1957</v>
      </c>
      <c r="J796" s="12">
        <v>2310.0987</v>
      </c>
      <c r="K796" s="17">
        <f t="shared" si="36"/>
        <v>3</v>
      </c>
      <c r="L796" s="20">
        <f t="shared" si="37"/>
        <v>846.19</v>
      </c>
      <c r="M796" s="45">
        <f t="shared" si="38"/>
        <v>0.09</v>
      </c>
    </row>
    <row r="797" spans="1:13" x14ac:dyDescent="0.3">
      <c r="A797" s="11" t="s">
        <v>2755</v>
      </c>
      <c r="B797" s="39">
        <v>45772</v>
      </c>
      <c r="C797" s="12" t="s">
        <v>1036</v>
      </c>
      <c r="D797" s="12" t="s">
        <v>1783</v>
      </c>
      <c r="E797" s="12" t="s">
        <v>1910</v>
      </c>
      <c r="F797" s="12">
        <v>1</v>
      </c>
      <c r="G797" s="12">
        <v>506.73</v>
      </c>
      <c r="H797" s="41">
        <v>0.28999999999999998</v>
      </c>
      <c r="I797" s="12" t="s">
        <v>1952</v>
      </c>
      <c r="J797" s="12">
        <v>359.7783</v>
      </c>
      <c r="K797" s="17">
        <f t="shared" si="36"/>
        <v>1</v>
      </c>
      <c r="L797" s="20">
        <f t="shared" si="37"/>
        <v>506.73</v>
      </c>
      <c r="M797" s="45">
        <f t="shared" si="38"/>
        <v>0.28999999999999998</v>
      </c>
    </row>
    <row r="798" spans="1:13" x14ac:dyDescent="0.3">
      <c r="A798" s="11" t="s">
        <v>2756</v>
      </c>
      <c r="B798" s="39">
        <v>45299</v>
      </c>
      <c r="C798" s="12" t="s">
        <v>202</v>
      </c>
      <c r="D798" s="12" t="s">
        <v>1728</v>
      </c>
      <c r="E798" s="12" t="s">
        <v>1932</v>
      </c>
      <c r="F798" s="12">
        <v>1</v>
      </c>
      <c r="G798" s="12">
        <v>408.66</v>
      </c>
      <c r="H798" s="41">
        <v>0.13</v>
      </c>
      <c r="I798" s="12" t="s">
        <v>1957</v>
      </c>
      <c r="J798" s="12">
        <v>355.5342</v>
      </c>
      <c r="K798" s="17">
        <f t="shared" si="36"/>
        <v>1</v>
      </c>
      <c r="L798" s="20">
        <f t="shared" si="37"/>
        <v>408.66</v>
      </c>
      <c r="M798" s="45">
        <f t="shared" si="38"/>
        <v>0.13</v>
      </c>
    </row>
    <row r="799" spans="1:13" x14ac:dyDescent="0.3">
      <c r="A799" s="11" t="s">
        <v>2757</v>
      </c>
      <c r="B799" s="39">
        <v>45447</v>
      </c>
      <c r="C799" s="12" t="s">
        <v>391</v>
      </c>
      <c r="D799" s="12" t="s">
        <v>1584</v>
      </c>
      <c r="E799" s="12" t="s">
        <v>1935</v>
      </c>
      <c r="F799" s="12">
        <v>3</v>
      </c>
      <c r="G799" s="12">
        <v>170.48</v>
      </c>
      <c r="H799" s="41">
        <v>0.06</v>
      </c>
      <c r="I799" s="12" t="s">
        <v>1957</v>
      </c>
      <c r="J799" s="12">
        <v>480.75359999999989</v>
      </c>
      <c r="K799" s="17">
        <f t="shared" si="36"/>
        <v>3</v>
      </c>
      <c r="L799" s="20">
        <f t="shared" si="37"/>
        <v>170.48</v>
      </c>
      <c r="M799" s="45">
        <f t="shared" si="38"/>
        <v>0.06</v>
      </c>
    </row>
    <row r="800" spans="1:13" x14ac:dyDescent="0.3">
      <c r="A800" s="11" t="s">
        <v>2758</v>
      </c>
      <c r="B800" s="39">
        <v>45717</v>
      </c>
      <c r="C800" s="12" t="s">
        <v>351</v>
      </c>
      <c r="D800" s="12" t="s">
        <v>1621</v>
      </c>
      <c r="E800" s="12" t="s">
        <v>1914</v>
      </c>
      <c r="F800" s="12">
        <v>1</v>
      </c>
      <c r="G800" s="12">
        <v>423.48</v>
      </c>
      <c r="H800" s="41">
        <v>0.18</v>
      </c>
      <c r="I800" s="12" t="s">
        <v>1954</v>
      </c>
      <c r="J800" s="12">
        <v>347.25360000000012</v>
      </c>
      <c r="K800" s="17">
        <f t="shared" si="36"/>
        <v>1</v>
      </c>
      <c r="L800" s="20">
        <f t="shared" si="37"/>
        <v>423.48</v>
      </c>
      <c r="M800" s="45">
        <f t="shared" si="38"/>
        <v>0.18</v>
      </c>
    </row>
    <row r="801" spans="1:13" x14ac:dyDescent="0.3">
      <c r="A801" s="11" t="s">
        <v>2759</v>
      </c>
      <c r="B801" s="39">
        <v>45213</v>
      </c>
      <c r="C801" s="12" t="s">
        <v>765</v>
      </c>
      <c r="D801" s="12" t="s">
        <v>1852</v>
      </c>
      <c r="E801" s="12" t="s">
        <v>1920</v>
      </c>
      <c r="F801" s="12">
        <v>4</v>
      </c>
      <c r="G801" s="12">
        <v>23.57</v>
      </c>
      <c r="H801" s="41">
        <v>0.1</v>
      </c>
      <c r="I801" s="12" t="s">
        <v>1952</v>
      </c>
      <c r="J801" s="12">
        <v>84.852000000000004</v>
      </c>
      <c r="K801" s="17">
        <f t="shared" si="36"/>
        <v>4</v>
      </c>
      <c r="L801" s="20">
        <f t="shared" si="37"/>
        <v>23.57</v>
      </c>
      <c r="M801" s="45">
        <f t="shared" si="38"/>
        <v>0.1</v>
      </c>
    </row>
    <row r="802" spans="1:13" x14ac:dyDescent="0.3">
      <c r="A802" s="11" t="s">
        <v>2760</v>
      </c>
      <c r="B802" s="39">
        <v>45837</v>
      </c>
      <c r="C802" s="12" t="s">
        <v>1201</v>
      </c>
      <c r="D802" s="12" t="s">
        <v>1699</v>
      </c>
      <c r="E802" s="12" t="s">
        <v>1938</v>
      </c>
      <c r="F802" s="12">
        <v>2</v>
      </c>
      <c r="G802" s="12">
        <v>953.26</v>
      </c>
      <c r="H802" s="41">
        <v>0.1</v>
      </c>
      <c r="I802" s="12" t="s">
        <v>1957</v>
      </c>
      <c r="J802" s="12">
        <v>1715.8679999999999</v>
      </c>
      <c r="K802" s="17">
        <f t="shared" si="36"/>
        <v>2</v>
      </c>
      <c r="L802" s="20">
        <f t="shared" si="37"/>
        <v>953.26</v>
      </c>
      <c r="M802" s="45">
        <f t="shared" si="38"/>
        <v>0.1</v>
      </c>
    </row>
    <row r="803" spans="1:13" x14ac:dyDescent="0.3">
      <c r="A803" s="11" t="s">
        <v>2761</v>
      </c>
      <c r="B803" s="39">
        <v>45277</v>
      </c>
      <c r="C803" s="12" t="s">
        <v>1099</v>
      </c>
      <c r="D803" s="12" t="s">
        <v>1795</v>
      </c>
      <c r="E803" s="12" t="s">
        <v>1907</v>
      </c>
      <c r="F803" s="12">
        <v>3</v>
      </c>
      <c r="G803" s="12">
        <v>405.13</v>
      </c>
      <c r="H803" s="41">
        <v>0.14000000000000001</v>
      </c>
      <c r="I803" s="12" t="s">
        <v>1957</v>
      </c>
      <c r="J803" s="12">
        <v>1045.2354</v>
      </c>
      <c r="K803" s="17">
        <f t="shared" si="36"/>
        <v>3</v>
      </c>
      <c r="L803" s="20">
        <f t="shared" si="37"/>
        <v>405.13</v>
      </c>
      <c r="M803" s="45">
        <f t="shared" si="38"/>
        <v>0.14000000000000001</v>
      </c>
    </row>
    <row r="804" spans="1:13" x14ac:dyDescent="0.3">
      <c r="A804" s="11" t="s">
        <v>2762</v>
      </c>
      <c r="B804" s="39">
        <v>45248</v>
      </c>
      <c r="C804" s="12" t="s">
        <v>1075</v>
      </c>
      <c r="D804" s="12" t="s">
        <v>1560</v>
      </c>
      <c r="E804" s="12" t="s">
        <v>1897</v>
      </c>
      <c r="F804" s="12">
        <v>2</v>
      </c>
      <c r="G804" s="12">
        <v>333.83</v>
      </c>
      <c r="H804" s="41">
        <v>0.26</v>
      </c>
      <c r="I804" s="12" t="s">
        <v>1954</v>
      </c>
      <c r="J804" s="12">
        <v>494.0684</v>
      </c>
      <c r="K804" s="17">
        <f t="shared" si="36"/>
        <v>2</v>
      </c>
      <c r="L804" s="20">
        <f t="shared" si="37"/>
        <v>333.83</v>
      </c>
      <c r="M804" s="45">
        <f t="shared" si="38"/>
        <v>0.26</v>
      </c>
    </row>
    <row r="805" spans="1:13" x14ac:dyDescent="0.3">
      <c r="A805" s="11" t="s">
        <v>2763</v>
      </c>
      <c r="B805" s="39">
        <v>45741</v>
      </c>
      <c r="C805" s="12" t="s">
        <v>1057</v>
      </c>
      <c r="D805" s="12" t="s">
        <v>1849</v>
      </c>
      <c r="E805" s="12" t="s">
        <v>1894</v>
      </c>
      <c r="F805" s="12">
        <v>2</v>
      </c>
      <c r="G805" s="12">
        <v>727.18</v>
      </c>
      <c r="H805" s="41">
        <v>0.22</v>
      </c>
      <c r="I805" s="12" t="s">
        <v>1954</v>
      </c>
      <c r="J805" s="12">
        <v>1134.4007999999999</v>
      </c>
      <c r="K805" s="17">
        <f t="shared" si="36"/>
        <v>2</v>
      </c>
      <c r="L805" s="20">
        <f t="shared" si="37"/>
        <v>727.18</v>
      </c>
      <c r="M805" s="45">
        <f t="shared" si="38"/>
        <v>0.22</v>
      </c>
    </row>
    <row r="806" spans="1:13" x14ac:dyDescent="0.3">
      <c r="A806" s="11" t="s">
        <v>2764</v>
      </c>
      <c r="B806" s="39">
        <v>45778</v>
      </c>
      <c r="C806" s="12" t="s">
        <v>976</v>
      </c>
      <c r="D806" s="12" t="s">
        <v>1570</v>
      </c>
      <c r="E806" s="12" t="s">
        <v>1917</v>
      </c>
      <c r="F806" s="12">
        <v>2</v>
      </c>
      <c r="G806" s="12">
        <v>516.02</v>
      </c>
      <c r="H806" s="41">
        <v>0.19</v>
      </c>
      <c r="I806" s="12" t="s">
        <v>1957</v>
      </c>
      <c r="J806" s="12">
        <v>835.95240000000001</v>
      </c>
      <c r="K806" s="17">
        <f t="shared" si="36"/>
        <v>2</v>
      </c>
      <c r="L806" s="20">
        <f t="shared" si="37"/>
        <v>516.02</v>
      </c>
      <c r="M806" s="45">
        <f t="shared" si="38"/>
        <v>0.19</v>
      </c>
    </row>
    <row r="807" spans="1:13" x14ac:dyDescent="0.3">
      <c r="A807" s="11" t="s">
        <v>2765</v>
      </c>
      <c r="B807" s="39">
        <v>45361</v>
      </c>
      <c r="C807" s="12" t="s">
        <v>942</v>
      </c>
      <c r="D807" s="12" t="s">
        <v>1699</v>
      </c>
      <c r="E807" s="12" t="s">
        <v>1920</v>
      </c>
      <c r="F807" s="12">
        <v>2</v>
      </c>
      <c r="G807" s="12">
        <v>705.61</v>
      </c>
      <c r="H807" s="41">
        <v>0.28000000000000003</v>
      </c>
      <c r="I807" s="12" t="s">
        <v>1952</v>
      </c>
      <c r="J807" s="12">
        <v>1016.0784</v>
      </c>
      <c r="K807" s="17">
        <f t="shared" si="36"/>
        <v>2</v>
      </c>
      <c r="L807" s="20">
        <f t="shared" si="37"/>
        <v>705.61</v>
      </c>
      <c r="M807" s="45">
        <f t="shared" si="38"/>
        <v>0.28000000000000003</v>
      </c>
    </row>
    <row r="808" spans="1:13" x14ac:dyDescent="0.3">
      <c r="A808" s="11" t="s">
        <v>2766</v>
      </c>
      <c r="B808" s="39">
        <v>45414</v>
      </c>
      <c r="C808" s="12" t="s">
        <v>885</v>
      </c>
      <c r="D808" s="12" t="s">
        <v>1828</v>
      </c>
      <c r="E808" s="12" t="s">
        <v>1910</v>
      </c>
      <c r="F808" s="12">
        <v>3</v>
      </c>
      <c r="G808" s="12">
        <v>654.47</v>
      </c>
      <c r="H808" s="41">
        <v>0.18</v>
      </c>
      <c r="I808" s="12" t="s">
        <v>1957</v>
      </c>
      <c r="J808" s="12">
        <v>1609.9962</v>
      </c>
      <c r="K808" s="17">
        <f t="shared" si="36"/>
        <v>3</v>
      </c>
      <c r="L808" s="20">
        <f t="shared" si="37"/>
        <v>654.47</v>
      </c>
      <c r="M808" s="45">
        <f t="shared" si="38"/>
        <v>0.18</v>
      </c>
    </row>
    <row r="809" spans="1:13" x14ac:dyDescent="0.3">
      <c r="A809" s="11" t="s">
        <v>2767</v>
      </c>
      <c r="B809" s="39">
        <v>45734</v>
      </c>
      <c r="C809" s="12" t="s">
        <v>574</v>
      </c>
      <c r="D809" s="12" t="s">
        <v>1840</v>
      </c>
      <c r="E809" s="12" t="s">
        <v>1929</v>
      </c>
      <c r="F809" s="12">
        <v>2</v>
      </c>
      <c r="G809" s="12">
        <v>315.27</v>
      </c>
      <c r="H809" s="41">
        <v>0.23</v>
      </c>
      <c r="I809" s="12" t="s">
        <v>1952</v>
      </c>
      <c r="J809" s="12">
        <v>485.51580000000001</v>
      </c>
      <c r="K809" s="17">
        <f t="shared" si="36"/>
        <v>2</v>
      </c>
      <c r="L809" s="20">
        <f t="shared" si="37"/>
        <v>315.27</v>
      </c>
      <c r="M809" s="45">
        <f t="shared" si="38"/>
        <v>0.23</v>
      </c>
    </row>
    <row r="810" spans="1:13" x14ac:dyDescent="0.3">
      <c r="A810" s="11" t="s">
        <v>2768</v>
      </c>
      <c r="B810" s="39">
        <v>45623</v>
      </c>
      <c r="C810" s="12" t="s">
        <v>728</v>
      </c>
      <c r="D810" s="12" t="s">
        <v>1654</v>
      </c>
      <c r="E810" s="12" t="s">
        <v>1889</v>
      </c>
      <c r="F810" s="12">
        <v>1</v>
      </c>
      <c r="G810" s="12">
        <v>974.47</v>
      </c>
      <c r="H810" s="41">
        <v>0.05</v>
      </c>
      <c r="I810" s="12" t="s">
        <v>1952</v>
      </c>
      <c r="J810" s="12">
        <v>925.74649999999997</v>
      </c>
      <c r="K810" s="17">
        <f t="shared" si="36"/>
        <v>1</v>
      </c>
      <c r="L810" s="20">
        <f t="shared" si="37"/>
        <v>974.47</v>
      </c>
      <c r="M810" s="45">
        <f t="shared" si="38"/>
        <v>0.05</v>
      </c>
    </row>
    <row r="811" spans="1:13" x14ac:dyDescent="0.3">
      <c r="A811" s="11" t="s">
        <v>2769</v>
      </c>
      <c r="B811" s="39">
        <v>45340</v>
      </c>
      <c r="C811" s="12" t="s">
        <v>251</v>
      </c>
      <c r="D811" s="12" t="s">
        <v>1560</v>
      </c>
      <c r="E811" s="12" t="s">
        <v>1897</v>
      </c>
      <c r="F811" s="12">
        <v>2</v>
      </c>
      <c r="G811" s="12">
        <v>803.3</v>
      </c>
      <c r="H811" s="41">
        <v>0.17</v>
      </c>
      <c r="I811" s="12" t="s">
        <v>1952</v>
      </c>
      <c r="J811" s="12">
        <v>1333.4780000000001</v>
      </c>
      <c r="K811" s="17">
        <f t="shared" si="36"/>
        <v>2</v>
      </c>
      <c r="L811" s="20">
        <f t="shared" si="37"/>
        <v>803.3</v>
      </c>
      <c r="M811" s="45">
        <f t="shared" si="38"/>
        <v>0.17</v>
      </c>
    </row>
    <row r="812" spans="1:13" x14ac:dyDescent="0.3">
      <c r="A812" s="11" t="s">
        <v>2770</v>
      </c>
      <c r="B812" s="39">
        <v>45447</v>
      </c>
      <c r="C812" s="12" t="s">
        <v>66</v>
      </c>
      <c r="D812" s="12" t="s">
        <v>1560</v>
      </c>
      <c r="E812" s="12" t="s">
        <v>1917</v>
      </c>
      <c r="F812" s="12">
        <v>4</v>
      </c>
      <c r="G812" s="12">
        <v>863.87</v>
      </c>
      <c r="H812" s="41">
        <v>0.21</v>
      </c>
      <c r="I812" s="12" t="s">
        <v>1957</v>
      </c>
      <c r="J812" s="12">
        <v>2729.8292000000001</v>
      </c>
      <c r="K812" s="17">
        <f t="shared" si="36"/>
        <v>4</v>
      </c>
      <c r="L812" s="20">
        <f t="shared" si="37"/>
        <v>863.87</v>
      </c>
      <c r="M812" s="45">
        <f t="shared" si="38"/>
        <v>0.21</v>
      </c>
    </row>
    <row r="813" spans="1:13" x14ac:dyDescent="0.3">
      <c r="A813" s="11" t="s">
        <v>2771</v>
      </c>
      <c r="B813" s="39">
        <v>45513</v>
      </c>
      <c r="C813" s="12" t="s">
        <v>1456</v>
      </c>
      <c r="D813" s="12" t="s">
        <v>1816</v>
      </c>
      <c r="E813" s="12" t="s">
        <v>1938</v>
      </c>
      <c r="F813" s="12">
        <v>1</v>
      </c>
      <c r="G813" s="12">
        <v>450.11</v>
      </c>
      <c r="H813" s="41">
        <v>0.17</v>
      </c>
      <c r="I813" s="12" t="s">
        <v>1952</v>
      </c>
      <c r="J813" s="12">
        <v>373.59129999999999</v>
      </c>
      <c r="K813" s="17">
        <f t="shared" si="36"/>
        <v>1</v>
      </c>
      <c r="L813" s="20">
        <f t="shared" si="37"/>
        <v>450.11</v>
      </c>
      <c r="M813" s="45">
        <f t="shared" si="38"/>
        <v>0.17</v>
      </c>
    </row>
    <row r="814" spans="1:13" x14ac:dyDescent="0.3">
      <c r="A814" s="11" t="s">
        <v>2772</v>
      </c>
      <c r="B814" s="39">
        <v>45486</v>
      </c>
      <c r="C814" s="12" t="s">
        <v>750</v>
      </c>
      <c r="D814" s="12" t="s">
        <v>1779</v>
      </c>
      <c r="E814" s="12" t="s">
        <v>1925</v>
      </c>
      <c r="F814" s="12">
        <v>1</v>
      </c>
      <c r="G814" s="12">
        <v>289.82</v>
      </c>
      <c r="H814" s="41">
        <v>0.18</v>
      </c>
      <c r="I814" s="12" t="s">
        <v>1957</v>
      </c>
      <c r="J814" s="12">
        <v>237.6524</v>
      </c>
      <c r="K814" s="17">
        <f t="shared" si="36"/>
        <v>1</v>
      </c>
      <c r="L814" s="20">
        <f t="shared" si="37"/>
        <v>289.82</v>
      </c>
      <c r="M814" s="45">
        <f t="shared" si="38"/>
        <v>0.18</v>
      </c>
    </row>
    <row r="815" spans="1:13" x14ac:dyDescent="0.3">
      <c r="A815" s="11" t="s">
        <v>2773</v>
      </c>
      <c r="B815" s="39">
        <v>45890</v>
      </c>
      <c r="C815" s="12" t="s">
        <v>1060</v>
      </c>
      <c r="D815" s="12" t="s">
        <v>1737</v>
      </c>
      <c r="E815" s="12" t="s">
        <v>1917</v>
      </c>
      <c r="F815" s="12">
        <v>4</v>
      </c>
      <c r="G815" s="12">
        <v>250.64</v>
      </c>
      <c r="H815" s="41">
        <v>0.1</v>
      </c>
      <c r="I815" s="12" t="s">
        <v>1954</v>
      </c>
      <c r="J815" s="12">
        <v>902.30399999999997</v>
      </c>
      <c r="K815" s="17">
        <f t="shared" si="36"/>
        <v>4</v>
      </c>
      <c r="L815" s="20">
        <f t="shared" si="37"/>
        <v>250.64</v>
      </c>
      <c r="M815" s="45">
        <f t="shared" si="38"/>
        <v>0.1</v>
      </c>
    </row>
    <row r="816" spans="1:13" x14ac:dyDescent="0.3">
      <c r="A816" s="11" t="s">
        <v>2774</v>
      </c>
      <c r="B816" s="39">
        <v>45876</v>
      </c>
      <c r="C816" s="12" t="s">
        <v>921</v>
      </c>
      <c r="D816" s="12" t="s">
        <v>1783</v>
      </c>
      <c r="E816" s="12" t="s">
        <v>1941</v>
      </c>
      <c r="F816" s="12">
        <v>4</v>
      </c>
      <c r="G816" s="12">
        <v>373.49</v>
      </c>
      <c r="H816" s="41">
        <v>0.16</v>
      </c>
      <c r="I816" s="12" t="s">
        <v>1957</v>
      </c>
      <c r="J816" s="12">
        <v>1254.9264000000001</v>
      </c>
      <c r="K816" s="17">
        <f t="shared" si="36"/>
        <v>4</v>
      </c>
      <c r="L816" s="20">
        <f t="shared" si="37"/>
        <v>373.49</v>
      </c>
      <c r="M816" s="45">
        <f t="shared" si="38"/>
        <v>0.16</v>
      </c>
    </row>
    <row r="817" spans="1:13" x14ac:dyDescent="0.3">
      <c r="A817" s="11" t="s">
        <v>2775</v>
      </c>
      <c r="B817" s="39">
        <v>45398</v>
      </c>
      <c r="C817" s="12" t="s">
        <v>248</v>
      </c>
      <c r="D817" s="12" t="s">
        <v>2054</v>
      </c>
      <c r="E817" s="12" t="s">
        <v>1914</v>
      </c>
      <c r="F817" s="12">
        <v>4</v>
      </c>
      <c r="G817" s="12">
        <v>348.91</v>
      </c>
      <c r="H817" s="41">
        <v>0.18</v>
      </c>
      <c r="I817" s="12" t="s">
        <v>1954</v>
      </c>
      <c r="J817" s="12">
        <v>1144.4248</v>
      </c>
      <c r="K817" s="17">
        <f t="shared" si="36"/>
        <v>4</v>
      </c>
      <c r="L817" s="20">
        <f t="shared" si="37"/>
        <v>348.91</v>
      </c>
      <c r="M817" s="45">
        <f t="shared" si="38"/>
        <v>0.18</v>
      </c>
    </row>
    <row r="818" spans="1:13" x14ac:dyDescent="0.3">
      <c r="A818" s="11" t="s">
        <v>2776</v>
      </c>
      <c r="B818" s="39">
        <v>45390</v>
      </c>
      <c r="C818" s="12" t="s">
        <v>391</v>
      </c>
      <c r="D818" s="12" t="s">
        <v>1858</v>
      </c>
      <c r="E818" s="12" t="s">
        <v>1935</v>
      </c>
      <c r="F818" s="12">
        <v>4</v>
      </c>
      <c r="G818" s="12">
        <v>212.96</v>
      </c>
      <c r="H818" s="41">
        <v>0.17</v>
      </c>
      <c r="I818" s="12" t="s">
        <v>1952</v>
      </c>
      <c r="J818" s="12">
        <v>707.02719999999999</v>
      </c>
      <c r="K818" s="17">
        <f t="shared" si="36"/>
        <v>4</v>
      </c>
      <c r="L818" s="20">
        <f t="shared" si="37"/>
        <v>212.96</v>
      </c>
      <c r="M818" s="45">
        <f t="shared" si="38"/>
        <v>0.17</v>
      </c>
    </row>
    <row r="819" spans="1:13" x14ac:dyDescent="0.3">
      <c r="A819" s="11" t="s">
        <v>2777</v>
      </c>
      <c r="B819" s="39">
        <v>45406</v>
      </c>
      <c r="C819" s="12" t="s">
        <v>632</v>
      </c>
      <c r="D819" s="12" t="s">
        <v>1651</v>
      </c>
      <c r="E819" s="12" t="s">
        <v>1941</v>
      </c>
      <c r="F819" s="12">
        <v>3</v>
      </c>
      <c r="G819" s="12">
        <v>871.34</v>
      </c>
      <c r="H819" s="41">
        <v>0.11</v>
      </c>
      <c r="I819" s="12" t="s">
        <v>1957</v>
      </c>
      <c r="J819" s="12">
        <v>2326.4778000000001</v>
      </c>
      <c r="K819" s="17">
        <f t="shared" si="36"/>
        <v>3</v>
      </c>
      <c r="L819" s="20">
        <f t="shared" si="37"/>
        <v>871.34</v>
      </c>
      <c r="M819" s="45">
        <f t="shared" si="38"/>
        <v>0.11</v>
      </c>
    </row>
    <row r="820" spans="1:13" x14ac:dyDescent="0.3">
      <c r="A820" s="11" t="s">
        <v>2778</v>
      </c>
      <c r="B820" s="39">
        <v>45844</v>
      </c>
      <c r="C820" s="12" t="s">
        <v>360</v>
      </c>
      <c r="D820" s="12" t="s">
        <v>1858</v>
      </c>
      <c r="E820" s="12" t="s">
        <v>1880</v>
      </c>
      <c r="F820" s="12">
        <v>2</v>
      </c>
      <c r="G820" s="12">
        <v>698.94</v>
      </c>
      <c r="H820" s="41">
        <v>0.06</v>
      </c>
      <c r="I820" s="12" t="s">
        <v>1952</v>
      </c>
      <c r="J820" s="12">
        <v>1314.0072</v>
      </c>
      <c r="K820" s="17">
        <f t="shared" si="36"/>
        <v>2</v>
      </c>
      <c r="L820" s="20">
        <f t="shared" si="37"/>
        <v>698.94</v>
      </c>
      <c r="M820" s="45">
        <f t="shared" si="38"/>
        <v>0.06</v>
      </c>
    </row>
    <row r="821" spans="1:13" x14ac:dyDescent="0.3">
      <c r="A821" s="11" t="s">
        <v>2779</v>
      </c>
      <c r="B821" s="39">
        <v>45697</v>
      </c>
      <c r="C821" s="12" t="s">
        <v>1006</v>
      </c>
      <c r="D821" s="12" t="s">
        <v>1798</v>
      </c>
      <c r="E821" s="12" t="s">
        <v>1880</v>
      </c>
      <c r="F821" s="12">
        <v>1</v>
      </c>
      <c r="G821" s="12">
        <v>719.94</v>
      </c>
      <c r="H821" s="41">
        <v>0.23</v>
      </c>
      <c r="I821" s="12" t="s">
        <v>1957</v>
      </c>
      <c r="J821" s="12">
        <v>554.35380000000009</v>
      </c>
      <c r="K821" s="17">
        <f t="shared" si="36"/>
        <v>1</v>
      </c>
      <c r="L821" s="20">
        <f t="shared" si="37"/>
        <v>719.94</v>
      </c>
      <c r="M821" s="45">
        <f t="shared" si="38"/>
        <v>0.23</v>
      </c>
    </row>
    <row r="822" spans="1:13" x14ac:dyDescent="0.3">
      <c r="A822" s="11" t="s">
        <v>2780</v>
      </c>
      <c r="B822" s="39">
        <v>45607</v>
      </c>
      <c r="C822" s="12" t="s">
        <v>38</v>
      </c>
      <c r="D822" s="12" t="s">
        <v>1654</v>
      </c>
      <c r="E822" s="12" t="s">
        <v>1897</v>
      </c>
      <c r="F822" s="12">
        <v>2</v>
      </c>
      <c r="G822" s="12">
        <v>278.16000000000003</v>
      </c>
      <c r="H822" s="41">
        <v>0.22</v>
      </c>
      <c r="I822" s="12" t="s">
        <v>1954</v>
      </c>
      <c r="J822" s="12">
        <v>433.92960000000011</v>
      </c>
      <c r="K822" s="17">
        <f t="shared" si="36"/>
        <v>2</v>
      </c>
      <c r="L822" s="20">
        <f t="shared" si="37"/>
        <v>278.16000000000003</v>
      </c>
      <c r="M822" s="45">
        <f t="shared" si="38"/>
        <v>0.22</v>
      </c>
    </row>
    <row r="823" spans="1:13" x14ac:dyDescent="0.3">
      <c r="A823" s="11" t="s">
        <v>2781</v>
      </c>
      <c r="B823" s="39">
        <v>45307</v>
      </c>
      <c r="C823" s="12" t="s">
        <v>206</v>
      </c>
      <c r="D823" s="12" t="s">
        <v>1721</v>
      </c>
      <c r="E823" s="12" t="s">
        <v>1901</v>
      </c>
      <c r="F823" s="12">
        <v>1</v>
      </c>
      <c r="G823" s="12">
        <v>678.9</v>
      </c>
      <c r="H823" s="41">
        <v>0.17</v>
      </c>
      <c r="I823" s="12" t="s">
        <v>1952</v>
      </c>
      <c r="J823" s="12">
        <v>563.48699999999997</v>
      </c>
      <c r="K823" s="17">
        <f t="shared" si="36"/>
        <v>1</v>
      </c>
      <c r="L823" s="20">
        <f t="shared" si="37"/>
        <v>678.9</v>
      </c>
      <c r="M823" s="45">
        <f t="shared" si="38"/>
        <v>0.17</v>
      </c>
    </row>
    <row r="824" spans="1:13" x14ac:dyDescent="0.3">
      <c r="A824" s="11" t="s">
        <v>2782</v>
      </c>
      <c r="B824" s="39">
        <v>45520</v>
      </c>
      <c r="C824" s="12" t="s">
        <v>74</v>
      </c>
      <c r="D824" s="12" t="s">
        <v>1645</v>
      </c>
      <c r="E824" s="12" t="s">
        <v>1929</v>
      </c>
      <c r="F824" s="12">
        <v>4</v>
      </c>
      <c r="G824" s="12">
        <v>94.13</v>
      </c>
      <c r="H824" s="41">
        <v>0.15</v>
      </c>
      <c r="I824" s="12" t="s">
        <v>1952</v>
      </c>
      <c r="J824" s="12">
        <v>320.04199999999997</v>
      </c>
      <c r="K824" s="17">
        <f t="shared" si="36"/>
        <v>4</v>
      </c>
      <c r="L824" s="20">
        <f t="shared" si="37"/>
        <v>94.13</v>
      </c>
      <c r="M824" s="45">
        <f t="shared" si="38"/>
        <v>0.15</v>
      </c>
    </row>
    <row r="825" spans="1:13" x14ac:dyDescent="0.3">
      <c r="A825" s="11" t="s">
        <v>2783</v>
      </c>
      <c r="B825" s="39">
        <v>45933</v>
      </c>
      <c r="C825" s="12" t="s">
        <v>1376</v>
      </c>
      <c r="D825" s="12" t="s">
        <v>1705</v>
      </c>
      <c r="E825" s="12" t="s">
        <v>1885</v>
      </c>
      <c r="F825" s="12">
        <v>4</v>
      </c>
      <c r="G825" s="12">
        <v>415.02</v>
      </c>
      <c r="H825" s="41">
        <v>0.01</v>
      </c>
      <c r="I825" s="12" t="s">
        <v>1954</v>
      </c>
      <c r="J825" s="12">
        <v>1643.4792</v>
      </c>
      <c r="K825" s="17">
        <f t="shared" si="36"/>
        <v>4</v>
      </c>
      <c r="L825" s="20">
        <f t="shared" si="37"/>
        <v>415.02</v>
      </c>
      <c r="M825" s="45">
        <f t="shared" si="38"/>
        <v>0.01</v>
      </c>
    </row>
    <row r="826" spans="1:13" x14ac:dyDescent="0.3">
      <c r="A826" s="11" t="s">
        <v>2784</v>
      </c>
      <c r="B826" s="39">
        <v>45841</v>
      </c>
      <c r="C826" s="12" t="s">
        <v>199</v>
      </c>
      <c r="D826" s="12" t="s">
        <v>1597</v>
      </c>
      <c r="E826" s="12" t="s">
        <v>1897</v>
      </c>
      <c r="F826" s="12">
        <v>4</v>
      </c>
      <c r="G826" s="12">
        <v>780.07</v>
      </c>
      <c r="H826" s="41">
        <v>0.03</v>
      </c>
      <c r="I826" s="12" t="s">
        <v>1952</v>
      </c>
      <c r="J826" s="12">
        <v>3026.6716000000001</v>
      </c>
      <c r="K826" s="17">
        <f t="shared" si="36"/>
        <v>4</v>
      </c>
      <c r="L826" s="20">
        <f t="shared" si="37"/>
        <v>780.07</v>
      </c>
      <c r="M826" s="45">
        <f t="shared" si="38"/>
        <v>0.03</v>
      </c>
    </row>
    <row r="827" spans="1:13" x14ac:dyDescent="0.3">
      <c r="A827" s="11" t="s">
        <v>2785</v>
      </c>
      <c r="B827" s="39">
        <v>45877</v>
      </c>
      <c r="C827" s="12" t="s">
        <v>1339</v>
      </c>
      <c r="D827" s="12" t="s">
        <v>1682</v>
      </c>
      <c r="E827" s="12" t="s">
        <v>1929</v>
      </c>
      <c r="F827" s="12">
        <v>4</v>
      </c>
      <c r="G827" s="12">
        <v>184.57</v>
      </c>
      <c r="H827" s="41">
        <v>0.28000000000000003</v>
      </c>
      <c r="I827" s="12" t="s">
        <v>1952</v>
      </c>
      <c r="J827" s="12">
        <v>531.5616</v>
      </c>
      <c r="K827" s="17">
        <f t="shared" si="36"/>
        <v>4</v>
      </c>
      <c r="L827" s="20">
        <f t="shared" si="37"/>
        <v>184.57</v>
      </c>
      <c r="M827" s="45">
        <f t="shared" si="38"/>
        <v>0.28000000000000003</v>
      </c>
    </row>
    <row r="828" spans="1:13" x14ac:dyDescent="0.3">
      <c r="A828" s="11" t="s">
        <v>2786</v>
      </c>
      <c r="B828" s="39">
        <v>45532</v>
      </c>
      <c r="C828" s="12" t="s">
        <v>921</v>
      </c>
      <c r="D828" s="12" t="s">
        <v>1770</v>
      </c>
      <c r="E828" s="12" t="s">
        <v>1897</v>
      </c>
      <c r="F828" s="12">
        <v>4</v>
      </c>
      <c r="G828" s="12">
        <v>277.58</v>
      </c>
      <c r="H828" s="41">
        <v>0.22</v>
      </c>
      <c r="I828" s="12" t="s">
        <v>1954</v>
      </c>
      <c r="J828" s="12">
        <v>866.04959999999994</v>
      </c>
      <c r="K828" s="17">
        <f t="shared" si="36"/>
        <v>4</v>
      </c>
      <c r="L828" s="20">
        <f t="shared" si="37"/>
        <v>277.58</v>
      </c>
      <c r="M828" s="45">
        <f t="shared" si="38"/>
        <v>0.22</v>
      </c>
    </row>
    <row r="829" spans="1:13" x14ac:dyDescent="0.3">
      <c r="A829" s="11" t="s">
        <v>2787</v>
      </c>
      <c r="B829" s="39">
        <v>45734</v>
      </c>
      <c r="C829" s="12" t="s">
        <v>373</v>
      </c>
      <c r="D829" s="12" t="s">
        <v>1663</v>
      </c>
      <c r="E829" s="12" t="s">
        <v>1894</v>
      </c>
      <c r="F829" s="12">
        <v>1</v>
      </c>
      <c r="G829" s="12">
        <v>36.799999999999997</v>
      </c>
      <c r="H829" s="41">
        <v>0.18</v>
      </c>
      <c r="I829" s="12" t="s">
        <v>1952</v>
      </c>
      <c r="J829" s="12">
        <v>30.175999999999998</v>
      </c>
      <c r="K829" s="17">
        <f t="shared" si="36"/>
        <v>1</v>
      </c>
      <c r="L829" s="20">
        <f t="shared" si="37"/>
        <v>36.799999999999997</v>
      </c>
      <c r="M829" s="45">
        <f t="shared" si="38"/>
        <v>0.18</v>
      </c>
    </row>
    <row r="830" spans="1:13" x14ac:dyDescent="0.3">
      <c r="A830" s="11" t="s">
        <v>2788</v>
      </c>
      <c r="B830" s="39">
        <v>45809</v>
      </c>
      <c r="C830" s="12" t="s">
        <v>1126</v>
      </c>
      <c r="D830" s="12" t="s">
        <v>1840</v>
      </c>
      <c r="E830" s="12" t="s">
        <v>1904</v>
      </c>
      <c r="F830" s="12">
        <v>1</v>
      </c>
      <c r="G830" s="12">
        <v>539.37</v>
      </c>
      <c r="H830" s="41">
        <v>0.14000000000000001</v>
      </c>
      <c r="I830" s="12" t="s">
        <v>1952</v>
      </c>
      <c r="J830" s="12">
        <v>463.85820000000001</v>
      </c>
      <c r="K830" s="17">
        <f t="shared" si="36"/>
        <v>1</v>
      </c>
      <c r="L830" s="20">
        <f t="shared" si="37"/>
        <v>539.37</v>
      </c>
      <c r="M830" s="45">
        <f t="shared" si="38"/>
        <v>0.14000000000000001</v>
      </c>
    </row>
    <row r="831" spans="1:13" x14ac:dyDescent="0.3">
      <c r="A831" s="11" t="s">
        <v>2789</v>
      </c>
      <c r="B831" s="39">
        <v>45760</v>
      </c>
      <c r="C831" s="12" t="s">
        <v>325</v>
      </c>
      <c r="D831" s="12" t="s">
        <v>1628</v>
      </c>
      <c r="E831" s="12" t="s">
        <v>1938</v>
      </c>
      <c r="F831" s="12">
        <v>1</v>
      </c>
      <c r="G831" s="12">
        <v>27.83</v>
      </c>
      <c r="H831" s="41">
        <v>0.3</v>
      </c>
      <c r="I831" s="12" t="s">
        <v>1954</v>
      </c>
      <c r="J831" s="12">
        <v>19.481000000000002</v>
      </c>
      <c r="K831" s="17">
        <f t="shared" si="36"/>
        <v>1</v>
      </c>
      <c r="L831" s="20">
        <f t="shared" si="37"/>
        <v>27.83</v>
      </c>
      <c r="M831" s="45">
        <f t="shared" si="38"/>
        <v>0.3</v>
      </c>
    </row>
    <row r="832" spans="1:13" x14ac:dyDescent="0.3">
      <c r="A832" s="11" t="s">
        <v>2790</v>
      </c>
      <c r="B832" s="39">
        <v>45456</v>
      </c>
      <c r="C832" s="12" t="s">
        <v>909</v>
      </c>
      <c r="D832" s="12" t="s">
        <v>1786</v>
      </c>
      <c r="E832" s="12" t="s">
        <v>1897</v>
      </c>
      <c r="F832" s="12">
        <v>3</v>
      </c>
      <c r="G832" s="12">
        <v>698.72</v>
      </c>
      <c r="H832" s="41">
        <v>0.28000000000000003</v>
      </c>
      <c r="I832" s="12" t="s">
        <v>1957</v>
      </c>
      <c r="J832" s="12">
        <v>1509.2352000000001</v>
      </c>
      <c r="K832" s="17">
        <f t="shared" si="36"/>
        <v>3</v>
      </c>
      <c r="L832" s="20">
        <f t="shared" si="37"/>
        <v>698.72</v>
      </c>
      <c r="M832" s="45">
        <f t="shared" si="38"/>
        <v>0.28000000000000003</v>
      </c>
    </row>
    <row r="833" spans="1:13" x14ac:dyDescent="0.3">
      <c r="A833" s="11" t="s">
        <v>2791</v>
      </c>
      <c r="B833" s="39">
        <v>45698</v>
      </c>
      <c r="C833" s="12" t="s">
        <v>62</v>
      </c>
      <c r="D833" s="12" t="s">
        <v>1804</v>
      </c>
      <c r="E833" s="12" t="s">
        <v>1925</v>
      </c>
      <c r="F833" s="12">
        <v>4</v>
      </c>
      <c r="G833" s="12">
        <v>528.23</v>
      </c>
      <c r="H833" s="41">
        <v>0.15</v>
      </c>
      <c r="I833" s="12" t="s">
        <v>1957</v>
      </c>
      <c r="J833" s="12">
        <v>1795.982</v>
      </c>
      <c r="K833" s="17">
        <f t="shared" si="36"/>
        <v>4</v>
      </c>
      <c r="L833" s="20">
        <f t="shared" si="37"/>
        <v>528.23</v>
      </c>
      <c r="M833" s="45">
        <f t="shared" si="38"/>
        <v>0.15</v>
      </c>
    </row>
    <row r="834" spans="1:13" x14ac:dyDescent="0.3">
      <c r="A834" s="11" t="s">
        <v>2792</v>
      </c>
      <c r="B834" s="39">
        <v>45548</v>
      </c>
      <c r="C834" s="12" t="s">
        <v>1521</v>
      </c>
      <c r="D834" s="12" t="s">
        <v>1711</v>
      </c>
      <c r="E834" s="12" t="s">
        <v>1932</v>
      </c>
      <c r="F834" s="12">
        <v>2</v>
      </c>
      <c r="G834" s="12">
        <v>780.9</v>
      </c>
      <c r="H834" s="41">
        <v>0.24</v>
      </c>
      <c r="I834" s="12" t="s">
        <v>1954</v>
      </c>
      <c r="J834" s="12">
        <v>1186.9680000000001</v>
      </c>
      <c r="K834" s="17">
        <f t="shared" ref="K834:K897" si="39">IF(F834="",AVERAGEIF($D$2:$D$2000,D834,$F$2:$F$2000),F834)</f>
        <v>2</v>
      </c>
      <c r="L834" s="20">
        <f t="shared" ref="L834:L897" si="40">IF(G834="",AVERAGEIF($D$2:$D$2000,D834,$G$2:$G$2000),G834)</f>
        <v>780.9</v>
      </c>
      <c r="M834" s="45">
        <f t="shared" ref="M834:M897" si="41">IF(H834="",AVERAGE($D$2:$D$2000,D834,$H$2:$H$2000),H834)</f>
        <v>0.24</v>
      </c>
    </row>
    <row r="835" spans="1:13" x14ac:dyDescent="0.3">
      <c r="A835" s="11" t="s">
        <v>2793</v>
      </c>
      <c r="B835" s="39">
        <v>45236</v>
      </c>
      <c r="C835" s="12" t="s">
        <v>602</v>
      </c>
      <c r="D835" s="12" t="s">
        <v>1631</v>
      </c>
      <c r="E835" s="12" t="s">
        <v>1927</v>
      </c>
      <c r="F835" s="12">
        <v>1</v>
      </c>
      <c r="G835" s="12">
        <v>977.97</v>
      </c>
      <c r="H835" s="41">
        <v>0.06</v>
      </c>
      <c r="I835" s="12" t="s">
        <v>1957</v>
      </c>
      <c r="J835" s="12">
        <v>919.29179999999997</v>
      </c>
      <c r="K835" s="17">
        <f t="shared" si="39"/>
        <v>1</v>
      </c>
      <c r="L835" s="20">
        <f t="shared" si="40"/>
        <v>977.97</v>
      </c>
      <c r="M835" s="45">
        <f t="shared" si="41"/>
        <v>0.06</v>
      </c>
    </row>
    <row r="836" spans="1:13" x14ac:dyDescent="0.3">
      <c r="A836" s="11" t="s">
        <v>2794</v>
      </c>
      <c r="B836" s="39">
        <v>45310</v>
      </c>
      <c r="C836" s="12" t="s">
        <v>1165</v>
      </c>
      <c r="D836" s="12" t="s">
        <v>1825</v>
      </c>
      <c r="E836" s="12" t="s">
        <v>1922</v>
      </c>
      <c r="F836" s="12">
        <v>4</v>
      </c>
      <c r="G836" s="12">
        <v>354.65</v>
      </c>
      <c r="H836" s="41">
        <v>0.19</v>
      </c>
      <c r="I836" s="12" t="s">
        <v>1952</v>
      </c>
      <c r="J836" s="12">
        <v>1149.066</v>
      </c>
      <c r="K836" s="17">
        <f t="shared" si="39"/>
        <v>4</v>
      </c>
      <c r="L836" s="20">
        <f t="shared" si="40"/>
        <v>354.65</v>
      </c>
      <c r="M836" s="45">
        <f t="shared" si="41"/>
        <v>0.19</v>
      </c>
    </row>
    <row r="837" spans="1:13" x14ac:dyDescent="0.3">
      <c r="A837" s="11" t="s">
        <v>2795</v>
      </c>
      <c r="B837" s="39">
        <v>45376</v>
      </c>
      <c r="C837" s="12" t="s">
        <v>909</v>
      </c>
      <c r="D837" s="12" t="s">
        <v>1779</v>
      </c>
      <c r="E837" s="12" t="s">
        <v>1941</v>
      </c>
      <c r="F837" s="12">
        <v>1</v>
      </c>
      <c r="G837" s="12">
        <v>671.62</v>
      </c>
      <c r="H837" s="41">
        <v>0.09</v>
      </c>
      <c r="I837" s="12" t="s">
        <v>1957</v>
      </c>
      <c r="J837" s="12">
        <v>611.17420000000004</v>
      </c>
      <c r="K837" s="17">
        <f t="shared" si="39"/>
        <v>1</v>
      </c>
      <c r="L837" s="20">
        <f t="shared" si="40"/>
        <v>671.62</v>
      </c>
      <c r="M837" s="45">
        <f t="shared" si="41"/>
        <v>0.09</v>
      </c>
    </row>
    <row r="838" spans="1:13" x14ac:dyDescent="0.3">
      <c r="A838" s="11" t="s">
        <v>2796</v>
      </c>
      <c r="B838" s="39">
        <v>45914</v>
      </c>
      <c r="C838" s="12" t="s">
        <v>1009</v>
      </c>
      <c r="D838" s="12" t="s">
        <v>1822</v>
      </c>
      <c r="E838" s="12" t="s">
        <v>1894</v>
      </c>
      <c r="F838" s="12">
        <v>1</v>
      </c>
      <c r="G838" s="12">
        <v>867.32</v>
      </c>
      <c r="H838" s="41">
        <v>0.28999999999999998</v>
      </c>
      <c r="I838" s="12" t="s">
        <v>1954</v>
      </c>
      <c r="J838" s="12">
        <v>615.79719999999998</v>
      </c>
      <c r="K838" s="17">
        <f t="shared" si="39"/>
        <v>1</v>
      </c>
      <c r="L838" s="20">
        <f t="shared" si="40"/>
        <v>867.32</v>
      </c>
      <c r="M838" s="45">
        <f t="shared" si="41"/>
        <v>0.28999999999999998</v>
      </c>
    </row>
    <row r="839" spans="1:13" x14ac:dyDescent="0.3">
      <c r="A839" s="11" t="s">
        <v>2797</v>
      </c>
      <c r="B839" s="39">
        <v>45336</v>
      </c>
      <c r="C839" s="12" t="s">
        <v>299</v>
      </c>
      <c r="D839" s="12" t="s">
        <v>1593</v>
      </c>
      <c r="E839" s="12" t="s">
        <v>1922</v>
      </c>
      <c r="F839" s="12">
        <v>3</v>
      </c>
      <c r="G839" s="12">
        <v>240.27</v>
      </c>
      <c r="H839" s="41">
        <v>0.15</v>
      </c>
      <c r="I839" s="12" t="s">
        <v>1954</v>
      </c>
      <c r="J839" s="12">
        <v>612.68850000000009</v>
      </c>
      <c r="K839" s="17">
        <f t="shared" si="39"/>
        <v>3</v>
      </c>
      <c r="L839" s="20">
        <f t="shared" si="40"/>
        <v>240.27</v>
      </c>
      <c r="M839" s="45">
        <f t="shared" si="41"/>
        <v>0.15</v>
      </c>
    </row>
    <row r="840" spans="1:13" x14ac:dyDescent="0.3">
      <c r="A840" s="11" t="s">
        <v>2798</v>
      </c>
      <c r="B840" s="39">
        <v>45728</v>
      </c>
      <c r="C840" s="12" t="s">
        <v>279</v>
      </c>
      <c r="D840" s="12" t="s">
        <v>1654</v>
      </c>
      <c r="E840" s="12" t="s">
        <v>1932</v>
      </c>
      <c r="F840" s="12">
        <v>2</v>
      </c>
      <c r="G840" s="12">
        <v>619.12</v>
      </c>
      <c r="H840" s="41">
        <v>0.28000000000000003</v>
      </c>
      <c r="I840" s="12" t="s">
        <v>1957</v>
      </c>
      <c r="J840" s="12">
        <v>891.53279999999995</v>
      </c>
      <c r="K840" s="17">
        <f t="shared" si="39"/>
        <v>2</v>
      </c>
      <c r="L840" s="20">
        <f t="shared" si="40"/>
        <v>619.12</v>
      </c>
      <c r="M840" s="45">
        <f t="shared" si="41"/>
        <v>0.28000000000000003</v>
      </c>
    </row>
    <row r="841" spans="1:13" x14ac:dyDescent="0.3">
      <c r="A841" s="11" t="s">
        <v>2799</v>
      </c>
      <c r="B841" s="39">
        <v>45755</v>
      </c>
      <c r="C841" s="12" t="s">
        <v>700</v>
      </c>
      <c r="D841" s="12" t="s">
        <v>1837</v>
      </c>
      <c r="E841" s="12" t="s">
        <v>1880</v>
      </c>
      <c r="F841" s="12">
        <v>3</v>
      </c>
      <c r="G841" s="12">
        <v>693.42</v>
      </c>
      <c r="H841" s="41">
        <v>0.08</v>
      </c>
      <c r="I841" s="12" t="s">
        <v>1954</v>
      </c>
      <c r="J841" s="12">
        <v>1913.8391999999999</v>
      </c>
      <c r="K841" s="17">
        <f t="shared" si="39"/>
        <v>3</v>
      </c>
      <c r="L841" s="20">
        <f t="shared" si="40"/>
        <v>693.42</v>
      </c>
      <c r="M841" s="45">
        <f t="shared" si="41"/>
        <v>0.08</v>
      </c>
    </row>
    <row r="842" spans="1:13" x14ac:dyDescent="0.3">
      <c r="A842" s="11" t="s">
        <v>2800</v>
      </c>
      <c r="B842" s="39">
        <v>45695</v>
      </c>
      <c r="C842" s="12" t="s">
        <v>385</v>
      </c>
      <c r="D842" s="12" t="s">
        <v>1718</v>
      </c>
      <c r="E842" s="12" t="s">
        <v>1917</v>
      </c>
      <c r="F842" s="12">
        <v>4</v>
      </c>
      <c r="G842" s="12">
        <v>751.63</v>
      </c>
      <c r="H842" s="41">
        <v>0.28000000000000003</v>
      </c>
      <c r="I842" s="12" t="s">
        <v>1957</v>
      </c>
      <c r="J842" s="12">
        <v>2164.6943999999999</v>
      </c>
      <c r="K842" s="17">
        <f t="shared" si="39"/>
        <v>4</v>
      </c>
      <c r="L842" s="20">
        <f t="shared" si="40"/>
        <v>751.63</v>
      </c>
      <c r="M842" s="45">
        <f t="shared" si="41"/>
        <v>0.28000000000000003</v>
      </c>
    </row>
    <row r="843" spans="1:13" x14ac:dyDescent="0.3">
      <c r="A843" s="11" t="s">
        <v>2801</v>
      </c>
      <c r="B843" s="39">
        <v>45380</v>
      </c>
      <c r="C843" s="12" t="s">
        <v>391</v>
      </c>
      <c r="D843" s="12" t="s">
        <v>1663</v>
      </c>
      <c r="E843" s="12" t="s">
        <v>1929</v>
      </c>
      <c r="F843" s="12">
        <v>3</v>
      </c>
      <c r="G843" s="12">
        <v>108.14</v>
      </c>
      <c r="H843" s="41">
        <v>0.19</v>
      </c>
      <c r="I843" s="12" t="s">
        <v>1957</v>
      </c>
      <c r="J843" s="12">
        <v>262.78019999999998</v>
      </c>
      <c r="K843" s="17">
        <f t="shared" si="39"/>
        <v>3</v>
      </c>
      <c r="L843" s="20">
        <f t="shared" si="40"/>
        <v>108.14</v>
      </c>
      <c r="M843" s="45">
        <f t="shared" si="41"/>
        <v>0.19</v>
      </c>
    </row>
    <row r="844" spans="1:13" x14ac:dyDescent="0.3">
      <c r="A844" s="11" t="s">
        <v>2802</v>
      </c>
      <c r="B844" s="39">
        <v>45446</v>
      </c>
      <c r="C844" s="12" t="s">
        <v>828</v>
      </c>
      <c r="D844" s="12" t="s">
        <v>1651</v>
      </c>
      <c r="E844" s="12" t="s">
        <v>1897</v>
      </c>
      <c r="F844" s="12">
        <v>1</v>
      </c>
      <c r="G844" s="12">
        <v>964.11</v>
      </c>
      <c r="H844" s="41">
        <v>0.17</v>
      </c>
      <c r="I844" s="12" t="s">
        <v>1957</v>
      </c>
      <c r="J844" s="12">
        <v>800.21129999999994</v>
      </c>
      <c r="K844" s="17">
        <f t="shared" si="39"/>
        <v>1</v>
      </c>
      <c r="L844" s="20">
        <f t="shared" si="40"/>
        <v>964.11</v>
      </c>
      <c r="M844" s="45">
        <f t="shared" si="41"/>
        <v>0.17</v>
      </c>
    </row>
    <row r="845" spans="1:13" x14ac:dyDescent="0.3">
      <c r="A845" s="11" t="s">
        <v>2803</v>
      </c>
      <c r="B845" s="39">
        <v>45525</v>
      </c>
      <c r="C845" s="12" t="s">
        <v>455</v>
      </c>
      <c r="D845" s="12" t="s">
        <v>1624</v>
      </c>
      <c r="E845" s="12" t="s">
        <v>1880</v>
      </c>
      <c r="F845" s="12">
        <v>1</v>
      </c>
      <c r="G845" s="12">
        <v>346.2</v>
      </c>
      <c r="H845" s="41">
        <v>0.28999999999999998</v>
      </c>
      <c r="I845" s="12" t="s">
        <v>1952</v>
      </c>
      <c r="J845" s="12">
        <v>245.80199999999999</v>
      </c>
      <c r="K845" s="17">
        <f t="shared" si="39"/>
        <v>1</v>
      </c>
      <c r="L845" s="20">
        <f t="shared" si="40"/>
        <v>346.2</v>
      </c>
      <c r="M845" s="45">
        <f t="shared" si="41"/>
        <v>0.28999999999999998</v>
      </c>
    </row>
    <row r="846" spans="1:13" x14ac:dyDescent="0.3">
      <c r="A846" s="11" t="s">
        <v>2804</v>
      </c>
      <c r="B846" s="39">
        <v>45527</v>
      </c>
      <c r="C846" s="12" t="s">
        <v>1422</v>
      </c>
      <c r="D846" s="12" t="s">
        <v>1702</v>
      </c>
      <c r="E846" s="12" t="s">
        <v>1929</v>
      </c>
      <c r="F846" s="12">
        <v>3</v>
      </c>
      <c r="G846" s="12">
        <v>791.75</v>
      </c>
      <c r="H846" s="41">
        <v>0.28999999999999998</v>
      </c>
      <c r="I846" s="12" t="s">
        <v>1952</v>
      </c>
      <c r="J846" s="12">
        <v>1686.4275</v>
      </c>
      <c r="K846" s="17">
        <f t="shared" si="39"/>
        <v>3</v>
      </c>
      <c r="L846" s="20">
        <f t="shared" si="40"/>
        <v>791.75</v>
      </c>
      <c r="M846" s="45">
        <f t="shared" si="41"/>
        <v>0.28999999999999998</v>
      </c>
    </row>
    <row r="847" spans="1:13" x14ac:dyDescent="0.3">
      <c r="A847" s="11" t="s">
        <v>2805</v>
      </c>
      <c r="B847" s="39">
        <v>45265</v>
      </c>
      <c r="C847" s="12" t="s">
        <v>1015</v>
      </c>
      <c r="D847" s="12" t="s">
        <v>1689</v>
      </c>
      <c r="E847" s="12" t="s">
        <v>1925</v>
      </c>
      <c r="F847" s="12">
        <v>1</v>
      </c>
      <c r="G847" s="12">
        <v>529.84</v>
      </c>
      <c r="H847" s="41">
        <v>0.13</v>
      </c>
      <c r="I847" s="12" t="s">
        <v>1954</v>
      </c>
      <c r="J847" s="12">
        <v>460.96080000000001</v>
      </c>
      <c r="K847" s="17">
        <f t="shared" si="39"/>
        <v>1</v>
      </c>
      <c r="L847" s="20">
        <f t="shared" si="40"/>
        <v>529.84</v>
      </c>
      <c r="M847" s="45">
        <f t="shared" si="41"/>
        <v>0.13</v>
      </c>
    </row>
    <row r="848" spans="1:13" x14ac:dyDescent="0.3">
      <c r="A848" s="11" t="s">
        <v>2806</v>
      </c>
      <c r="B848" s="39">
        <v>45936</v>
      </c>
      <c r="C848" s="12" t="s">
        <v>1462</v>
      </c>
      <c r="D848" s="12" t="s">
        <v>1737</v>
      </c>
      <c r="E848" s="12" t="s">
        <v>1894</v>
      </c>
      <c r="F848" s="12">
        <v>3</v>
      </c>
      <c r="G848" s="12">
        <v>582.57000000000005</v>
      </c>
      <c r="H848" s="41">
        <v>0.11</v>
      </c>
      <c r="I848" s="12" t="s">
        <v>1954</v>
      </c>
      <c r="J848" s="12">
        <v>1555.4619</v>
      </c>
      <c r="K848" s="17">
        <f t="shared" si="39"/>
        <v>3</v>
      </c>
      <c r="L848" s="20">
        <f t="shared" si="40"/>
        <v>582.57000000000005</v>
      </c>
      <c r="M848" s="45">
        <f t="shared" si="41"/>
        <v>0.11</v>
      </c>
    </row>
    <row r="849" spans="1:13" x14ac:dyDescent="0.3">
      <c r="A849" s="11" t="s">
        <v>2807</v>
      </c>
      <c r="B849" s="39">
        <v>45242</v>
      </c>
      <c r="C849" s="12" t="s">
        <v>694</v>
      </c>
      <c r="D849" s="12" t="s">
        <v>1861</v>
      </c>
      <c r="E849" s="12" t="s">
        <v>1935</v>
      </c>
      <c r="F849" s="12">
        <v>1</v>
      </c>
      <c r="G849" s="12">
        <v>219.81</v>
      </c>
      <c r="H849" s="41">
        <v>0.22</v>
      </c>
      <c r="I849" s="12" t="s">
        <v>1957</v>
      </c>
      <c r="J849" s="12">
        <v>171.45179999999999</v>
      </c>
      <c r="K849" s="17">
        <f t="shared" si="39"/>
        <v>1</v>
      </c>
      <c r="L849" s="20">
        <f t="shared" si="40"/>
        <v>219.81</v>
      </c>
      <c r="M849" s="45">
        <f t="shared" si="41"/>
        <v>0.22</v>
      </c>
    </row>
    <row r="850" spans="1:13" x14ac:dyDescent="0.3">
      <c r="A850" s="11" t="s">
        <v>2808</v>
      </c>
      <c r="B850" s="39">
        <v>45437</v>
      </c>
      <c r="C850" s="12" t="s">
        <v>1535</v>
      </c>
      <c r="D850" s="12" t="s">
        <v>1786</v>
      </c>
      <c r="E850" s="12" t="s">
        <v>1938</v>
      </c>
      <c r="F850" s="12">
        <v>4</v>
      </c>
      <c r="G850" s="12">
        <v>883.31</v>
      </c>
      <c r="H850" s="41">
        <v>0.27</v>
      </c>
      <c r="I850" s="12" t="s">
        <v>1952</v>
      </c>
      <c r="J850" s="12">
        <v>2579.2651999999998</v>
      </c>
      <c r="K850" s="17">
        <f t="shared" si="39"/>
        <v>4</v>
      </c>
      <c r="L850" s="20">
        <f t="shared" si="40"/>
        <v>883.31</v>
      </c>
      <c r="M850" s="45">
        <f t="shared" si="41"/>
        <v>0.27</v>
      </c>
    </row>
    <row r="851" spans="1:13" x14ac:dyDescent="0.3">
      <c r="A851" s="11" t="s">
        <v>2809</v>
      </c>
      <c r="B851" s="39">
        <v>45627</v>
      </c>
      <c r="C851" s="12" t="s">
        <v>762</v>
      </c>
      <c r="D851" s="12" t="s">
        <v>1618</v>
      </c>
      <c r="E851" s="12" t="s">
        <v>1927</v>
      </c>
      <c r="F851" s="12">
        <v>4</v>
      </c>
      <c r="G851" s="12">
        <v>329.06</v>
      </c>
      <c r="H851" s="41">
        <v>0.04</v>
      </c>
      <c r="I851" s="12" t="s">
        <v>1957</v>
      </c>
      <c r="J851" s="12">
        <v>1263.5904</v>
      </c>
      <c r="K851" s="17">
        <f t="shared" si="39"/>
        <v>4</v>
      </c>
      <c r="L851" s="20">
        <f t="shared" si="40"/>
        <v>329.06</v>
      </c>
      <c r="M851" s="45">
        <f t="shared" si="41"/>
        <v>0.04</v>
      </c>
    </row>
    <row r="852" spans="1:13" x14ac:dyDescent="0.3">
      <c r="A852" s="11" t="s">
        <v>2810</v>
      </c>
      <c r="B852" s="39">
        <v>45678</v>
      </c>
      <c r="C852" s="12" t="s">
        <v>376</v>
      </c>
      <c r="D852" s="12" t="s">
        <v>1779</v>
      </c>
      <c r="E852" s="12" t="s">
        <v>1920</v>
      </c>
      <c r="F852" s="12">
        <v>1</v>
      </c>
      <c r="G852" s="12">
        <v>935.78</v>
      </c>
      <c r="H852" s="41">
        <v>0.03</v>
      </c>
      <c r="I852" s="12" t="s">
        <v>1954</v>
      </c>
      <c r="J852" s="12">
        <v>907.70659999999998</v>
      </c>
      <c r="K852" s="17">
        <f t="shared" si="39"/>
        <v>1</v>
      </c>
      <c r="L852" s="20">
        <f t="shared" si="40"/>
        <v>935.78</v>
      </c>
      <c r="M852" s="45">
        <f t="shared" si="41"/>
        <v>0.03</v>
      </c>
    </row>
    <row r="853" spans="1:13" x14ac:dyDescent="0.3">
      <c r="A853" s="11" t="s">
        <v>2811</v>
      </c>
      <c r="B853" s="39">
        <v>45484</v>
      </c>
      <c r="C853" s="12" t="s">
        <v>1018</v>
      </c>
      <c r="D853" s="12" t="s">
        <v>1755</v>
      </c>
      <c r="E853" s="12" t="s">
        <v>1917</v>
      </c>
      <c r="F853" s="12">
        <v>4</v>
      </c>
      <c r="G853" s="12">
        <v>597.79999999999995</v>
      </c>
      <c r="H853" s="41">
        <v>0.2</v>
      </c>
      <c r="I853" s="12" t="s">
        <v>1952</v>
      </c>
      <c r="J853" s="12">
        <v>1912.96</v>
      </c>
      <c r="K853" s="17">
        <f t="shared" si="39"/>
        <v>4</v>
      </c>
      <c r="L853" s="20">
        <f t="shared" si="40"/>
        <v>597.79999999999995</v>
      </c>
      <c r="M853" s="45">
        <f t="shared" si="41"/>
        <v>0.2</v>
      </c>
    </row>
    <row r="854" spans="1:13" x14ac:dyDescent="0.3">
      <c r="A854" s="11" t="s">
        <v>2812</v>
      </c>
      <c r="B854" s="39">
        <v>45700</v>
      </c>
      <c r="C854" s="12" t="s">
        <v>837</v>
      </c>
      <c r="D854" s="12" t="s">
        <v>1604</v>
      </c>
      <c r="E854" s="12" t="s">
        <v>1938</v>
      </c>
      <c r="F854" s="12">
        <v>4</v>
      </c>
      <c r="G854" s="12">
        <v>266.98</v>
      </c>
      <c r="H854" s="41">
        <v>0.16</v>
      </c>
      <c r="I854" s="12" t="s">
        <v>1952</v>
      </c>
      <c r="J854" s="12">
        <v>897.05280000000005</v>
      </c>
      <c r="K854" s="17">
        <f t="shared" si="39"/>
        <v>4</v>
      </c>
      <c r="L854" s="20">
        <f t="shared" si="40"/>
        <v>266.98</v>
      </c>
      <c r="M854" s="45">
        <f t="shared" si="41"/>
        <v>0.16</v>
      </c>
    </row>
    <row r="855" spans="1:13" x14ac:dyDescent="0.3">
      <c r="A855" s="11" t="s">
        <v>2813</v>
      </c>
      <c r="B855" s="39">
        <v>45873</v>
      </c>
      <c r="C855" s="12" t="s">
        <v>1277</v>
      </c>
      <c r="D855" s="12" t="s">
        <v>1786</v>
      </c>
      <c r="E855" s="12" t="s">
        <v>1929</v>
      </c>
      <c r="F855" s="12">
        <v>3</v>
      </c>
      <c r="G855" s="12">
        <v>360.18</v>
      </c>
      <c r="H855" s="41">
        <v>0.03</v>
      </c>
      <c r="I855" s="12" t="s">
        <v>1952</v>
      </c>
      <c r="J855" s="12">
        <v>1048.1238000000001</v>
      </c>
      <c r="K855" s="17">
        <f t="shared" si="39"/>
        <v>3</v>
      </c>
      <c r="L855" s="20">
        <f t="shared" si="40"/>
        <v>360.18</v>
      </c>
      <c r="M855" s="45">
        <f t="shared" si="41"/>
        <v>0.03</v>
      </c>
    </row>
    <row r="856" spans="1:13" x14ac:dyDescent="0.3">
      <c r="A856" s="11" t="s">
        <v>2814</v>
      </c>
      <c r="B856" s="39">
        <v>45860</v>
      </c>
      <c r="C856" s="12" t="s">
        <v>1147</v>
      </c>
      <c r="D856" s="12" t="s">
        <v>1743</v>
      </c>
      <c r="E856" s="12" t="s">
        <v>1880</v>
      </c>
      <c r="F856" s="12">
        <v>3</v>
      </c>
      <c r="G856" s="12">
        <v>247.41</v>
      </c>
      <c r="H856" s="41">
        <v>0.05</v>
      </c>
      <c r="I856" s="12" t="s">
        <v>1957</v>
      </c>
      <c r="J856" s="12">
        <v>705.11850000000004</v>
      </c>
      <c r="K856" s="17">
        <f t="shared" si="39"/>
        <v>3</v>
      </c>
      <c r="L856" s="20">
        <f t="shared" si="40"/>
        <v>247.41</v>
      </c>
      <c r="M856" s="45">
        <f t="shared" si="41"/>
        <v>0.05</v>
      </c>
    </row>
    <row r="857" spans="1:13" x14ac:dyDescent="0.3">
      <c r="A857" s="11" t="s">
        <v>2815</v>
      </c>
      <c r="B857" s="39">
        <v>45235</v>
      </c>
      <c r="C857" s="12" t="s">
        <v>288</v>
      </c>
      <c r="D857" s="12" t="s">
        <v>1708</v>
      </c>
      <c r="E857" s="12" t="s">
        <v>1929</v>
      </c>
      <c r="F857" s="12">
        <v>3</v>
      </c>
      <c r="G857" s="12">
        <v>674.66</v>
      </c>
      <c r="H857" s="41">
        <v>0.23</v>
      </c>
      <c r="I857" s="12" t="s">
        <v>1952</v>
      </c>
      <c r="J857" s="12">
        <v>1558.4646</v>
      </c>
      <c r="K857" s="17">
        <f t="shared" si="39"/>
        <v>3</v>
      </c>
      <c r="L857" s="20">
        <f t="shared" si="40"/>
        <v>674.66</v>
      </c>
      <c r="M857" s="45">
        <f t="shared" si="41"/>
        <v>0.23</v>
      </c>
    </row>
    <row r="858" spans="1:13" x14ac:dyDescent="0.3">
      <c r="A858" s="11" t="s">
        <v>2816</v>
      </c>
      <c r="B858" s="39">
        <v>45874</v>
      </c>
      <c r="C858" s="12" t="s">
        <v>1300</v>
      </c>
      <c r="D858" s="12" t="s">
        <v>1699</v>
      </c>
      <c r="E858" s="12" t="s">
        <v>1897</v>
      </c>
      <c r="F858" s="12">
        <v>1</v>
      </c>
      <c r="G858" s="12">
        <v>913.98</v>
      </c>
      <c r="H858" s="41">
        <v>0.27</v>
      </c>
      <c r="I858" s="12" t="s">
        <v>1954</v>
      </c>
      <c r="J858" s="12">
        <v>667.20539999999994</v>
      </c>
      <c r="K858" s="17">
        <f t="shared" si="39"/>
        <v>1</v>
      </c>
      <c r="L858" s="20">
        <f t="shared" si="40"/>
        <v>913.98</v>
      </c>
      <c r="M858" s="45">
        <f t="shared" si="41"/>
        <v>0.27</v>
      </c>
    </row>
    <row r="859" spans="1:13" x14ac:dyDescent="0.3">
      <c r="A859" s="11" t="s">
        <v>2817</v>
      </c>
      <c r="B859" s="39">
        <v>45769</v>
      </c>
      <c r="C859" s="12" t="s">
        <v>1000</v>
      </c>
      <c r="D859" s="12" t="s">
        <v>1855</v>
      </c>
      <c r="E859" s="12" t="s">
        <v>1917</v>
      </c>
      <c r="F859" s="12">
        <v>4</v>
      </c>
      <c r="G859" s="12">
        <v>370.5</v>
      </c>
      <c r="H859" s="41">
        <v>0.13</v>
      </c>
      <c r="I859" s="12" t="s">
        <v>1954</v>
      </c>
      <c r="J859" s="12">
        <v>1289.3399999999999</v>
      </c>
      <c r="K859" s="17">
        <f t="shared" si="39"/>
        <v>4</v>
      </c>
      <c r="L859" s="20">
        <f t="shared" si="40"/>
        <v>370.5</v>
      </c>
      <c r="M859" s="45">
        <f t="shared" si="41"/>
        <v>0.13</v>
      </c>
    </row>
    <row r="860" spans="1:13" x14ac:dyDescent="0.3">
      <c r="A860" s="11" t="s">
        <v>2818</v>
      </c>
      <c r="B860" s="39">
        <v>45619</v>
      </c>
      <c r="C860" s="12" t="s">
        <v>1132</v>
      </c>
      <c r="D860" s="12" t="s">
        <v>1792</v>
      </c>
      <c r="E860" s="12" t="s">
        <v>1925</v>
      </c>
      <c r="F860" s="12">
        <v>1</v>
      </c>
      <c r="G860" s="12">
        <v>735.1</v>
      </c>
      <c r="H860" s="41">
        <v>0.1</v>
      </c>
      <c r="I860" s="12" t="s">
        <v>1954</v>
      </c>
      <c r="J860" s="12">
        <v>661.59</v>
      </c>
      <c r="K860" s="17">
        <f t="shared" si="39"/>
        <v>1</v>
      </c>
      <c r="L860" s="20">
        <f t="shared" si="40"/>
        <v>735.1</v>
      </c>
      <c r="M860" s="45">
        <f t="shared" si="41"/>
        <v>0.1</v>
      </c>
    </row>
    <row r="861" spans="1:13" x14ac:dyDescent="0.3">
      <c r="A861" s="11" t="s">
        <v>2819</v>
      </c>
      <c r="B861" s="39">
        <v>45614</v>
      </c>
      <c r="C861" s="12" t="s">
        <v>467</v>
      </c>
      <c r="D861" s="12" t="s">
        <v>1813</v>
      </c>
      <c r="E861" s="12" t="s">
        <v>1889</v>
      </c>
      <c r="F861" s="12">
        <v>3</v>
      </c>
      <c r="G861" s="12">
        <v>448.55</v>
      </c>
      <c r="H861" s="41">
        <v>0.05</v>
      </c>
      <c r="I861" s="12" t="s">
        <v>1952</v>
      </c>
      <c r="J861" s="12">
        <v>1278.3675000000001</v>
      </c>
      <c r="K861" s="17">
        <f t="shared" si="39"/>
        <v>3</v>
      </c>
      <c r="L861" s="20">
        <f t="shared" si="40"/>
        <v>448.55</v>
      </c>
      <c r="M861" s="45">
        <f t="shared" si="41"/>
        <v>0.05</v>
      </c>
    </row>
    <row r="862" spans="1:13" x14ac:dyDescent="0.3">
      <c r="A862" s="11" t="s">
        <v>2820</v>
      </c>
      <c r="B862" s="39">
        <v>45691</v>
      </c>
      <c r="C862" s="12" t="s">
        <v>225</v>
      </c>
      <c r="D862" s="12" t="s">
        <v>1828</v>
      </c>
      <c r="E862" s="12" t="s">
        <v>1925</v>
      </c>
      <c r="F862" s="12">
        <v>3</v>
      </c>
      <c r="G862" s="12">
        <v>904.96</v>
      </c>
      <c r="H862" s="41">
        <v>7.0000000000000007E-2</v>
      </c>
      <c r="I862" s="12" t="s">
        <v>1957</v>
      </c>
      <c r="J862" s="12">
        <v>2524.8384000000001</v>
      </c>
      <c r="K862" s="17">
        <f t="shared" si="39"/>
        <v>3</v>
      </c>
      <c r="L862" s="20">
        <f t="shared" si="40"/>
        <v>904.96</v>
      </c>
      <c r="M862" s="45">
        <f t="shared" si="41"/>
        <v>7.0000000000000007E-2</v>
      </c>
    </row>
    <row r="863" spans="1:13" x14ac:dyDescent="0.3">
      <c r="A863" s="11" t="s">
        <v>2821</v>
      </c>
      <c r="B863" s="39">
        <v>45608</v>
      </c>
      <c r="C863" s="12" t="s">
        <v>1198</v>
      </c>
      <c r="D863" s="12" t="s">
        <v>1779</v>
      </c>
      <c r="E863" s="12" t="s">
        <v>1925</v>
      </c>
      <c r="F863" s="12">
        <v>4</v>
      </c>
      <c r="G863" s="12">
        <v>408.72</v>
      </c>
      <c r="H863" s="41">
        <v>0.16</v>
      </c>
      <c r="I863" s="12" t="s">
        <v>1957</v>
      </c>
      <c r="J863" s="12">
        <v>1373.2991999999999</v>
      </c>
      <c r="K863" s="17">
        <f t="shared" si="39"/>
        <v>4</v>
      </c>
      <c r="L863" s="20">
        <f t="shared" si="40"/>
        <v>408.72</v>
      </c>
      <c r="M863" s="45">
        <f t="shared" si="41"/>
        <v>0.16</v>
      </c>
    </row>
    <row r="864" spans="1:13" x14ac:dyDescent="0.3">
      <c r="A864" s="11" t="s">
        <v>2822</v>
      </c>
      <c r="B864" s="39">
        <v>45412</v>
      </c>
      <c r="C864" s="12" t="s">
        <v>906</v>
      </c>
      <c r="D864" s="12" t="s">
        <v>1789</v>
      </c>
      <c r="E864" s="12" t="s">
        <v>1894</v>
      </c>
      <c r="F864" s="12">
        <v>4</v>
      </c>
      <c r="G864" s="12">
        <v>770.65</v>
      </c>
      <c r="H864" s="41">
        <v>0.27</v>
      </c>
      <c r="I864" s="12" t="s">
        <v>1952</v>
      </c>
      <c r="J864" s="12">
        <v>2250.2979999999998</v>
      </c>
      <c r="K864" s="17">
        <f t="shared" si="39"/>
        <v>4</v>
      </c>
      <c r="L864" s="20">
        <f t="shared" si="40"/>
        <v>770.65</v>
      </c>
      <c r="M864" s="45">
        <f t="shared" si="41"/>
        <v>0.27</v>
      </c>
    </row>
    <row r="865" spans="1:13" x14ac:dyDescent="0.3">
      <c r="A865" s="11" t="s">
        <v>2823</v>
      </c>
      <c r="B865" s="39">
        <v>45767</v>
      </c>
      <c r="C865" s="12" t="s">
        <v>670</v>
      </c>
      <c r="D865" s="12" t="s">
        <v>1660</v>
      </c>
      <c r="E865" s="12" t="s">
        <v>1904</v>
      </c>
      <c r="F865" s="12">
        <v>1</v>
      </c>
      <c r="G865" s="12">
        <v>649.22</v>
      </c>
      <c r="H865" s="41">
        <v>0.03</v>
      </c>
      <c r="I865" s="12" t="s">
        <v>1957</v>
      </c>
      <c r="J865" s="12">
        <v>629.74340000000007</v>
      </c>
      <c r="K865" s="17">
        <f t="shared" si="39"/>
        <v>1</v>
      </c>
      <c r="L865" s="20">
        <f t="shared" si="40"/>
        <v>649.22</v>
      </c>
      <c r="M865" s="45">
        <f t="shared" si="41"/>
        <v>0.03</v>
      </c>
    </row>
    <row r="866" spans="1:13" x14ac:dyDescent="0.3">
      <c r="A866" s="11" t="s">
        <v>2824</v>
      </c>
      <c r="B866" s="39">
        <v>45428</v>
      </c>
      <c r="C866" s="12" t="s">
        <v>1102</v>
      </c>
      <c r="D866" s="12" t="s">
        <v>1670</v>
      </c>
      <c r="E866" s="12" t="s">
        <v>1917</v>
      </c>
      <c r="F866" s="12">
        <v>2</v>
      </c>
      <c r="G866" s="12">
        <v>379.78</v>
      </c>
      <c r="H866" s="41">
        <v>0.2</v>
      </c>
      <c r="I866" s="12" t="s">
        <v>1952</v>
      </c>
      <c r="J866" s="12">
        <v>607.64800000000002</v>
      </c>
      <c r="K866" s="17">
        <f t="shared" si="39"/>
        <v>2</v>
      </c>
      <c r="L866" s="20">
        <f t="shared" si="40"/>
        <v>379.78</v>
      </c>
      <c r="M866" s="45">
        <f t="shared" si="41"/>
        <v>0.2</v>
      </c>
    </row>
    <row r="867" spans="1:13" x14ac:dyDescent="0.3">
      <c r="A867" s="11" t="s">
        <v>2825</v>
      </c>
      <c r="B867" s="39">
        <v>45770</v>
      </c>
      <c r="C867" s="12" t="s">
        <v>804</v>
      </c>
      <c r="D867" s="12" t="s">
        <v>1702</v>
      </c>
      <c r="E867" s="12" t="s">
        <v>1910</v>
      </c>
      <c r="F867" s="12">
        <v>3</v>
      </c>
      <c r="G867" s="12">
        <v>924.15</v>
      </c>
      <c r="H867" s="41">
        <v>0.1</v>
      </c>
      <c r="I867" s="12" t="s">
        <v>1954</v>
      </c>
      <c r="J867" s="12">
        <v>2495.2049999999999</v>
      </c>
      <c r="K867" s="17">
        <f t="shared" si="39"/>
        <v>3</v>
      </c>
      <c r="L867" s="20">
        <f t="shared" si="40"/>
        <v>924.15</v>
      </c>
      <c r="M867" s="45">
        <f t="shared" si="41"/>
        <v>0.1</v>
      </c>
    </row>
    <row r="868" spans="1:13" x14ac:dyDescent="0.3">
      <c r="A868" s="11" t="s">
        <v>2826</v>
      </c>
      <c r="B868" s="39">
        <v>45571</v>
      </c>
      <c r="C868" s="12" t="s">
        <v>1456</v>
      </c>
      <c r="D868" s="12" t="s">
        <v>1708</v>
      </c>
      <c r="E868" s="12" t="s">
        <v>1935</v>
      </c>
      <c r="F868" s="12">
        <v>3</v>
      </c>
      <c r="G868" s="12">
        <v>144.66999999999999</v>
      </c>
      <c r="H868" s="41">
        <v>0.28999999999999998</v>
      </c>
      <c r="I868" s="12" t="s">
        <v>1957</v>
      </c>
      <c r="J868" s="12">
        <v>308.14710000000002</v>
      </c>
      <c r="K868" s="17">
        <f t="shared" si="39"/>
        <v>3</v>
      </c>
      <c r="L868" s="20">
        <f t="shared" si="40"/>
        <v>144.66999999999999</v>
      </c>
      <c r="M868" s="45">
        <f t="shared" si="41"/>
        <v>0.28999999999999998</v>
      </c>
    </row>
    <row r="869" spans="1:13" x14ac:dyDescent="0.3">
      <c r="A869" s="11" t="s">
        <v>2827</v>
      </c>
      <c r="B869" s="39">
        <v>45700</v>
      </c>
      <c r="C869" s="12" t="s">
        <v>424</v>
      </c>
      <c r="D869" s="12" t="s">
        <v>1670</v>
      </c>
      <c r="E869" s="12" t="s">
        <v>1929</v>
      </c>
      <c r="F869" s="12">
        <v>2</v>
      </c>
      <c r="G869" s="12">
        <v>667.17</v>
      </c>
      <c r="H869" s="41">
        <v>0.1</v>
      </c>
      <c r="I869" s="12" t="s">
        <v>1954</v>
      </c>
      <c r="J869" s="12">
        <v>1200.9059999999999</v>
      </c>
      <c r="K869" s="17">
        <f t="shared" si="39"/>
        <v>2</v>
      </c>
      <c r="L869" s="20">
        <f t="shared" si="40"/>
        <v>667.17</v>
      </c>
      <c r="M869" s="45">
        <f t="shared" si="41"/>
        <v>0.1</v>
      </c>
    </row>
    <row r="870" spans="1:13" x14ac:dyDescent="0.3">
      <c r="A870" s="11" t="s">
        <v>2828</v>
      </c>
      <c r="B870" s="39">
        <v>45382</v>
      </c>
      <c r="C870" s="12" t="s">
        <v>1263</v>
      </c>
      <c r="D870" s="12" t="s">
        <v>1773</v>
      </c>
      <c r="E870" s="12" t="s">
        <v>1894</v>
      </c>
      <c r="F870" s="12">
        <v>1</v>
      </c>
      <c r="G870" s="12">
        <v>984.6</v>
      </c>
      <c r="H870" s="41">
        <v>0.22</v>
      </c>
      <c r="I870" s="12" t="s">
        <v>1952</v>
      </c>
      <c r="J870" s="12">
        <v>767.98800000000006</v>
      </c>
      <c r="K870" s="17">
        <f t="shared" si="39"/>
        <v>1</v>
      </c>
      <c r="L870" s="20">
        <f t="shared" si="40"/>
        <v>984.6</v>
      </c>
      <c r="M870" s="45">
        <f t="shared" si="41"/>
        <v>0.22</v>
      </c>
    </row>
    <row r="871" spans="1:13" x14ac:dyDescent="0.3">
      <c r="A871" s="11" t="s">
        <v>2829</v>
      </c>
      <c r="B871" s="39">
        <v>45260</v>
      </c>
      <c r="C871" s="12" t="s">
        <v>897</v>
      </c>
      <c r="D871" s="12" t="s">
        <v>1604</v>
      </c>
      <c r="E871" s="12" t="s">
        <v>1910</v>
      </c>
      <c r="F871" s="12">
        <v>1</v>
      </c>
      <c r="G871" s="12">
        <v>139.29</v>
      </c>
      <c r="H871" s="41">
        <v>0</v>
      </c>
      <c r="I871" s="12" t="s">
        <v>1952</v>
      </c>
      <c r="J871" s="12">
        <v>139.29</v>
      </c>
      <c r="K871" s="17">
        <f t="shared" si="39"/>
        <v>1</v>
      </c>
      <c r="L871" s="20">
        <f t="shared" si="40"/>
        <v>139.29</v>
      </c>
      <c r="M871" s="45">
        <f t="shared" si="41"/>
        <v>0</v>
      </c>
    </row>
    <row r="872" spans="1:13" x14ac:dyDescent="0.3">
      <c r="A872" s="11" t="s">
        <v>2830</v>
      </c>
      <c r="B872" s="39">
        <v>45702</v>
      </c>
      <c r="C872" s="12" t="s">
        <v>138</v>
      </c>
      <c r="D872" s="12" t="s">
        <v>1991</v>
      </c>
      <c r="E872" s="12" t="s">
        <v>1910</v>
      </c>
      <c r="F872" s="12">
        <v>3</v>
      </c>
      <c r="G872" s="12">
        <v>459.57</v>
      </c>
      <c r="H872" s="41">
        <v>0.1</v>
      </c>
      <c r="I872" s="12" t="s">
        <v>1957</v>
      </c>
      <c r="J872" s="12">
        <v>1240.8389999999999</v>
      </c>
      <c r="K872" s="17">
        <f t="shared" si="39"/>
        <v>3</v>
      </c>
      <c r="L872" s="20">
        <f t="shared" si="40"/>
        <v>459.57</v>
      </c>
      <c r="M872" s="45">
        <f t="shared" si="41"/>
        <v>0.1</v>
      </c>
    </row>
    <row r="873" spans="1:13" x14ac:dyDescent="0.3">
      <c r="A873" s="11" t="s">
        <v>2831</v>
      </c>
      <c r="B873" s="39">
        <v>45302</v>
      </c>
      <c r="C873" s="12" t="s">
        <v>248</v>
      </c>
      <c r="D873" s="12" t="s">
        <v>1693</v>
      </c>
      <c r="E873" s="12" t="s">
        <v>1929</v>
      </c>
      <c r="F873" s="12">
        <v>1</v>
      </c>
      <c r="G873" s="12">
        <v>517.82000000000005</v>
      </c>
      <c r="H873" s="41">
        <v>0.28999999999999998</v>
      </c>
      <c r="I873" s="12" t="s">
        <v>1952</v>
      </c>
      <c r="J873" s="12">
        <v>367.65219999999999</v>
      </c>
      <c r="K873" s="17">
        <f t="shared" si="39"/>
        <v>1</v>
      </c>
      <c r="L873" s="20">
        <f t="shared" si="40"/>
        <v>517.82000000000005</v>
      </c>
      <c r="M873" s="45">
        <f t="shared" si="41"/>
        <v>0.28999999999999998</v>
      </c>
    </row>
    <row r="874" spans="1:13" x14ac:dyDescent="0.3">
      <c r="A874" s="11" t="s">
        <v>2832</v>
      </c>
      <c r="B874" s="39">
        <v>45653</v>
      </c>
      <c r="C874" s="12" t="s">
        <v>1195</v>
      </c>
      <c r="D874" s="12" t="s">
        <v>1804</v>
      </c>
      <c r="E874" s="12" t="s">
        <v>1904</v>
      </c>
      <c r="F874" s="12">
        <v>4</v>
      </c>
      <c r="G874" s="12">
        <v>282.45</v>
      </c>
      <c r="H874" s="41">
        <v>0.28999999999999998</v>
      </c>
      <c r="I874" s="12" t="s">
        <v>1957</v>
      </c>
      <c r="J874" s="12">
        <v>802.1579999999999</v>
      </c>
      <c r="K874" s="17">
        <f t="shared" si="39"/>
        <v>4</v>
      </c>
      <c r="L874" s="20">
        <f t="shared" si="40"/>
        <v>282.45</v>
      </c>
      <c r="M874" s="45">
        <f t="shared" si="41"/>
        <v>0.28999999999999998</v>
      </c>
    </row>
    <row r="875" spans="1:13" x14ac:dyDescent="0.3">
      <c r="A875" s="11" t="s">
        <v>2833</v>
      </c>
      <c r="B875" s="39">
        <v>45250</v>
      </c>
      <c r="C875" s="12" t="s">
        <v>1416</v>
      </c>
      <c r="D875" s="12" t="s">
        <v>1837</v>
      </c>
      <c r="E875" s="12" t="s">
        <v>1907</v>
      </c>
      <c r="F875" s="12">
        <v>2</v>
      </c>
      <c r="G875" s="12">
        <v>386.46</v>
      </c>
      <c r="H875" s="41">
        <v>0.23</v>
      </c>
      <c r="I875" s="12" t="s">
        <v>1957</v>
      </c>
      <c r="J875" s="12">
        <v>595.14840000000004</v>
      </c>
      <c r="K875" s="17">
        <f t="shared" si="39"/>
        <v>2</v>
      </c>
      <c r="L875" s="20">
        <f t="shared" si="40"/>
        <v>386.46</v>
      </c>
      <c r="M875" s="45">
        <f t="shared" si="41"/>
        <v>0.23</v>
      </c>
    </row>
    <row r="876" spans="1:13" x14ac:dyDescent="0.3">
      <c r="A876" s="11" t="s">
        <v>2834</v>
      </c>
      <c r="B876" s="39">
        <v>45661</v>
      </c>
      <c r="C876" s="12" t="s">
        <v>647</v>
      </c>
      <c r="D876" s="12" t="s">
        <v>1624</v>
      </c>
      <c r="E876" s="12" t="s">
        <v>1894</v>
      </c>
      <c r="F876" s="12">
        <v>1</v>
      </c>
      <c r="G876" s="12">
        <v>270.45</v>
      </c>
      <c r="H876" s="41">
        <v>0.15</v>
      </c>
      <c r="I876" s="12" t="s">
        <v>1957</v>
      </c>
      <c r="J876" s="12">
        <v>229.88249999999999</v>
      </c>
      <c r="K876" s="17">
        <f t="shared" si="39"/>
        <v>1</v>
      </c>
      <c r="L876" s="20">
        <f t="shared" si="40"/>
        <v>270.45</v>
      </c>
      <c r="M876" s="45">
        <f t="shared" si="41"/>
        <v>0.15</v>
      </c>
    </row>
    <row r="877" spans="1:13" x14ac:dyDescent="0.3">
      <c r="A877" s="11" t="s">
        <v>2835</v>
      </c>
      <c r="B877" s="39">
        <v>45493</v>
      </c>
      <c r="C877" s="12" t="s">
        <v>164</v>
      </c>
      <c r="D877" s="12" t="s">
        <v>1804</v>
      </c>
      <c r="E877" s="12" t="s">
        <v>1917</v>
      </c>
      <c r="F877" s="12">
        <v>4</v>
      </c>
      <c r="G877" s="12">
        <v>762.94</v>
      </c>
      <c r="H877" s="41">
        <v>0.09</v>
      </c>
      <c r="I877" s="12" t="s">
        <v>1957</v>
      </c>
      <c r="J877" s="12">
        <v>2777.1016</v>
      </c>
      <c r="K877" s="17">
        <f t="shared" si="39"/>
        <v>4</v>
      </c>
      <c r="L877" s="20">
        <f t="shared" si="40"/>
        <v>762.94</v>
      </c>
      <c r="M877" s="45">
        <f t="shared" si="41"/>
        <v>0.09</v>
      </c>
    </row>
    <row r="878" spans="1:13" x14ac:dyDescent="0.3">
      <c r="A878" s="11" t="s">
        <v>2836</v>
      </c>
      <c r="B878" s="39">
        <v>45242</v>
      </c>
      <c r="C878" s="12" t="s">
        <v>1526</v>
      </c>
      <c r="D878" s="12" t="s">
        <v>1696</v>
      </c>
      <c r="E878" s="12" t="s">
        <v>1925</v>
      </c>
      <c r="F878" s="12">
        <v>1</v>
      </c>
      <c r="G878" s="12">
        <v>409.03</v>
      </c>
      <c r="H878" s="41">
        <v>0.25</v>
      </c>
      <c r="I878" s="12" t="s">
        <v>1957</v>
      </c>
      <c r="J878" s="12">
        <v>306.77249999999998</v>
      </c>
      <c r="K878" s="17">
        <f t="shared" si="39"/>
        <v>1</v>
      </c>
      <c r="L878" s="20">
        <f t="shared" si="40"/>
        <v>409.03</v>
      </c>
      <c r="M878" s="45">
        <f t="shared" si="41"/>
        <v>0.25</v>
      </c>
    </row>
    <row r="879" spans="1:13" x14ac:dyDescent="0.3">
      <c r="A879" s="11" t="s">
        <v>2837</v>
      </c>
      <c r="B879" s="39">
        <v>45411</v>
      </c>
      <c r="C879" s="12" t="s">
        <v>718</v>
      </c>
      <c r="D879" s="12" t="s">
        <v>1864</v>
      </c>
      <c r="E879" s="12" t="s">
        <v>1938</v>
      </c>
      <c r="F879" s="12">
        <v>2</v>
      </c>
      <c r="G879" s="12">
        <v>891.13</v>
      </c>
      <c r="H879" s="41">
        <v>0.13</v>
      </c>
      <c r="I879" s="12" t="s">
        <v>1952</v>
      </c>
      <c r="J879" s="12">
        <v>1550.5662</v>
      </c>
      <c r="K879" s="17">
        <f t="shared" si="39"/>
        <v>2</v>
      </c>
      <c r="L879" s="20">
        <f t="shared" si="40"/>
        <v>891.13</v>
      </c>
      <c r="M879" s="45">
        <f t="shared" si="41"/>
        <v>0.13</v>
      </c>
    </row>
    <row r="880" spans="1:13" x14ac:dyDescent="0.3">
      <c r="A880" s="11" t="s">
        <v>2838</v>
      </c>
      <c r="B880" s="39">
        <v>45593</v>
      </c>
      <c r="C880" s="12" t="s">
        <v>134</v>
      </c>
      <c r="D880" s="12" t="s">
        <v>1852</v>
      </c>
      <c r="E880" s="12" t="s">
        <v>1932</v>
      </c>
      <c r="F880" s="12">
        <v>1</v>
      </c>
      <c r="G880" s="12">
        <v>553.38</v>
      </c>
      <c r="H880" s="41">
        <v>0.21</v>
      </c>
      <c r="I880" s="12" t="s">
        <v>1954</v>
      </c>
      <c r="J880" s="12">
        <v>437.17020000000002</v>
      </c>
      <c r="K880" s="17">
        <f t="shared" si="39"/>
        <v>1</v>
      </c>
      <c r="L880" s="20">
        <f t="shared" si="40"/>
        <v>553.38</v>
      </c>
      <c r="M880" s="45">
        <f t="shared" si="41"/>
        <v>0.21</v>
      </c>
    </row>
    <row r="881" spans="1:13" x14ac:dyDescent="0.3">
      <c r="A881" s="11" t="s">
        <v>2839</v>
      </c>
      <c r="B881" s="39">
        <v>45281</v>
      </c>
      <c r="C881" s="12" t="s">
        <v>541</v>
      </c>
      <c r="D881" s="12" t="s">
        <v>1831</v>
      </c>
      <c r="E881" s="12" t="s">
        <v>1925</v>
      </c>
      <c r="F881" s="12">
        <v>2</v>
      </c>
      <c r="G881" s="12">
        <v>652.29999999999995</v>
      </c>
      <c r="H881" s="41">
        <v>0.16</v>
      </c>
      <c r="I881" s="12" t="s">
        <v>1957</v>
      </c>
      <c r="J881" s="12">
        <v>1095.864</v>
      </c>
      <c r="K881" s="17">
        <f t="shared" si="39"/>
        <v>2</v>
      </c>
      <c r="L881" s="20">
        <f t="shared" si="40"/>
        <v>652.29999999999995</v>
      </c>
      <c r="M881" s="45">
        <f t="shared" si="41"/>
        <v>0.16</v>
      </c>
    </row>
    <row r="882" spans="1:13" x14ac:dyDescent="0.3">
      <c r="A882" s="11" t="s">
        <v>2840</v>
      </c>
      <c r="B882" s="39">
        <v>45575</v>
      </c>
      <c r="C882" s="12" t="s">
        <v>427</v>
      </c>
      <c r="D882" s="12" t="s">
        <v>1699</v>
      </c>
      <c r="E882" s="12" t="s">
        <v>1914</v>
      </c>
      <c r="F882" s="12">
        <v>4</v>
      </c>
      <c r="G882" s="12">
        <v>194.36</v>
      </c>
      <c r="H882" s="41">
        <v>0.18</v>
      </c>
      <c r="I882" s="12" t="s">
        <v>1957</v>
      </c>
      <c r="J882" s="12">
        <v>637.50080000000014</v>
      </c>
      <c r="K882" s="17">
        <f t="shared" si="39"/>
        <v>4</v>
      </c>
      <c r="L882" s="20">
        <f t="shared" si="40"/>
        <v>194.36</v>
      </c>
      <c r="M882" s="45">
        <f t="shared" si="41"/>
        <v>0.18</v>
      </c>
    </row>
    <row r="883" spans="1:13" x14ac:dyDescent="0.3">
      <c r="A883" s="11" t="s">
        <v>2841</v>
      </c>
      <c r="B883" s="39">
        <v>45660</v>
      </c>
      <c r="C883" s="12" t="s">
        <v>520</v>
      </c>
      <c r="D883" s="12" t="s">
        <v>1852</v>
      </c>
      <c r="E883" s="12" t="s">
        <v>1885</v>
      </c>
      <c r="F883" s="12">
        <v>3</v>
      </c>
      <c r="G883" s="12">
        <v>476.37</v>
      </c>
      <c r="H883" s="41">
        <v>0.21</v>
      </c>
      <c r="I883" s="12" t="s">
        <v>1957</v>
      </c>
      <c r="J883" s="12">
        <v>1128.9969000000001</v>
      </c>
      <c r="K883" s="17">
        <f t="shared" si="39"/>
        <v>3</v>
      </c>
      <c r="L883" s="20">
        <f t="shared" si="40"/>
        <v>476.37</v>
      </c>
      <c r="M883" s="45">
        <f t="shared" si="41"/>
        <v>0.21</v>
      </c>
    </row>
    <row r="884" spans="1:13" x14ac:dyDescent="0.3">
      <c r="A884" s="11" t="s">
        <v>2842</v>
      </c>
      <c r="B884" s="39">
        <v>45360</v>
      </c>
      <c r="C884" s="12" t="s">
        <v>1153</v>
      </c>
      <c r="D884" s="12" t="s">
        <v>1693</v>
      </c>
      <c r="E884" s="12" t="s">
        <v>1901</v>
      </c>
      <c r="F884" s="12">
        <v>3</v>
      </c>
      <c r="G884" s="12">
        <v>174.57</v>
      </c>
      <c r="H884" s="41">
        <v>0</v>
      </c>
      <c r="I884" s="12" t="s">
        <v>1954</v>
      </c>
      <c r="J884" s="12">
        <v>523.71</v>
      </c>
      <c r="K884" s="17">
        <f t="shared" si="39"/>
        <v>3</v>
      </c>
      <c r="L884" s="20">
        <f t="shared" si="40"/>
        <v>174.57</v>
      </c>
      <c r="M884" s="45">
        <f t="shared" si="41"/>
        <v>0</v>
      </c>
    </row>
    <row r="885" spans="1:13" x14ac:dyDescent="0.3">
      <c r="A885" s="11" t="s">
        <v>2843</v>
      </c>
      <c r="B885" s="39">
        <v>45526</v>
      </c>
      <c r="C885" s="12" t="s">
        <v>418</v>
      </c>
      <c r="D885" s="12" t="s">
        <v>1831</v>
      </c>
      <c r="E885" s="12" t="s">
        <v>1880</v>
      </c>
      <c r="F885" s="12">
        <v>3</v>
      </c>
      <c r="G885" s="12">
        <v>762</v>
      </c>
      <c r="H885" s="41">
        <v>0.02</v>
      </c>
      <c r="I885" s="12" t="s">
        <v>1954</v>
      </c>
      <c r="J885" s="12">
        <v>2240.2800000000002</v>
      </c>
      <c r="K885" s="17">
        <f t="shared" si="39"/>
        <v>3</v>
      </c>
      <c r="L885" s="20">
        <f t="shared" si="40"/>
        <v>762</v>
      </c>
      <c r="M885" s="45">
        <f t="shared" si="41"/>
        <v>0.02</v>
      </c>
    </row>
    <row r="886" spans="1:13" x14ac:dyDescent="0.3">
      <c r="A886" s="11" t="s">
        <v>2844</v>
      </c>
      <c r="B886" s="39">
        <v>45395</v>
      </c>
      <c r="C886" s="12" t="s">
        <v>1330</v>
      </c>
      <c r="D886" s="12" t="s">
        <v>1792</v>
      </c>
      <c r="E886" s="12" t="s">
        <v>1941</v>
      </c>
      <c r="F886" s="12">
        <v>1</v>
      </c>
      <c r="G886" s="12">
        <v>44.08</v>
      </c>
      <c r="H886" s="41">
        <v>0.05</v>
      </c>
      <c r="I886" s="12" t="s">
        <v>1952</v>
      </c>
      <c r="J886" s="12">
        <v>41.875999999999998</v>
      </c>
      <c r="K886" s="17">
        <f t="shared" si="39"/>
        <v>1</v>
      </c>
      <c r="L886" s="20">
        <f t="shared" si="40"/>
        <v>44.08</v>
      </c>
      <c r="M886" s="45">
        <f t="shared" si="41"/>
        <v>0.05</v>
      </c>
    </row>
    <row r="887" spans="1:13" x14ac:dyDescent="0.3">
      <c r="A887" s="11" t="s">
        <v>2845</v>
      </c>
      <c r="B887" s="39">
        <v>45466</v>
      </c>
      <c r="C887" s="12" t="s">
        <v>1529</v>
      </c>
      <c r="D887" s="12" t="s">
        <v>1752</v>
      </c>
      <c r="E887" s="12" t="s">
        <v>1925</v>
      </c>
      <c r="F887" s="12">
        <v>1</v>
      </c>
      <c r="G887" s="12">
        <v>992.37</v>
      </c>
      <c r="H887" s="41">
        <v>0.24</v>
      </c>
      <c r="I887" s="12" t="s">
        <v>1957</v>
      </c>
      <c r="J887" s="12">
        <v>754.20119999999997</v>
      </c>
      <c r="K887" s="17">
        <f t="shared" si="39"/>
        <v>1</v>
      </c>
      <c r="L887" s="20">
        <f t="shared" si="40"/>
        <v>992.37</v>
      </c>
      <c r="M887" s="45">
        <f t="shared" si="41"/>
        <v>0.24</v>
      </c>
    </row>
    <row r="888" spans="1:13" x14ac:dyDescent="0.3">
      <c r="A888" s="11" t="s">
        <v>2846</v>
      </c>
      <c r="B888" s="39">
        <v>45876</v>
      </c>
      <c r="C888" s="12" t="s">
        <v>664</v>
      </c>
      <c r="D888" s="12" t="s">
        <v>1663</v>
      </c>
      <c r="E888" s="12" t="s">
        <v>1917</v>
      </c>
      <c r="F888" s="12">
        <v>3</v>
      </c>
      <c r="G888" s="12">
        <v>465.4</v>
      </c>
      <c r="H888" s="41">
        <v>0.28999999999999998</v>
      </c>
      <c r="I888" s="12" t="s">
        <v>1957</v>
      </c>
      <c r="J888" s="12">
        <v>991.30199999999979</v>
      </c>
      <c r="K888" s="17">
        <f t="shared" si="39"/>
        <v>3</v>
      </c>
      <c r="L888" s="20">
        <f t="shared" si="40"/>
        <v>465.4</v>
      </c>
      <c r="M888" s="45">
        <f t="shared" si="41"/>
        <v>0.28999999999999998</v>
      </c>
    </row>
    <row r="889" spans="1:13" x14ac:dyDescent="0.3">
      <c r="A889" s="11" t="s">
        <v>2847</v>
      </c>
      <c r="B889" s="39">
        <v>45724</v>
      </c>
      <c r="C889" s="12" t="s">
        <v>1069</v>
      </c>
      <c r="D889" s="12" t="s">
        <v>1991</v>
      </c>
      <c r="E889" s="12" t="s">
        <v>1917</v>
      </c>
      <c r="F889" s="12">
        <v>2</v>
      </c>
      <c r="G889" s="12">
        <v>693.61</v>
      </c>
      <c r="H889" s="41">
        <v>0.15</v>
      </c>
      <c r="I889" s="12" t="s">
        <v>1954</v>
      </c>
      <c r="J889" s="12">
        <v>1179.1369999999999</v>
      </c>
      <c r="K889" s="17">
        <f t="shared" si="39"/>
        <v>2</v>
      </c>
      <c r="L889" s="20">
        <f t="shared" si="40"/>
        <v>693.61</v>
      </c>
      <c r="M889" s="45">
        <f t="shared" si="41"/>
        <v>0.15</v>
      </c>
    </row>
    <row r="890" spans="1:13" x14ac:dyDescent="0.3">
      <c r="A890" s="11" t="s">
        <v>2848</v>
      </c>
      <c r="B890" s="39">
        <v>45801</v>
      </c>
      <c r="C890" s="12" t="s">
        <v>1444</v>
      </c>
      <c r="D890" s="12" t="s">
        <v>1776</v>
      </c>
      <c r="E890" s="12" t="s">
        <v>1910</v>
      </c>
      <c r="F890" s="12">
        <v>2</v>
      </c>
      <c r="G890" s="12">
        <v>995.11</v>
      </c>
      <c r="H890" s="41">
        <v>0.13</v>
      </c>
      <c r="I890" s="12" t="s">
        <v>1954</v>
      </c>
      <c r="J890" s="12">
        <v>1731.4914000000001</v>
      </c>
      <c r="K890" s="17">
        <f t="shared" si="39"/>
        <v>2</v>
      </c>
      <c r="L890" s="20">
        <f t="shared" si="40"/>
        <v>995.11</v>
      </c>
      <c r="M890" s="45">
        <f t="shared" si="41"/>
        <v>0.13</v>
      </c>
    </row>
    <row r="891" spans="1:13" x14ac:dyDescent="0.3">
      <c r="A891" s="11" t="s">
        <v>2849</v>
      </c>
      <c r="B891" s="39">
        <v>45749</v>
      </c>
      <c r="C891" s="12" t="s">
        <v>1201</v>
      </c>
      <c r="D891" s="12" t="s">
        <v>1638</v>
      </c>
      <c r="E891" s="12" t="s">
        <v>1897</v>
      </c>
      <c r="F891" s="12">
        <v>3</v>
      </c>
      <c r="G891" s="12">
        <v>70.97</v>
      </c>
      <c r="H891" s="41">
        <v>0.06</v>
      </c>
      <c r="I891" s="12" t="s">
        <v>1957</v>
      </c>
      <c r="J891" s="12">
        <v>200.1354</v>
      </c>
      <c r="K891" s="17">
        <f t="shared" si="39"/>
        <v>3</v>
      </c>
      <c r="L891" s="20">
        <f t="shared" si="40"/>
        <v>70.97</v>
      </c>
      <c r="M891" s="45">
        <f t="shared" si="41"/>
        <v>0.06</v>
      </c>
    </row>
    <row r="892" spans="1:13" x14ac:dyDescent="0.3">
      <c r="A892" s="11" t="s">
        <v>2850</v>
      </c>
      <c r="B892" s="39">
        <v>45325</v>
      </c>
      <c r="C892" s="12" t="s">
        <v>400</v>
      </c>
      <c r="D892" s="12" t="s">
        <v>1825</v>
      </c>
      <c r="E892" s="12" t="s">
        <v>1914</v>
      </c>
      <c r="F892" s="12">
        <v>3</v>
      </c>
      <c r="G892" s="12">
        <v>470.42</v>
      </c>
      <c r="H892" s="41">
        <v>0.16</v>
      </c>
      <c r="I892" s="12" t="s">
        <v>1952</v>
      </c>
      <c r="J892" s="12">
        <v>1185.4584</v>
      </c>
      <c r="K892" s="17">
        <f t="shared" si="39"/>
        <v>3</v>
      </c>
      <c r="L892" s="20">
        <f t="shared" si="40"/>
        <v>470.42</v>
      </c>
      <c r="M892" s="45">
        <f t="shared" si="41"/>
        <v>0.16</v>
      </c>
    </row>
    <row r="893" spans="1:13" x14ac:dyDescent="0.3">
      <c r="A893" s="11" t="s">
        <v>2851</v>
      </c>
      <c r="B893" s="39">
        <v>45932</v>
      </c>
      <c r="C893" s="12" t="s">
        <v>1000</v>
      </c>
      <c r="D893" s="12" t="s">
        <v>1834</v>
      </c>
      <c r="E893" s="12" t="s">
        <v>1932</v>
      </c>
      <c r="F893" s="12">
        <v>2</v>
      </c>
      <c r="G893" s="12">
        <v>215.59</v>
      </c>
      <c r="H893" s="41">
        <v>0.18</v>
      </c>
      <c r="I893" s="12" t="s">
        <v>1952</v>
      </c>
      <c r="J893" s="12">
        <v>353.56760000000003</v>
      </c>
      <c r="K893" s="17">
        <f t="shared" si="39"/>
        <v>2</v>
      </c>
      <c r="L893" s="20">
        <f t="shared" si="40"/>
        <v>215.59</v>
      </c>
      <c r="M893" s="45">
        <f t="shared" si="41"/>
        <v>0.18</v>
      </c>
    </row>
    <row r="894" spans="1:13" x14ac:dyDescent="0.3">
      <c r="A894" s="11" t="s">
        <v>2852</v>
      </c>
      <c r="B894" s="39">
        <v>45895</v>
      </c>
      <c r="C894" s="12" t="s">
        <v>777</v>
      </c>
      <c r="D894" s="12" t="s">
        <v>1852</v>
      </c>
      <c r="E894" s="12" t="s">
        <v>1880</v>
      </c>
      <c r="F894" s="12">
        <v>1</v>
      </c>
      <c r="G894" s="12">
        <v>533.79999999999995</v>
      </c>
      <c r="H894" s="41">
        <v>0.27</v>
      </c>
      <c r="I894" s="12" t="s">
        <v>1957</v>
      </c>
      <c r="J894" s="12">
        <v>389.67399999999998</v>
      </c>
      <c r="K894" s="17">
        <f t="shared" si="39"/>
        <v>1</v>
      </c>
      <c r="L894" s="20">
        <f t="shared" si="40"/>
        <v>533.79999999999995</v>
      </c>
      <c r="M894" s="45">
        <f t="shared" si="41"/>
        <v>0.27</v>
      </c>
    </row>
    <row r="895" spans="1:13" x14ac:dyDescent="0.3">
      <c r="A895" s="11" t="s">
        <v>2853</v>
      </c>
      <c r="B895" s="39">
        <v>45614</v>
      </c>
      <c r="C895" s="12" t="s">
        <v>339</v>
      </c>
      <c r="D895" s="12" t="s">
        <v>1667</v>
      </c>
      <c r="E895" s="12" t="s">
        <v>1894</v>
      </c>
      <c r="F895" s="12">
        <v>2</v>
      </c>
      <c r="G895" s="12">
        <v>732.67</v>
      </c>
      <c r="H895" s="41">
        <v>0.24</v>
      </c>
      <c r="I895" s="12" t="s">
        <v>1954</v>
      </c>
      <c r="J895" s="12">
        <v>1113.6584</v>
      </c>
      <c r="K895" s="17">
        <f t="shared" si="39"/>
        <v>2</v>
      </c>
      <c r="L895" s="20">
        <f t="shared" si="40"/>
        <v>732.67</v>
      </c>
      <c r="M895" s="45">
        <f t="shared" si="41"/>
        <v>0.24</v>
      </c>
    </row>
    <row r="896" spans="1:13" x14ac:dyDescent="0.3">
      <c r="A896" s="11" t="s">
        <v>2854</v>
      </c>
      <c r="B896" s="39">
        <v>45247</v>
      </c>
      <c r="C896" s="12" t="s">
        <v>1513</v>
      </c>
      <c r="D896" s="12" t="s">
        <v>1755</v>
      </c>
      <c r="E896" s="12" t="s">
        <v>1925</v>
      </c>
      <c r="F896" s="12">
        <v>4</v>
      </c>
      <c r="G896" s="12">
        <v>106.48</v>
      </c>
      <c r="H896" s="41">
        <v>0.1</v>
      </c>
      <c r="I896" s="12" t="s">
        <v>1957</v>
      </c>
      <c r="J896" s="12">
        <v>383.32799999999997</v>
      </c>
      <c r="K896" s="17">
        <f t="shared" si="39"/>
        <v>4</v>
      </c>
      <c r="L896" s="20">
        <f t="shared" si="40"/>
        <v>106.48</v>
      </c>
      <c r="M896" s="45">
        <f t="shared" si="41"/>
        <v>0.1</v>
      </c>
    </row>
    <row r="897" spans="1:13" x14ac:dyDescent="0.3">
      <c r="A897" s="11" t="s">
        <v>2855</v>
      </c>
      <c r="B897" s="39">
        <v>45696</v>
      </c>
      <c r="C897" s="12" t="s">
        <v>376</v>
      </c>
      <c r="D897" s="12" t="s">
        <v>1746</v>
      </c>
      <c r="E897" s="12" t="s">
        <v>1894</v>
      </c>
      <c r="F897" s="12">
        <v>1</v>
      </c>
      <c r="G897" s="12">
        <v>38.950000000000003</v>
      </c>
      <c r="H897" s="41">
        <v>0.28000000000000003</v>
      </c>
      <c r="I897" s="12" t="s">
        <v>1952</v>
      </c>
      <c r="J897" s="12">
        <v>28.044</v>
      </c>
      <c r="K897" s="17">
        <f t="shared" si="39"/>
        <v>1</v>
      </c>
      <c r="L897" s="20">
        <f t="shared" si="40"/>
        <v>38.950000000000003</v>
      </c>
      <c r="M897" s="45">
        <f t="shared" si="41"/>
        <v>0.28000000000000003</v>
      </c>
    </row>
    <row r="898" spans="1:13" x14ac:dyDescent="0.3">
      <c r="A898" s="11" t="s">
        <v>2856</v>
      </c>
      <c r="B898" s="39">
        <v>45294</v>
      </c>
      <c r="C898" s="12" t="s">
        <v>1348</v>
      </c>
      <c r="D898" s="12" t="s">
        <v>1864</v>
      </c>
      <c r="E898" s="12" t="s">
        <v>1932</v>
      </c>
      <c r="F898" s="12">
        <v>1</v>
      </c>
      <c r="G898" s="12">
        <v>835.17</v>
      </c>
      <c r="H898" s="41">
        <v>0.02</v>
      </c>
      <c r="I898" s="12" t="s">
        <v>1957</v>
      </c>
      <c r="J898" s="12">
        <v>818.46659999999997</v>
      </c>
      <c r="K898" s="17">
        <f t="shared" ref="K898:K961" si="42">IF(F898="",AVERAGEIF($D$2:$D$2000,D898,$F$2:$F$2000),F898)</f>
        <v>1</v>
      </c>
      <c r="L898" s="20">
        <f t="shared" ref="L898:L961" si="43">IF(G898="",AVERAGEIF($D$2:$D$2000,D898,$G$2:$G$2000),G898)</f>
        <v>835.17</v>
      </c>
      <c r="M898" s="45">
        <f t="shared" ref="M898:M961" si="44">IF(H898="",AVERAGE($D$2:$D$2000,D898,$H$2:$H$2000),H898)</f>
        <v>0.02</v>
      </c>
    </row>
    <row r="899" spans="1:13" x14ac:dyDescent="0.3">
      <c r="A899" s="11" t="s">
        <v>2857</v>
      </c>
      <c r="B899" s="39">
        <v>45389</v>
      </c>
      <c r="C899" s="12" t="s">
        <v>464</v>
      </c>
      <c r="D899" s="12" t="s">
        <v>1825</v>
      </c>
      <c r="E899" s="12" t="s">
        <v>1894</v>
      </c>
      <c r="F899" s="12">
        <v>1</v>
      </c>
      <c r="G899" s="12">
        <v>113.07</v>
      </c>
      <c r="H899" s="41">
        <v>0.24</v>
      </c>
      <c r="I899" s="12" t="s">
        <v>1952</v>
      </c>
      <c r="J899" s="12">
        <v>85.933199999999999</v>
      </c>
      <c r="K899" s="17">
        <f t="shared" si="42"/>
        <v>1</v>
      </c>
      <c r="L899" s="20">
        <f t="shared" si="43"/>
        <v>113.07</v>
      </c>
      <c r="M899" s="45">
        <f t="shared" si="44"/>
        <v>0.24</v>
      </c>
    </row>
    <row r="900" spans="1:13" x14ac:dyDescent="0.3">
      <c r="A900" s="11" t="s">
        <v>2858</v>
      </c>
      <c r="B900" s="39">
        <v>45930</v>
      </c>
      <c r="C900" s="12" t="s">
        <v>1447</v>
      </c>
      <c r="D900" s="12" t="s">
        <v>1858</v>
      </c>
      <c r="E900" s="12" t="s">
        <v>1922</v>
      </c>
      <c r="F900" s="12">
        <v>2</v>
      </c>
      <c r="G900" s="12">
        <v>451.33</v>
      </c>
      <c r="H900" s="41">
        <v>0.23</v>
      </c>
      <c r="I900" s="12" t="s">
        <v>1957</v>
      </c>
      <c r="J900" s="12">
        <v>695.04819999999995</v>
      </c>
      <c r="K900" s="17">
        <f t="shared" si="42"/>
        <v>2</v>
      </c>
      <c r="L900" s="20">
        <f t="shared" si="43"/>
        <v>451.33</v>
      </c>
      <c r="M900" s="45">
        <f t="shared" si="44"/>
        <v>0.23</v>
      </c>
    </row>
    <row r="901" spans="1:13" x14ac:dyDescent="0.3">
      <c r="A901" s="11" t="s">
        <v>2859</v>
      </c>
      <c r="B901" s="39">
        <v>45456</v>
      </c>
      <c r="C901" s="12" t="s">
        <v>1174</v>
      </c>
      <c r="D901" s="12" t="s">
        <v>1834</v>
      </c>
      <c r="E901" s="12" t="s">
        <v>1904</v>
      </c>
      <c r="F901" s="12">
        <v>3</v>
      </c>
      <c r="G901" s="12">
        <v>619.80999999999995</v>
      </c>
      <c r="H901" s="41">
        <v>0.16</v>
      </c>
      <c r="I901" s="12" t="s">
        <v>1957</v>
      </c>
      <c r="J901" s="12">
        <v>1561.9212</v>
      </c>
      <c r="K901" s="17">
        <f t="shared" si="42"/>
        <v>3</v>
      </c>
      <c r="L901" s="20">
        <f t="shared" si="43"/>
        <v>619.80999999999995</v>
      </c>
      <c r="M901" s="45">
        <f t="shared" si="44"/>
        <v>0.16</v>
      </c>
    </row>
    <row r="902" spans="1:13" x14ac:dyDescent="0.3">
      <c r="A902" s="11" t="s">
        <v>2860</v>
      </c>
      <c r="B902" s="39">
        <v>45713</v>
      </c>
      <c r="C902" s="12" t="s">
        <v>385</v>
      </c>
      <c r="D902" s="12" t="s">
        <v>1761</v>
      </c>
      <c r="E902" s="12" t="s">
        <v>1907</v>
      </c>
      <c r="F902" s="12">
        <v>4</v>
      </c>
      <c r="G902" s="12">
        <v>46.97</v>
      </c>
      <c r="H902" s="41">
        <v>0.26</v>
      </c>
      <c r="I902" s="12" t="s">
        <v>1954</v>
      </c>
      <c r="J902" s="12">
        <v>139.03120000000001</v>
      </c>
      <c r="K902" s="17">
        <f t="shared" si="42"/>
        <v>4</v>
      </c>
      <c r="L902" s="20">
        <f t="shared" si="43"/>
        <v>46.97</v>
      </c>
      <c r="M902" s="45">
        <f t="shared" si="44"/>
        <v>0.26</v>
      </c>
    </row>
    <row r="903" spans="1:13" x14ac:dyDescent="0.3">
      <c r="A903" s="11" t="s">
        <v>2861</v>
      </c>
      <c r="B903" s="39">
        <v>45784</v>
      </c>
      <c r="C903" s="12" t="s">
        <v>614</v>
      </c>
      <c r="D903" s="12" t="s">
        <v>1711</v>
      </c>
      <c r="E903" s="12" t="s">
        <v>1889</v>
      </c>
      <c r="F903" s="12">
        <v>2</v>
      </c>
      <c r="G903" s="12">
        <v>71.48</v>
      </c>
      <c r="H903" s="41">
        <v>0.14000000000000001</v>
      </c>
      <c r="I903" s="12" t="s">
        <v>1957</v>
      </c>
      <c r="J903" s="12">
        <v>122.9456</v>
      </c>
      <c r="K903" s="17">
        <f t="shared" si="42"/>
        <v>2</v>
      </c>
      <c r="L903" s="20">
        <f t="shared" si="43"/>
        <v>71.48</v>
      </c>
      <c r="M903" s="45">
        <f t="shared" si="44"/>
        <v>0.14000000000000001</v>
      </c>
    </row>
    <row r="904" spans="1:13" x14ac:dyDescent="0.3">
      <c r="A904" s="11" t="s">
        <v>2862</v>
      </c>
      <c r="B904" s="39">
        <v>45812</v>
      </c>
      <c r="C904" s="12" t="s">
        <v>8</v>
      </c>
      <c r="D904" s="12" t="s">
        <v>1743</v>
      </c>
      <c r="E904" s="12" t="s">
        <v>1941</v>
      </c>
      <c r="F904" s="12">
        <v>2</v>
      </c>
      <c r="G904" s="12">
        <v>404.08</v>
      </c>
      <c r="H904" s="41">
        <v>7.0000000000000007E-2</v>
      </c>
      <c r="I904" s="12" t="s">
        <v>1952</v>
      </c>
      <c r="J904" s="12">
        <v>751.58879999999988</v>
      </c>
      <c r="K904" s="17">
        <f t="shared" si="42"/>
        <v>2</v>
      </c>
      <c r="L904" s="20">
        <f t="shared" si="43"/>
        <v>404.08</v>
      </c>
      <c r="M904" s="45">
        <f t="shared" si="44"/>
        <v>7.0000000000000007E-2</v>
      </c>
    </row>
    <row r="905" spans="1:13" x14ac:dyDescent="0.3">
      <c r="A905" s="11" t="s">
        <v>2863</v>
      </c>
      <c r="B905" s="39">
        <v>45653</v>
      </c>
      <c r="C905" s="12" t="s">
        <v>852</v>
      </c>
      <c r="D905" s="12" t="s">
        <v>1618</v>
      </c>
      <c r="E905" s="12" t="s">
        <v>1932</v>
      </c>
      <c r="F905" s="12">
        <v>1</v>
      </c>
      <c r="G905" s="12">
        <v>519.91</v>
      </c>
      <c r="H905" s="41">
        <v>0.05</v>
      </c>
      <c r="I905" s="12" t="s">
        <v>1957</v>
      </c>
      <c r="J905" s="12">
        <v>493.91449999999992</v>
      </c>
      <c r="K905" s="17">
        <f t="shared" si="42"/>
        <v>1</v>
      </c>
      <c r="L905" s="20">
        <f t="shared" si="43"/>
        <v>519.91</v>
      </c>
      <c r="M905" s="45">
        <f t="shared" si="44"/>
        <v>0.05</v>
      </c>
    </row>
    <row r="906" spans="1:13" x14ac:dyDescent="0.3">
      <c r="A906" s="11" t="s">
        <v>2864</v>
      </c>
      <c r="B906" s="39">
        <v>45672</v>
      </c>
      <c r="C906" s="12" t="s">
        <v>496</v>
      </c>
      <c r="D906" s="12" t="s">
        <v>1718</v>
      </c>
      <c r="E906" s="12" t="s">
        <v>1925</v>
      </c>
      <c r="F906" s="12">
        <v>3</v>
      </c>
      <c r="G906" s="12">
        <v>566.16</v>
      </c>
      <c r="H906" s="41">
        <v>0.05</v>
      </c>
      <c r="I906" s="12" t="s">
        <v>1954</v>
      </c>
      <c r="J906" s="12">
        <v>1613.556</v>
      </c>
      <c r="K906" s="17">
        <f t="shared" si="42"/>
        <v>3</v>
      </c>
      <c r="L906" s="20">
        <f t="shared" si="43"/>
        <v>566.16</v>
      </c>
      <c r="M906" s="45">
        <f t="shared" si="44"/>
        <v>0.05</v>
      </c>
    </row>
    <row r="907" spans="1:13" x14ac:dyDescent="0.3">
      <c r="A907" s="11" t="s">
        <v>2865</v>
      </c>
      <c r="B907" s="39">
        <v>45799</v>
      </c>
      <c r="C907" s="12" t="s">
        <v>1234</v>
      </c>
      <c r="D907" s="12" t="s">
        <v>1731</v>
      </c>
      <c r="E907" s="12" t="s">
        <v>1917</v>
      </c>
      <c r="F907" s="12">
        <v>2</v>
      </c>
      <c r="G907" s="12">
        <v>295.12</v>
      </c>
      <c r="H907" s="41">
        <v>0.09</v>
      </c>
      <c r="I907" s="12" t="s">
        <v>1957</v>
      </c>
      <c r="J907" s="12">
        <v>537.11840000000007</v>
      </c>
      <c r="K907" s="17">
        <f t="shared" si="42"/>
        <v>2</v>
      </c>
      <c r="L907" s="20">
        <f t="shared" si="43"/>
        <v>295.12</v>
      </c>
      <c r="M907" s="45">
        <f t="shared" si="44"/>
        <v>0.09</v>
      </c>
    </row>
    <row r="908" spans="1:13" x14ac:dyDescent="0.3">
      <c r="A908" s="11" t="s">
        <v>2866</v>
      </c>
      <c r="B908" s="39">
        <v>45848</v>
      </c>
      <c r="C908" s="12" t="s">
        <v>388</v>
      </c>
      <c r="D908" s="12" t="s">
        <v>1673</v>
      </c>
      <c r="E908" s="12" t="s">
        <v>1920</v>
      </c>
      <c r="F908" s="12">
        <v>2</v>
      </c>
      <c r="G908" s="12">
        <v>414.18</v>
      </c>
      <c r="H908" s="41">
        <v>0.25</v>
      </c>
      <c r="I908" s="12" t="s">
        <v>1954</v>
      </c>
      <c r="J908" s="12">
        <v>621.27</v>
      </c>
      <c r="K908" s="17">
        <f t="shared" si="42"/>
        <v>2</v>
      </c>
      <c r="L908" s="20">
        <f t="shared" si="43"/>
        <v>414.18</v>
      </c>
      <c r="M908" s="45">
        <f t="shared" si="44"/>
        <v>0.25</v>
      </c>
    </row>
    <row r="909" spans="1:13" x14ac:dyDescent="0.3">
      <c r="A909" s="11" t="s">
        <v>2867</v>
      </c>
      <c r="B909" s="39">
        <v>45918</v>
      </c>
      <c r="C909" s="12" t="s">
        <v>864</v>
      </c>
      <c r="D909" s="12" t="s">
        <v>1749</v>
      </c>
      <c r="E909" s="12" t="s">
        <v>1910</v>
      </c>
      <c r="F909" s="12">
        <v>2</v>
      </c>
      <c r="G909" s="12">
        <v>433.75</v>
      </c>
      <c r="H909" s="41">
        <v>0</v>
      </c>
      <c r="I909" s="12" t="s">
        <v>1952</v>
      </c>
      <c r="J909" s="12">
        <v>867.5</v>
      </c>
      <c r="K909" s="17">
        <f t="shared" si="42"/>
        <v>2</v>
      </c>
      <c r="L909" s="20">
        <f t="shared" si="43"/>
        <v>433.75</v>
      </c>
      <c r="M909" s="45">
        <f t="shared" si="44"/>
        <v>0</v>
      </c>
    </row>
    <row r="910" spans="1:13" x14ac:dyDescent="0.3">
      <c r="A910" s="11" t="s">
        <v>2868</v>
      </c>
      <c r="B910" s="39">
        <v>45288</v>
      </c>
      <c r="C910" s="12" t="s">
        <v>903</v>
      </c>
      <c r="D910" s="12" t="s">
        <v>1831</v>
      </c>
      <c r="E910" s="12" t="s">
        <v>1941</v>
      </c>
      <c r="F910" s="12">
        <v>3</v>
      </c>
      <c r="G910" s="12">
        <v>104.33</v>
      </c>
      <c r="H910" s="41">
        <v>0.13</v>
      </c>
      <c r="I910" s="12" t="s">
        <v>1957</v>
      </c>
      <c r="J910" s="12">
        <v>272.30130000000003</v>
      </c>
      <c r="K910" s="17">
        <f t="shared" si="42"/>
        <v>3</v>
      </c>
      <c r="L910" s="20">
        <f t="shared" si="43"/>
        <v>104.33</v>
      </c>
      <c r="M910" s="45">
        <f t="shared" si="44"/>
        <v>0.13</v>
      </c>
    </row>
    <row r="911" spans="1:13" x14ac:dyDescent="0.3">
      <c r="A911" s="11" t="s">
        <v>2869</v>
      </c>
      <c r="B911" s="39">
        <v>45477</v>
      </c>
      <c r="C911" s="12" t="s">
        <v>1964</v>
      </c>
      <c r="D911" s="12" t="s">
        <v>1566</v>
      </c>
      <c r="E911" s="12" t="s">
        <v>1922</v>
      </c>
      <c r="F911" s="12">
        <v>1</v>
      </c>
      <c r="G911" s="12">
        <v>221.7</v>
      </c>
      <c r="H911" s="41">
        <v>0.04</v>
      </c>
      <c r="I911" s="12" t="s">
        <v>1952</v>
      </c>
      <c r="J911" s="12">
        <v>212.83199999999999</v>
      </c>
      <c r="K911" s="17">
        <f t="shared" si="42"/>
        <v>1</v>
      </c>
      <c r="L911" s="20">
        <f t="shared" si="43"/>
        <v>221.7</v>
      </c>
      <c r="M911" s="45">
        <f t="shared" si="44"/>
        <v>0.04</v>
      </c>
    </row>
    <row r="912" spans="1:13" x14ac:dyDescent="0.3">
      <c r="A912" s="11" t="s">
        <v>2870</v>
      </c>
      <c r="B912" s="39">
        <v>45796</v>
      </c>
      <c r="C912" s="12" t="s">
        <v>694</v>
      </c>
      <c r="D912" s="12" t="s">
        <v>1776</v>
      </c>
      <c r="E912" s="12" t="s">
        <v>1901</v>
      </c>
      <c r="F912" s="12">
        <v>2</v>
      </c>
      <c r="G912" s="12">
        <v>491.26</v>
      </c>
      <c r="H912" s="41">
        <v>0.14000000000000001</v>
      </c>
      <c r="I912" s="12" t="s">
        <v>1957</v>
      </c>
      <c r="J912" s="12">
        <v>844.96719999999993</v>
      </c>
      <c r="K912" s="17">
        <f t="shared" si="42"/>
        <v>2</v>
      </c>
      <c r="L912" s="20">
        <f t="shared" si="43"/>
        <v>491.26</v>
      </c>
      <c r="M912" s="45">
        <f t="shared" si="44"/>
        <v>0.14000000000000001</v>
      </c>
    </row>
    <row r="913" spans="1:13" x14ac:dyDescent="0.3">
      <c r="A913" s="11" t="s">
        <v>2871</v>
      </c>
      <c r="B913" s="39">
        <v>45630</v>
      </c>
      <c r="C913" s="12" t="s">
        <v>605</v>
      </c>
      <c r="D913" s="12" t="s">
        <v>1682</v>
      </c>
      <c r="E913" s="12" t="s">
        <v>1910</v>
      </c>
      <c r="F913" s="12">
        <v>4</v>
      </c>
      <c r="G913" s="12">
        <v>923.14</v>
      </c>
      <c r="H913" s="41">
        <v>0.15</v>
      </c>
      <c r="I913" s="12" t="s">
        <v>1952</v>
      </c>
      <c r="J913" s="12">
        <v>3138.6759999999999</v>
      </c>
      <c r="K913" s="17">
        <f t="shared" si="42"/>
        <v>4</v>
      </c>
      <c r="L913" s="20">
        <f t="shared" si="43"/>
        <v>923.14</v>
      </c>
      <c r="M913" s="45">
        <f t="shared" si="44"/>
        <v>0.15</v>
      </c>
    </row>
    <row r="914" spans="1:13" x14ac:dyDescent="0.3">
      <c r="A914" s="11" t="s">
        <v>2872</v>
      </c>
      <c r="B914" s="39">
        <v>45625</v>
      </c>
      <c r="C914" s="12" t="s">
        <v>641</v>
      </c>
      <c r="D914" s="12" t="s">
        <v>1767</v>
      </c>
      <c r="E914" s="12" t="s">
        <v>1907</v>
      </c>
      <c r="F914" s="12">
        <v>2</v>
      </c>
      <c r="G914" s="12">
        <v>747.65</v>
      </c>
      <c r="H914" s="41">
        <v>0.08</v>
      </c>
      <c r="I914" s="12" t="s">
        <v>1952</v>
      </c>
      <c r="J914" s="12">
        <v>1375.6759999999999</v>
      </c>
      <c r="K914" s="17">
        <f t="shared" si="42"/>
        <v>2</v>
      </c>
      <c r="L914" s="20">
        <f t="shared" si="43"/>
        <v>747.65</v>
      </c>
      <c r="M914" s="45">
        <f t="shared" si="44"/>
        <v>0.08</v>
      </c>
    </row>
    <row r="915" spans="1:13" x14ac:dyDescent="0.3">
      <c r="A915" s="11" t="s">
        <v>2873</v>
      </c>
      <c r="B915" s="39">
        <v>45773</v>
      </c>
      <c r="C915" s="12" t="s">
        <v>388</v>
      </c>
      <c r="D915" s="12" t="s">
        <v>1699</v>
      </c>
      <c r="E915" s="12" t="s">
        <v>1907</v>
      </c>
      <c r="F915" s="12">
        <v>3</v>
      </c>
      <c r="G915" s="12">
        <v>94.55</v>
      </c>
      <c r="H915" s="41">
        <v>0.13</v>
      </c>
      <c r="I915" s="12" t="s">
        <v>1957</v>
      </c>
      <c r="J915" s="12">
        <v>246.77549999999999</v>
      </c>
      <c r="K915" s="17">
        <f t="shared" si="42"/>
        <v>3</v>
      </c>
      <c r="L915" s="20">
        <f t="shared" si="43"/>
        <v>94.55</v>
      </c>
      <c r="M915" s="45">
        <f t="shared" si="44"/>
        <v>0.13</v>
      </c>
    </row>
    <row r="916" spans="1:13" x14ac:dyDescent="0.3">
      <c r="A916" s="11" t="s">
        <v>2874</v>
      </c>
      <c r="B916" s="39">
        <v>45308</v>
      </c>
      <c r="C916" s="12" t="s">
        <v>157</v>
      </c>
      <c r="D916" s="12" t="s">
        <v>1611</v>
      </c>
      <c r="E916" s="12" t="s">
        <v>1941</v>
      </c>
      <c r="F916" s="12">
        <v>3</v>
      </c>
      <c r="G916" s="12">
        <v>620.12</v>
      </c>
      <c r="H916" s="41">
        <v>0.06</v>
      </c>
      <c r="I916" s="12" t="s">
        <v>1952</v>
      </c>
      <c r="J916" s="12">
        <v>1748.7384</v>
      </c>
      <c r="K916" s="17">
        <f t="shared" si="42"/>
        <v>3</v>
      </c>
      <c r="L916" s="20">
        <f t="shared" si="43"/>
        <v>620.12</v>
      </c>
      <c r="M916" s="45">
        <f t="shared" si="44"/>
        <v>0.06</v>
      </c>
    </row>
    <row r="917" spans="1:13" x14ac:dyDescent="0.3">
      <c r="A917" s="11" t="s">
        <v>2875</v>
      </c>
      <c r="B917" s="39">
        <v>45869</v>
      </c>
      <c r="C917" s="12" t="s">
        <v>2632</v>
      </c>
      <c r="D917" s="12" t="s">
        <v>1783</v>
      </c>
      <c r="E917" s="12" t="s">
        <v>1904</v>
      </c>
      <c r="F917" s="12">
        <v>2</v>
      </c>
      <c r="G917" s="12">
        <v>354.09</v>
      </c>
      <c r="H917" s="41">
        <v>0.12</v>
      </c>
      <c r="I917" s="12" t="s">
        <v>1957</v>
      </c>
      <c r="J917" s="12">
        <v>623.19839999999999</v>
      </c>
      <c r="K917" s="17">
        <f t="shared" si="42"/>
        <v>2</v>
      </c>
      <c r="L917" s="20">
        <f t="shared" si="43"/>
        <v>354.09</v>
      </c>
      <c r="M917" s="45">
        <f t="shared" si="44"/>
        <v>0.12</v>
      </c>
    </row>
    <row r="918" spans="1:13" x14ac:dyDescent="0.3">
      <c r="A918" s="11" t="s">
        <v>2876</v>
      </c>
      <c r="B918" s="39">
        <v>45621</v>
      </c>
      <c r="C918" s="12" t="s">
        <v>452</v>
      </c>
      <c r="D918" s="12" t="s">
        <v>1734</v>
      </c>
      <c r="E918" s="12" t="s">
        <v>1901</v>
      </c>
      <c r="F918" s="12">
        <v>3</v>
      </c>
      <c r="G918" s="12">
        <v>214.94</v>
      </c>
      <c r="H918" s="41">
        <v>0.22</v>
      </c>
      <c r="I918" s="12" t="s">
        <v>1957</v>
      </c>
      <c r="J918" s="12">
        <v>502.95960000000002</v>
      </c>
      <c r="K918" s="17">
        <f t="shared" si="42"/>
        <v>3</v>
      </c>
      <c r="L918" s="20">
        <f t="shared" si="43"/>
        <v>214.94</v>
      </c>
      <c r="M918" s="45">
        <f t="shared" si="44"/>
        <v>0.22</v>
      </c>
    </row>
    <row r="919" spans="1:13" x14ac:dyDescent="0.3">
      <c r="A919" s="11" t="s">
        <v>2877</v>
      </c>
      <c r="B919" s="39">
        <v>45428</v>
      </c>
      <c r="C919" s="12" t="s">
        <v>658</v>
      </c>
      <c r="D919" s="12" t="s">
        <v>1588</v>
      </c>
      <c r="E919" s="12" t="s">
        <v>1922</v>
      </c>
      <c r="F919" s="12">
        <v>2</v>
      </c>
      <c r="G919" s="12">
        <v>309.77999999999997</v>
      </c>
      <c r="H919" s="41">
        <v>0.16</v>
      </c>
      <c r="I919" s="12" t="s">
        <v>1952</v>
      </c>
      <c r="J919" s="12">
        <v>520.43039999999996</v>
      </c>
      <c r="K919" s="17">
        <f t="shared" si="42"/>
        <v>2</v>
      </c>
      <c r="L919" s="20">
        <f t="shared" si="43"/>
        <v>309.77999999999997</v>
      </c>
      <c r="M919" s="45">
        <f t="shared" si="44"/>
        <v>0.16</v>
      </c>
    </row>
    <row r="920" spans="1:13" x14ac:dyDescent="0.3">
      <c r="A920" s="11" t="s">
        <v>2878</v>
      </c>
      <c r="B920" s="39">
        <v>45807</v>
      </c>
      <c r="C920" s="12" t="s">
        <v>259</v>
      </c>
      <c r="D920" s="12" t="s">
        <v>1604</v>
      </c>
      <c r="E920" s="12" t="s">
        <v>1894</v>
      </c>
      <c r="F920" s="12">
        <v>2</v>
      </c>
      <c r="G920" s="12">
        <v>183.85</v>
      </c>
      <c r="H920" s="41">
        <v>0.14000000000000001</v>
      </c>
      <c r="I920" s="12" t="s">
        <v>1954</v>
      </c>
      <c r="J920" s="12">
        <v>316.22199999999998</v>
      </c>
      <c r="K920" s="17">
        <f t="shared" si="42"/>
        <v>2</v>
      </c>
      <c r="L920" s="20">
        <f t="shared" si="43"/>
        <v>183.85</v>
      </c>
      <c r="M920" s="45">
        <f t="shared" si="44"/>
        <v>0.14000000000000001</v>
      </c>
    </row>
    <row r="921" spans="1:13" x14ac:dyDescent="0.3">
      <c r="A921" s="11" t="s">
        <v>2879</v>
      </c>
      <c r="B921" s="39">
        <v>45238</v>
      </c>
      <c r="C921" s="12" t="s">
        <v>1283</v>
      </c>
      <c r="D921" s="12" t="s">
        <v>1786</v>
      </c>
      <c r="E921" s="12" t="s">
        <v>1880</v>
      </c>
      <c r="F921" s="12">
        <v>1</v>
      </c>
      <c r="G921" s="12">
        <v>550.05999999999995</v>
      </c>
      <c r="H921" s="41">
        <v>0.01</v>
      </c>
      <c r="I921" s="12" t="s">
        <v>1952</v>
      </c>
      <c r="J921" s="12">
        <v>544.55939999999998</v>
      </c>
      <c r="K921" s="17">
        <f t="shared" si="42"/>
        <v>1</v>
      </c>
      <c r="L921" s="20">
        <f t="shared" si="43"/>
        <v>550.05999999999995</v>
      </c>
      <c r="M921" s="45">
        <f t="shared" si="44"/>
        <v>0.01</v>
      </c>
    </row>
    <row r="922" spans="1:13" x14ac:dyDescent="0.3">
      <c r="A922" s="11" t="s">
        <v>2880</v>
      </c>
      <c r="B922" s="39">
        <v>45253</v>
      </c>
      <c r="C922" s="12" t="s">
        <v>125</v>
      </c>
      <c r="D922" s="12" t="s">
        <v>1813</v>
      </c>
      <c r="E922" s="12" t="s">
        <v>1897</v>
      </c>
      <c r="F922" s="12">
        <v>2</v>
      </c>
      <c r="G922" s="12">
        <v>32.19</v>
      </c>
      <c r="H922" s="41">
        <v>0.13</v>
      </c>
      <c r="I922" s="12" t="s">
        <v>1957</v>
      </c>
      <c r="J922" s="12">
        <v>56.010599999999997</v>
      </c>
      <c r="K922" s="17">
        <f t="shared" si="42"/>
        <v>2</v>
      </c>
      <c r="L922" s="20">
        <f t="shared" si="43"/>
        <v>32.19</v>
      </c>
      <c r="M922" s="45">
        <f t="shared" si="44"/>
        <v>0.13</v>
      </c>
    </row>
    <row r="923" spans="1:13" x14ac:dyDescent="0.3">
      <c r="A923" s="11" t="s">
        <v>2881</v>
      </c>
      <c r="B923" s="39">
        <v>45460</v>
      </c>
      <c r="C923" s="12" t="s">
        <v>476</v>
      </c>
      <c r="D923" s="12" t="s">
        <v>1670</v>
      </c>
      <c r="E923" s="12" t="s">
        <v>1941</v>
      </c>
      <c r="F923" s="12">
        <v>2</v>
      </c>
      <c r="G923" s="12">
        <v>892.06</v>
      </c>
      <c r="H923" s="41">
        <v>0.08</v>
      </c>
      <c r="I923" s="12" t="s">
        <v>1952</v>
      </c>
      <c r="J923" s="12">
        <v>1641.3904</v>
      </c>
      <c r="K923" s="17">
        <f t="shared" si="42"/>
        <v>2</v>
      </c>
      <c r="L923" s="20">
        <f t="shared" si="43"/>
        <v>892.06</v>
      </c>
      <c r="M923" s="45">
        <f t="shared" si="44"/>
        <v>0.08</v>
      </c>
    </row>
    <row r="924" spans="1:13" x14ac:dyDescent="0.3">
      <c r="A924" s="11" t="s">
        <v>2882</v>
      </c>
      <c r="B924" s="39">
        <v>45628</v>
      </c>
      <c r="C924" s="12" t="s">
        <v>1465</v>
      </c>
      <c r="D924" s="12" t="s">
        <v>1749</v>
      </c>
      <c r="E924" s="12" t="s">
        <v>1904</v>
      </c>
      <c r="F924" s="12">
        <v>1</v>
      </c>
      <c r="G924" s="12">
        <v>127.47</v>
      </c>
      <c r="H924" s="41">
        <v>0.16</v>
      </c>
      <c r="I924" s="12" t="s">
        <v>1957</v>
      </c>
      <c r="J924" s="12">
        <v>107.0748</v>
      </c>
      <c r="K924" s="17">
        <f t="shared" si="42"/>
        <v>1</v>
      </c>
      <c r="L924" s="20">
        <f t="shared" si="43"/>
        <v>127.47</v>
      </c>
      <c r="M924" s="45">
        <f t="shared" si="44"/>
        <v>0.16</v>
      </c>
    </row>
    <row r="925" spans="1:13" x14ac:dyDescent="0.3">
      <c r="A925" s="11" t="s">
        <v>2883</v>
      </c>
      <c r="B925" s="39">
        <v>45778</v>
      </c>
      <c r="C925" s="12" t="s">
        <v>1222</v>
      </c>
      <c r="D925" s="12" t="s">
        <v>1807</v>
      </c>
      <c r="E925" s="12" t="s">
        <v>1927</v>
      </c>
      <c r="F925" s="12">
        <v>3</v>
      </c>
      <c r="G925" s="12">
        <v>212.87</v>
      </c>
      <c r="H925" s="41">
        <v>0.18</v>
      </c>
      <c r="I925" s="12" t="s">
        <v>1952</v>
      </c>
      <c r="J925" s="12">
        <v>523.66020000000003</v>
      </c>
      <c r="K925" s="17">
        <f t="shared" si="42"/>
        <v>3</v>
      </c>
      <c r="L925" s="20">
        <f t="shared" si="43"/>
        <v>212.87</v>
      </c>
      <c r="M925" s="45">
        <f t="shared" si="44"/>
        <v>0.18</v>
      </c>
    </row>
    <row r="926" spans="1:13" x14ac:dyDescent="0.3">
      <c r="A926" s="11" t="s">
        <v>2884</v>
      </c>
      <c r="B926" s="39">
        <v>45471</v>
      </c>
      <c r="C926" s="12" t="s">
        <v>605</v>
      </c>
      <c r="D926" s="12" t="s">
        <v>1819</v>
      </c>
      <c r="E926" s="12" t="s">
        <v>1907</v>
      </c>
      <c r="F926" s="12">
        <v>1</v>
      </c>
      <c r="G926" s="12">
        <v>26.37</v>
      </c>
      <c r="H926" s="41">
        <v>0.3</v>
      </c>
      <c r="I926" s="12" t="s">
        <v>1957</v>
      </c>
      <c r="J926" s="12">
        <v>18.459</v>
      </c>
      <c r="K926" s="17">
        <f t="shared" si="42"/>
        <v>1</v>
      </c>
      <c r="L926" s="20">
        <f t="shared" si="43"/>
        <v>26.37</v>
      </c>
      <c r="M926" s="45">
        <f t="shared" si="44"/>
        <v>0.3</v>
      </c>
    </row>
    <row r="927" spans="1:13" x14ac:dyDescent="0.3">
      <c r="A927" s="11" t="s">
        <v>2885</v>
      </c>
      <c r="B927" s="39">
        <v>45770</v>
      </c>
      <c r="C927" s="12" t="s">
        <v>1447</v>
      </c>
      <c r="D927" s="12" t="s">
        <v>1673</v>
      </c>
      <c r="E927" s="12" t="s">
        <v>1938</v>
      </c>
      <c r="F927" s="12">
        <v>4</v>
      </c>
      <c r="G927" s="12">
        <v>953.98</v>
      </c>
      <c r="H927" s="41">
        <v>0.16</v>
      </c>
      <c r="I927" s="12" t="s">
        <v>1952</v>
      </c>
      <c r="J927" s="12">
        <v>3205.3728000000001</v>
      </c>
      <c r="K927" s="17">
        <f t="shared" si="42"/>
        <v>4</v>
      </c>
      <c r="L927" s="20">
        <f t="shared" si="43"/>
        <v>953.98</v>
      </c>
      <c r="M927" s="45">
        <f t="shared" si="44"/>
        <v>0.16</v>
      </c>
    </row>
    <row r="928" spans="1:13" x14ac:dyDescent="0.3">
      <c r="A928" s="11" t="s">
        <v>2886</v>
      </c>
      <c r="B928" s="39">
        <v>45369</v>
      </c>
      <c r="C928" s="12" t="s">
        <v>706</v>
      </c>
      <c r="D928" s="12" t="s">
        <v>1776</v>
      </c>
      <c r="E928" s="12" t="s">
        <v>1941</v>
      </c>
      <c r="F928" s="12">
        <v>3</v>
      </c>
      <c r="G928" s="12">
        <v>968.88</v>
      </c>
      <c r="H928" s="41">
        <v>0.15</v>
      </c>
      <c r="I928" s="12" t="s">
        <v>1952</v>
      </c>
      <c r="J928" s="12">
        <v>2470.6439999999998</v>
      </c>
      <c r="K928" s="17">
        <f t="shared" si="42"/>
        <v>3</v>
      </c>
      <c r="L928" s="20">
        <f t="shared" si="43"/>
        <v>968.88</v>
      </c>
      <c r="M928" s="45">
        <f t="shared" si="44"/>
        <v>0.15</v>
      </c>
    </row>
    <row r="929" spans="1:13" x14ac:dyDescent="0.3">
      <c r="A929" s="11" t="s">
        <v>2887</v>
      </c>
      <c r="B929" s="39">
        <v>45910</v>
      </c>
      <c r="C929" s="12" t="s">
        <v>623</v>
      </c>
      <c r="D929" s="12" t="s">
        <v>1804</v>
      </c>
      <c r="E929" s="12" t="s">
        <v>1938</v>
      </c>
      <c r="F929" s="12">
        <v>1</v>
      </c>
      <c r="G929" s="12">
        <v>533.04999999999995</v>
      </c>
      <c r="H929" s="41">
        <v>0.11</v>
      </c>
      <c r="I929" s="12" t="s">
        <v>1954</v>
      </c>
      <c r="J929" s="12">
        <v>474.41449999999998</v>
      </c>
      <c r="K929" s="17">
        <f t="shared" si="42"/>
        <v>1</v>
      </c>
      <c r="L929" s="20">
        <f t="shared" si="43"/>
        <v>533.04999999999995</v>
      </c>
      <c r="M929" s="45">
        <f t="shared" si="44"/>
        <v>0.11</v>
      </c>
    </row>
    <row r="930" spans="1:13" x14ac:dyDescent="0.3">
      <c r="A930" s="11" t="s">
        <v>2888</v>
      </c>
      <c r="B930" s="39">
        <v>45637</v>
      </c>
      <c r="C930" s="12" t="s">
        <v>1201</v>
      </c>
      <c r="D930" s="12" t="s">
        <v>1819</v>
      </c>
      <c r="E930" s="12" t="s">
        <v>1885</v>
      </c>
      <c r="F930" s="12">
        <v>3</v>
      </c>
      <c r="G930" s="12">
        <v>138.86000000000001</v>
      </c>
      <c r="H930" s="41">
        <v>0.11</v>
      </c>
      <c r="I930" s="12" t="s">
        <v>1954</v>
      </c>
      <c r="J930" s="12">
        <v>370.75619999999998</v>
      </c>
      <c r="K930" s="17">
        <f t="shared" si="42"/>
        <v>3</v>
      </c>
      <c r="L930" s="20">
        <f t="shared" si="43"/>
        <v>138.86000000000001</v>
      </c>
      <c r="M930" s="45">
        <f t="shared" si="44"/>
        <v>0.11</v>
      </c>
    </row>
    <row r="931" spans="1:13" x14ac:dyDescent="0.3">
      <c r="A931" s="11" t="s">
        <v>2889</v>
      </c>
      <c r="B931" s="39">
        <v>45706</v>
      </c>
      <c r="C931" s="12" t="s">
        <v>538</v>
      </c>
      <c r="D931" s="12" t="s">
        <v>1635</v>
      </c>
      <c r="E931" s="12" t="s">
        <v>1880</v>
      </c>
      <c r="F931" s="12">
        <v>1</v>
      </c>
      <c r="G931" s="12">
        <v>588.92999999999995</v>
      </c>
      <c r="H931" s="41">
        <v>0.03</v>
      </c>
      <c r="I931" s="12" t="s">
        <v>1957</v>
      </c>
      <c r="J931" s="12">
        <v>571.26209999999992</v>
      </c>
      <c r="K931" s="17">
        <f t="shared" si="42"/>
        <v>1</v>
      </c>
      <c r="L931" s="20">
        <f t="shared" si="43"/>
        <v>588.92999999999995</v>
      </c>
      <c r="M931" s="45">
        <f t="shared" si="44"/>
        <v>0.03</v>
      </c>
    </row>
    <row r="932" spans="1:13" x14ac:dyDescent="0.3">
      <c r="A932" s="11" t="s">
        <v>2890</v>
      </c>
      <c r="B932" s="39">
        <v>45557</v>
      </c>
      <c r="C932" s="12" t="s">
        <v>1265</v>
      </c>
      <c r="D932" s="12" t="s">
        <v>1731</v>
      </c>
      <c r="E932" s="12" t="s">
        <v>1901</v>
      </c>
      <c r="F932" s="12">
        <v>2</v>
      </c>
      <c r="G932" s="12">
        <v>576.83000000000004</v>
      </c>
      <c r="H932" s="41">
        <v>0.19</v>
      </c>
      <c r="I932" s="12" t="s">
        <v>1954</v>
      </c>
      <c r="J932" s="12">
        <v>934.46460000000013</v>
      </c>
      <c r="K932" s="17">
        <f t="shared" si="42"/>
        <v>2</v>
      </c>
      <c r="L932" s="20">
        <f t="shared" si="43"/>
        <v>576.83000000000004</v>
      </c>
      <c r="M932" s="45">
        <f t="shared" si="44"/>
        <v>0.19</v>
      </c>
    </row>
    <row r="933" spans="1:13" x14ac:dyDescent="0.3">
      <c r="A933" s="11" t="s">
        <v>2891</v>
      </c>
      <c r="B933" s="39">
        <v>45338</v>
      </c>
      <c r="C933" s="12" t="s">
        <v>1027</v>
      </c>
      <c r="D933" s="12" t="s">
        <v>1770</v>
      </c>
      <c r="E933" s="12" t="s">
        <v>1922</v>
      </c>
      <c r="F933" s="12">
        <v>1</v>
      </c>
      <c r="G933" s="12">
        <v>681.3</v>
      </c>
      <c r="H933" s="41">
        <v>0.05</v>
      </c>
      <c r="I933" s="12" t="s">
        <v>1952</v>
      </c>
      <c r="J933" s="12">
        <v>647.2349999999999</v>
      </c>
      <c r="K933" s="17">
        <f t="shared" si="42"/>
        <v>1</v>
      </c>
      <c r="L933" s="20">
        <f t="shared" si="43"/>
        <v>681.3</v>
      </c>
      <c r="M933" s="45">
        <f t="shared" si="44"/>
        <v>0.05</v>
      </c>
    </row>
    <row r="934" spans="1:13" x14ac:dyDescent="0.3">
      <c r="A934" s="11" t="s">
        <v>2892</v>
      </c>
      <c r="B934" s="39">
        <v>45441</v>
      </c>
      <c r="C934" s="12" t="s">
        <v>1422</v>
      </c>
      <c r="D934" s="12" t="s">
        <v>1645</v>
      </c>
      <c r="E934" s="12" t="s">
        <v>1929</v>
      </c>
      <c r="F934" s="12">
        <v>3</v>
      </c>
      <c r="G934" s="12">
        <v>504.97</v>
      </c>
      <c r="H934" s="41">
        <v>0.3</v>
      </c>
      <c r="I934" s="12" t="s">
        <v>1952</v>
      </c>
      <c r="J934" s="12">
        <v>1060.4369999999999</v>
      </c>
      <c r="K934" s="17">
        <f t="shared" si="42"/>
        <v>3</v>
      </c>
      <c r="L934" s="20">
        <f t="shared" si="43"/>
        <v>504.97</v>
      </c>
      <c r="M934" s="45">
        <f t="shared" si="44"/>
        <v>0.3</v>
      </c>
    </row>
    <row r="935" spans="1:13" x14ac:dyDescent="0.3">
      <c r="A935" s="11" t="s">
        <v>2893</v>
      </c>
      <c r="B935" s="39">
        <v>45396</v>
      </c>
      <c r="C935" s="12" t="s">
        <v>228</v>
      </c>
      <c r="D935" s="12" t="s">
        <v>1686</v>
      </c>
      <c r="E935" s="12" t="s">
        <v>1920</v>
      </c>
      <c r="F935" s="12">
        <v>3</v>
      </c>
      <c r="G935" s="12">
        <v>649.78</v>
      </c>
      <c r="H935" s="41">
        <v>0.1</v>
      </c>
      <c r="I935" s="12" t="s">
        <v>1954</v>
      </c>
      <c r="J935" s="12">
        <v>1754.4059999999999</v>
      </c>
      <c r="K935" s="17">
        <f t="shared" si="42"/>
        <v>3</v>
      </c>
      <c r="L935" s="20">
        <f t="shared" si="43"/>
        <v>649.78</v>
      </c>
      <c r="M935" s="45">
        <f t="shared" si="44"/>
        <v>0.1</v>
      </c>
    </row>
    <row r="936" spans="1:13" x14ac:dyDescent="0.3">
      <c r="A936" s="11" t="s">
        <v>2894</v>
      </c>
      <c r="B936" s="39">
        <v>45317</v>
      </c>
      <c r="C936" s="12" t="s">
        <v>795</v>
      </c>
      <c r="D936" s="12" t="s">
        <v>1689</v>
      </c>
      <c r="E936" s="12" t="s">
        <v>1914</v>
      </c>
      <c r="F936" s="12">
        <v>2</v>
      </c>
      <c r="G936" s="12">
        <v>986.73</v>
      </c>
      <c r="H936" s="41">
        <v>0.05</v>
      </c>
      <c r="I936" s="12" t="s">
        <v>1954</v>
      </c>
      <c r="J936" s="12">
        <v>1874.787</v>
      </c>
      <c r="K936" s="17">
        <f t="shared" si="42"/>
        <v>2</v>
      </c>
      <c r="L936" s="20">
        <f t="shared" si="43"/>
        <v>986.73</v>
      </c>
      <c r="M936" s="45">
        <f t="shared" si="44"/>
        <v>0.05</v>
      </c>
    </row>
    <row r="937" spans="1:13" x14ac:dyDescent="0.3">
      <c r="A937" s="11" t="s">
        <v>2895</v>
      </c>
      <c r="B937" s="39">
        <v>45235</v>
      </c>
      <c r="C937" s="12" t="s">
        <v>418</v>
      </c>
      <c r="D937" s="12" t="s">
        <v>1604</v>
      </c>
      <c r="E937" s="12" t="s">
        <v>1929</v>
      </c>
      <c r="F937" s="12">
        <v>2</v>
      </c>
      <c r="G937" s="12">
        <v>65.44</v>
      </c>
      <c r="H937" s="41">
        <v>0.05</v>
      </c>
      <c r="I937" s="12" t="s">
        <v>1954</v>
      </c>
      <c r="J937" s="12">
        <v>124.336</v>
      </c>
      <c r="K937" s="17">
        <f t="shared" si="42"/>
        <v>2</v>
      </c>
      <c r="L937" s="20">
        <f t="shared" si="43"/>
        <v>65.44</v>
      </c>
      <c r="M937" s="45">
        <f t="shared" si="44"/>
        <v>0.05</v>
      </c>
    </row>
    <row r="938" spans="1:13" x14ac:dyDescent="0.3">
      <c r="A938" s="11" t="s">
        <v>2896</v>
      </c>
      <c r="B938" s="39">
        <v>45824</v>
      </c>
      <c r="C938" s="12" t="s">
        <v>1207</v>
      </c>
      <c r="D938" s="12" t="s">
        <v>1764</v>
      </c>
      <c r="E938" s="12" t="s">
        <v>1925</v>
      </c>
      <c r="F938" s="12">
        <v>3</v>
      </c>
      <c r="G938" s="12">
        <v>953.74</v>
      </c>
      <c r="H938" s="41">
        <v>0.04</v>
      </c>
      <c r="I938" s="12" t="s">
        <v>1952</v>
      </c>
      <c r="J938" s="12">
        <v>2746.7712000000001</v>
      </c>
      <c r="K938" s="17">
        <f t="shared" si="42"/>
        <v>3</v>
      </c>
      <c r="L938" s="20">
        <f t="shared" si="43"/>
        <v>953.74</v>
      </c>
      <c r="M938" s="45">
        <f t="shared" si="44"/>
        <v>0.04</v>
      </c>
    </row>
    <row r="939" spans="1:13" x14ac:dyDescent="0.3">
      <c r="A939" s="11" t="s">
        <v>2897</v>
      </c>
      <c r="B939" s="39">
        <v>45543</v>
      </c>
      <c r="C939" s="12" t="s">
        <v>251</v>
      </c>
      <c r="D939" s="12" t="s">
        <v>1804</v>
      </c>
      <c r="E939" s="12" t="s">
        <v>1917</v>
      </c>
      <c r="F939" s="12">
        <v>3</v>
      </c>
      <c r="G939" s="12">
        <v>904.48</v>
      </c>
      <c r="H939" s="41">
        <v>0.21</v>
      </c>
      <c r="I939" s="12" t="s">
        <v>1954</v>
      </c>
      <c r="J939" s="12">
        <v>2143.6176</v>
      </c>
      <c r="K939" s="17">
        <f t="shared" si="42"/>
        <v>3</v>
      </c>
      <c r="L939" s="20">
        <f t="shared" si="43"/>
        <v>904.48</v>
      </c>
      <c r="M939" s="45">
        <f t="shared" si="44"/>
        <v>0.21</v>
      </c>
    </row>
    <row r="940" spans="1:13" x14ac:dyDescent="0.3">
      <c r="A940" s="11" t="s">
        <v>2898</v>
      </c>
      <c r="B940" s="39">
        <v>45595</v>
      </c>
      <c r="C940" s="12" t="s">
        <v>1521</v>
      </c>
      <c r="D940" s="12" t="s">
        <v>1761</v>
      </c>
      <c r="E940" s="12" t="s">
        <v>1929</v>
      </c>
      <c r="F940" s="12">
        <v>3</v>
      </c>
      <c r="G940" s="12">
        <v>920.82</v>
      </c>
      <c r="H940" s="41">
        <v>0.1</v>
      </c>
      <c r="I940" s="12" t="s">
        <v>1954</v>
      </c>
      <c r="J940" s="12">
        <v>2486.2139999999999</v>
      </c>
      <c r="K940" s="17">
        <f t="shared" si="42"/>
        <v>3</v>
      </c>
      <c r="L940" s="20">
        <f t="shared" si="43"/>
        <v>920.82</v>
      </c>
      <c r="M940" s="45">
        <f t="shared" si="44"/>
        <v>0.1</v>
      </c>
    </row>
    <row r="941" spans="1:13" x14ac:dyDescent="0.3">
      <c r="A941" s="11" t="s">
        <v>2899</v>
      </c>
      <c r="B941" s="39">
        <v>45803</v>
      </c>
      <c r="C941" s="12" t="s">
        <v>973</v>
      </c>
      <c r="D941" s="12" t="s">
        <v>1654</v>
      </c>
      <c r="E941" s="12" t="s">
        <v>1885</v>
      </c>
      <c r="F941" s="12">
        <v>1</v>
      </c>
      <c r="G941" s="12">
        <v>182.28</v>
      </c>
      <c r="H941" s="41">
        <v>0.15</v>
      </c>
      <c r="I941" s="12" t="s">
        <v>1957</v>
      </c>
      <c r="J941" s="12">
        <v>154.93799999999999</v>
      </c>
      <c r="K941" s="17">
        <f t="shared" si="42"/>
        <v>1</v>
      </c>
      <c r="L941" s="20">
        <f t="shared" si="43"/>
        <v>182.28</v>
      </c>
      <c r="M941" s="45">
        <f t="shared" si="44"/>
        <v>0.15</v>
      </c>
    </row>
    <row r="942" spans="1:13" x14ac:dyDescent="0.3">
      <c r="A942" s="11" t="s">
        <v>2900</v>
      </c>
      <c r="B942" s="39">
        <v>45880</v>
      </c>
      <c r="C942" s="12" t="s">
        <v>1388</v>
      </c>
      <c r="D942" s="12" t="s">
        <v>1663</v>
      </c>
      <c r="E942" s="12" t="s">
        <v>1932</v>
      </c>
      <c r="F942" s="12">
        <v>3</v>
      </c>
      <c r="G942" s="12">
        <v>938.68</v>
      </c>
      <c r="H942" s="41">
        <v>0.14000000000000001</v>
      </c>
      <c r="I942" s="12" t="s">
        <v>1952</v>
      </c>
      <c r="J942" s="12">
        <v>2421.7944000000002</v>
      </c>
      <c r="K942" s="17">
        <f t="shared" si="42"/>
        <v>3</v>
      </c>
      <c r="L942" s="20">
        <f t="shared" si="43"/>
        <v>938.68</v>
      </c>
      <c r="M942" s="45">
        <f t="shared" si="44"/>
        <v>0.14000000000000001</v>
      </c>
    </row>
    <row r="943" spans="1:13" x14ac:dyDescent="0.3">
      <c r="A943" s="11" t="s">
        <v>2901</v>
      </c>
      <c r="B943" s="39">
        <v>45690</v>
      </c>
      <c r="C943" s="12" t="s">
        <v>299</v>
      </c>
      <c r="D943" s="12" t="s">
        <v>1849</v>
      </c>
      <c r="E943" s="12" t="s">
        <v>1901</v>
      </c>
      <c r="F943" s="12">
        <v>3</v>
      </c>
      <c r="G943" s="12">
        <v>219.96</v>
      </c>
      <c r="H943" s="41">
        <v>0.18</v>
      </c>
      <c r="I943" s="12" t="s">
        <v>1954</v>
      </c>
      <c r="J943" s="12">
        <v>541.10160000000008</v>
      </c>
      <c r="K943" s="17">
        <f t="shared" si="42"/>
        <v>3</v>
      </c>
      <c r="L943" s="20">
        <f t="shared" si="43"/>
        <v>219.96</v>
      </c>
      <c r="M943" s="45">
        <f t="shared" si="44"/>
        <v>0.18</v>
      </c>
    </row>
    <row r="944" spans="1:13" x14ac:dyDescent="0.3">
      <c r="A944" s="11" t="s">
        <v>2902</v>
      </c>
      <c r="B944" s="39">
        <v>45841</v>
      </c>
      <c r="C944" s="12" t="s">
        <v>1468</v>
      </c>
      <c r="D944" s="12" t="s">
        <v>1789</v>
      </c>
      <c r="E944" s="12" t="s">
        <v>1938</v>
      </c>
      <c r="F944" s="12">
        <v>3</v>
      </c>
      <c r="G944" s="12">
        <v>385.74</v>
      </c>
      <c r="H944" s="41">
        <v>0.27</v>
      </c>
      <c r="I944" s="12" t="s">
        <v>1952</v>
      </c>
      <c r="J944" s="12">
        <v>844.77059999999994</v>
      </c>
      <c r="K944" s="17">
        <f t="shared" si="42"/>
        <v>3</v>
      </c>
      <c r="L944" s="20">
        <f t="shared" si="43"/>
        <v>385.74</v>
      </c>
      <c r="M944" s="45">
        <f t="shared" si="44"/>
        <v>0.27</v>
      </c>
    </row>
    <row r="945" spans="1:13" x14ac:dyDescent="0.3">
      <c r="A945" s="11" t="s">
        <v>2903</v>
      </c>
      <c r="B945" s="39">
        <v>45380</v>
      </c>
      <c r="C945" s="12" t="s">
        <v>1411</v>
      </c>
      <c r="D945" s="12" t="s">
        <v>1819</v>
      </c>
      <c r="E945" s="12" t="s">
        <v>1938</v>
      </c>
      <c r="F945" s="12">
        <v>2</v>
      </c>
      <c r="G945" s="12">
        <v>830.94</v>
      </c>
      <c r="H945" s="41">
        <v>0.28000000000000003</v>
      </c>
      <c r="I945" s="12" t="s">
        <v>1954</v>
      </c>
      <c r="J945" s="12">
        <v>1196.5536</v>
      </c>
      <c r="K945" s="17">
        <f t="shared" si="42"/>
        <v>2</v>
      </c>
      <c r="L945" s="20">
        <f t="shared" si="43"/>
        <v>830.94</v>
      </c>
      <c r="M945" s="45">
        <f t="shared" si="44"/>
        <v>0.28000000000000003</v>
      </c>
    </row>
    <row r="946" spans="1:13" x14ac:dyDescent="0.3">
      <c r="A946" s="11" t="s">
        <v>2904</v>
      </c>
      <c r="B946" s="39">
        <v>45503</v>
      </c>
      <c r="C946" s="12" t="s">
        <v>1207</v>
      </c>
      <c r="D946" s="12" t="s">
        <v>2054</v>
      </c>
      <c r="E946" s="12" t="s">
        <v>1914</v>
      </c>
      <c r="F946" s="12">
        <v>3</v>
      </c>
      <c r="G946" s="12">
        <v>462.75</v>
      </c>
      <c r="H946" s="41">
        <v>0.22</v>
      </c>
      <c r="I946" s="12" t="s">
        <v>1954</v>
      </c>
      <c r="J946" s="12">
        <v>1082.835</v>
      </c>
      <c r="K946" s="17">
        <f t="shared" si="42"/>
        <v>3</v>
      </c>
      <c r="L946" s="20">
        <f t="shared" si="43"/>
        <v>462.75</v>
      </c>
      <c r="M946" s="45">
        <f t="shared" si="44"/>
        <v>0.22</v>
      </c>
    </row>
    <row r="947" spans="1:13" x14ac:dyDescent="0.3">
      <c r="A947" s="11" t="s">
        <v>2905</v>
      </c>
      <c r="B947" s="39">
        <v>45567</v>
      </c>
      <c r="C947" s="12" t="s">
        <v>251</v>
      </c>
      <c r="D947" s="12" t="s">
        <v>1607</v>
      </c>
      <c r="E947" s="12" t="s">
        <v>1929</v>
      </c>
      <c r="F947" s="12">
        <v>4</v>
      </c>
      <c r="G947" s="12">
        <v>973.9</v>
      </c>
      <c r="H947" s="41">
        <v>0.02</v>
      </c>
      <c r="I947" s="12" t="s">
        <v>1957</v>
      </c>
      <c r="J947" s="12">
        <v>3817.6880000000001</v>
      </c>
      <c r="K947" s="17">
        <f t="shared" si="42"/>
        <v>4</v>
      </c>
      <c r="L947" s="20">
        <f t="shared" si="43"/>
        <v>973.9</v>
      </c>
      <c r="M947" s="45">
        <f t="shared" si="44"/>
        <v>0.02</v>
      </c>
    </row>
    <row r="948" spans="1:13" x14ac:dyDescent="0.3">
      <c r="A948" s="11" t="s">
        <v>2906</v>
      </c>
      <c r="B948" s="39">
        <v>45600</v>
      </c>
      <c r="C948" s="12" t="s">
        <v>481</v>
      </c>
      <c r="D948" s="12" t="s">
        <v>1676</v>
      </c>
      <c r="E948" s="12" t="s">
        <v>1885</v>
      </c>
      <c r="F948" s="12">
        <v>2</v>
      </c>
      <c r="G948" s="12">
        <v>157.18</v>
      </c>
      <c r="H948" s="41">
        <v>0.15</v>
      </c>
      <c r="I948" s="12" t="s">
        <v>1952</v>
      </c>
      <c r="J948" s="12">
        <v>267.20600000000002</v>
      </c>
      <c r="K948" s="17">
        <f t="shared" si="42"/>
        <v>2</v>
      </c>
      <c r="L948" s="20">
        <f t="shared" si="43"/>
        <v>157.18</v>
      </c>
      <c r="M948" s="45">
        <f t="shared" si="44"/>
        <v>0.15</v>
      </c>
    </row>
    <row r="949" spans="1:13" x14ac:dyDescent="0.3">
      <c r="A949" s="11" t="s">
        <v>2907</v>
      </c>
      <c r="B949" s="39">
        <v>45415</v>
      </c>
      <c r="C949" s="12" t="s">
        <v>66</v>
      </c>
      <c r="D949" s="12" t="s">
        <v>1795</v>
      </c>
      <c r="E949" s="12" t="s">
        <v>1925</v>
      </c>
      <c r="F949" s="12">
        <v>3</v>
      </c>
      <c r="G949" s="12">
        <v>239.57</v>
      </c>
      <c r="H949" s="41">
        <v>0.16</v>
      </c>
      <c r="I949" s="12" t="s">
        <v>1952</v>
      </c>
      <c r="J949" s="12">
        <v>603.71640000000002</v>
      </c>
      <c r="K949" s="17">
        <f t="shared" si="42"/>
        <v>3</v>
      </c>
      <c r="L949" s="20">
        <f t="shared" si="43"/>
        <v>239.57</v>
      </c>
      <c r="M949" s="45">
        <f t="shared" si="44"/>
        <v>0.16</v>
      </c>
    </row>
    <row r="950" spans="1:13" x14ac:dyDescent="0.3">
      <c r="A950" s="11" t="s">
        <v>2908</v>
      </c>
      <c r="B950" s="39">
        <v>45343</v>
      </c>
      <c r="C950" s="12" t="s">
        <v>1039</v>
      </c>
      <c r="D950" s="12" t="s">
        <v>1588</v>
      </c>
      <c r="E950" s="12" t="s">
        <v>1932</v>
      </c>
      <c r="F950" s="12">
        <v>4</v>
      </c>
      <c r="G950" s="12">
        <v>583.21</v>
      </c>
      <c r="H950" s="41">
        <v>0.2</v>
      </c>
      <c r="I950" s="12" t="s">
        <v>1952</v>
      </c>
      <c r="J950" s="12">
        <v>1866.2719999999999</v>
      </c>
      <c r="K950" s="17">
        <f t="shared" si="42"/>
        <v>4</v>
      </c>
      <c r="L950" s="20">
        <f t="shared" si="43"/>
        <v>583.21</v>
      </c>
      <c r="M950" s="45">
        <f t="shared" si="44"/>
        <v>0.2</v>
      </c>
    </row>
    <row r="951" spans="1:13" x14ac:dyDescent="0.3">
      <c r="A951" s="11" t="s">
        <v>2909</v>
      </c>
      <c r="B951" s="39">
        <v>45399</v>
      </c>
      <c r="C951" s="12" t="s">
        <v>1294</v>
      </c>
      <c r="D951" s="12" t="s">
        <v>1819</v>
      </c>
      <c r="E951" s="12" t="s">
        <v>1910</v>
      </c>
      <c r="F951" s="12">
        <v>3</v>
      </c>
      <c r="G951" s="12">
        <v>758.75</v>
      </c>
      <c r="H951" s="41">
        <v>0.27</v>
      </c>
      <c r="I951" s="12" t="s">
        <v>1954</v>
      </c>
      <c r="J951" s="12">
        <v>1661.6624999999999</v>
      </c>
      <c r="K951" s="17">
        <f t="shared" si="42"/>
        <v>3</v>
      </c>
      <c r="L951" s="20">
        <f t="shared" si="43"/>
        <v>758.75</v>
      </c>
      <c r="M951" s="45">
        <f t="shared" si="44"/>
        <v>0.27</v>
      </c>
    </row>
    <row r="952" spans="1:13" x14ac:dyDescent="0.3">
      <c r="A952" s="11" t="s">
        <v>2910</v>
      </c>
      <c r="B952" s="39">
        <v>45689</v>
      </c>
      <c r="C952" s="12" t="s">
        <v>985</v>
      </c>
      <c r="D952" s="12" t="s">
        <v>1758</v>
      </c>
      <c r="E952" s="12" t="s">
        <v>1901</v>
      </c>
      <c r="F952" s="12">
        <v>4</v>
      </c>
      <c r="G952" s="12">
        <v>372.42</v>
      </c>
      <c r="H952" s="41">
        <v>0.19</v>
      </c>
      <c r="I952" s="12" t="s">
        <v>1952</v>
      </c>
      <c r="J952" s="12">
        <v>1206.6407999999999</v>
      </c>
      <c r="K952" s="17">
        <f t="shared" si="42"/>
        <v>4</v>
      </c>
      <c r="L952" s="20">
        <f t="shared" si="43"/>
        <v>372.42</v>
      </c>
      <c r="M952" s="45">
        <f t="shared" si="44"/>
        <v>0.19</v>
      </c>
    </row>
    <row r="953" spans="1:13" x14ac:dyDescent="0.3">
      <c r="A953" s="11" t="s">
        <v>2911</v>
      </c>
      <c r="B953" s="39">
        <v>45699</v>
      </c>
      <c r="C953" s="12" t="s">
        <v>523</v>
      </c>
      <c r="D953" s="12" t="s">
        <v>1764</v>
      </c>
      <c r="E953" s="12" t="s">
        <v>1941</v>
      </c>
      <c r="F953" s="12">
        <v>4</v>
      </c>
      <c r="G953" s="12">
        <v>286.27999999999997</v>
      </c>
      <c r="H953" s="41">
        <v>0.28000000000000003</v>
      </c>
      <c r="I953" s="12" t="s">
        <v>1954</v>
      </c>
      <c r="J953" s="12">
        <v>824.48639999999989</v>
      </c>
      <c r="K953" s="17">
        <f t="shared" si="42"/>
        <v>4</v>
      </c>
      <c r="L953" s="20">
        <f t="shared" si="43"/>
        <v>286.27999999999997</v>
      </c>
      <c r="M953" s="45">
        <f t="shared" si="44"/>
        <v>0.28000000000000003</v>
      </c>
    </row>
    <row r="954" spans="1:13" x14ac:dyDescent="0.3">
      <c r="A954" s="11" t="s">
        <v>2912</v>
      </c>
      <c r="B954" s="39">
        <v>45663</v>
      </c>
      <c r="C954" s="12" t="s">
        <v>897</v>
      </c>
      <c r="D954" s="12" t="s">
        <v>1795</v>
      </c>
      <c r="E954" s="12" t="s">
        <v>1920</v>
      </c>
      <c r="F954" s="12">
        <v>3</v>
      </c>
      <c r="G954" s="12">
        <v>488.37</v>
      </c>
      <c r="H954" s="41">
        <v>0.27</v>
      </c>
      <c r="I954" s="12" t="s">
        <v>1957</v>
      </c>
      <c r="J954" s="12">
        <v>1069.5302999999999</v>
      </c>
      <c r="K954" s="17">
        <f t="shared" si="42"/>
        <v>3</v>
      </c>
      <c r="L954" s="20">
        <f t="shared" si="43"/>
        <v>488.37</v>
      </c>
      <c r="M954" s="45">
        <f t="shared" si="44"/>
        <v>0.27</v>
      </c>
    </row>
    <row r="955" spans="1:13" x14ac:dyDescent="0.3">
      <c r="A955" s="11" t="s">
        <v>2913</v>
      </c>
      <c r="B955" s="39">
        <v>45377</v>
      </c>
      <c r="C955" s="12" t="s">
        <v>1456</v>
      </c>
      <c r="D955" s="12" t="s">
        <v>1837</v>
      </c>
      <c r="E955" s="12" t="s">
        <v>1910</v>
      </c>
      <c r="F955" s="12">
        <v>3</v>
      </c>
      <c r="G955" s="12">
        <v>662.82</v>
      </c>
      <c r="H955" s="41">
        <v>0.01</v>
      </c>
      <c r="I955" s="12" t="s">
        <v>1957</v>
      </c>
      <c r="J955" s="12">
        <v>1968.5753999999999</v>
      </c>
      <c r="K955" s="17">
        <f t="shared" si="42"/>
        <v>3</v>
      </c>
      <c r="L955" s="20">
        <f t="shared" si="43"/>
        <v>662.82</v>
      </c>
      <c r="M955" s="45">
        <f t="shared" si="44"/>
        <v>0.01</v>
      </c>
    </row>
    <row r="956" spans="1:13" x14ac:dyDescent="0.3">
      <c r="A956" s="11" t="s">
        <v>2914</v>
      </c>
      <c r="B956" s="39">
        <v>45412</v>
      </c>
      <c r="C956" s="12" t="s">
        <v>1535</v>
      </c>
      <c r="D956" s="12" t="s">
        <v>1574</v>
      </c>
      <c r="E956" s="12" t="s">
        <v>1932</v>
      </c>
      <c r="F956" s="12">
        <v>2</v>
      </c>
      <c r="G956" s="12">
        <v>824.34</v>
      </c>
      <c r="H956" s="41">
        <v>0.1</v>
      </c>
      <c r="I956" s="12" t="s">
        <v>1957</v>
      </c>
      <c r="J956" s="12">
        <v>1483.8119999999999</v>
      </c>
      <c r="K956" s="17">
        <f t="shared" si="42"/>
        <v>2</v>
      </c>
      <c r="L956" s="20">
        <f t="shared" si="43"/>
        <v>824.34</v>
      </c>
      <c r="M956" s="45">
        <f t="shared" si="44"/>
        <v>0.1</v>
      </c>
    </row>
    <row r="957" spans="1:13" x14ac:dyDescent="0.3">
      <c r="A957" s="11" t="s">
        <v>2915</v>
      </c>
      <c r="B957" s="39">
        <v>45349</v>
      </c>
      <c r="C957" s="12" t="s">
        <v>400</v>
      </c>
      <c r="D957" s="12" t="s">
        <v>1752</v>
      </c>
      <c r="E957" s="12" t="s">
        <v>1910</v>
      </c>
      <c r="F957" s="12">
        <v>1</v>
      </c>
      <c r="G957" s="12">
        <v>437.12</v>
      </c>
      <c r="H957" s="41">
        <v>0.21</v>
      </c>
      <c r="I957" s="12" t="s">
        <v>1952</v>
      </c>
      <c r="J957" s="12">
        <v>345.32479999999998</v>
      </c>
      <c r="K957" s="17">
        <f t="shared" si="42"/>
        <v>1</v>
      </c>
      <c r="L957" s="20">
        <f t="shared" si="43"/>
        <v>437.12</v>
      </c>
      <c r="M957" s="45">
        <f t="shared" si="44"/>
        <v>0.21</v>
      </c>
    </row>
    <row r="958" spans="1:13" x14ac:dyDescent="0.3">
      <c r="A958" s="11" t="s">
        <v>2916</v>
      </c>
      <c r="B958" s="39">
        <v>45486</v>
      </c>
      <c r="C958" s="12" t="s">
        <v>1129</v>
      </c>
      <c r="D958" s="12" t="s">
        <v>1840</v>
      </c>
      <c r="E958" s="12" t="s">
        <v>1904</v>
      </c>
      <c r="F958" s="12">
        <v>3</v>
      </c>
      <c r="G958" s="12">
        <v>23.37</v>
      </c>
      <c r="H958" s="41">
        <v>0.15</v>
      </c>
      <c r="I958" s="12" t="s">
        <v>1954</v>
      </c>
      <c r="J958" s="12">
        <v>59.593499999999999</v>
      </c>
      <c r="K958" s="17">
        <f t="shared" si="42"/>
        <v>3</v>
      </c>
      <c r="L958" s="20">
        <f t="shared" si="43"/>
        <v>23.37</v>
      </c>
      <c r="M958" s="45">
        <f t="shared" si="44"/>
        <v>0.15</v>
      </c>
    </row>
    <row r="959" spans="1:13" x14ac:dyDescent="0.3">
      <c r="A959" s="11" t="s">
        <v>2917</v>
      </c>
      <c r="B959" s="39">
        <v>45761</v>
      </c>
      <c r="C959" s="12" t="s">
        <v>623</v>
      </c>
      <c r="D959" s="12" t="s">
        <v>1679</v>
      </c>
      <c r="E959" s="12" t="s">
        <v>1910</v>
      </c>
      <c r="F959" s="12">
        <v>1</v>
      </c>
      <c r="G959" s="12">
        <v>579.69000000000005</v>
      </c>
      <c r="H959" s="41">
        <v>0.02</v>
      </c>
      <c r="I959" s="12" t="s">
        <v>1952</v>
      </c>
      <c r="J959" s="12">
        <v>568.09620000000007</v>
      </c>
      <c r="K959" s="17">
        <f t="shared" si="42"/>
        <v>1</v>
      </c>
      <c r="L959" s="20">
        <f t="shared" si="43"/>
        <v>579.69000000000005</v>
      </c>
      <c r="M959" s="45">
        <f t="shared" si="44"/>
        <v>0.02</v>
      </c>
    </row>
    <row r="960" spans="1:13" x14ac:dyDescent="0.3">
      <c r="A960" s="11" t="s">
        <v>2918</v>
      </c>
      <c r="B960" s="39">
        <v>45639</v>
      </c>
      <c r="C960" s="12" t="s">
        <v>1345</v>
      </c>
      <c r="D960" s="12" t="s">
        <v>1810</v>
      </c>
      <c r="E960" s="12" t="s">
        <v>1927</v>
      </c>
      <c r="F960" s="12">
        <v>3</v>
      </c>
      <c r="G960" s="12">
        <v>240.51</v>
      </c>
      <c r="H960" s="41">
        <v>7.0000000000000007E-2</v>
      </c>
      <c r="I960" s="12" t="s">
        <v>1952</v>
      </c>
      <c r="J960" s="12">
        <v>671.02289999999994</v>
      </c>
      <c r="K960" s="17">
        <f t="shared" si="42"/>
        <v>3</v>
      </c>
      <c r="L960" s="20">
        <f t="shared" si="43"/>
        <v>240.51</v>
      </c>
      <c r="M960" s="45">
        <f t="shared" si="44"/>
        <v>7.0000000000000007E-2</v>
      </c>
    </row>
    <row r="961" spans="1:13" x14ac:dyDescent="0.3">
      <c r="A961" s="11" t="s">
        <v>2919</v>
      </c>
      <c r="B961" s="39">
        <v>45893</v>
      </c>
      <c r="C961" s="12" t="s">
        <v>1204</v>
      </c>
      <c r="D961" s="12" t="s">
        <v>1645</v>
      </c>
      <c r="E961" s="12" t="s">
        <v>1927</v>
      </c>
      <c r="F961" s="12">
        <v>2</v>
      </c>
      <c r="G961" s="12">
        <v>855.4</v>
      </c>
      <c r="H961" s="41">
        <v>0.08</v>
      </c>
      <c r="I961" s="12" t="s">
        <v>1957</v>
      </c>
      <c r="J961" s="12">
        <v>1573.9359999999999</v>
      </c>
      <c r="K961" s="17">
        <f t="shared" si="42"/>
        <v>2</v>
      </c>
      <c r="L961" s="20">
        <f t="shared" si="43"/>
        <v>855.4</v>
      </c>
      <c r="M961" s="45">
        <f t="shared" si="44"/>
        <v>0.08</v>
      </c>
    </row>
    <row r="962" spans="1:13" x14ac:dyDescent="0.3">
      <c r="A962" s="11" t="s">
        <v>2920</v>
      </c>
      <c r="B962" s="39">
        <v>45227</v>
      </c>
      <c r="C962" s="12" t="s">
        <v>42</v>
      </c>
      <c r="D962" s="12" t="s">
        <v>1846</v>
      </c>
      <c r="E962" s="12" t="s">
        <v>1907</v>
      </c>
      <c r="F962" s="12">
        <v>1</v>
      </c>
      <c r="G962" s="12">
        <v>537.26</v>
      </c>
      <c r="H962" s="41">
        <v>0.09</v>
      </c>
      <c r="I962" s="12" t="s">
        <v>1952</v>
      </c>
      <c r="J962" s="12">
        <v>488.90660000000003</v>
      </c>
      <c r="K962" s="17">
        <f t="shared" ref="K962:K1025" si="45">IF(F962="",AVERAGEIF($D$2:$D$2000,D962,$F$2:$F$2000),F962)</f>
        <v>1</v>
      </c>
      <c r="L962" s="20">
        <f t="shared" ref="L962:L1025" si="46">IF(G962="",AVERAGEIF($D$2:$D$2000,D962,$G$2:$G$2000),G962)</f>
        <v>537.26</v>
      </c>
      <c r="M962" s="45">
        <f t="shared" ref="M962:M1025" si="47">IF(H962="",AVERAGE($D$2:$D$2000,D962,$H$2:$H$2000),H962)</f>
        <v>0.09</v>
      </c>
    </row>
    <row r="963" spans="1:13" x14ac:dyDescent="0.3">
      <c r="A963" s="11" t="s">
        <v>2921</v>
      </c>
      <c r="B963" s="39">
        <v>45637</v>
      </c>
      <c r="C963" s="12" t="s">
        <v>1210</v>
      </c>
      <c r="D963" s="12" t="s">
        <v>1728</v>
      </c>
      <c r="E963" s="12" t="s">
        <v>1917</v>
      </c>
      <c r="F963" s="12">
        <v>3</v>
      </c>
      <c r="G963" s="12">
        <v>918.26</v>
      </c>
      <c r="H963" s="41">
        <v>0.17</v>
      </c>
      <c r="I963" s="12" t="s">
        <v>1957</v>
      </c>
      <c r="J963" s="12">
        <v>2286.4674</v>
      </c>
      <c r="K963" s="17">
        <f t="shared" si="45"/>
        <v>3</v>
      </c>
      <c r="L963" s="20">
        <f t="shared" si="46"/>
        <v>918.26</v>
      </c>
      <c r="M963" s="45">
        <f t="shared" si="47"/>
        <v>0.17</v>
      </c>
    </row>
    <row r="964" spans="1:13" x14ac:dyDescent="0.3">
      <c r="A964" s="11" t="s">
        <v>2922</v>
      </c>
      <c r="B964" s="39">
        <v>45472</v>
      </c>
      <c r="C964" s="12" t="s">
        <v>345</v>
      </c>
      <c r="D964" s="12" t="s">
        <v>1574</v>
      </c>
      <c r="E964" s="12" t="s">
        <v>1914</v>
      </c>
      <c r="F964" s="12">
        <v>4</v>
      </c>
      <c r="G964" s="12">
        <v>579.70000000000005</v>
      </c>
      <c r="H964" s="41">
        <v>0.18</v>
      </c>
      <c r="I964" s="12" t="s">
        <v>1954</v>
      </c>
      <c r="J964" s="12">
        <v>1901.4159999999999</v>
      </c>
      <c r="K964" s="17">
        <f t="shared" si="45"/>
        <v>4</v>
      </c>
      <c r="L964" s="20">
        <f t="shared" si="46"/>
        <v>579.70000000000005</v>
      </c>
      <c r="M964" s="45">
        <f t="shared" si="47"/>
        <v>0.18</v>
      </c>
    </row>
    <row r="965" spans="1:13" x14ac:dyDescent="0.3">
      <c r="A965" s="11" t="s">
        <v>2923</v>
      </c>
      <c r="B965" s="39">
        <v>45710</v>
      </c>
      <c r="C965" s="12" t="s">
        <v>496</v>
      </c>
      <c r="D965" s="12" t="s">
        <v>1702</v>
      </c>
      <c r="E965" s="12" t="s">
        <v>1904</v>
      </c>
      <c r="F965" s="12">
        <v>1</v>
      </c>
      <c r="G965" s="12">
        <v>824.32</v>
      </c>
      <c r="H965" s="41">
        <v>0.18</v>
      </c>
      <c r="I965" s="12" t="s">
        <v>1952</v>
      </c>
      <c r="J965" s="12">
        <v>675.94240000000013</v>
      </c>
      <c r="K965" s="17">
        <f t="shared" si="45"/>
        <v>1</v>
      </c>
      <c r="L965" s="20">
        <f t="shared" si="46"/>
        <v>824.32</v>
      </c>
      <c r="M965" s="45">
        <f t="shared" si="47"/>
        <v>0.18</v>
      </c>
    </row>
    <row r="966" spans="1:13" x14ac:dyDescent="0.3">
      <c r="A966" s="11" t="s">
        <v>2924</v>
      </c>
      <c r="B966" s="39">
        <v>45682</v>
      </c>
      <c r="C966" s="12" t="s">
        <v>388</v>
      </c>
      <c r="D966" s="12" t="s">
        <v>1711</v>
      </c>
      <c r="E966" s="12" t="s">
        <v>1929</v>
      </c>
      <c r="F966" s="12">
        <v>4</v>
      </c>
      <c r="G966" s="12">
        <v>614.99</v>
      </c>
      <c r="H966" s="41">
        <v>0.16</v>
      </c>
      <c r="I966" s="12" t="s">
        <v>1954</v>
      </c>
      <c r="J966" s="12">
        <v>2066.3663999999999</v>
      </c>
      <c r="K966" s="17">
        <f t="shared" si="45"/>
        <v>4</v>
      </c>
      <c r="L966" s="20">
        <f t="shared" si="46"/>
        <v>614.99</v>
      </c>
      <c r="M966" s="45">
        <f t="shared" si="47"/>
        <v>0.16</v>
      </c>
    </row>
    <row r="967" spans="1:13" x14ac:dyDescent="0.3">
      <c r="A967" s="11" t="s">
        <v>2925</v>
      </c>
      <c r="B967" s="39">
        <v>45730</v>
      </c>
      <c r="C967" s="12" t="s">
        <v>446</v>
      </c>
      <c r="D967" s="12" t="s">
        <v>1761</v>
      </c>
      <c r="E967" s="12" t="s">
        <v>1880</v>
      </c>
      <c r="F967" s="12">
        <v>4</v>
      </c>
      <c r="G967" s="12">
        <v>189.21</v>
      </c>
      <c r="H967" s="41">
        <v>0.06</v>
      </c>
      <c r="I967" s="12" t="s">
        <v>1957</v>
      </c>
      <c r="J967" s="12">
        <v>711.42959999999994</v>
      </c>
      <c r="K967" s="17">
        <f t="shared" si="45"/>
        <v>4</v>
      </c>
      <c r="L967" s="20">
        <f t="shared" si="46"/>
        <v>189.21</v>
      </c>
      <c r="M967" s="45">
        <f t="shared" si="47"/>
        <v>0.06</v>
      </c>
    </row>
    <row r="968" spans="1:13" x14ac:dyDescent="0.3">
      <c r="A968" s="11" t="s">
        <v>2926</v>
      </c>
      <c r="B968" s="39">
        <v>45629</v>
      </c>
      <c r="C968" s="12" t="s">
        <v>523</v>
      </c>
      <c r="D968" s="12" t="s">
        <v>1761</v>
      </c>
      <c r="E968" s="12" t="s">
        <v>1927</v>
      </c>
      <c r="F968" s="12">
        <v>2</v>
      </c>
      <c r="G968" s="12">
        <v>233.33</v>
      </c>
      <c r="H968" s="41">
        <v>0.05</v>
      </c>
      <c r="I968" s="12" t="s">
        <v>1952</v>
      </c>
      <c r="J968" s="12">
        <v>443.327</v>
      </c>
      <c r="K968" s="17">
        <f t="shared" si="45"/>
        <v>2</v>
      </c>
      <c r="L968" s="20">
        <f t="shared" si="46"/>
        <v>233.33</v>
      </c>
      <c r="M968" s="45">
        <f t="shared" si="47"/>
        <v>0.05</v>
      </c>
    </row>
    <row r="969" spans="1:13" x14ac:dyDescent="0.3">
      <c r="A969" s="11" t="s">
        <v>2927</v>
      </c>
      <c r="B969" s="39">
        <v>45783</v>
      </c>
      <c r="C969" s="12" t="s">
        <v>804</v>
      </c>
      <c r="D969" s="12" t="s">
        <v>1689</v>
      </c>
      <c r="E969" s="12" t="s">
        <v>1938</v>
      </c>
      <c r="F969" s="12">
        <v>3</v>
      </c>
      <c r="G969" s="12">
        <v>529.89</v>
      </c>
      <c r="H969" s="41">
        <v>0.21</v>
      </c>
      <c r="I969" s="12" t="s">
        <v>1952</v>
      </c>
      <c r="J969" s="12">
        <v>1255.8393000000001</v>
      </c>
      <c r="K969" s="17">
        <f t="shared" si="45"/>
        <v>3</v>
      </c>
      <c r="L969" s="20">
        <f t="shared" si="46"/>
        <v>529.89</v>
      </c>
      <c r="M969" s="45">
        <f t="shared" si="47"/>
        <v>0.21</v>
      </c>
    </row>
    <row r="970" spans="1:13" x14ac:dyDescent="0.3">
      <c r="A970" s="11" t="s">
        <v>2928</v>
      </c>
      <c r="B970" s="39">
        <v>45518</v>
      </c>
      <c r="C970" s="12" t="s">
        <v>1513</v>
      </c>
      <c r="D970" s="12" t="s">
        <v>1852</v>
      </c>
      <c r="E970" s="12" t="s">
        <v>1885</v>
      </c>
      <c r="F970" s="12">
        <v>2</v>
      </c>
      <c r="G970" s="12">
        <v>954.1</v>
      </c>
      <c r="H970" s="41">
        <v>0.17</v>
      </c>
      <c r="I970" s="12" t="s">
        <v>1954</v>
      </c>
      <c r="J970" s="12">
        <v>1583.806</v>
      </c>
      <c r="K970" s="17">
        <f t="shared" si="45"/>
        <v>2</v>
      </c>
      <c r="L970" s="20">
        <f t="shared" si="46"/>
        <v>954.1</v>
      </c>
      <c r="M970" s="45">
        <f t="shared" si="47"/>
        <v>0.17</v>
      </c>
    </row>
    <row r="971" spans="1:13" x14ac:dyDescent="0.3">
      <c r="A971" s="11" t="s">
        <v>2929</v>
      </c>
      <c r="B971" s="39">
        <v>45274</v>
      </c>
      <c r="C971" s="12" t="s">
        <v>1027</v>
      </c>
      <c r="D971" s="12" t="s">
        <v>1770</v>
      </c>
      <c r="E971" s="12" t="s">
        <v>1907</v>
      </c>
      <c r="F971" s="12">
        <v>1</v>
      </c>
      <c r="G971" s="12">
        <v>370.04</v>
      </c>
      <c r="H971" s="41">
        <v>0.04</v>
      </c>
      <c r="I971" s="12" t="s">
        <v>1957</v>
      </c>
      <c r="J971" s="12">
        <v>355.23840000000001</v>
      </c>
      <c r="K971" s="17">
        <f t="shared" si="45"/>
        <v>1</v>
      </c>
      <c r="L971" s="20">
        <f t="shared" si="46"/>
        <v>370.04</v>
      </c>
      <c r="M971" s="45">
        <f t="shared" si="47"/>
        <v>0.04</v>
      </c>
    </row>
    <row r="972" spans="1:13" x14ac:dyDescent="0.3">
      <c r="A972" s="11" t="s">
        <v>2930</v>
      </c>
      <c r="B972" s="39">
        <v>45297</v>
      </c>
      <c r="C972" s="12" t="s">
        <v>231</v>
      </c>
      <c r="D972" s="12" t="s">
        <v>1864</v>
      </c>
      <c r="E972" s="12" t="s">
        <v>1941</v>
      </c>
      <c r="F972" s="12">
        <v>4</v>
      </c>
      <c r="G972" s="12">
        <v>492.71</v>
      </c>
      <c r="H972" s="41">
        <v>0.08</v>
      </c>
      <c r="I972" s="12" t="s">
        <v>1952</v>
      </c>
      <c r="J972" s="12">
        <v>1813.1728000000001</v>
      </c>
      <c r="K972" s="17">
        <f t="shared" si="45"/>
        <v>4</v>
      </c>
      <c r="L972" s="20">
        <f t="shared" si="46"/>
        <v>492.71</v>
      </c>
      <c r="M972" s="45">
        <f t="shared" si="47"/>
        <v>0.08</v>
      </c>
    </row>
    <row r="973" spans="1:13" x14ac:dyDescent="0.3">
      <c r="A973" s="11" t="s">
        <v>2931</v>
      </c>
      <c r="B973" s="39">
        <v>45530</v>
      </c>
      <c r="C973" s="12" t="s">
        <v>900</v>
      </c>
      <c r="D973" s="12" t="s">
        <v>1849</v>
      </c>
      <c r="E973" s="12" t="s">
        <v>1925</v>
      </c>
      <c r="F973" s="12">
        <v>4</v>
      </c>
      <c r="G973" s="12">
        <v>853.26</v>
      </c>
      <c r="H973" s="41">
        <v>0.24</v>
      </c>
      <c r="I973" s="12" t="s">
        <v>1957</v>
      </c>
      <c r="J973" s="12">
        <v>2593.9104000000002</v>
      </c>
      <c r="K973" s="17">
        <f t="shared" si="45"/>
        <v>4</v>
      </c>
      <c r="L973" s="20">
        <f t="shared" si="46"/>
        <v>853.26</v>
      </c>
      <c r="M973" s="45">
        <f t="shared" si="47"/>
        <v>0.24</v>
      </c>
    </row>
    <row r="974" spans="1:13" x14ac:dyDescent="0.3">
      <c r="A974" s="11" t="s">
        <v>2932</v>
      </c>
      <c r="B974" s="39">
        <v>45740</v>
      </c>
      <c r="C974" s="12" t="s">
        <v>1274</v>
      </c>
      <c r="D974" s="12" t="s">
        <v>2054</v>
      </c>
      <c r="E974" s="12" t="s">
        <v>1932</v>
      </c>
      <c r="F974" s="12">
        <v>1</v>
      </c>
      <c r="G974" s="12">
        <v>402.47</v>
      </c>
      <c r="H974" s="41">
        <v>0.19</v>
      </c>
      <c r="I974" s="12" t="s">
        <v>1954</v>
      </c>
      <c r="J974" s="12">
        <v>326.00070000000011</v>
      </c>
      <c r="K974" s="17">
        <f t="shared" si="45"/>
        <v>1</v>
      </c>
      <c r="L974" s="20">
        <f t="shared" si="46"/>
        <v>402.47</v>
      </c>
      <c r="M974" s="45">
        <f t="shared" si="47"/>
        <v>0.19</v>
      </c>
    </row>
    <row r="975" spans="1:13" x14ac:dyDescent="0.3">
      <c r="A975" s="11" t="s">
        <v>2933</v>
      </c>
      <c r="B975" s="39">
        <v>45311</v>
      </c>
      <c r="C975" s="12" t="s">
        <v>1263</v>
      </c>
      <c r="D975" s="12" t="s">
        <v>1737</v>
      </c>
      <c r="E975" s="12" t="s">
        <v>1938</v>
      </c>
      <c r="F975" s="12">
        <v>2</v>
      </c>
      <c r="G975" s="12">
        <v>528.29999999999995</v>
      </c>
      <c r="H975" s="41">
        <v>0.24</v>
      </c>
      <c r="I975" s="12" t="s">
        <v>1952</v>
      </c>
      <c r="J975" s="12">
        <v>803.01599999999996</v>
      </c>
      <c r="K975" s="17">
        <f t="shared" si="45"/>
        <v>2</v>
      </c>
      <c r="L975" s="20">
        <f t="shared" si="46"/>
        <v>528.29999999999995</v>
      </c>
      <c r="M975" s="45">
        <f t="shared" si="47"/>
        <v>0.24</v>
      </c>
    </row>
    <row r="976" spans="1:13" x14ac:dyDescent="0.3">
      <c r="A976" s="11" t="s">
        <v>2934</v>
      </c>
      <c r="B976" s="39">
        <v>45667</v>
      </c>
      <c r="C976" s="12" t="s">
        <v>1385</v>
      </c>
      <c r="D976" s="12" t="s">
        <v>1593</v>
      </c>
      <c r="E976" s="12" t="s">
        <v>1904</v>
      </c>
      <c r="F976" s="12">
        <v>4</v>
      </c>
      <c r="G976" s="12">
        <v>599.85</v>
      </c>
      <c r="H976" s="41">
        <v>0.25</v>
      </c>
      <c r="I976" s="12" t="s">
        <v>1952</v>
      </c>
      <c r="J976" s="12">
        <v>1799.55</v>
      </c>
      <c r="K976" s="17">
        <f t="shared" si="45"/>
        <v>4</v>
      </c>
      <c r="L976" s="20">
        <f t="shared" si="46"/>
        <v>599.85</v>
      </c>
      <c r="M976" s="45">
        <f t="shared" si="47"/>
        <v>0.25</v>
      </c>
    </row>
    <row r="977" spans="1:13" x14ac:dyDescent="0.3">
      <c r="A977" s="11" t="s">
        <v>2935</v>
      </c>
      <c r="B977" s="39">
        <v>45281</v>
      </c>
      <c r="C977" s="12" t="s">
        <v>967</v>
      </c>
      <c r="D977" s="12" t="s">
        <v>1991</v>
      </c>
      <c r="E977" s="12" t="s">
        <v>1914</v>
      </c>
      <c r="F977" s="12">
        <v>2</v>
      </c>
      <c r="G977" s="12">
        <v>61.42</v>
      </c>
      <c r="H977" s="41">
        <v>0.08</v>
      </c>
      <c r="I977" s="12" t="s">
        <v>1954</v>
      </c>
      <c r="J977" s="12">
        <v>113.0128</v>
      </c>
      <c r="K977" s="17">
        <f t="shared" si="45"/>
        <v>2</v>
      </c>
      <c r="L977" s="20">
        <f t="shared" si="46"/>
        <v>61.42</v>
      </c>
      <c r="M977" s="45">
        <f t="shared" si="47"/>
        <v>0.08</v>
      </c>
    </row>
    <row r="978" spans="1:13" x14ac:dyDescent="0.3">
      <c r="A978" s="11" t="s">
        <v>2936</v>
      </c>
      <c r="B978" s="39">
        <v>45693</v>
      </c>
      <c r="C978" s="12" t="s">
        <v>807</v>
      </c>
      <c r="D978" s="12" t="s">
        <v>1624</v>
      </c>
      <c r="E978" s="12" t="s">
        <v>1917</v>
      </c>
      <c r="F978" s="12">
        <v>2</v>
      </c>
      <c r="G978" s="12">
        <v>466.42</v>
      </c>
      <c r="H978" s="41">
        <v>0.12</v>
      </c>
      <c r="I978" s="12" t="s">
        <v>1954</v>
      </c>
      <c r="J978" s="12">
        <v>820.89920000000006</v>
      </c>
      <c r="K978" s="17">
        <f t="shared" si="45"/>
        <v>2</v>
      </c>
      <c r="L978" s="20">
        <f t="shared" si="46"/>
        <v>466.42</v>
      </c>
      <c r="M978" s="45">
        <f t="shared" si="47"/>
        <v>0.12</v>
      </c>
    </row>
    <row r="979" spans="1:13" x14ac:dyDescent="0.3">
      <c r="A979" s="11" t="s">
        <v>2937</v>
      </c>
      <c r="B979" s="39">
        <v>45857</v>
      </c>
      <c r="C979" s="12" t="s">
        <v>357</v>
      </c>
      <c r="D979" s="12" t="s">
        <v>1663</v>
      </c>
      <c r="E979" s="12" t="s">
        <v>1901</v>
      </c>
      <c r="F979" s="12">
        <v>4</v>
      </c>
      <c r="G979" s="12">
        <v>540.69000000000005</v>
      </c>
      <c r="H979" s="41">
        <v>0.09</v>
      </c>
      <c r="I979" s="12" t="s">
        <v>1957</v>
      </c>
      <c r="J979" s="12">
        <v>1968.1116</v>
      </c>
      <c r="K979" s="17">
        <f t="shared" si="45"/>
        <v>4</v>
      </c>
      <c r="L979" s="20">
        <f t="shared" si="46"/>
        <v>540.69000000000005</v>
      </c>
      <c r="M979" s="45">
        <f t="shared" si="47"/>
        <v>0.09</v>
      </c>
    </row>
    <row r="980" spans="1:13" x14ac:dyDescent="0.3">
      <c r="A980" s="11" t="s">
        <v>2938</v>
      </c>
      <c r="B980" s="39">
        <v>45737</v>
      </c>
      <c r="C980" s="12" t="s">
        <v>952</v>
      </c>
      <c r="D980" s="12" t="s">
        <v>1624</v>
      </c>
      <c r="E980" s="12" t="s">
        <v>1925</v>
      </c>
      <c r="F980" s="12">
        <v>3</v>
      </c>
      <c r="G980" s="12">
        <v>677.46</v>
      </c>
      <c r="H980" s="41">
        <v>0.05</v>
      </c>
      <c r="I980" s="12" t="s">
        <v>1952</v>
      </c>
      <c r="J980" s="12">
        <v>1930.761</v>
      </c>
      <c r="K980" s="17">
        <f t="shared" si="45"/>
        <v>3</v>
      </c>
      <c r="L980" s="20">
        <f t="shared" si="46"/>
        <v>677.46</v>
      </c>
      <c r="M980" s="45">
        <f t="shared" si="47"/>
        <v>0.05</v>
      </c>
    </row>
    <row r="981" spans="1:13" x14ac:dyDescent="0.3">
      <c r="A981" s="11" t="s">
        <v>2939</v>
      </c>
      <c r="B981" s="39">
        <v>45771</v>
      </c>
      <c r="C981" s="12" t="s">
        <v>1042</v>
      </c>
      <c r="D981" s="12" t="s">
        <v>1631</v>
      </c>
      <c r="E981" s="12" t="s">
        <v>1885</v>
      </c>
      <c r="F981" s="12">
        <v>3</v>
      </c>
      <c r="G981" s="12">
        <v>614.63</v>
      </c>
      <c r="H981" s="41">
        <v>0.06</v>
      </c>
      <c r="I981" s="12" t="s">
        <v>1954</v>
      </c>
      <c r="J981" s="12">
        <v>1733.2565999999999</v>
      </c>
      <c r="K981" s="17">
        <f t="shared" si="45"/>
        <v>3</v>
      </c>
      <c r="L981" s="20">
        <f t="shared" si="46"/>
        <v>614.63</v>
      </c>
      <c r="M981" s="45">
        <f t="shared" si="47"/>
        <v>0.06</v>
      </c>
    </row>
    <row r="982" spans="1:13" x14ac:dyDescent="0.3">
      <c r="A982" s="11" t="s">
        <v>2940</v>
      </c>
      <c r="B982" s="39">
        <v>45272</v>
      </c>
      <c r="C982" s="12" t="s">
        <v>756</v>
      </c>
      <c r="D982" s="12" t="s">
        <v>1773</v>
      </c>
      <c r="E982" s="12" t="s">
        <v>1910</v>
      </c>
      <c r="F982" s="12">
        <v>4</v>
      </c>
      <c r="G982" s="12">
        <v>649.52</v>
      </c>
      <c r="H982" s="41">
        <v>0.11</v>
      </c>
      <c r="I982" s="12" t="s">
        <v>1952</v>
      </c>
      <c r="J982" s="12">
        <v>2312.2912000000001</v>
      </c>
      <c r="K982" s="17">
        <f t="shared" si="45"/>
        <v>4</v>
      </c>
      <c r="L982" s="20">
        <f t="shared" si="46"/>
        <v>649.52</v>
      </c>
      <c r="M982" s="45">
        <f t="shared" si="47"/>
        <v>0.11</v>
      </c>
    </row>
    <row r="983" spans="1:13" x14ac:dyDescent="0.3">
      <c r="A983" s="11" t="s">
        <v>2941</v>
      </c>
      <c r="B983" s="39">
        <v>45481</v>
      </c>
      <c r="C983" s="12" t="s">
        <v>1388</v>
      </c>
      <c r="D983" s="12" t="s">
        <v>1831</v>
      </c>
      <c r="E983" s="12" t="s">
        <v>1910</v>
      </c>
      <c r="F983" s="12">
        <v>2</v>
      </c>
      <c r="G983" s="12">
        <v>943.93</v>
      </c>
      <c r="H983" s="41">
        <v>0.22</v>
      </c>
      <c r="I983" s="12" t="s">
        <v>1954</v>
      </c>
      <c r="J983" s="12">
        <v>1472.5308</v>
      </c>
      <c r="K983" s="17">
        <f t="shared" si="45"/>
        <v>2</v>
      </c>
      <c r="L983" s="20">
        <f t="shared" si="46"/>
        <v>943.93</v>
      </c>
      <c r="M983" s="45">
        <f t="shared" si="47"/>
        <v>0.22</v>
      </c>
    </row>
    <row r="984" spans="1:13" x14ac:dyDescent="0.3">
      <c r="A984" s="11" t="s">
        <v>2942</v>
      </c>
      <c r="B984" s="39">
        <v>45228</v>
      </c>
      <c r="C984" s="12" t="s">
        <v>556</v>
      </c>
      <c r="D984" s="12" t="s">
        <v>1663</v>
      </c>
      <c r="E984" s="12" t="s">
        <v>1910</v>
      </c>
      <c r="F984" s="12">
        <v>4</v>
      </c>
      <c r="G984" s="12">
        <v>538.73</v>
      </c>
      <c r="H984" s="41">
        <v>0.03</v>
      </c>
      <c r="I984" s="12" t="s">
        <v>1952</v>
      </c>
      <c r="J984" s="12">
        <v>2090.2723999999998</v>
      </c>
      <c r="K984" s="17">
        <f t="shared" si="45"/>
        <v>4</v>
      </c>
      <c r="L984" s="20">
        <f t="shared" si="46"/>
        <v>538.73</v>
      </c>
      <c r="M984" s="45">
        <f t="shared" si="47"/>
        <v>0.03</v>
      </c>
    </row>
    <row r="985" spans="1:13" x14ac:dyDescent="0.3">
      <c r="A985" s="11" t="s">
        <v>2943</v>
      </c>
      <c r="B985" s="39">
        <v>45432</v>
      </c>
      <c r="C985" s="12" t="s">
        <v>322</v>
      </c>
      <c r="D985" s="12" t="s">
        <v>1773</v>
      </c>
      <c r="E985" s="12" t="s">
        <v>1910</v>
      </c>
      <c r="F985" s="12">
        <v>2</v>
      </c>
      <c r="G985" s="12">
        <v>853.93</v>
      </c>
      <c r="H985" s="41">
        <v>0.01</v>
      </c>
      <c r="I985" s="12" t="s">
        <v>1954</v>
      </c>
      <c r="J985" s="12">
        <v>1690.7814000000001</v>
      </c>
      <c r="K985" s="17">
        <f t="shared" si="45"/>
        <v>2</v>
      </c>
      <c r="L985" s="20">
        <f t="shared" si="46"/>
        <v>853.93</v>
      </c>
      <c r="M985" s="45">
        <f t="shared" si="47"/>
        <v>0.01</v>
      </c>
    </row>
    <row r="986" spans="1:13" x14ac:dyDescent="0.3">
      <c r="A986" s="11" t="s">
        <v>2944</v>
      </c>
      <c r="B986" s="39">
        <v>45914</v>
      </c>
      <c r="C986" s="12" t="s">
        <v>2573</v>
      </c>
      <c r="D986" s="12" t="s">
        <v>1657</v>
      </c>
      <c r="E986" s="12" t="s">
        <v>1897</v>
      </c>
      <c r="F986" s="12">
        <v>4</v>
      </c>
      <c r="G986" s="12">
        <v>465.42</v>
      </c>
      <c r="H986" s="41">
        <v>0.26</v>
      </c>
      <c r="I986" s="12" t="s">
        <v>1957</v>
      </c>
      <c r="J986" s="12">
        <v>1377.6432</v>
      </c>
      <c r="K986" s="17">
        <f t="shared" si="45"/>
        <v>4</v>
      </c>
      <c r="L986" s="20">
        <f t="shared" si="46"/>
        <v>465.42</v>
      </c>
      <c r="M986" s="45">
        <f t="shared" si="47"/>
        <v>0.26</v>
      </c>
    </row>
    <row r="987" spans="1:13" x14ac:dyDescent="0.3">
      <c r="A987" s="11" t="s">
        <v>2945</v>
      </c>
      <c r="B987" s="39">
        <v>45758</v>
      </c>
      <c r="C987" s="12" t="s">
        <v>212</v>
      </c>
      <c r="D987" s="12" t="s">
        <v>1555</v>
      </c>
      <c r="E987" s="12" t="s">
        <v>1920</v>
      </c>
      <c r="F987" s="12">
        <v>4</v>
      </c>
      <c r="G987" s="12">
        <v>880.26</v>
      </c>
      <c r="H987" s="41">
        <v>0.11</v>
      </c>
      <c r="I987" s="12" t="s">
        <v>1957</v>
      </c>
      <c r="J987" s="12">
        <v>3133.7256000000002</v>
      </c>
      <c r="K987" s="17">
        <f t="shared" si="45"/>
        <v>4</v>
      </c>
      <c r="L987" s="20">
        <f t="shared" si="46"/>
        <v>880.26</v>
      </c>
      <c r="M987" s="45">
        <f t="shared" si="47"/>
        <v>0.11</v>
      </c>
    </row>
    <row r="988" spans="1:13" x14ac:dyDescent="0.3">
      <c r="A988" s="11" t="s">
        <v>2946</v>
      </c>
      <c r="B988" s="39">
        <v>45429</v>
      </c>
      <c r="C988" s="12" t="s">
        <v>1497</v>
      </c>
      <c r="D988" s="12" t="s">
        <v>1728</v>
      </c>
      <c r="E988" s="12" t="s">
        <v>1920</v>
      </c>
      <c r="F988" s="12">
        <v>3</v>
      </c>
      <c r="G988" s="12">
        <v>461.02</v>
      </c>
      <c r="H988" s="41">
        <v>0.28999999999999998</v>
      </c>
      <c r="I988" s="12" t="s">
        <v>1954</v>
      </c>
      <c r="J988" s="12">
        <v>981.97259999999994</v>
      </c>
      <c r="K988" s="17">
        <f t="shared" si="45"/>
        <v>3</v>
      </c>
      <c r="L988" s="20">
        <f t="shared" si="46"/>
        <v>461.02</v>
      </c>
      <c r="M988" s="45">
        <f t="shared" si="47"/>
        <v>0.28999999999999998</v>
      </c>
    </row>
    <row r="989" spans="1:13" x14ac:dyDescent="0.3">
      <c r="A989" s="11" t="s">
        <v>2947</v>
      </c>
      <c r="B989" s="39">
        <v>45578</v>
      </c>
      <c r="C989" s="12" t="s">
        <v>114</v>
      </c>
      <c r="D989" s="12" t="s">
        <v>1645</v>
      </c>
      <c r="E989" s="12" t="s">
        <v>1925</v>
      </c>
      <c r="F989" s="12">
        <v>1</v>
      </c>
      <c r="G989" s="12">
        <v>531.99</v>
      </c>
      <c r="H989" s="41">
        <v>0.17</v>
      </c>
      <c r="I989" s="12" t="s">
        <v>1954</v>
      </c>
      <c r="J989" s="12">
        <v>441.55169999999998</v>
      </c>
      <c r="K989" s="17">
        <f t="shared" si="45"/>
        <v>1</v>
      </c>
      <c r="L989" s="20">
        <f t="shared" si="46"/>
        <v>531.99</v>
      </c>
      <c r="M989" s="45">
        <f t="shared" si="47"/>
        <v>0.17</v>
      </c>
    </row>
    <row r="990" spans="1:13" x14ac:dyDescent="0.3">
      <c r="A990" s="11" t="s">
        <v>2948</v>
      </c>
      <c r="B990" s="39">
        <v>45486</v>
      </c>
      <c r="C990" s="12" t="s">
        <v>29</v>
      </c>
      <c r="D990" s="12" t="s">
        <v>1714</v>
      </c>
      <c r="E990" s="12" t="s">
        <v>1935</v>
      </c>
      <c r="F990" s="12">
        <v>2</v>
      </c>
      <c r="G990" s="12">
        <v>274.08999999999997</v>
      </c>
      <c r="H990" s="41">
        <v>0.13</v>
      </c>
      <c r="I990" s="12" t="s">
        <v>1954</v>
      </c>
      <c r="J990" s="12">
        <v>476.91660000000002</v>
      </c>
      <c r="K990" s="17">
        <f t="shared" si="45"/>
        <v>2</v>
      </c>
      <c r="L990" s="20">
        <f t="shared" si="46"/>
        <v>274.08999999999997</v>
      </c>
      <c r="M990" s="45">
        <f t="shared" si="47"/>
        <v>0.13</v>
      </c>
    </row>
    <row r="991" spans="1:13" x14ac:dyDescent="0.3">
      <c r="A991" s="11" t="s">
        <v>2949</v>
      </c>
      <c r="B991" s="39">
        <v>45694</v>
      </c>
      <c r="C991" s="12" t="s">
        <v>1382</v>
      </c>
      <c r="D991" s="12" t="s">
        <v>1840</v>
      </c>
      <c r="E991" s="12" t="s">
        <v>1917</v>
      </c>
      <c r="F991" s="12">
        <v>1</v>
      </c>
      <c r="G991" s="12">
        <v>66.14</v>
      </c>
      <c r="H991" s="41">
        <v>0.14000000000000001</v>
      </c>
      <c r="I991" s="12" t="s">
        <v>1957</v>
      </c>
      <c r="J991" s="12">
        <v>56.880400000000002</v>
      </c>
      <c r="K991" s="17">
        <f t="shared" si="45"/>
        <v>1</v>
      </c>
      <c r="L991" s="20">
        <f t="shared" si="46"/>
        <v>66.14</v>
      </c>
      <c r="M991" s="45">
        <f t="shared" si="47"/>
        <v>0.14000000000000001</v>
      </c>
    </row>
    <row r="992" spans="1:13" x14ac:dyDescent="0.3">
      <c r="A992" s="11" t="s">
        <v>2950</v>
      </c>
      <c r="B992" s="39">
        <v>45875</v>
      </c>
      <c r="C992" s="12" t="s">
        <v>285</v>
      </c>
      <c r="D992" s="12" t="s">
        <v>1628</v>
      </c>
      <c r="E992" s="12" t="s">
        <v>1914</v>
      </c>
      <c r="F992" s="12">
        <v>3</v>
      </c>
      <c r="G992" s="12">
        <v>955.82</v>
      </c>
      <c r="H992" s="41">
        <v>0.16</v>
      </c>
      <c r="I992" s="12" t="s">
        <v>1957</v>
      </c>
      <c r="J992" s="12">
        <v>2408.6664000000001</v>
      </c>
      <c r="K992" s="17">
        <f t="shared" si="45"/>
        <v>3</v>
      </c>
      <c r="L992" s="20">
        <f t="shared" si="46"/>
        <v>955.82</v>
      </c>
      <c r="M992" s="45">
        <f t="shared" si="47"/>
        <v>0.16</v>
      </c>
    </row>
    <row r="993" spans="1:13" x14ac:dyDescent="0.3">
      <c r="A993" s="11" t="s">
        <v>2951</v>
      </c>
      <c r="B993" s="39">
        <v>45432</v>
      </c>
      <c r="C993" s="12" t="s">
        <v>1015</v>
      </c>
      <c r="D993" s="12" t="s">
        <v>1635</v>
      </c>
      <c r="E993" s="12" t="s">
        <v>1922</v>
      </c>
      <c r="F993" s="12">
        <v>1</v>
      </c>
      <c r="G993" s="12">
        <v>904.92</v>
      </c>
      <c r="H993" s="41">
        <v>0.13</v>
      </c>
      <c r="I993" s="12" t="s">
        <v>1952</v>
      </c>
      <c r="J993" s="12">
        <v>787.28039999999999</v>
      </c>
      <c r="K993" s="17">
        <f t="shared" si="45"/>
        <v>1</v>
      </c>
      <c r="L993" s="20">
        <f t="shared" si="46"/>
        <v>904.92</v>
      </c>
      <c r="M993" s="45">
        <f t="shared" si="47"/>
        <v>0.13</v>
      </c>
    </row>
    <row r="994" spans="1:13" x14ac:dyDescent="0.3">
      <c r="A994" s="11" t="s">
        <v>2952</v>
      </c>
      <c r="B994" s="39">
        <v>45575</v>
      </c>
      <c r="C994" s="12" t="s">
        <v>8</v>
      </c>
      <c r="D994" s="12" t="s">
        <v>1693</v>
      </c>
      <c r="E994" s="12" t="s">
        <v>1907</v>
      </c>
      <c r="F994" s="12">
        <v>3</v>
      </c>
      <c r="G994" s="12">
        <v>490.02</v>
      </c>
      <c r="H994" s="41">
        <v>0.26</v>
      </c>
      <c r="I994" s="12" t="s">
        <v>1952</v>
      </c>
      <c r="J994" s="12">
        <v>1087.8444</v>
      </c>
      <c r="K994" s="17">
        <f t="shared" si="45"/>
        <v>3</v>
      </c>
      <c r="L994" s="20">
        <f t="shared" si="46"/>
        <v>490.02</v>
      </c>
      <c r="M994" s="45">
        <f t="shared" si="47"/>
        <v>0.26</v>
      </c>
    </row>
    <row r="995" spans="1:13" x14ac:dyDescent="0.3">
      <c r="A995" s="11" t="s">
        <v>2953</v>
      </c>
      <c r="B995" s="39">
        <v>45340</v>
      </c>
      <c r="C995" s="12" t="s">
        <v>1147</v>
      </c>
      <c r="D995" s="12" t="s">
        <v>1624</v>
      </c>
      <c r="E995" s="12" t="s">
        <v>1904</v>
      </c>
      <c r="F995" s="12">
        <v>2</v>
      </c>
      <c r="G995" s="12">
        <v>957.54</v>
      </c>
      <c r="H995" s="41">
        <v>0.1</v>
      </c>
      <c r="I995" s="12" t="s">
        <v>1957</v>
      </c>
      <c r="J995" s="12">
        <v>1723.5719999999999</v>
      </c>
      <c r="K995" s="17">
        <f t="shared" si="45"/>
        <v>2</v>
      </c>
      <c r="L995" s="20">
        <f t="shared" si="46"/>
        <v>957.54</v>
      </c>
      <c r="M995" s="45">
        <f t="shared" si="47"/>
        <v>0.1</v>
      </c>
    </row>
    <row r="996" spans="1:13" x14ac:dyDescent="0.3">
      <c r="A996" s="11" t="s">
        <v>2954</v>
      </c>
      <c r="B996" s="39">
        <v>45926</v>
      </c>
      <c r="C996" s="12" t="s">
        <v>1045</v>
      </c>
      <c r="D996" s="12" t="s">
        <v>1873</v>
      </c>
      <c r="E996" s="12" t="s">
        <v>1925</v>
      </c>
      <c r="F996" s="12">
        <v>2</v>
      </c>
      <c r="G996" s="12">
        <v>314.39999999999998</v>
      </c>
      <c r="H996" s="41">
        <v>7.0000000000000007E-2</v>
      </c>
      <c r="I996" s="12" t="s">
        <v>1954</v>
      </c>
      <c r="J996" s="12">
        <v>584.78399999999988</v>
      </c>
      <c r="K996" s="17">
        <f t="shared" si="45"/>
        <v>2</v>
      </c>
      <c r="L996" s="20">
        <f t="shared" si="46"/>
        <v>314.39999999999998</v>
      </c>
      <c r="M996" s="45">
        <f t="shared" si="47"/>
        <v>7.0000000000000007E-2</v>
      </c>
    </row>
    <row r="997" spans="1:13" x14ac:dyDescent="0.3">
      <c r="A997" s="11" t="s">
        <v>2955</v>
      </c>
      <c r="B997" s="39">
        <v>45373</v>
      </c>
      <c r="C997" s="12" t="s">
        <v>1240</v>
      </c>
      <c r="D997" s="12" t="s">
        <v>1641</v>
      </c>
      <c r="E997" s="12" t="s">
        <v>1904</v>
      </c>
      <c r="F997" s="12">
        <v>3</v>
      </c>
      <c r="G997" s="12">
        <v>480.11</v>
      </c>
      <c r="H997" s="41">
        <v>0.11</v>
      </c>
      <c r="I997" s="12" t="s">
        <v>1954</v>
      </c>
      <c r="J997" s="12">
        <v>1281.8937000000001</v>
      </c>
      <c r="K997" s="17">
        <f t="shared" si="45"/>
        <v>3</v>
      </c>
      <c r="L997" s="20">
        <f t="shared" si="46"/>
        <v>480.11</v>
      </c>
      <c r="M997" s="45">
        <f t="shared" si="47"/>
        <v>0.11</v>
      </c>
    </row>
    <row r="998" spans="1:13" x14ac:dyDescent="0.3">
      <c r="A998" s="11" t="s">
        <v>2956</v>
      </c>
      <c r="B998" s="39">
        <v>45579</v>
      </c>
      <c r="C998" s="12" t="s">
        <v>1222</v>
      </c>
      <c r="D998" s="12" t="s">
        <v>1718</v>
      </c>
      <c r="E998" s="12" t="s">
        <v>1904</v>
      </c>
      <c r="F998" s="12">
        <v>4</v>
      </c>
      <c r="G998" s="12">
        <v>826.55</v>
      </c>
      <c r="H998" s="41">
        <v>0.28000000000000003</v>
      </c>
      <c r="I998" s="12" t="s">
        <v>1952</v>
      </c>
      <c r="J998" s="12">
        <v>2380.4639999999999</v>
      </c>
      <c r="K998" s="17">
        <f t="shared" si="45"/>
        <v>4</v>
      </c>
      <c r="L998" s="20">
        <f t="shared" si="46"/>
        <v>826.55</v>
      </c>
      <c r="M998" s="45">
        <f t="shared" si="47"/>
        <v>0.28000000000000003</v>
      </c>
    </row>
    <row r="999" spans="1:13" x14ac:dyDescent="0.3">
      <c r="A999" s="11" t="s">
        <v>2957</v>
      </c>
      <c r="B999" s="39">
        <v>45805</v>
      </c>
      <c r="C999" s="12" t="s">
        <v>632</v>
      </c>
      <c r="D999" s="12" t="s">
        <v>1651</v>
      </c>
      <c r="E999" s="12" t="s">
        <v>1894</v>
      </c>
      <c r="F999" s="12">
        <v>3</v>
      </c>
      <c r="G999" s="12">
        <v>530.16999999999996</v>
      </c>
      <c r="H999" s="41">
        <v>0.18</v>
      </c>
      <c r="I999" s="12" t="s">
        <v>1954</v>
      </c>
      <c r="J999" s="12">
        <v>1304.2182</v>
      </c>
      <c r="K999" s="17">
        <f t="shared" si="45"/>
        <v>3</v>
      </c>
      <c r="L999" s="20">
        <f t="shared" si="46"/>
        <v>530.16999999999996</v>
      </c>
      <c r="M999" s="45">
        <f t="shared" si="47"/>
        <v>0.18</v>
      </c>
    </row>
    <row r="1000" spans="1:13" x14ac:dyDescent="0.3">
      <c r="A1000" s="11" t="s">
        <v>2958</v>
      </c>
      <c r="B1000" s="39">
        <v>45522</v>
      </c>
      <c r="C1000" s="12" t="s">
        <v>1277</v>
      </c>
      <c r="D1000" s="12" t="s">
        <v>1673</v>
      </c>
      <c r="E1000" s="12" t="s">
        <v>1935</v>
      </c>
      <c r="F1000" s="12">
        <v>3</v>
      </c>
      <c r="G1000" s="12">
        <v>336.17</v>
      </c>
      <c r="H1000" s="41">
        <v>0.04</v>
      </c>
      <c r="I1000" s="12" t="s">
        <v>1957</v>
      </c>
      <c r="J1000" s="12">
        <v>968.16959999999995</v>
      </c>
      <c r="K1000" s="17">
        <f t="shared" si="45"/>
        <v>3</v>
      </c>
      <c r="L1000" s="20">
        <f t="shared" si="46"/>
        <v>336.17</v>
      </c>
      <c r="M1000" s="45">
        <f t="shared" si="47"/>
        <v>0.04</v>
      </c>
    </row>
    <row r="1001" spans="1:13" x14ac:dyDescent="0.3">
      <c r="A1001" s="11" t="s">
        <v>2959</v>
      </c>
      <c r="B1001" s="39">
        <v>45304</v>
      </c>
      <c r="C1001" s="12" t="s">
        <v>1318</v>
      </c>
      <c r="D1001" s="12" t="s">
        <v>1819</v>
      </c>
      <c r="E1001" s="12" t="s">
        <v>1910</v>
      </c>
      <c r="F1001" s="12">
        <v>4</v>
      </c>
      <c r="G1001" s="12">
        <v>22.51</v>
      </c>
      <c r="H1001" s="41">
        <v>0.27</v>
      </c>
      <c r="I1001" s="12" t="s">
        <v>1954</v>
      </c>
      <c r="J1001" s="12">
        <v>65.729200000000006</v>
      </c>
      <c r="K1001" s="17">
        <f t="shared" si="45"/>
        <v>4</v>
      </c>
      <c r="L1001" s="20">
        <f t="shared" si="46"/>
        <v>22.51</v>
      </c>
      <c r="M1001" s="45">
        <f t="shared" si="47"/>
        <v>0.27</v>
      </c>
    </row>
    <row r="1002" spans="1:13" x14ac:dyDescent="0.3">
      <c r="A1002" s="11" t="s">
        <v>2960</v>
      </c>
      <c r="B1002" s="39">
        <v>45456</v>
      </c>
      <c r="C1002" s="12" t="s">
        <v>632</v>
      </c>
      <c r="D1002" s="12" t="s">
        <v>1752</v>
      </c>
      <c r="E1002" s="12" t="s">
        <v>1889</v>
      </c>
      <c r="F1002" s="12">
        <v>2</v>
      </c>
      <c r="G1002" s="12">
        <v>909.51</v>
      </c>
      <c r="H1002" s="41">
        <v>0.27</v>
      </c>
      <c r="I1002" s="12" t="s">
        <v>1952</v>
      </c>
      <c r="J1002" s="12">
        <v>1327.8846000000001</v>
      </c>
      <c r="K1002" s="17">
        <f t="shared" si="45"/>
        <v>2</v>
      </c>
      <c r="L1002" s="20">
        <f t="shared" si="46"/>
        <v>909.51</v>
      </c>
      <c r="M1002" s="45">
        <f t="shared" si="47"/>
        <v>0.27</v>
      </c>
    </row>
    <row r="1003" spans="1:13" x14ac:dyDescent="0.3">
      <c r="A1003" s="11" t="s">
        <v>2961</v>
      </c>
      <c r="B1003" s="39">
        <v>45776</v>
      </c>
      <c r="C1003" s="12" t="s">
        <v>202</v>
      </c>
      <c r="D1003" s="12" t="s">
        <v>1783</v>
      </c>
      <c r="E1003" s="12" t="s">
        <v>1927</v>
      </c>
      <c r="F1003" s="12">
        <v>4</v>
      </c>
      <c r="G1003" s="12">
        <v>593.84</v>
      </c>
      <c r="H1003" s="41">
        <v>0.24</v>
      </c>
      <c r="I1003" s="12" t="s">
        <v>1954</v>
      </c>
      <c r="J1003" s="12">
        <v>1805.2736</v>
      </c>
      <c r="K1003" s="17">
        <f t="shared" si="45"/>
        <v>4</v>
      </c>
      <c r="L1003" s="20">
        <f t="shared" si="46"/>
        <v>593.84</v>
      </c>
      <c r="M1003" s="45">
        <f t="shared" si="47"/>
        <v>0.24</v>
      </c>
    </row>
    <row r="1004" spans="1:13" x14ac:dyDescent="0.3">
      <c r="A1004" s="11" t="s">
        <v>2962</v>
      </c>
      <c r="B1004" s="39">
        <v>45566</v>
      </c>
      <c r="C1004" s="12" t="s">
        <v>388</v>
      </c>
      <c r="D1004" s="12" t="s">
        <v>1795</v>
      </c>
      <c r="E1004" s="12" t="s">
        <v>1917</v>
      </c>
      <c r="F1004" s="12">
        <v>3</v>
      </c>
      <c r="G1004" s="12">
        <v>909.11</v>
      </c>
      <c r="H1004" s="41">
        <v>0.23</v>
      </c>
      <c r="I1004" s="12" t="s">
        <v>1957</v>
      </c>
      <c r="J1004" s="12">
        <v>2100.0441000000001</v>
      </c>
      <c r="K1004" s="17">
        <f t="shared" si="45"/>
        <v>3</v>
      </c>
      <c r="L1004" s="20">
        <f t="shared" si="46"/>
        <v>909.11</v>
      </c>
      <c r="M1004" s="45">
        <f t="shared" si="47"/>
        <v>0.23</v>
      </c>
    </row>
    <row r="1005" spans="1:13" x14ac:dyDescent="0.3">
      <c r="A1005" s="11" t="s">
        <v>2963</v>
      </c>
      <c r="B1005" s="39">
        <v>45542</v>
      </c>
      <c r="C1005" s="12" t="s">
        <v>1254</v>
      </c>
      <c r="D1005" s="12" t="s">
        <v>1641</v>
      </c>
      <c r="E1005" s="12" t="s">
        <v>1885</v>
      </c>
      <c r="F1005" s="12">
        <v>4</v>
      </c>
      <c r="G1005" s="12">
        <v>996.85</v>
      </c>
      <c r="H1005" s="41">
        <v>0.24</v>
      </c>
      <c r="I1005" s="12" t="s">
        <v>1954</v>
      </c>
      <c r="J1005" s="12">
        <v>3030.424</v>
      </c>
      <c r="K1005" s="17">
        <f t="shared" si="45"/>
        <v>4</v>
      </c>
      <c r="L1005" s="20">
        <f t="shared" si="46"/>
        <v>996.85</v>
      </c>
      <c r="M1005" s="45">
        <f t="shared" si="47"/>
        <v>0.24</v>
      </c>
    </row>
    <row r="1006" spans="1:13" x14ac:dyDescent="0.3">
      <c r="A1006" s="11" t="s">
        <v>2964</v>
      </c>
      <c r="B1006" s="39">
        <v>45834</v>
      </c>
      <c r="C1006" s="12" t="s">
        <v>958</v>
      </c>
      <c r="D1006" s="12" t="s">
        <v>1550</v>
      </c>
      <c r="E1006" s="12" t="s">
        <v>1935</v>
      </c>
      <c r="F1006" s="12">
        <v>1</v>
      </c>
      <c r="G1006" s="12">
        <v>522.69000000000005</v>
      </c>
      <c r="H1006" s="41">
        <v>0.06</v>
      </c>
      <c r="I1006" s="12" t="s">
        <v>1957</v>
      </c>
      <c r="J1006" s="12">
        <v>491.32860000000011</v>
      </c>
      <c r="K1006" s="17">
        <f t="shared" si="45"/>
        <v>1</v>
      </c>
      <c r="L1006" s="20">
        <f t="shared" si="46"/>
        <v>522.69000000000005</v>
      </c>
      <c r="M1006" s="45">
        <f t="shared" si="47"/>
        <v>0.06</v>
      </c>
    </row>
    <row r="1007" spans="1:13" x14ac:dyDescent="0.3">
      <c r="A1007" s="11" t="s">
        <v>2965</v>
      </c>
      <c r="B1007" s="39">
        <v>45405</v>
      </c>
      <c r="C1007" s="12" t="s">
        <v>644</v>
      </c>
      <c r="D1007" s="12" t="s">
        <v>1737</v>
      </c>
      <c r="E1007" s="12" t="s">
        <v>1894</v>
      </c>
      <c r="F1007" s="12">
        <v>3</v>
      </c>
      <c r="G1007" s="12">
        <v>261.05</v>
      </c>
      <c r="H1007" s="41">
        <v>0.12</v>
      </c>
      <c r="I1007" s="12" t="s">
        <v>1954</v>
      </c>
      <c r="J1007" s="12">
        <v>689.17200000000014</v>
      </c>
      <c r="K1007" s="17">
        <f t="shared" si="45"/>
        <v>3</v>
      </c>
      <c r="L1007" s="20">
        <f t="shared" si="46"/>
        <v>261.05</v>
      </c>
      <c r="M1007" s="45">
        <f t="shared" si="47"/>
        <v>0.12</v>
      </c>
    </row>
    <row r="1008" spans="1:13" x14ac:dyDescent="0.3">
      <c r="A1008" s="11" t="s">
        <v>2966</v>
      </c>
      <c r="B1008" s="39">
        <v>45918</v>
      </c>
      <c r="C1008" s="12" t="s">
        <v>318</v>
      </c>
      <c r="D1008" s="12" t="s">
        <v>1638</v>
      </c>
      <c r="E1008" s="12" t="s">
        <v>1935</v>
      </c>
      <c r="F1008" s="12">
        <v>3</v>
      </c>
      <c r="G1008" s="12">
        <v>644.73</v>
      </c>
      <c r="H1008" s="41">
        <v>0.01</v>
      </c>
      <c r="I1008" s="12" t="s">
        <v>1957</v>
      </c>
      <c r="J1008" s="12">
        <v>1914.8480999999999</v>
      </c>
      <c r="K1008" s="17">
        <f t="shared" si="45"/>
        <v>3</v>
      </c>
      <c r="L1008" s="20">
        <f t="shared" si="46"/>
        <v>644.73</v>
      </c>
      <c r="M1008" s="45">
        <f t="shared" si="47"/>
        <v>0.01</v>
      </c>
    </row>
    <row r="1009" spans="1:13" x14ac:dyDescent="0.3">
      <c r="A1009" s="11" t="s">
        <v>2967</v>
      </c>
      <c r="B1009" s="39">
        <v>45217</v>
      </c>
      <c r="C1009" s="12" t="s">
        <v>655</v>
      </c>
      <c r="D1009" s="12" t="s">
        <v>1801</v>
      </c>
      <c r="E1009" s="12" t="s">
        <v>1889</v>
      </c>
      <c r="F1009" s="12">
        <v>2</v>
      </c>
      <c r="G1009" s="12">
        <v>541.52</v>
      </c>
      <c r="H1009" s="41">
        <v>0.26</v>
      </c>
      <c r="I1009" s="12" t="s">
        <v>1954</v>
      </c>
      <c r="J1009" s="12">
        <v>801.44959999999992</v>
      </c>
      <c r="K1009" s="17">
        <f t="shared" si="45"/>
        <v>2</v>
      </c>
      <c r="L1009" s="20">
        <f t="shared" si="46"/>
        <v>541.52</v>
      </c>
      <c r="M1009" s="45">
        <f t="shared" si="47"/>
        <v>0.26</v>
      </c>
    </row>
    <row r="1010" spans="1:13" x14ac:dyDescent="0.3">
      <c r="A1010" s="11" t="s">
        <v>2968</v>
      </c>
      <c r="B1010" s="39">
        <v>45259</v>
      </c>
      <c r="C1010" s="12" t="s">
        <v>1333</v>
      </c>
      <c r="D1010" s="12" t="s">
        <v>1764</v>
      </c>
      <c r="E1010" s="12" t="s">
        <v>1917</v>
      </c>
      <c r="F1010" s="12">
        <v>1</v>
      </c>
      <c r="G1010" s="12">
        <v>395.18</v>
      </c>
      <c r="H1010" s="41">
        <v>0.09</v>
      </c>
      <c r="I1010" s="12" t="s">
        <v>1954</v>
      </c>
      <c r="J1010" s="12">
        <v>359.61380000000003</v>
      </c>
      <c r="K1010" s="17">
        <f t="shared" si="45"/>
        <v>1</v>
      </c>
      <c r="L1010" s="20">
        <f t="shared" si="46"/>
        <v>395.18</v>
      </c>
      <c r="M1010" s="45">
        <f t="shared" si="47"/>
        <v>0.09</v>
      </c>
    </row>
    <row r="1011" spans="1:13" x14ac:dyDescent="0.3">
      <c r="A1011" s="11" t="s">
        <v>2969</v>
      </c>
      <c r="B1011" s="39">
        <v>45740</v>
      </c>
      <c r="C1011" s="12" t="s">
        <v>360</v>
      </c>
      <c r="D1011" s="12" t="s">
        <v>1584</v>
      </c>
      <c r="E1011" s="12" t="s">
        <v>1910</v>
      </c>
      <c r="F1011" s="12">
        <v>4</v>
      </c>
      <c r="G1011" s="12">
        <v>56.37</v>
      </c>
      <c r="H1011" s="41">
        <v>0.17</v>
      </c>
      <c r="I1011" s="12" t="s">
        <v>1952</v>
      </c>
      <c r="J1011" s="12">
        <v>187.14840000000001</v>
      </c>
      <c r="K1011" s="17">
        <f t="shared" si="45"/>
        <v>4</v>
      </c>
      <c r="L1011" s="20">
        <f t="shared" si="46"/>
        <v>56.37</v>
      </c>
      <c r="M1011" s="45">
        <f t="shared" si="47"/>
        <v>0.17</v>
      </c>
    </row>
    <row r="1012" spans="1:13" x14ac:dyDescent="0.3">
      <c r="A1012" s="11" t="s">
        <v>2970</v>
      </c>
      <c r="B1012" s="39">
        <v>45908</v>
      </c>
      <c r="C1012" s="12" t="s">
        <v>688</v>
      </c>
      <c r="D1012" s="12" t="s">
        <v>1813</v>
      </c>
      <c r="E1012" s="12" t="s">
        <v>1914</v>
      </c>
      <c r="F1012" s="12">
        <v>4</v>
      </c>
      <c r="G1012" s="12">
        <v>202.59</v>
      </c>
      <c r="H1012" s="41">
        <v>0.06</v>
      </c>
      <c r="I1012" s="12" t="s">
        <v>1957</v>
      </c>
      <c r="J1012" s="12">
        <v>761.73839999999996</v>
      </c>
      <c r="K1012" s="17">
        <f t="shared" si="45"/>
        <v>4</v>
      </c>
      <c r="L1012" s="20">
        <f t="shared" si="46"/>
        <v>202.59</v>
      </c>
      <c r="M1012" s="45">
        <f t="shared" si="47"/>
        <v>0.06</v>
      </c>
    </row>
    <row r="1013" spans="1:13" x14ac:dyDescent="0.3">
      <c r="A1013" s="11" t="s">
        <v>2971</v>
      </c>
      <c r="B1013" s="39">
        <v>45601</v>
      </c>
      <c r="C1013" s="12" t="s">
        <v>29</v>
      </c>
      <c r="D1013" s="12" t="s">
        <v>1819</v>
      </c>
      <c r="E1013" s="12" t="s">
        <v>1901</v>
      </c>
      <c r="F1013" s="12">
        <v>2</v>
      </c>
      <c r="G1013" s="12">
        <v>358.36</v>
      </c>
      <c r="H1013" s="41">
        <v>0.05</v>
      </c>
      <c r="I1013" s="12" t="s">
        <v>1954</v>
      </c>
      <c r="J1013" s="12">
        <v>680.88400000000001</v>
      </c>
      <c r="K1013" s="17">
        <f t="shared" si="45"/>
        <v>2</v>
      </c>
      <c r="L1013" s="20">
        <f t="shared" si="46"/>
        <v>358.36</v>
      </c>
      <c r="M1013" s="45">
        <f t="shared" si="47"/>
        <v>0.05</v>
      </c>
    </row>
    <row r="1014" spans="1:13" x14ac:dyDescent="0.3">
      <c r="A1014" s="11" t="s">
        <v>2972</v>
      </c>
      <c r="B1014" s="39">
        <v>45535</v>
      </c>
      <c r="C1014" s="12" t="s">
        <v>268</v>
      </c>
      <c r="D1014" s="12" t="s">
        <v>1682</v>
      </c>
      <c r="E1014" s="12" t="s">
        <v>1938</v>
      </c>
      <c r="F1014" s="12">
        <v>4</v>
      </c>
      <c r="G1014" s="12">
        <v>85.62</v>
      </c>
      <c r="H1014" s="41">
        <v>0.28000000000000003</v>
      </c>
      <c r="I1014" s="12" t="s">
        <v>1957</v>
      </c>
      <c r="J1014" s="12">
        <v>246.5856</v>
      </c>
      <c r="K1014" s="17">
        <f t="shared" si="45"/>
        <v>4</v>
      </c>
      <c r="L1014" s="20">
        <f t="shared" si="46"/>
        <v>85.62</v>
      </c>
      <c r="M1014" s="45">
        <f t="shared" si="47"/>
        <v>0.28000000000000003</v>
      </c>
    </row>
    <row r="1015" spans="1:13" x14ac:dyDescent="0.3">
      <c r="A1015" s="11" t="s">
        <v>2973</v>
      </c>
      <c r="B1015" s="39">
        <v>45459</v>
      </c>
      <c r="C1015" s="12" t="s">
        <v>617</v>
      </c>
      <c r="D1015" s="12" t="s">
        <v>1579</v>
      </c>
      <c r="E1015" s="12" t="s">
        <v>1935</v>
      </c>
      <c r="F1015" s="12">
        <v>4</v>
      </c>
      <c r="G1015" s="12">
        <v>929.26</v>
      </c>
      <c r="H1015" s="41">
        <v>0.23</v>
      </c>
      <c r="I1015" s="12" t="s">
        <v>1954</v>
      </c>
      <c r="J1015" s="12">
        <v>2862.1208000000001</v>
      </c>
      <c r="K1015" s="17">
        <f t="shared" si="45"/>
        <v>4</v>
      </c>
      <c r="L1015" s="20">
        <f t="shared" si="46"/>
        <v>929.26</v>
      </c>
      <c r="M1015" s="45">
        <f t="shared" si="47"/>
        <v>0.23</v>
      </c>
    </row>
    <row r="1016" spans="1:13" x14ac:dyDescent="0.3">
      <c r="A1016" s="11" t="s">
        <v>2974</v>
      </c>
      <c r="B1016" s="39">
        <v>45681</v>
      </c>
      <c r="C1016" s="12" t="s">
        <v>985</v>
      </c>
      <c r="D1016" s="12" t="s">
        <v>1755</v>
      </c>
      <c r="E1016" s="12" t="s">
        <v>1925</v>
      </c>
      <c r="F1016" s="12">
        <v>2</v>
      </c>
      <c r="G1016" s="12">
        <v>92.64</v>
      </c>
      <c r="H1016" s="41">
        <v>0.14000000000000001</v>
      </c>
      <c r="I1016" s="12" t="s">
        <v>1957</v>
      </c>
      <c r="J1016" s="12">
        <v>159.3408</v>
      </c>
      <c r="K1016" s="17">
        <f t="shared" si="45"/>
        <v>2</v>
      </c>
      <c r="L1016" s="20">
        <f t="shared" si="46"/>
        <v>92.64</v>
      </c>
      <c r="M1016" s="45">
        <f t="shared" si="47"/>
        <v>0.14000000000000001</v>
      </c>
    </row>
    <row r="1017" spans="1:13" x14ac:dyDescent="0.3">
      <c r="A1017" s="11" t="s">
        <v>2975</v>
      </c>
      <c r="B1017" s="39">
        <v>45725</v>
      </c>
      <c r="C1017" s="12" t="s">
        <v>804</v>
      </c>
      <c r="D1017" s="12" t="s">
        <v>1761</v>
      </c>
      <c r="E1017" s="12" t="s">
        <v>1897</v>
      </c>
      <c r="F1017" s="12">
        <v>4</v>
      </c>
      <c r="G1017" s="12">
        <v>139.05000000000001</v>
      </c>
      <c r="H1017" s="41">
        <v>0.28999999999999998</v>
      </c>
      <c r="I1017" s="12" t="s">
        <v>1957</v>
      </c>
      <c r="J1017" s="12">
        <v>394.90199999999999</v>
      </c>
      <c r="K1017" s="17">
        <f t="shared" si="45"/>
        <v>4</v>
      </c>
      <c r="L1017" s="20">
        <f t="shared" si="46"/>
        <v>139.05000000000001</v>
      </c>
      <c r="M1017" s="45">
        <f t="shared" si="47"/>
        <v>0.28999999999999998</v>
      </c>
    </row>
    <row r="1018" spans="1:13" x14ac:dyDescent="0.3">
      <c r="A1018" s="11" t="s">
        <v>2976</v>
      </c>
      <c r="B1018" s="39">
        <v>45461</v>
      </c>
      <c r="C1018" s="12" t="s">
        <v>481</v>
      </c>
      <c r="D1018" s="12" t="s">
        <v>1734</v>
      </c>
      <c r="E1018" s="12" t="s">
        <v>1897</v>
      </c>
      <c r="F1018" s="12">
        <v>3</v>
      </c>
      <c r="G1018" s="12">
        <v>155.87</v>
      </c>
      <c r="H1018" s="41">
        <v>0.03</v>
      </c>
      <c r="I1018" s="12" t="s">
        <v>1957</v>
      </c>
      <c r="J1018" s="12">
        <v>453.58170000000001</v>
      </c>
      <c r="K1018" s="17">
        <f t="shared" si="45"/>
        <v>3</v>
      </c>
      <c r="L1018" s="20">
        <f t="shared" si="46"/>
        <v>155.87</v>
      </c>
      <c r="M1018" s="45">
        <f t="shared" si="47"/>
        <v>0.03</v>
      </c>
    </row>
    <row r="1019" spans="1:13" x14ac:dyDescent="0.3">
      <c r="A1019" s="11" t="s">
        <v>2977</v>
      </c>
      <c r="B1019" s="39">
        <v>45837</v>
      </c>
      <c r="C1019" s="12" t="s">
        <v>1379</v>
      </c>
      <c r="D1019" s="12" t="s">
        <v>1673</v>
      </c>
      <c r="E1019" s="12" t="s">
        <v>1932</v>
      </c>
      <c r="F1019" s="12">
        <v>4</v>
      </c>
      <c r="G1019" s="12">
        <v>115.42</v>
      </c>
      <c r="H1019" s="41">
        <v>0.03</v>
      </c>
      <c r="I1019" s="12" t="s">
        <v>1957</v>
      </c>
      <c r="J1019" s="12">
        <v>447.82960000000003</v>
      </c>
      <c r="K1019" s="17">
        <f t="shared" si="45"/>
        <v>4</v>
      </c>
      <c r="L1019" s="20">
        <f t="shared" si="46"/>
        <v>115.42</v>
      </c>
      <c r="M1019" s="45">
        <f t="shared" si="47"/>
        <v>0.03</v>
      </c>
    </row>
    <row r="1020" spans="1:13" x14ac:dyDescent="0.3">
      <c r="A1020" s="11" t="s">
        <v>2978</v>
      </c>
      <c r="B1020" s="39">
        <v>45823</v>
      </c>
      <c r="C1020" s="12" t="s">
        <v>427</v>
      </c>
      <c r="D1020" s="12" t="s">
        <v>1731</v>
      </c>
      <c r="E1020" s="12" t="s">
        <v>1904</v>
      </c>
      <c r="F1020" s="12">
        <v>3</v>
      </c>
      <c r="G1020" s="12">
        <v>593.62</v>
      </c>
      <c r="H1020" s="41">
        <v>0.08</v>
      </c>
      <c r="I1020" s="12" t="s">
        <v>1952</v>
      </c>
      <c r="J1020" s="12">
        <v>1638.3912</v>
      </c>
      <c r="K1020" s="17">
        <f t="shared" si="45"/>
        <v>3</v>
      </c>
      <c r="L1020" s="20">
        <f t="shared" si="46"/>
        <v>593.62</v>
      </c>
      <c r="M1020" s="45">
        <f t="shared" si="47"/>
        <v>0.08</v>
      </c>
    </row>
    <row r="1021" spans="1:13" x14ac:dyDescent="0.3">
      <c r="A1021" s="11" t="s">
        <v>2979</v>
      </c>
      <c r="B1021" s="39">
        <v>45733</v>
      </c>
      <c r="C1021" s="12" t="s">
        <v>1117</v>
      </c>
      <c r="D1021" s="12" t="s">
        <v>1708</v>
      </c>
      <c r="E1021" s="12" t="s">
        <v>1897</v>
      </c>
      <c r="F1021" s="12">
        <v>2</v>
      </c>
      <c r="G1021" s="12">
        <v>825.04</v>
      </c>
      <c r="H1021" s="41">
        <v>0.2</v>
      </c>
      <c r="I1021" s="12" t="s">
        <v>1952</v>
      </c>
      <c r="J1021" s="12">
        <v>1320.0640000000001</v>
      </c>
      <c r="K1021" s="17">
        <f t="shared" si="45"/>
        <v>2</v>
      </c>
      <c r="L1021" s="20">
        <f t="shared" si="46"/>
        <v>825.04</v>
      </c>
      <c r="M1021" s="45">
        <f t="shared" si="47"/>
        <v>0.2</v>
      </c>
    </row>
    <row r="1022" spans="1:13" x14ac:dyDescent="0.3">
      <c r="A1022" s="11" t="s">
        <v>2980</v>
      </c>
      <c r="B1022" s="39">
        <v>45322</v>
      </c>
      <c r="C1022" s="12" t="s">
        <v>1964</v>
      </c>
      <c r="D1022" s="12" t="s">
        <v>1645</v>
      </c>
      <c r="E1022" s="12" t="s">
        <v>1925</v>
      </c>
      <c r="F1022" s="12">
        <v>1</v>
      </c>
      <c r="G1022" s="12">
        <v>963.76</v>
      </c>
      <c r="H1022" s="41">
        <v>0.14000000000000001</v>
      </c>
      <c r="I1022" s="12" t="s">
        <v>1954</v>
      </c>
      <c r="J1022" s="12">
        <v>828.83359999999993</v>
      </c>
      <c r="K1022" s="17">
        <f t="shared" si="45"/>
        <v>1</v>
      </c>
      <c r="L1022" s="20">
        <f t="shared" si="46"/>
        <v>963.76</v>
      </c>
      <c r="M1022" s="45">
        <f t="shared" si="47"/>
        <v>0.14000000000000001</v>
      </c>
    </row>
    <row r="1023" spans="1:13" x14ac:dyDescent="0.3">
      <c r="A1023" s="11" t="s">
        <v>2981</v>
      </c>
      <c r="B1023" s="39">
        <v>45415</v>
      </c>
      <c r="C1023" s="12" t="s">
        <v>936</v>
      </c>
      <c r="D1023" s="12" t="s">
        <v>1740</v>
      </c>
      <c r="E1023" s="12" t="s">
        <v>1904</v>
      </c>
      <c r="F1023" s="12">
        <v>1</v>
      </c>
      <c r="G1023" s="12">
        <v>238.24</v>
      </c>
      <c r="H1023" s="41">
        <v>0.12</v>
      </c>
      <c r="I1023" s="12" t="s">
        <v>1954</v>
      </c>
      <c r="J1023" s="12">
        <v>209.65119999999999</v>
      </c>
      <c r="K1023" s="17">
        <f t="shared" si="45"/>
        <v>1</v>
      </c>
      <c r="L1023" s="20">
        <f t="shared" si="46"/>
        <v>238.24</v>
      </c>
      <c r="M1023" s="45">
        <f t="shared" si="47"/>
        <v>0.12</v>
      </c>
    </row>
    <row r="1024" spans="1:13" x14ac:dyDescent="0.3">
      <c r="A1024" s="11" t="s">
        <v>2982</v>
      </c>
      <c r="B1024" s="39">
        <v>45644</v>
      </c>
      <c r="C1024" s="12" t="s">
        <v>1422</v>
      </c>
      <c r="D1024" s="12" t="s">
        <v>1822</v>
      </c>
      <c r="E1024" s="12" t="s">
        <v>1932</v>
      </c>
      <c r="F1024" s="12">
        <v>1</v>
      </c>
      <c r="G1024" s="12">
        <v>756.63</v>
      </c>
      <c r="H1024" s="41">
        <v>0.04</v>
      </c>
      <c r="I1024" s="12" t="s">
        <v>1954</v>
      </c>
      <c r="J1024" s="12">
        <v>726.36479999999995</v>
      </c>
      <c r="K1024" s="17">
        <f t="shared" si="45"/>
        <v>1</v>
      </c>
      <c r="L1024" s="20">
        <f t="shared" si="46"/>
        <v>756.63</v>
      </c>
      <c r="M1024" s="45">
        <f t="shared" si="47"/>
        <v>0.04</v>
      </c>
    </row>
    <row r="1025" spans="1:13" x14ac:dyDescent="0.3">
      <c r="A1025" s="11" t="s">
        <v>2983</v>
      </c>
      <c r="B1025" s="39">
        <v>45845</v>
      </c>
      <c r="C1025" s="12" t="s">
        <v>88</v>
      </c>
      <c r="D1025" s="12" t="s">
        <v>1855</v>
      </c>
      <c r="E1025" s="12" t="s">
        <v>1907</v>
      </c>
      <c r="F1025" s="12">
        <v>3</v>
      </c>
      <c r="G1025" s="12">
        <v>159.76</v>
      </c>
      <c r="H1025" s="41">
        <v>0.22</v>
      </c>
      <c r="I1025" s="12" t="s">
        <v>1952</v>
      </c>
      <c r="J1025" s="12">
        <v>373.83839999999998</v>
      </c>
      <c r="K1025" s="17">
        <f t="shared" si="45"/>
        <v>3</v>
      </c>
      <c r="L1025" s="20">
        <f t="shared" si="46"/>
        <v>159.76</v>
      </c>
      <c r="M1025" s="45">
        <f t="shared" si="47"/>
        <v>0.22</v>
      </c>
    </row>
    <row r="1026" spans="1:13" x14ac:dyDescent="0.3">
      <c r="A1026" s="11" t="s">
        <v>2984</v>
      </c>
      <c r="B1026" s="39">
        <v>45354</v>
      </c>
      <c r="C1026" s="12" t="s">
        <v>1162</v>
      </c>
      <c r="D1026" s="12" t="s">
        <v>1861</v>
      </c>
      <c r="E1026" s="12" t="s">
        <v>1910</v>
      </c>
      <c r="F1026" s="12">
        <v>1</v>
      </c>
      <c r="G1026" s="12">
        <v>329.94</v>
      </c>
      <c r="H1026" s="41">
        <v>0.14000000000000001</v>
      </c>
      <c r="I1026" s="12" t="s">
        <v>1957</v>
      </c>
      <c r="J1026" s="12">
        <v>283.7484</v>
      </c>
      <c r="K1026" s="17">
        <f t="shared" ref="K1026:K1089" si="48">IF(F1026="",AVERAGEIF($D$2:$D$2000,D1026,$F$2:$F$2000),F1026)</f>
        <v>1</v>
      </c>
      <c r="L1026" s="20">
        <f t="shared" ref="L1026:L1089" si="49">IF(G1026="",AVERAGEIF($D$2:$D$2000,D1026,$G$2:$G$2000),G1026)</f>
        <v>329.94</v>
      </c>
      <c r="M1026" s="45">
        <f t="shared" ref="M1026:M1089" si="50">IF(H1026="",AVERAGE($D$2:$D$2000,D1026,$H$2:$H$2000),H1026)</f>
        <v>0.14000000000000001</v>
      </c>
    </row>
    <row r="1027" spans="1:13" x14ac:dyDescent="0.3">
      <c r="A1027" s="11" t="s">
        <v>2985</v>
      </c>
      <c r="B1027" s="39">
        <v>45720</v>
      </c>
      <c r="C1027" s="12" t="s">
        <v>228</v>
      </c>
      <c r="D1027" s="12" t="s">
        <v>1618</v>
      </c>
      <c r="E1027" s="12" t="s">
        <v>1910</v>
      </c>
      <c r="F1027" s="12">
        <v>1</v>
      </c>
      <c r="G1027" s="12">
        <v>234.06</v>
      </c>
      <c r="H1027" s="41">
        <v>0.11</v>
      </c>
      <c r="I1027" s="12" t="s">
        <v>1954</v>
      </c>
      <c r="J1027" s="12">
        <v>208.3134</v>
      </c>
      <c r="K1027" s="17">
        <f t="shared" si="48"/>
        <v>1</v>
      </c>
      <c r="L1027" s="20">
        <f t="shared" si="49"/>
        <v>234.06</v>
      </c>
      <c r="M1027" s="45">
        <f t="shared" si="50"/>
        <v>0.11</v>
      </c>
    </row>
    <row r="1028" spans="1:13" x14ac:dyDescent="0.3">
      <c r="A1028" s="11" t="s">
        <v>2986</v>
      </c>
      <c r="B1028" s="39">
        <v>45278</v>
      </c>
      <c r="C1028" s="12" t="s">
        <v>1009</v>
      </c>
      <c r="D1028" s="12" t="s">
        <v>1819</v>
      </c>
      <c r="E1028" s="12" t="s">
        <v>1880</v>
      </c>
      <c r="F1028" s="12">
        <v>2</v>
      </c>
      <c r="G1028" s="12">
        <v>773.75</v>
      </c>
      <c r="H1028" s="41">
        <v>0.16</v>
      </c>
      <c r="I1028" s="12" t="s">
        <v>1954</v>
      </c>
      <c r="J1028" s="12">
        <v>1299.9000000000001</v>
      </c>
      <c r="K1028" s="17">
        <f t="shared" si="48"/>
        <v>2</v>
      </c>
      <c r="L1028" s="20">
        <f t="shared" si="49"/>
        <v>773.75</v>
      </c>
      <c r="M1028" s="45">
        <f t="shared" si="50"/>
        <v>0.16</v>
      </c>
    </row>
    <row r="1029" spans="1:13" x14ac:dyDescent="0.3">
      <c r="A1029" s="11" t="s">
        <v>2987</v>
      </c>
      <c r="B1029" s="39">
        <v>45422</v>
      </c>
      <c r="C1029" s="12" t="s">
        <v>1363</v>
      </c>
      <c r="D1029" s="12" t="s">
        <v>1731</v>
      </c>
      <c r="E1029" s="12" t="s">
        <v>1938</v>
      </c>
      <c r="F1029" s="12">
        <v>1</v>
      </c>
      <c r="G1029" s="12">
        <v>73.88</v>
      </c>
      <c r="H1029" s="41">
        <v>0.04</v>
      </c>
      <c r="I1029" s="12" t="s">
        <v>1952</v>
      </c>
      <c r="J1029" s="12">
        <v>70.924799999999991</v>
      </c>
      <c r="K1029" s="17">
        <f t="shared" si="48"/>
        <v>1</v>
      </c>
      <c r="L1029" s="20">
        <f t="shared" si="49"/>
        <v>73.88</v>
      </c>
      <c r="M1029" s="45">
        <f t="shared" si="50"/>
        <v>0.04</v>
      </c>
    </row>
    <row r="1030" spans="1:13" x14ac:dyDescent="0.3">
      <c r="A1030" s="11" t="s">
        <v>2988</v>
      </c>
      <c r="B1030" s="39">
        <v>45337</v>
      </c>
      <c r="C1030" s="12" t="s">
        <v>34</v>
      </c>
      <c r="D1030" s="12" t="s">
        <v>1834</v>
      </c>
      <c r="E1030" s="12" t="s">
        <v>1938</v>
      </c>
      <c r="F1030" s="12">
        <v>1</v>
      </c>
      <c r="G1030" s="12">
        <v>859.3</v>
      </c>
      <c r="H1030" s="41">
        <v>0.16</v>
      </c>
      <c r="I1030" s="12" t="s">
        <v>1954</v>
      </c>
      <c r="J1030" s="12">
        <v>721.8119999999999</v>
      </c>
      <c r="K1030" s="17">
        <f t="shared" si="48"/>
        <v>1</v>
      </c>
      <c r="L1030" s="20">
        <f t="shared" si="49"/>
        <v>859.3</v>
      </c>
      <c r="M1030" s="45">
        <f t="shared" si="50"/>
        <v>0.16</v>
      </c>
    </row>
    <row r="1031" spans="1:13" x14ac:dyDescent="0.3">
      <c r="A1031" s="11" t="s">
        <v>2989</v>
      </c>
      <c r="B1031" s="39">
        <v>45564</v>
      </c>
      <c r="C1031" s="12" t="s">
        <v>449</v>
      </c>
      <c r="D1031" s="12" t="s">
        <v>1819</v>
      </c>
      <c r="E1031" s="12" t="s">
        <v>1904</v>
      </c>
      <c r="F1031" s="12">
        <v>4</v>
      </c>
      <c r="G1031" s="12">
        <v>762.43</v>
      </c>
      <c r="H1031" s="41">
        <v>0.05</v>
      </c>
      <c r="I1031" s="12" t="s">
        <v>1952</v>
      </c>
      <c r="J1031" s="12">
        <v>2897.233999999999</v>
      </c>
      <c r="K1031" s="17">
        <f t="shared" si="48"/>
        <v>4</v>
      </c>
      <c r="L1031" s="20">
        <f t="shared" si="49"/>
        <v>762.43</v>
      </c>
      <c r="M1031" s="45">
        <f t="shared" si="50"/>
        <v>0.05</v>
      </c>
    </row>
    <row r="1032" spans="1:13" x14ac:dyDescent="0.3">
      <c r="A1032" s="11" t="s">
        <v>2990</v>
      </c>
      <c r="B1032" s="39">
        <v>45424</v>
      </c>
      <c r="C1032" s="12" t="s">
        <v>433</v>
      </c>
      <c r="D1032" s="12" t="s">
        <v>1795</v>
      </c>
      <c r="E1032" s="12" t="s">
        <v>1880</v>
      </c>
      <c r="F1032" s="12">
        <v>1</v>
      </c>
      <c r="G1032" s="12">
        <v>328.51</v>
      </c>
      <c r="H1032" s="41">
        <v>0.2</v>
      </c>
      <c r="I1032" s="12" t="s">
        <v>1957</v>
      </c>
      <c r="J1032" s="12">
        <v>262.80799999999999</v>
      </c>
      <c r="K1032" s="17">
        <f t="shared" si="48"/>
        <v>1</v>
      </c>
      <c r="L1032" s="20">
        <f t="shared" si="49"/>
        <v>328.51</v>
      </c>
      <c r="M1032" s="45">
        <f t="shared" si="50"/>
        <v>0.2</v>
      </c>
    </row>
    <row r="1033" spans="1:13" x14ac:dyDescent="0.3">
      <c r="A1033" s="11" t="s">
        <v>2991</v>
      </c>
      <c r="B1033" s="39">
        <v>45719</v>
      </c>
      <c r="C1033" s="12" t="s">
        <v>882</v>
      </c>
      <c r="D1033" s="12" t="s">
        <v>1705</v>
      </c>
      <c r="E1033" s="12" t="s">
        <v>1897</v>
      </c>
      <c r="F1033" s="12">
        <v>1</v>
      </c>
      <c r="G1033" s="12">
        <v>34.51</v>
      </c>
      <c r="H1033" s="41">
        <v>0.04</v>
      </c>
      <c r="I1033" s="12" t="s">
        <v>1957</v>
      </c>
      <c r="J1033" s="12">
        <v>33.129600000000003</v>
      </c>
      <c r="K1033" s="17">
        <f t="shared" si="48"/>
        <v>1</v>
      </c>
      <c r="L1033" s="20">
        <f t="shared" si="49"/>
        <v>34.51</v>
      </c>
      <c r="M1033" s="45">
        <f t="shared" si="50"/>
        <v>0.04</v>
      </c>
    </row>
    <row r="1034" spans="1:13" x14ac:dyDescent="0.3">
      <c r="A1034" s="11" t="s">
        <v>2992</v>
      </c>
      <c r="B1034" s="39">
        <v>45250</v>
      </c>
      <c r="C1034" s="12" t="s">
        <v>376</v>
      </c>
      <c r="D1034" s="12" t="s">
        <v>1624</v>
      </c>
      <c r="E1034" s="12" t="s">
        <v>1920</v>
      </c>
      <c r="F1034" s="12">
        <v>3</v>
      </c>
      <c r="G1034" s="12">
        <v>663.73</v>
      </c>
      <c r="H1034" s="41">
        <v>0.06</v>
      </c>
      <c r="I1034" s="12" t="s">
        <v>1957</v>
      </c>
      <c r="J1034" s="12">
        <v>1871.7185999999999</v>
      </c>
      <c r="K1034" s="17">
        <f t="shared" si="48"/>
        <v>3</v>
      </c>
      <c r="L1034" s="20">
        <f t="shared" si="49"/>
        <v>663.73</v>
      </c>
      <c r="M1034" s="45">
        <f t="shared" si="50"/>
        <v>0.06</v>
      </c>
    </row>
    <row r="1035" spans="1:13" x14ac:dyDescent="0.3">
      <c r="A1035" s="11" t="s">
        <v>2993</v>
      </c>
      <c r="B1035" s="39">
        <v>45479</v>
      </c>
      <c r="C1035" s="12" t="s">
        <v>798</v>
      </c>
      <c r="D1035" s="12" t="s">
        <v>1670</v>
      </c>
      <c r="E1035" s="12" t="s">
        <v>1914</v>
      </c>
      <c r="F1035" s="12">
        <v>1</v>
      </c>
      <c r="G1035" s="12">
        <v>409.41</v>
      </c>
      <c r="H1035" s="41">
        <v>0.13</v>
      </c>
      <c r="I1035" s="12" t="s">
        <v>1954</v>
      </c>
      <c r="J1035" s="12">
        <v>356.18669999999997</v>
      </c>
      <c r="K1035" s="17">
        <f t="shared" si="48"/>
        <v>1</v>
      </c>
      <c r="L1035" s="20">
        <f t="shared" si="49"/>
        <v>409.41</v>
      </c>
      <c r="M1035" s="45">
        <f t="shared" si="50"/>
        <v>0.13</v>
      </c>
    </row>
    <row r="1036" spans="1:13" x14ac:dyDescent="0.3">
      <c r="A1036" s="11" t="s">
        <v>2994</v>
      </c>
      <c r="B1036" s="39">
        <v>45727</v>
      </c>
      <c r="C1036" s="12" t="s">
        <v>336</v>
      </c>
      <c r="D1036" s="12" t="s">
        <v>1810</v>
      </c>
      <c r="E1036" s="12" t="s">
        <v>1894</v>
      </c>
      <c r="F1036" s="12">
        <v>3</v>
      </c>
      <c r="G1036" s="12">
        <v>461.03</v>
      </c>
      <c r="H1036" s="41">
        <v>0.11</v>
      </c>
      <c r="I1036" s="12" t="s">
        <v>1954</v>
      </c>
      <c r="J1036" s="12">
        <v>1230.9501</v>
      </c>
      <c r="K1036" s="17">
        <f t="shared" si="48"/>
        <v>3</v>
      </c>
      <c r="L1036" s="20">
        <f t="shared" si="49"/>
        <v>461.03</v>
      </c>
      <c r="M1036" s="45">
        <f t="shared" si="50"/>
        <v>0.11</v>
      </c>
    </row>
    <row r="1037" spans="1:13" x14ac:dyDescent="0.3">
      <c r="A1037" s="11" t="s">
        <v>2995</v>
      </c>
      <c r="B1037" s="39">
        <v>45394</v>
      </c>
      <c r="C1037" s="12" t="s">
        <v>1162</v>
      </c>
      <c r="D1037" s="12" t="s">
        <v>1624</v>
      </c>
      <c r="E1037" s="12" t="s">
        <v>1927</v>
      </c>
      <c r="F1037" s="12">
        <v>2</v>
      </c>
      <c r="G1037" s="12">
        <v>760.14</v>
      </c>
      <c r="H1037" s="41">
        <v>0.02</v>
      </c>
      <c r="I1037" s="12" t="s">
        <v>1957</v>
      </c>
      <c r="J1037" s="12">
        <v>1489.8743999999999</v>
      </c>
      <c r="K1037" s="17">
        <f t="shared" si="48"/>
        <v>2</v>
      </c>
      <c r="L1037" s="20">
        <f t="shared" si="49"/>
        <v>760.14</v>
      </c>
      <c r="M1037" s="45">
        <f t="shared" si="50"/>
        <v>0.02</v>
      </c>
    </row>
    <row r="1038" spans="1:13" x14ac:dyDescent="0.3">
      <c r="A1038" s="11" t="s">
        <v>2996</v>
      </c>
      <c r="B1038" s="39">
        <v>45773</v>
      </c>
      <c r="C1038" s="12" t="s">
        <v>894</v>
      </c>
      <c r="D1038" s="12" t="s">
        <v>1638</v>
      </c>
      <c r="E1038" s="12" t="s">
        <v>1885</v>
      </c>
      <c r="F1038" s="12">
        <v>3</v>
      </c>
      <c r="G1038" s="12">
        <v>688.76</v>
      </c>
      <c r="H1038" s="41">
        <v>0.12</v>
      </c>
      <c r="I1038" s="12" t="s">
        <v>1954</v>
      </c>
      <c r="J1038" s="12">
        <v>1818.3263999999999</v>
      </c>
      <c r="K1038" s="17">
        <f t="shared" si="48"/>
        <v>3</v>
      </c>
      <c r="L1038" s="20">
        <f t="shared" si="49"/>
        <v>688.76</v>
      </c>
      <c r="M1038" s="45">
        <f t="shared" si="50"/>
        <v>0.12</v>
      </c>
    </row>
    <row r="1039" spans="1:13" x14ac:dyDescent="0.3">
      <c r="A1039" s="11" t="s">
        <v>2997</v>
      </c>
      <c r="B1039" s="39">
        <v>45779</v>
      </c>
      <c r="C1039" s="12" t="s">
        <v>538</v>
      </c>
      <c r="D1039" s="12" t="s">
        <v>1702</v>
      </c>
      <c r="E1039" s="12" t="s">
        <v>1914</v>
      </c>
      <c r="F1039" s="12">
        <v>2</v>
      </c>
      <c r="G1039" s="12">
        <v>257.77999999999997</v>
      </c>
      <c r="H1039" s="41">
        <v>0.05</v>
      </c>
      <c r="I1039" s="12" t="s">
        <v>1952</v>
      </c>
      <c r="J1039" s="12">
        <v>489.78199999999993</v>
      </c>
      <c r="K1039" s="17">
        <f t="shared" si="48"/>
        <v>2</v>
      </c>
      <c r="L1039" s="20">
        <f t="shared" si="49"/>
        <v>257.77999999999997</v>
      </c>
      <c r="M1039" s="45">
        <f t="shared" si="50"/>
        <v>0.05</v>
      </c>
    </row>
    <row r="1040" spans="1:13" x14ac:dyDescent="0.3">
      <c r="A1040" s="11" t="s">
        <v>2998</v>
      </c>
      <c r="B1040" s="39">
        <v>45400</v>
      </c>
      <c r="C1040" s="12" t="s">
        <v>202</v>
      </c>
      <c r="D1040" s="12" t="s">
        <v>1734</v>
      </c>
      <c r="E1040" s="12" t="s">
        <v>1907</v>
      </c>
      <c r="F1040" s="12">
        <v>2</v>
      </c>
      <c r="G1040" s="12">
        <v>314.29000000000002</v>
      </c>
      <c r="H1040" s="41">
        <v>0.19</v>
      </c>
      <c r="I1040" s="12" t="s">
        <v>1957</v>
      </c>
      <c r="J1040" s="12">
        <v>509.14980000000008</v>
      </c>
      <c r="K1040" s="17">
        <f t="shared" si="48"/>
        <v>2</v>
      </c>
      <c r="L1040" s="20">
        <f t="shared" si="49"/>
        <v>314.29000000000002</v>
      </c>
      <c r="M1040" s="45">
        <f t="shared" si="50"/>
        <v>0.19</v>
      </c>
    </row>
    <row r="1041" spans="1:13" x14ac:dyDescent="0.3">
      <c r="A1041" s="11" t="s">
        <v>2999</v>
      </c>
      <c r="B1041" s="39">
        <v>45520</v>
      </c>
      <c r="C1041" s="12" t="s">
        <v>526</v>
      </c>
      <c r="D1041" s="12" t="s">
        <v>1792</v>
      </c>
      <c r="E1041" s="12" t="s">
        <v>1927</v>
      </c>
      <c r="F1041" s="12">
        <v>3</v>
      </c>
      <c r="G1041" s="12">
        <v>336.09</v>
      </c>
      <c r="H1041" s="41">
        <v>0.01</v>
      </c>
      <c r="I1041" s="12" t="s">
        <v>1954</v>
      </c>
      <c r="J1041" s="12">
        <v>998.18729999999994</v>
      </c>
      <c r="K1041" s="17">
        <f t="shared" si="48"/>
        <v>3</v>
      </c>
      <c r="L1041" s="20">
        <f t="shared" si="49"/>
        <v>336.09</v>
      </c>
      <c r="M1041" s="45">
        <f t="shared" si="50"/>
        <v>0.01</v>
      </c>
    </row>
    <row r="1042" spans="1:13" x14ac:dyDescent="0.3">
      <c r="A1042" s="11" t="s">
        <v>3000</v>
      </c>
      <c r="B1042" s="39">
        <v>45861</v>
      </c>
      <c r="C1042" s="12" t="s">
        <v>20</v>
      </c>
      <c r="D1042" s="12" t="s">
        <v>1801</v>
      </c>
      <c r="E1042" s="12" t="s">
        <v>1935</v>
      </c>
      <c r="F1042" s="12">
        <v>3</v>
      </c>
      <c r="G1042" s="12">
        <v>202.07</v>
      </c>
      <c r="H1042" s="41">
        <v>0.23</v>
      </c>
      <c r="I1042" s="12" t="s">
        <v>1954</v>
      </c>
      <c r="J1042" s="12">
        <v>466.78170000000011</v>
      </c>
      <c r="K1042" s="17">
        <f t="shared" si="48"/>
        <v>3</v>
      </c>
      <c r="L1042" s="20">
        <f t="shared" si="49"/>
        <v>202.07</v>
      </c>
      <c r="M1042" s="45">
        <f t="shared" si="50"/>
        <v>0.23</v>
      </c>
    </row>
    <row r="1043" spans="1:13" x14ac:dyDescent="0.3">
      <c r="A1043" s="11" t="s">
        <v>3001</v>
      </c>
      <c r="B1043" s="39">
        <v>45781</v>
      </c>
      <c r="C1043" s="12" t="s">
        <v>988</v>
      </c>
      <c r="D1043" s="12" t="s">
        <v>1618</v>
      </c>
      <c r="E1043" s="12" t="s">
        <v>1910</v>
      </c>
      <c r="F1043" s="12">
        <v>2</v>
      </c>
      <c r="G1043" s="12">
        <v>485.25</v>
      </c>
      <c r="H1043" s="41">
        <v>0.28000000000000003</v>
      </c>
      <c r="I1043" s="12" t="s">
        <v>1952</v>
      </c>
      <c r="J1043" s="12">
        <v>698.76</v>
      </c>
      <c r="K1043" s="17">
        <f t="shared" si="48"/>
        <v>2</v>
      </c>
      <c r="L1043" s="20">
        <f t="shared" si="49"/>
        <v>485.25</v>
      </c>
      <c r="M1043" s="45">
        <f t="shared" si="50"/>
        <v>0.28000000000000003</v>
      </c>
    </row>
    <row r="1044" spans="1:13" x14ac:dyDescent="0.3">
      <c r="A1044" s="11" t="s">
        <v>3002</v>
      </c>
      <c r="B1044" s="39">
        <v>45906</v>
      </c>
      <c r="C1044" s="12" t="s">
        <v>574</v>
      </c>
      <c r="D1044" s="12" t="s">
        <v>1801</v>
      </c>
      <c r="E1044" s="12" t="s">
        <v>1917</v>
      </c>
      <c r="F1044" s="12">
        <v>4</v>
      </c>
      <c r="G1044" s="12">
        <v>552.38</v>
      </c>
      <c r="H1044" s="41">
        <v>0.1</v>
      </c>
      <c r="I1044" s="12" t="s">
        <v>1954</v>
      </c>
      <c r="J1044" s="12">
        <v>1988.568</v>
      </c>
      <c r="K1044" s="17">
        <f t="shared" si="48"/>
        <v>4</v>
      </c>
      <c r="L1044" s="20">
        <f t="shared" si="49"/>
        <v>552.38</v>
      </c>
      <c r="M1044" s="45">
        <f t="shared" si="50"/>
        <v>0.1</v>
      </c>
    </row>
    <row r="1045" spans="1:13" x14ac:dyDescent="0.3">
      <c r="A1045" s="11" t="s">
        <v>3003</v>
      </c>
      <c r="B1045" s="39">
        <v>45251</v>
      </c>
      <c r="C1045" s="12" t="s">
        <v>382</v>
      </c>
      <c r="D1045" s="12" t="s">
        <v>1749</v>
      </c>
      <c r="E1045" s="12" t="s">
        <v>1935</v>
      </c>
      <c r="F1045" s="12">
        <v>4</v>
      </c>
      <c r="G1045" s="12">
        <v>377.26</v>
      </c>
      <c r="H1045" s="41">
        <v>0.22</v>
      </c>
      <c r="I1045" s="12" t="s">
        <v>1957</v>
      </c>
      <c r="J1045" s="12">
        <v>1177.0512000000001</v>
      </c>
      <c r="K1045" s="17">
        <f t="shared" si="48"/>
        <v>4</v>
      </c>
      <c r="L1045" s="20">
        <f t="shared" si="49"/>
        <v>377.26</v>
      </c>
      <c r="M1045" s="45">
        <f t="shared" si="50"/>
        <v>0.22</v>
      </c>
    </row>
    <row r="1046" spans="1:13" x14ac:dyDescent="0.3">
      <c r="A1046" s="11" t="s">
        <v>3004</v>
      </c>
      <c r="B1046" s="39">
        <v>45257</v>
      </c>
      <c r="C1046" s="12" t="s">
        <v>206</v>
      </c>
      <c r="D1046" s="12" t="s">
        <v>1714</v>
      </c>
      <c r="E1046" s="12" t="s">
        <v>1941</v>
      </c>
      <c r="F1046" s="12">
        <v>4</v>
      </c>
      <c r="G1046" s="12">
        <v>189.07</v>
      </c>
      <c r="H1046" s="41">
        <v>0.1</v>
      </c>
      <c r="I1046" s="12" t="s">
        <v>1957</v>
      </c>
      <c r="J1046" s="12">
        <v>680.65200000000004</v>
      </c>
      <c r="K1046" s="17">
        <f t="shared" si="48"/>
        <v>4</v>
      </c>
      <c r="L1046" s="20">
        <f t="shared" si="49"/>
        <v>189.07</v>
      </c>
      <c r="M1046" s="45">
        <f t="shared" si="50"/>
        <v>0.1</v>
      </c>
    </row>
    <row r="1047" spans="1:13" x14ac:dyDescent="0.3">
      <c r="A1047" s="11" t="s">
        <v>3005</v>
      </c>
      <c r="B1047" s="39">
        <v>45818</v>
      </c>
      <c r="C1047" s="12" t="s">
        <v>2135</v>
      </c>
      <c r="D1047" s="12" t="s">
        <v>1660</v>
      </c>
      <c r="E1047" s="12" t="s">
        <v>1897</v>
      </c>
      <c r="F1047" s="12">
        <v>3</v>
      </c>
      <c r="G1047" s="12">
        <v>272.27</v>
      </c>
      <c r="H1047" s="41">
        <v>0.01</v>
      </c>
      <c r="I1047" s="12" t="s">
        <v>1952</v>
      </c>
      <c r="J1047" s="12">
        <v>808.64189999999996</v>
      </c>
      <c r="K1047" s="17">
        <f t="shared" si="48"/>
        <v>3</v>
      </c>
      <c r="L1047" s="20">
        <f t="shared" si="49"/>
        <v>272.27</v>
      </c>
      <c r="M1047" s="45">
        <f t="shared" si="50"/>
        <v>0.01</v>
      </c>
    </row>
    <row r="1048" spans="1:13" x14ac:dyDescent="0.3">
      <c r="A1048" s="11" t="s">
        <v>3006</v>
      </c>
      <c r="B1048" s="39">
        <v>45806</v>
      </c>
      <c r="C1048" s="12" t="s">
        <v>852</v>
      </c>
      <c r="D1048" s="12" t="s">
        <v>1852</v>
      </c>
      <c r="E1048" s="12" t="s">
        <v>1920</v>
      </c>
      <c r="F1048" s="12">
        <v>1</v>
      </c>
      <c r="G1048" s="12">
        <v>209.39</v>
      </c>
      <c r="H1048" s="41">
        <v>0.28000000000000003</v>
      </c>
      <c r="I1048" s="12" t="s">
        <v>1954</v>
      </c>
      <c r="J1048" s="12">
        <v>150.76079999999999</v>
      </c>
      <c r="K1048" s="17">
        <f t="shared" si="48"/>
        <v>1</v>
      </c>
      <c r="L1048" s="20">
        <f t="shared" si="49"/>
        <v>209.39</v>
      </c>
      <c r="M1048" s="45">
        <f t="shared" si="50"/>
        <v>0.28000000000000003</v>
      </c>
    </row>
    <row r="1049" spans="1:13" x14ac:dyDescent="0.3">
      <c r="A1049" s="11" t="s">
        <v>3007</v>
      </c>
      <c r="B1049" s="39">
        <v>45288</v>
      </c>
      <c r="C1049" s="12" t="s">
        <v>206</v>
      </c>
      <c r="D1049" s="12" t="s">
        <v>1816</v>
      </c>
      <c r="E1049" s="12" t="s">
        <v>1914</v>
      </c>
      <c r="F1049" s="12">
        <v>1</v>
      </c>
      <c r="G1049" s="12">
        <v>813.87</v>
      </c>
      <c r="H1049" s="41">
        <v>0.23</v>
      </c>
      <c r="I1049" s="12" t="s">
        <v>1952</v>
      </c>
      <c r="J1049" s="12">
        <v>626.67989999999998</v>
      </c>
      <c r="K1049" s="17">
        <f t="shared" si="48"/>
        <v>1</v>
      </c>
      <c r="L1049" s="20">
        <f t="shared" si="49"/>
        <v>813.87</v>
      </c>
      <c r="M1049" s="45">
        <f t="shared" si="50"/>
        <v>0.23</v>
      </c>
    </row>
    <row r="1050" spans="1:13" x14ac:dyDescent="0.3">
      <c r="A1050" s="11" t="s">
        <v>3008</v>
      </c>
      <c r="B1050" s="39">
        <v>45783</v>
      </c>
      <c r="C1050" s="12" t="s">
        <v>831</v>
      </c>
      <c r="D1050" s="12" t="s">
        <v>1654</v>
      </c>
      <c r="E1050" s="12" t="s">
        <v>1880</v>
      </c>
      <c r="F1050" s="12">
        <v>1</v>
      </c>
      <c r="G1050" s="12">
        <v>143.69999999999999</v>
      </c>
      <c r="H1050" s="41">
        <v>0.19</v>
      </c>
      <c r="I1050" s="12" t="s">
        <v>1954</v>
      </c>
      <c r="J1050" s="12">
        <v>116.39700000000001</v>
      </c>
      <c r="K1050" s="17">
        <f t="shared" si="48"/>
        <v>1</v>
      </c>
      <c r="L1050" s="20">
        <f t="shared" si="49"/>
        <v>143.69999999999999</v>
      </c>
      <c r="M1050" s="45">
        <f t="shared" si="50"/>
        <v>0.19</v>
      </c>
    </row>
    <row r="1051" spans="1:13" x14ac:dyDescent="0.3">
      <c r="A1051" s="11" t="s">
        <v>3009</v>
      </c>
      <c r="B1051" s="39">
        <v>45385</v>
      </c>
      <c r="C1051" s="12" t="s">
        <v>1459</v>
      </c>
      <c r="D1051" s="12" t="s">
        <v>1711</v>
      </c>
      <c r="E1051" s="12" t="s">
        <v>1885</v>
      </c>
      <c r="F1051" s="12">
        <v>4</v>
      </c>
      <c r="G1051" s="12">
        <v>837.34</v>
      </c>
      <c r="H1051" s="41">
        <v>0.05</v>
      </c>
      <c r="I1051" s="12" t="s">
        <v>1954</v>
      </c>
      <c r="J1051" s="12">
        <v>3181.8919999999998</v>
      </c>
      <c r="K1051" s="17">
        <f t="shared" si="48"/>
        <v>4</v>
      </c>
      <c r="L1051" s="20">
        <f t="shared" si="49"/>
        <v>837.34</v>
      </c>
      <c r="M1051" s="45">
        <f t="shared" si="50"/>
        <v>0.05</v>
      </c>
    </row>
    <row r="1052" spans="1:13" x14ac:dyDescent="0.3">
      <c r="A1052" s="11" t="s">
        <v>3010</v>
      </c>
      <c r="B1052" s="39">
        <v>45878</v>
      </c>
      <c r="C1052" s="12" t="s">
        <v>421</v>
      </c>
      <c r="D1052" s="12" t="s">
        <v>1611</v>
      </c>
      <c r="E1052" s="12" t="s">
        <v>1941</v>
      </c>
      <c r="F1052" s="12">
        <v>1</v>
      </c>
      <c r="G1052" s="12">
        <v>151.66</v>
      </c>
      <c r="H1052" s="41">
        <v>0.16</v>
      </c>
      <c r="I1052" s="12" t="s">
        <v>1957</v>
      </c>
      <c r="J1052" s="12">
        <v>127.3944</v>
      </c>
      <c r="K1052" s="17">
        <f t="shared" si="48"/>
        <v>1</v>
      </c>
      <c r="L1052" s="20">
        <f t="shared" si="49"/>
        <v>151.66</v>
      </c>
      <c r="M1052" s="45">
        <f t="shared" si="50"/>
        <v>0.16</v>
      </c>
    </row>
    <row r="1053" spans="1:13" x14ac:dyDescent="0.3">
      <c r="A1053" s="11" t="s">
        <v>3011</v>
      </c>
      <c r="B1053" s="39">
        <v>45720</v>
      </c>
      <c r="C1053" s="12" t="s">
        <v>2135</v>
      </c>
      <c r="D1053" s="12" t="s">
        <v>1705</v>
      </c>
      <c r="E1053" s="12" t="s">
        <v>1910</v>
      </c>
      <c r="F1053" s="12">
        <v>3</v>
      </c>
      <c r="G1053" s="12">
        <v>961.4</v>
      </c>
      <c r="H1053" s="41">
        <v>0.02</v>
      </c>
      <c r="I1053" s="12" t="s">
        <v>1954</v>
      </c>
      <c r="J1053" s="12">
        <v>2826.5160000000001</v>
      </c>
      <c r="K1053" s="17">
        <f t="shared" si="48"/>
        <v>3</v>
      </c>
      <c r="L1053" s="20">
        <f t="shared" si="49"/>
        <v>961.4</v>
      </c>
      <c r="M1053" s="45">
        <f t="shared" si="50"/>
        <v>0.02</v>
      </c>
    </row>
    <row r="1054" spans="1:13" x14ac:dyDescent="0.3">
      <c r="A1054" s="11" t="s">
        <v>3012</v>
      </c>
      <c r="B1054" s="39">
        <v>45503</v>
      </c>
      <c r="C1054" s="12" t="s">
        <v>1168</v>
      </c>
      <c r="D1054" s="12" t="s">
        <v>1798</v>
      </c>
      <c r="E1054" s="12" t="s">
        <v>1938</v>
      </c>
      <c r="F1054" s="12">
        <v>4</v>
      </c>
      <c r="G1054" s="12">
        <v>475.98</v>
      </c>
      <c r="H1054" s="41">
        <v>0.19</v>
      </c>
      <c r="I1054" s="12" t="s">
        <v>1954</v>
      </c>
      <c r="J1054" s="12">
        <v>1542.1751999999999</v>
      </c>
      <c r="K1054" s="17">
        <f t="shared" si="48"/>
        <v>4</v>
      </c>
      <c r="L1054" s="20">
        <f t="shared" si="49"/>
        <v>475.98</v>
      </c>
      <c r="M1054" s="45">
        <f t="shared" si="50"/>
        <v>0.19</v>
      </c>
    </row>
    <row r="1055" spans="1:13" x14ac:dyDescent="0.3">
      <c r="A1055" s="11" t="s">
        <v>3013</v>
      </c>
      <c r="B1055" s="39">
        <v>45551</v>
      </c>
      <c r="C1055" s="12" t="s">
        <v>1198</v>
      </c>
      <c r="D1055" s="12" t="s">
        <v>1686</v>
      </c>
      <c r="E1055" s="12" t="s">
        <v>1929</v>
      </c>
      <c r="F1055" s="12">
        <v>4</v>
      </c>
      <c r="G1055" s="12">
        <v>132.88999999999999</v>
      </c>
      <c r="H1055" s="41">
        <v>0.12</v>
      </c>
      <c r="I1055" s="12" t="s">
        <v>1952</v>
      </c>
      <c r="J1055" s="12">
        <v>467.77280000000002</v>
      </c>
      <c r="K1055" s="17">
        <f t="shared" si="48"/>
        <v>4</v>
      </c>
      <c r="L1055" s="20">
        <f t="shared" si="49"/>
        <v>132.88999999999999</v>
      </c>
      <c r="M1055" s="45">
        <f t="shared" si="50"/>
        <v>0.12</v>
      </c>
    </row>
    <row r="1056" spans="1:13" x14ac:dyDescent="0.3">
      <c r="A1056" s="11" t="s">
        <v>3014</v>
      </c>
      <c r="B1056" s="39">
        <v>45850</v>
      </c>
      <c r="C1056" s="12" t="s">
        <v>1366</v>
      </c>
      <c r="D1056" s="12" t="s">
        <v>1676</v>
      </c>
      <c r="E1056" s="12" t="s">
        <v>1922</v>
      </c>
      <c r="F1056" s="12">
        <v>3</v>
      </c>
      <c r="G1056" s="12">
        <v>471.31</v>
      </c>
      <c r="H1056" s="41">
        <v>0</v>
      </c>
      <c r="I1056" s="12" t="s">
        <v>1954</v>
      </c>
      <c r="J1056" s="12">
        <v>1413.93</v>
      </c>
      <c r="K1056" s="17">
        <f t="shared" si="48"/>
        <v>3</v>
      </c>
      <c r="L1056" s="20">
        <f t="shared" si="49"/>
        <v>471.31</v>
      </c>
      <c r="M1056" s="45">
        <f t="shared" si="50"/>
        <v>0</v>
      </c>
    </row>
    <row r="1057" spans="1:13" x14ac:dyDescent="0.3">
      <c r="A1057" s="11" t="s">
        <v>3015</v>
      </c>
      <c r="B1057" s="39">
        <v>45441</v>
      </c>
      <c r="C1057" s="12" t="s">
        <v>1964</v>
      </c>
      <c r="D1057" s="12" t="s">
        <v>1804</v>
      </c>
      <c r="E1057" s="12" t="s">
        <v>1927</v>
      </c>
      <c r="F1057" s="12">
        <v>2</v>
      </c>
      <c r="G1057" s="12">
        <v>720.32</v>
      </c>
      <c r="H1057" s="41">
        <v>0.26</v>
      </c>
      <c r="I1057" s="12" t="s">
        <v>1952</v>
      </c>
      <c r="J1057" s="12">
        <v>1066.0735999999999</v>
      </c>
      <c r="K1057" s="17">
        <f t="shared" si="48"/>
        <v>2</v>
      </c>
      <c r="L1057" s="20">
        <f t="shared" si="49"/>
        <v>720.32</v>
      </c>
      <c r="M1057" s="45">
        <f t="shared" si="50"/>
        <v>0.26</v>
      </c>
    </row>
    <row r="1058" spans="1:13" x14ac:dyDescent="0.3">
      <c r="A1058" s="11" t="s">
        <v>3016</v>
      </c>
      <c r="B1058" s="39">
        <v>45431</v>
      </c>
      <c r="C1058" s="12" t="s">
        <v>279</v>
      </c>
      <c r="D1058" s="12" t="s">
        <v>1773</v>
      </c>
      <c r="E1058" s="12" t="s">
        <v>1938</v>
      </c>
      <c r="F1058" s="12">
        <v>4</v>
      </c>
      <c r="G1058" s="12">
        <v>99.92</v>
      </c>
      <c r="H1058" s="41">
        <v>0.11</v>
      </c>
      <c r="I1058" s="12" t="s">
        <v>1957</v>
      </c>
      <c r="J1058" s="12">
        <v>355.71519999999998</v>
      </c>
      <c r="K1058" s="17">
        <f t="shared" si="48"/>
        <v>4</v>
      </c>
      <c r="L1058" s="20">
        <f t="shared" si="49"/>
        <v>99.92</v>
      </c>
      <c r="M1058" s="45">
        <f t="shared" si="50"/>
        <v>0.11</v>
      </c>
    </row>
    <row r="1059" spans="1:13" x14ac:dyDescent="0.3">
      <c r="A1059" s="11" t="s">
        <v>3017</v>
      </c>
      <c r="B1059" s="39">
        <v>45873</v>
      </c>
      <c r="C1059" s="12" t="s">
        <v>251</v>
      </c>
      <c r="D1059" s="12" t="s">
        <v>1593</v>
      </c>
      <c r="E1059" s="12" t="s">
        <v>1894</v>
      </c>
      <c r="F1059" s="12">
        <v>3</v>
      </c>
      <c r="G1059" s="12">
        <v>900.63</v>
      </c>
      <c r="H1059" s="41">
        <v>0.11</v>
      </c>
      <c r="I1059" s="12" t="s">
        <v>1957</v>
      </c>
      <c r="J1059" s="12">
        <v>2404.6821</v>
      </c>
      <c r="K1059" s="17">
        <f t="shared" si="48"/>
        <v>3</v>
      </c>
      <c r="L1059" s="20">
        <f t="shared" si="49"/>
        <v>900.63</v>
      </c>
      <c r="M1059" s="45">
        <f t="shared" si="50"/>
        <v>0.11</v>
      </c>
    </row>
    <row r="1060" spans="1:13" x14ac:dyDescent="0.3">
      <c r="A1060" s="11" t="s">
        <v>3018</v>
      </c>
      <c r="B1060" s="39">
        <v>45629</v>
      </c>
      <c r="C1060" s="12" t="s">
        <v>1379</v>
      </c>
      <c r="D1060" s="12" t="s">
        <v>1711</v>
      </c>
      <c r="E1060" s="12" t="s">
        <v>1910</v>
      </c>
      <c r="F1060" s="12">
        <v>1</v>
      </c>
      <c r="G1060" s="12">
        <v>681.72</v>
      </c>
      <c r="H1060" s="41">
        <v>0.11</v>
      </c>
      <c r="I1060" s="12" t="s">
        <v>1954</v>
      </c>
      <c r="J1060" s="12">
        <v>606.73080000000004</v>
      </c>
      <c r="K1060" s="17">
        <f t="shared" si="48"/>
        <v>1</v>
      </c>
      <c r="L1060" s="20">
        <f t="shared" si="49"/>
        <v>681.72</v>
      </c>
      <c r="M1060" s="45">
        <f t="shared" si="50"/>
        <v>0.11</v>
      </c>
    </row>
    <row r="1061" spans="1:13" x14ac:dyDescent="0.3">
      <c r="A1061" s="11" t="s">
        <v>3019</v>
      </c>
      <c r="B1061" s="39">
        <v>45222</v>
      </c>
      <c r="C1061" s="12" t="s">
        <v>51</v>
      </c>
      <c r="D1061" s="12" t="s">
        <v>1810</v>
      </c>
      <c r="E1061" s="12" t="s">
        <v>1925</v>
      </c>
      <c r="F1061" s="12">
        <v>2</v>
      </c>
      <c r="G1061" s="12">
        <v>838.22</v>
      </c>
      <c r="H1061" s="41">
        <v>0.3</v>
      </c>
      <c r="I1061" s="12" t="s">
        <v>1952</v>
      </c>
      <c r="J1061" s="12">
        <v>1173.508</v>
      </c>
      <c r="K1061" s="17">
        <f t="shared" si="48"/>
        <v>2</v>
      </c>
      <c r="L1061" s="20">
        <f t="shared" si="49"/>
        <v>838.22</v>
      </c>
      <c r="M1061" s="45">
        <f t="shared" si="50"/>
        <v>0.3</v>
      </c>
    </row>
    <row r="1062" spans="1:13" x14ac:dyDescent="0.3">
      <c r="A1062" s="11" t="s">
        <v>3020</v>
      </c>
      <c r="B1062" s="39">
        <v>45797</v>
      </c>
      <c r="C1062" s="12" t="s">
        <v>644</v>
      </c>
      <c r="D1062" s="12" t="s">
        <v>1837</v>
      </c>
      <c r="E1062" s="12" t="s">
        <v>1922</v>
      </c>
      <c r="F1062" s="12">
        <v>2</v>
      </c>
      <c r="G1062" s="12">
        <v>816.22</v>
      </c>
      <c r="H1062" s="41">
        <v>0.27</v>
      </c>
      <c r="I1062" s="12" t="s">
        <v>1952</v>
      </c>
      <c r="J1062" s="12">
        <v>1191.6812</v>
      </c>
      <c r="K1062" s="17">
        <f t="shared" si="48"/>
        <v>2</v>
      </c>
      <c r="L1062" s="20">
        <f t="shared" si="49"/>
        <v>816.22</v>
      </c>
      <c r="M1062" s="45">
        <f t="shared" si="50"/>
        <v>0.27</v>
      </c>
    </row>
    <row r="1063" spans="1:13" x14ac:dyDescent="0.3">
      <c r="A1063" s="11" t="s">
        <v>3021</v>
      </c>
      <c r="B1063" s="39">
        <v>45554</v>
      </c>
      <c r="C1063" s="12" t="s">
        <v>1198</v>
      </c>
      <c r="D1063" s="12" t="s">
        <v>1758</v>
      </c>
      <c r="E1063" s="12" t="s">
        <v>1907</v>
      </c>
      <c r="F1063" s="12">
        <v>2</v>
      </c>
      <c r="G1063" s="12">
        <v>654.12</v>
      </c>
      <c r="H1063" s="41">
        <v>0.27</v>
      </c>
      <c r="I1063" s="12" t="s">
        <v>1954</v>
      </c>
      <c r="J1063" s="12">
        <v>955.01519999999994</v>
      </c>
      <c r="K1063" s="17">
        <f t="shared" si="48"/>
        <v>2</v>
      </c>
      <c r="L1063" s="20">
        <f t="shared" si="49"/>
        <v>654.12</v>
      </c>
      <c r="M1063" s="45">
        <f t="shared" si="50"/>
        <v>0.27</v>
      </c>
    </row>
    <row r="1064" spans="1:13" x14ac:dyDescent="0.3">
      <c r="A1064" s="11" t="s">
        <v>3022</v>
      </c>
      <c r="B1064" s="39">
        <v>45385</v>
      </c>
      <c r="C1064" s="12" t="s">
        <v>376</v>
      </c>
      <c r="D1064" s="12" t="s">
        <v>1795</v>
      </c>
      <c r="E1064" s="12" t="s">
        <v>1925</v>
      </c>
      <c r="F1064" s="12">
        <v>4</v>
      </c>
      <c r="G1064" s="12">
        <v>528.22</v>
      </c>
      <c r="H1064" s="41">
        <v>0.2</v>
      </c>
      <c r="I1064" s="12" t="s">
        <v>1954</v>
      </c>
      <c r="J1064" s="12">
        <v>1690.3040000000001</v>
      </c>
      <c r="K1064" s="17">
        <f t="shared" si="48"/>
        <v>4</v>
      </c>
      <c r="L1064" s="20">
        <f t="shared" si="49"/>
        <v>528.22</v>
      </c>
      <c r="M1064" s="45">
        <f t="shared" si="50"/>
        <v>0.2</v>
      </c>
    </row>
    <row r="1065" spans="1:13" x14ac:dyDescent="0.3">
      <c r="A1065" s="11" t="s">
        <v>3023</v>
      </c>
      <c r="B1065" s="39">
        <v>45704</v>
      </c>
      <c r="C1065" s="12" t="s">
        <v>725</v>
      </c>
      <c r="D1065" s="12" t="s">
        <v>1673</v>
      </c>
      <c r="E1065" s="12" t="s">
        <v>1907</v>
      </c>
      <c r="F1065" s="12">
        <v>4</v>
      </c>
      <c r="G1065" s="12">
        <v>36.72</v>
      </c>
      <c r="H1065" s="41">
        <v>7.0000000000000007E-2</v>
      </c>
      <c r="I1065" s="12" t="s">
        <v>1957</v>
      </c>
      <c r="J1065" s="12">
        <v>136.5984</v>
      </c>
      <c r="K1065" s="17">
        <f t="shared" si="48"/>
        <v>4</v>
      </c>
      <c r="L1065" s="20">
        <f t="shared" si="49"/>
        <v>36.72</v>
      </c>
      <c r="M1065" s="45">
        <f t="shared" si="50"/>
        <v>7.0000000000000007E-2</v>
      </c>
    </row>
    <row r="1066" spans="1:13" x14ac:dyDescent="0.3">
      <c r="A1066" s="11" t="s">
        <v>3024</v>
      </c>
      <c r="B1066" s="39">
        <v>45545</v>
      </c>
      <c r="C1066" s="12" t="s">
        <v>1168</v>
      </c>
      <c r="D1066" s="12" t="s">
        <v>1810</v>
      </c>
      <c r="E1066" s="12" t="s">
        <v>1941</v>
      </c>
      <c r="F1066" s="12">
        <v>2</v>
      </c>
      <c r="G1066" s="12">
        <v>705.97</v>
      </c>
      <c r="H1066" s="41">
        <v>0.1</v>
      </c>
      <c r="I1066" s="12" t="s">
        <v>1954</v>
      </c>
      <c r="J1066" s="12">
        <v>1270.7460000000001</v>
      </c>
      <c r="K1066" s="17">
        <f t="shared" si="48"/>
        <v>2</v>
      </c>
      <c r="L1066" s="20">
        <f t="shared" si="49"/>
        <v>705.97</v>
      </c>
      <c r="M1066" s="45">
        <f t="shared" si="50"/>
        <v>0.1</v>
      </c>
    </row>
    <row r="1067" spans="1:13" x14ac:dyDescent="0.3">
      <c r="A1067" s="11" t="s">
        <v>3025</v>
      </c>
      <c r="B1067" s="39">
        <v>45736</v>
      </c>
      <c r="C1067" s="12" t="s">
        <v>104</v>
      </c>
      <c r="D1067" s="12" t="s">
        <v>1693</v>
      </c>
      <c r="E1067" s="12" t="s">
        <v>1885</v>
      </c>
      <c r="F1067" s="12">
        <v>2</v>
      </c>
      <c r="G1067" s="12">
        <v>994.29</v>
      </c>
      <c r="H1067" s="41">
        <v>0.01</v>
      </c>
      <c r="I1067" s="12" t="s">
        <v>1954</v>
      </c>
      <c r="J1067" s="12">
        <v>1968.6941999999999</v>
      </c>
      <c r="K1067" s="17">
        <f t="shared" si="48"/>
        <v>2</v>
      </c>
      <c r="L1067" s="20">
        <f t="shared" si="49"/>
        <v>994.29</v>
      </c>
      <c r="M1067" s="45">
        <f t="shared" si="50"/>
        <v>0.01</v>
      </c>
    </row>
    <row r="1068" spans="1:13" x14ac:dyDescent="0.3">
      <c r="A1068" s="11" t="s">
        <v>3026</v>
      </c>
      <c r="B1068" s="39">
        <v>45608</v>
      </c>
      <c r="C1068" s="12" t="s">
        <v>1318</v>
      </c>
      <c r="D1068" s="12" t="s">
        <v>1852</v>
      </c>
      <c r="E1068" s="12" t="s">
        <v>1938</v>
      </c>
      <c r="F1068" s="12">
        <v>1</v>
      </c>
      <c r="G1068" s="12">
        <v>909.04</v>
      </c>
      <c r="H1068" s="41">
        <v>0.11</v>
      </c>
      <c r="I1068" s="12" t="s">
        <v>1952</v>
      </c>
      <c r="J1068" s="12">
        <v>809.04560000000004</v>
      </c>
      <c r="K1068" s="17">
        <f t="shared" si="48"/>
        <v>1</v>
      </c>
      <c r="L1068" s="20">
        <f t="shared" si="49"/>
        <v>909.04</v>
      </c>
      <c r="M1068" s="45">
        <f t="shared" si="50"/>
        <v>0.11</v>
      </c>
    </row>
    <row r="1069" spans="1:13" x14ac:dyDescent="0.3">
      <c r="A1069" s="11" t="s">
        <v>3027</v>
      </c>
      <c r="B1069" s="39">
        <v>45334</v>
      </c>
      <c r="C1069" s="12" t="s">
        <v>1105</v>
      </c>
      <c r="D1069" s="12" t="s">
        <v>1673</v>
      </c>
      <c r="E1069" s="12" t="s">
        <v>1920</v>
      </c>
      <c r="F1069" s="12">
        <v>1</v>
      </c>
      <c r="G1069" s="12">
        <v>164.73</v>
      </c>
      <c r="H1069" s="41">
        <v>0.12</v>
      </c>
      <c r="I1069" s="12" t="s">
        <v>1954</v>
      </c>
      <c r="J1069" s="12">
        <v>144.9624</v>
      </c>
      <c r="K1069" s="17">
        <f t="shared" si="48"/>
        <v>1</v>
      </c>
      <c r="L1069" s="20">
        <f t="shared" si="49"/>
        <v>164.73</v>
      </c>
      <c r="M1069" s="45">
        <f t="shared" si="50"/>
        <v>0.12</v>
      </c>
    </row>
    <row r="1070" spans="1:13" x14ac:dyDescent="0.3">
      <c r="A1070" s="11" t="s">
        <v>3028</v>
      </c>
      <c r="B1070" s="39">
        <v>45690</v>
      </c>
      <c r="C1070" s="12" t="s">
        <v>234</v>
      </c>
      <c r="D1070" s="12" t="s">
        <v>1682</v>
      </c>
      <c r="E1070" s="12" t="s">
        <v>1907</v>
      </c>
      <c r="F1070" s="12">
        <v>2</v>
      </c>
      <c r="G1070" s="12">
        <v>606.35</v>
      </c>
      <c r="H1070" s="41">
        <v>0.16</v>
      </c>
      <c r="I1070" s="12" t="s">
        <v>1957</v>
      </c>
      <c r="J1070" s="12">
        <v>1018.668</v>
      </c>
      <c r="K1070" s="17">
        <f t="shared" si="48"/>
        <v>2</v>
      </c>
      <c r="L1070" s="20">
        <f t="shared" si="49"/>
        <v>606.35</v>
      </c>
      <c r="M1070" s="45">
        <f t="shared" si="50"/>
        <v>0.16</v>
      </c>
    </row>
    <row r="1071" spans="1:13" x14ac:dyDescent="0.3">
      <c r="A1071" s="11" t="s">
        <v>3029</v>
      </c>
      <c r="B1071" s="39">
        <v>45481</v>
      </c>
      <c r="C1071" s="12" t="s">
        <v>550</v>
      </c>
      <c r="D1071" s="12" t="s">
        <v>1870</v>
      </c>
      <c r="E1071" s="12" t="s">
        <v>1897</v>
      </c>
      <c r="F1071" s="12">
        <v>3</v>
      </c>
      <c r="G1071" s="12">
        <v>904.19</v>
      </c>
      <c r="H1071" s="41">
        <v>0.09</v>
      </c>
      <c r="I1071" s="12" t="s">
        <v>1952</v>
      </c>
      <c r="J1071" s="12">
        <v>2468.4387000000002</v>
      </c>
      <c r="K1071" s="17">
        <f t="shared" si="48"/>
        <v>3</v>
      </c>
      <c r="L1071" s="20">
        <f t="shared" si="49"/>
        <v>904.19</v>
      </c>
      <c r="M1071" s="45">
        <f t="shared" si="50"/>
        <v>0.09</v>
      </c>
    </row>
    <row r="1072" spans="1:13" x14ac:dyDescent="0.3">
      <c r="A1072" s="11" t="s">
        <v>3030</v>
      </c>
      <c r="B1072" s="39">
        <v>45576</v>
      </c>
      <c r="C1072" s="12" t="s">
        <v>514</v>
      </c>
      <c r="D1072" s="12" t="s">
        <v>1725</v>
      </c>
      <c r="E1072" s="12" t="s">
        <v>1889</v>
      </c>
      <c r="F1072" s="12">
        <v>4</v>
      </c>
      <c r="G1072" s="12">
        <v>694.61</v>
      </c>
      <c r="H1072" s="41">
        <v>0.18</v>
      </c>
      <c r="I1072" s="12" t="s">
        <v>1957</v>
      </c>
      <c r="J1072" s="12">
        <v>2278.3208</v>
      </c>
      <c r="K1072" s="17">
        <f t="shared" si="48"/>
        <v>4</v>
      </c>
      <c r="L1072" s="20">
        <f t="shared" si="49"/>
        <v>694.61</v>
      </c>
      <c r="M1072" s="45">
        <f t="shared" si="50"/>
        <v>0.18</v>
      </c>
    </row>
    <row r="1073" spans="1:13" x14ac:dyDescent="0.3">
      <c r="A1073" s="11" t="s">
        <v>3031</v>
      </c>
      <c r="B1073" s="39">
        <v>45215</v>
      </c>
      <c r="C1073" s="12" t="s">
        <v>737</v>
      </c>
      <c r="D1073" s="12" t="s">
        <v>1843</v>
      </c>
      <c r="E1073" s="12" t="s">
        <v>1889</v>
      </c>
      <c r="F1073" s="12">
        <v>4</v>
      </c>
      <c r="G1073" s="12">
        <v>753.83</v>
      </c>
      <c r="H1073" s="41">
        <v>0.24</v>
      </c>
      <c r="I1073" s="12" t="s">
        <v>1952</v>
      </c>
      <c r="J1073" s="12">
        <v>2291.6432</v>
      </c>
      <c r="K1073" s="17">
        <f t="shared" si="48"/>
        <v>4</v>
      </c>
      <c r="L1073" s="20">
        <f t="shared" si="49"/>
        <v>753.83</v>
      </c>
      <c r="M1073" s="45">
        <f t="shared" si="50"/>
        <v>0.24</v>
      </c>
    </row>
    <row r="1074" spans="1:13" x14ac:dyDescent="0.3">
      <c r="A1074" s="11" t="s">
        <v>3032</v>
      </c>
      <c r="B1074" s="39">
        <v>45653</v>
      </c>
      <c r="C1074" s="12" t="s">
        <v>653</v>
      </c>
      <c r="D1074" s="12" t="s">
        <v>1631</v>
      </c>
      <c r="E1074" s="12" t="s">
        <v>1910</v>
      </c>
      <c r="F1074" s="12">
        <v>1</v>
      </c>
      <c r="G1074" s="12">
        <v>66.22</v>
      </c>
      <c r="H1074" s="41">
        <v>0.02</v>
      </c>
      <c r="I1074" s="12" t="s">
        <v>1952</v>
      </c>
      <c r="J1074" s="12">
        <v>64.895600000000002</v>
      </c>
      <c r="K1074" s="17">
        <f t="shared" si="48"/>
        <v>1</v>
      </c>
      <c r="L1074" s="20">
        <f t="shared" si="49"/>
        <v>66.22</v>
      </c>
      <c r="M1074" s="45">
        <f t="shared" si="50"/>
        <v>0.02</v>
      </c>
    </row>
    <row r="1075" spans="1:13" x14ac:dyDescent="0.3">
      <c r="A1075" s="11" t="s">
        <v>3033</v>
      </c>
      <c r="B1075" s="39">
        <v>45241</v>
      </c>
      <c r="C1075" s="12" t="s">
        <v>1069</v>
      </c>
      <c r="D1075" s="12" t="s">
        <v>1767</v>
      </c>
      <c r="E1075" s="12" t="s">
        <v>1927</v>
      </c>
      <c r="F1075" s="12">
        <v>2</v>
      </c>
      <c r="G1075" s="12">
        <v>891.8</v>
      </c>
      <c r="H1075" s="41">
        <v>0.28999999999999998</v>
      </c>
      <c r="I1075" s="12" t="s">
        <v>1957</v>
      </c>
      <c r="J1075" s="12">
        <v>1266.356</v>
      </c>
      <c r="K1075" s="17">
        <f t="shared" si="48"/>
        <v>2</v>
      </c>
      <c r="L1075" s="20">
        <f t="shared" si="49"/>
        <v>891.8</v>
      </c>
      <c r="M1075" s="45">
        <f t="shared" si="50"/>
        <v>0.28999999999999998</v>
      </c>
    </row>
    <row r="1076" spans="1:13" x14ac:dyDescent="0.3">
      <c r="A1076" s="11" t="s">
        <v>3034</v>
      </c>
      <c r="B1076" s="39">
        <v>45428</v>
      </c>
      <c r="C1076" s="12" t="s">
        <v>1147</v>
      </c>
      <c r="D1076" s="12" t="s">
        <v>1801</v>
      </c>
      <c r="E1076" s="12" t="s">
        <v>1914</v>
      </c>
      <c r="F1076" s="12">
        <v>4</v>
      </c>
      <c r="G1076" s="12">
        <v>255.48</v>
      </c>
      <c r="H1076" s="41">
        <v>0.03</v>
      </c>
      <c r="I1076" s="12" t="s">
        <v>1957</v>
      </c>
      <c r="J1076" s="12">
        <v>991.26239999999996</v>
      </c>
      <c r="K1076" s="17">
        <f t="shared" si="48"/>
        <v>4</v>
      </c>
      <c r="L1076" s="20">
        <f t="shared" si="49"/>
        <v>255.48</v>
      </c>
      <c r="M1076" s="45">
        <f t="shared" si="50"/>
        <v>0.03</v>
      </c>
    </row>
    <row r="1077" spans="1:13" x14ac:dyDescent="0.3">
      <c r="A1077" s="11" t="s">
        <v>3035</v>
      </c>
      <c r="B1077" s="39">
        <v>45593</v>
      </c>
      <c r="C1077" s="12" t="s">
        <v>961</v>
      </c>
      <c r="D1077" s="12" t="s">
        <v>1828</v>
      </c>
      <c r="E1077" s="12" t="s">
        <v>1935</v>
      </c>
      <c r="F1077" s="12">
        <v>4</v>
      </c>
      <c r="G1077" s="12">
        <v>604.87</v>
      </c>
      <c r="H1077" s="41">
        <v>0.28000000000000003</v>
      </c>
      <c r="I1077" s="12" t="s">
        <v>1954</v>
      </c>
      <c r="J1077" s="12">
        <v>1742.0255999999999</v>
      </c>
      <c r="K1077" s="17">
        <f t="shared" si="48"/>
        <v>4</v>
      </c>
      <c r="L1077" s="20">
        <f t="shared" si="49"/>
        <v>604.87</v>
      </c>
      <c r="M1077" s="45">
        <f t="shared" si="50"/>
        <v>0.28000000000000003</v>
      </c>
    </row>
    <row r="1078" spans="1:13" x14ac:dyDescent="0.3">
      <c r="A1078" s="11" t="s">
        <v>3036</v>
      </c>
      <c r="B1078" s="39">
        <v>45370</v>
      </c>
      <c r="C1078" s="12" t="s">
        <v>179</v>
      </c>
      <c r="D1078" s="12" t="s">
        <v>1670</v>
      </c>
      <c r="E1078" s="12" t="s">
        <v>1935</v>
      </c>
      <c r="F1078" s="12">
        <v>3</v>
      </c>
      <c r="G1078" s="12">
        <v>623.82000000000005</v>
      </c>
      <c r="H1078" s="41">
        <v>0.13</v>
      </c>
      <c r="I1078" s="12" t="s">
        <v>1957</v>
      </c>
      <c r="J1078" s="12">
        <v>1628.1702</v>
      </c>
      <c r="K1078" s="17">
        <f t="shared" si="48"/>
        <v>3</v>
      </c>
      <c r="L1078" s="20">
        <f t="shared" si="49"/>
        <v>623.82000000000005</v>
      </c>
      <c r="M1078" s="45">
        <f t="shared" si="50"/>
        <v>0.13</v>
      </c>
    </row>
    <row r="1079" spans="1:13" x14ac:dyDescent="0.3">
      <c r="A1079" s="11" t="s">
        <v>3037</v>
      </c>
      <c r="B1079" s="39">
        <v>45882</v>
      </c>
      <c r="C1079" s="12" t="s">
        <v>476</v>
      </c>
      <c r="D1079" s="12" t="s">
        <v>1789</v>
      </c>
      <c r="E1079" s="12" t="s">
        <v>1932</v>
      </c>
      <c r="F1079" s="12">
        <v>3</v>
      </c>
      <c r="G1079" s="12">
        <v>575.24</v>
      </c>
      <c r="H1079" s="41">
        <v>0.12</v>
      </c>
      <c r="I1079" s="12" t="s">
        <v>1957</v>
      </c>
      <c r="J1079" s="12">
        <v>1518.6335999999999</v>
      </c>
      <c r="K1079" s="17">
        <f t="shared" si="48"/>
        <v>3</v>
      </c>
      <c r="L1079" s="20">
        <f t="shared" si="49"/>
        <v>575.24</v>
      </c>
      <c r="M1079" s="45">
        <f t="shared" si="50"/>
        <v>0.12</v>
      </c>
    </row>
    <row r="1080" spans="1:13" x14ac:dyDescent="0.3">
      <c r="A1080" s="11" t="s">
        <v>3038</v>
      </c>
      <c r="B1080" s="39">
        <v>45878</v>
      </c>
      <c r="C1080" s="12" t="s">
        <v>1297</v>
      </c>
      <c r="D1080" s="12" t="s">
        <v>1566</v>
      </c>
      <c r="E1080" s="12" t="s">
        <v>1920</v>
      </c>
      <c r="F1080" s="12">
        <v>1</v>
      </c>
      <c r="G1080" s="12">
        <v>769.4</v>
      </c>
      <c r="H1080" s="41">
        <v>0.16</v>
      </c>
      <c r="I1080" s="12" t="s">
        <v>1952</v>
      </c>
      <c r="J1080" s="12">
        <v>646.29599999999994</v>
      </c>
      <c r="K1080" s="17">
        <f t="shared" si="48"/>
        <v>1</v>
      </c>
      <c r="L1080" s="20">
        <f t="shared" si="49"/>
        <v>769.4</v>
      </c>
      <c r="M1080" s="45">
        <f t="shared" si="50"/>
        <v>0.16</v>
      </c>
    </row>
    <row r="1081" spans="1:13" x14ac:dyDescent="0.3">
      <c r="A1081" s="11" t="s">
        <v>3039</v>
      </c>
      <c r="B1081" s="39">
        <v>45420</v>
      </c>
      <c r="C1081" s="12" t="s">
        <v>1045</v>
      </c>
      <c r="D1081" s="12" t="s">
        <v>1566</v>
      </c>
      <c r="E1081" s="12" t="s">
        <v>1935</v>
      </c>
      <c r="F1081" s="12">
        <v>1</v>
      </c>
      <c r="G1081" s="12">
        <v>227.28</v>
      </c>
      <c r="H1081" s="41">
        <v>0.13</v>
      </c>
      <c r="I1081" s="12" t="s">
        <v>1957</v>
      </c>
      <c r="J1081" s="12">
        <v>197.7336</v>
      </c>
      <c r="K1081" s="17">
        <f t="shared" si="48"/>
        <v>1</v>
      </c>
      <c r="L1081" s="20">
        <f t="shared" si="49"/>
        <v>227.28</v>
      </c>
      <c r="M1081" s="45">
        <f t="shared" si="50"/>
        <v>0.13</v>
      </c>
    </row>
    <row r="1082" spans="1:13" x14ac:dyDescent="0.3">
      <c r="A1082" s="11" t="s">
        <v>3040</v>
      </c>
      <c r="B1082" s="39">
        <v>45361</v>
      </c>
      <c r="C1082" s="12" t="s">
        <v>199</v>
      </c>
      <c r="D1082" s="12" t="s">
        <v>1560</v>
      </c>
      <c r="E1082" s="12" t="s">
        <v>1935</v>
      </c>
      <c r="F1082" s="12">
        <v>4</v>
      </c>
      <c r="G1082" s="12">
        <v>127.58</v>
      </c>
      <c r="H1082" s="41">
        <v>0.15</v>
      </c>
      <c r="I1082" s="12" t="s">
        <v>1952</v>
      </c>
      <c r="J1082" s="12">
        <v>433.77199999999999</v>
      </c>
      <c r="K1082" s="17">
        <f t="shared" si="48"/>
        <v>4</v>
      </c>
      <c r="L1082" s="20">
        <f t="shared" si="49"/>
        <v>127.58</v>
      </c>
      <c r="M1082" s="45">
        <f t="shared" si="50"/>
        <v>0.15</v>
      </c>
    </row>
    <row r="1083" spans="1:13" x14ac:dyDescent="0.3">
      <c r="A1083" s="11" t="s">
        <v>3041</v>
      </c>
      <c r="B1083" s="39">
        <v>45702</v>
      </c>
      <c r="C1083" s="12" t="s">
        <v>1309</v>
      </c>
      <c r="D1083" s="12" t="s">
        <v>1705</v>
      </c>
      <c r="E1083" s="12" t="s">
        <v>1894</v>
      </c>
      <c r="F1083" s="12">
        <v>1</v>
      </c>
      <c r="G1083" s="12">
        <v>793.21</v>
      </c>
      <c r="H1083" s="41">
        <v>0.09</v>
      </c>
      <c r="I1083" s="12" t="s">
        <v>1952</v>
      </c>
      <c r="J1083" s="12">
        <v>721.8211</v>
      </c>
      <c r="K1083" s="17">
        <f t="shared" si="48"/>
        <v>1</v>
      </c>
      <c r="L1083" s="20">
        <f t="shared" si="49"/>
        <v>793.21</v>
      </c>
      <c r="M1083" s="45">
        <f t="shared" si="50"/>
        <v>0.09</v>
      </c>
    </row>
    <row r="1084" spans="1:13" x14ac:dyDescent="0.3">
      <c r="A1084" s="11" t="s">
        <v>3042</v>
      </c>
      <c r="B1084" s="39">
        <v>45871</v>
      </c>
      <c r="C1084" s="12" t="s">
        <v>961</v>
      </c>
      <c r="D1084" s="12" t="s">
        <v>1825</v>
      </c>
      <c r="E1084" s="12" t="s">
        <v>1922</v>
      </c>
      <c r="F1084" s="12">
        <v>3</v>
      </c>
      <c r="G1084" s="12">
        <v>435.61</v>
      </c>
      <c r="H1084" s="41">
        <v>0.03</v>
      </c>
      <c r="I1084" s="12" t="s">
        <v>1954</v>
      </c>
      <c r="J1084" s="12">
        <v>1267.6251</v>
      </c>
      <c r="K1084" s="17">
        <f t="shared" si="48"/>
        <v>3</v>
      </c>
      <c r="L1084" s="20">
        <f t="shared" si="49"/>
        <v>435.61</v>
      </c>
      <c r="M1084" s="45">
        <f t="shared" si="50"/>
        <v>0.03</v>
      </c>
    </row>
    <row r="1085" spans="1:13" x14ac:dyDescent="0.3">
      <c r="A1085" s="11" t="s">
        <v>3043</v>
      </c>
      <c r="B1085" s="39">
        <v>45531</v>
      </c>
      <c r="C1085" s="12" t="s">
        <v>1213</v>
      </c>
      <c r="D1085" s="12" t="s">
        <v>1657</v>
      </c>
      <c r="E1085" s="12" t="s">
        <v>1932</v>
      </c>
      <c r="F1085" s="12">
        <v>1</v>
      </c>
      <c r="G1085" s="12">
        <v>850.06</v>
      </c>
      <c r="H1085" s="41">
        <v>0.28999999999999998</v>
      </c>
      <c r="I1085" s="12" t="s">
        <v>1954</v>
      </c>
      <c r="J1085" s="12">
        <v>603.54259999999988</v>
      </c>
      <c r="K1085" s="17">
        <f t="shared" si="48"/>
        <v>1</v>
      </c>
      <c r="L1085" s="20">
        <f t="shared" si="49"/>
        <v>850.06</v>
      </c>
      <c r="M1085" s="45">
        <f t="shared" si="50"/>
        <v>0.28999999999999998</v>
      </c>
    </row>
    <row r="1086" spans="1:13" x14ac:dyDescent="0.3">
      <c r="A1086" s="11" t="s">
        <v>3044</v>
      </c>
      <c r="B1086" s="39">
        <v>45330</v>
      </c>
      <c r="C1086" s="12" t="s">
        <v>1099</v>
      </c>
      <c r="D1086" s="12" t="s">
        <v>1991</v>
      </c>
      <c r="E1086" s="12" t="s">
        <v>1932</v>
      </c>
      <c r="F1086" s="12">
        <v>2</v>
      </c>
      <c r="G1086" s="12">
        <v>753.92</v>
      </c>
      <c r="H1086" s="41">
        <v>0.17</v>
      </c>
      <c r="I1086" s="12" t="s">
        <v>1954</v>
      </c>
      <c r="J1086" s="12">
        <v>1251.5072</v>
      </c>
      <c r="K1086" s="17">
        <f t="shared" si="48"/>
        <v>2</v>
      </c>
      <c r="L1086" s="20">
        <f t="shared" si="49"/>
        <v>753.92</v>
      </c>
      <c r="M1086" s="45">
        <f t="shared" si="50"/>
        <v>0.17</v>
      </c>
    </row>
    <row r="1087" spans="1:13" x14ac:dyDescent="0.3">
      <c r="A1087" s="11" t="s">
        <v>3045</v>
      </c>
      <c r="B1087" s="39">
        <v>45311</v>
      </c>
      <c r="C1087" s="12" t="s">
        <v>1510</v>
      </c>
      <c r="D1087" s="12" t="s">
        <v>1566</v>
      </c>
      <c r="E1087" s="12" t="s">
        <v>1925</v>
      </c>
      <c r="F1087" s="12">
        <v>3</v>
      </c>
      <c r="G1087" s="12">
        <v>408.99</v>
      </c>
      <c r="H1087" s="41">
        <v>0.27</v>
      </c>
      <c r="I1087" s="12" t="s">
        <v>1954</v>
      </c>
      <c r="J1087" s="12">
        <v>895.68809999999996</v>
      </c>
      <c r="K1087" s="17">
        <f t="shared" si="48"/>
        <v>3</v>
      </c>
      <c r="L1087" s="20">
        <f t="shared" si="49"/>
        <v>408.99</v>
      </c>
      <c r="M1087" s="45">
        <f t="shared" si="50"/>
        <v>0.27</v>
      </c>
    </row>
    <row r="1088" spans="1:13" x14ac:dyDescent="0.3">
      <c r="A1088" s="11" t="s">
        <v>3046</v>
      </c>
      <c r="B1088" s="39">
        <v>45567</v>
      </c>
      <c r="C1088" s="12" t="s">
        <v>915</v>
      </c>
      <c r="D1088" s="12" t="s">
        <v>1746</v>
      </c>
      <c r="E1088" s="12" t="s">
        <v>1901</v>
      </c>
      <c r="F1088" s="12">
        <v>3</v>
      </c>
      <c r="G1088" s="12">
        <v>404.5</v>
      </c>
      <c r="H1088" s="41">
        <v>0.22</v>
      </c>
      <c r="I1088" s="12" t="s">
        <v>1954</v>
      </c>
      <c r="J1088" s="12">
        <v>946.53000000000009</v>
      </c>
      <c r="K1088" s="17">
        <f t="shared" si="48"/>
        <v>3</v>
      </c>
      <c r="L1088" s="20">
        <f t="shared" si="49"/>
        <v>404.5</v>
      </c>
      <c r="M1088" s="45">
        <f t="shared" si="50"/>
        <v>0.22</v>
      </c>
    </row>
    <row r="1089" spans="1:13" x14ac:dyDescent="0.3">
      <c r="A1089" s="11" t="s">
        <v>3047</v>
      </c>
      <c r="B1089" s="39">
        <v>45239</v>
      </c>
      <c r="C1089" s="12" t="s">
        <v>1198</v>
      </c>
      <c r="D1089" s="12" t="s">
        <v>1689</v>
      </c>
      <c r="E1089" s="12" t="s">
        <v>1894</v>
      </c>
      <c r="F1089" s="12">
        <v>3</v>
      </c>
      <c r="G1089" s="12">
        <v>717.81</v>
      </c>
      <c r="H1089" s="41">
        <v>0.17</v>
      </c>
      <c r="I1089" s="12" t="s">
        <v>1957</v>
      </c>
      <c r="J1089" s="12">
        <v>1787.3469</v>
      </c>
      <c r="K1089" s="17">
        <f t="shared" si="48"/>
        <v>3</v>
      </c>
      <c r="L1089" s="20">
        <f t="shared" si="49"/>
        <v>717.81</v>
      </c>
      <c r="M1089" s="45">
        <f t="shared" si="50"/>
        <v>0.17</v>
      </c>
    </row>
    <row r="1090" spans="1:13" x14ac:dyDescent="0.3">
      <c r="A1090" s="11" t="s">
        <v>3048</v>
      </c>
      <c r="B1090" s="39">
        <v>45284</v>
      </c>
      <c r="C1090" s="12" t="s">
        <v>813</v>
      </c>
      <c r="D1090" s="12" t="s">
        <v>1828</v>
      </c>
      <c r="E1090" s="12" t="s">
        <v>1885</v>
      </c>
      <c r="F1090" s="12">
        <v>3</v>
      </c>
      <c r="G1090" s="12">
        <v>204.77</v>
      </c>
      <c r="H1090" s="41">
        <v>0.14000000000000001</v>
      </c>
      <c r="I1090" s="12" t="s">
        <v>1952</v>
      </c>
      <c r="J1090" s="12">
        <v>528.3066</v>
      </c>
      <c r="K1090" s="17">
        <f t="shared" ref="K1090:K1153" si="51">IF(F1090="",AVERAGEIF($D$2:$D$2000,D1090,$F$2:$F$2000),F1090)</f>
        <v>3</v>
      </c>
      <c r="L1090" s="20">
        <f t="shared" ref="L1090:L1153" si="52">IF(G1090="",AVERAGEIF($D$2:$D$2000,D1090,$G$2:$G$2000),G1090)</f>
        <v>204.77</v>
      </c>
      <c r="M1090" s="45">
        <f t="shared" ref="M1090:M1153" si="53">IF(H1090="",AVERAGE($D$2:$D$2000,D1090,$H$2:$H$2000),H1090)</f>
        <v>0.14000000000000001</v>
      </c>
    </row>
    <row r="1091" spans="1:13" x14ac:dyDescent="0.3">
      <c r="A1091" s="11" t="s">
        <v>3049</v>
      </c>
      <c r="B1091" s="39">
        <v>45686</v>
      </c>
      <c r="C1091" s="12" t="s">
        <v>157</v>
      </c>
      <c r="D1091" s="12" t="s">
        <v>1718</v>
      </c>
      <c r="E1091" s="12" t="s">
        <v>1938</v>
      </c>
      <c r="F1091" s="12">
        <v>4</v>
      </c>
      <c r="G1091" s="12">
        <v>106.23</v>
      </c>
      <c r="H1091" s="41">
        <v>0.28000000000000003</v>
      </c>
      <c r="I1091" s="12" t="s">
        <v>1957</v>
      </c>
      <c r="J1091" s="12">
        <v>305.94240000000002</v>
      </c>
      <c r="K1091" s="17">
        <f t="shared" si="51"/>
        <v>4</v>
      </c>
      <c r="L1091" s="20">
        <f t="shared" si="52"/>
        <v>106.23</v>
      </c>
      <c r="M1091" s="45">
        <f t="shared" si="53"/>
        <v>0.28000000000000003</v>
      </c>
    </row>
    <row r="1092" spans="1:13" x14ac:dyDescent="0.3">
      <c r="A1092" s="11" t="s">
        <v>3050</v>
      </c>
      <c r="B1092" s="39">
        <v>45824</v>
      </c>
      <c r="C1092" s="12" t="s">
        <v>1033</v>
      </c>
      <c r="D1092" s="12" t="s">
        <v>1773</v>
      </c>
      <c r="E1092" s="12" t="s">
        <v>1901</v>
      </c>
      <c r="F1092" s="12">
        <v>2</v>
      </c>
      <c r="G1092" s="12">
        <v>769.48</v>
      </c>
      <c r="H1092" s="41">
        <v>0.11</v>
      </c>
      <c r="I1092" s="12" t="s">
        <v>1954</v>
      </c>
      <c r="J1092" s="12">
        <v>1369.6744000000001</v>
      </c>
      <c r="K1092" s="17">
        <f t="shared" si="51"/>
        <v>2</v>
      </c>
      <c r="L1092" s="20">
        <f t="shared" si="52"/>
        <v>769.48</v>
      </c>
      <c r="M1092" s="45">
        <f t="shared" si="53"/>
        <v>0.11</v>
      </c>
    </row>
    <row r="1093" spans="1:13" x14ac:dyDescent="0.3">
      <c r="A1093" s="11" t="s">
        <v>3051</v>
      </c>
      <c r="B1093" s="39">
        <v>45867</v>
      </c>
      <c r="C1093" s="12" t="s">
        <v>825</v>
      </c>
      <c r="D1093" s="12" t="s">
        <v>1746</v>
      </c>
      <c r="E1093" s="12" t="s">
        <v>1925</v>
      </c>
      <c r="F1093" s="12">
        <v>2</v>
      </c>
      <c r="G1093" s="12">
        <v>714.21</v>
      </c>
      <c r="H1093" s="41">
        <v>0.14000000000000001</v>
      </c>
      <c r="I1093" s="12" t="s">
        <v>1952</v>
      </c>
      <c r="J1093" s="12">
        <v>1228.4412</v>
      </c>
      <c r="K1093" s="17">
        <f t="shared" si="51"/>
        <v>2</v>
      </c>
      <c r="L1093" s="20">
        <f t="shared" si="52"/>
        <v>714.21</v>
      </c>
      <c r="M1093" s="45">
        <f t="shared" si="53"/>
        <v>0.14000000000000001</v>
      </c>
    </row>
    <row r="1094" spans="1:13" x14ac:dyDescent="0.3">
      <c r="A1094" s="11" t="s">
        <v>3052</v>
      </c>
      <c r="B1094" s="39">
        <v>45578</v>
      </c>
      <c r="C1094" s="12" t="s">
        <v>873</v>
      </c>
      <c r="D1094" s="12" t="s">
        <v>1597</v>
      </c>
      <c r="E1094" s="12" t="s">
        <v>1929</v>
      </c>
      <c r="F1094" s="12">
        <v>4</v>
      </c>
      <c r="G1094" s="12">
        <v>632.24</v>
      </c>
      <c r="H1094" s="41">
        <v>0.25</v>
      </c>
      <c r="I1094" s="12" t="s">
        <v>1954</v>
      </c>
      <c r="J1094" s="12">
        <v>1896.72</v>
      </c>
      <c r="K1094" s="17">
        <f t="shared" si="51"/>
        <v>4</v>
      </c>
      <c r="L1094" s="20">
        <f t="shared" si="52"/>
        <v>632.24</v>
      </c>
      <c r="M1094" s="45">
        <f t="shared" si="53"/>
        <v>0.25</v>
      </c>
    </row>
    <row r="1095" spans="1:13" x14ac:dyDescent="0.3">
      <c r="A1095" s="11" t="s">
        <v>3053</v>
      </c>
      <c r="B1095" s="39">
        <v>45575</v>
      </c>
      <c r="C1095" s="12" t="s">
        <v>544</v>
      </c>
      <c r="D1095" s="12" t="s">
        <v>1810</v>
      </c>
      <c r="E1095" s="12" t="s">
        <v>1894</v>
      </c>
      <c r="F1095" s="12">
        <v>2</v>
      </c>
      <c r="G1095" s="12">
        <v>845.27</v>
      </c>
      <c r="H1095" s="41">
        <v>0.18</v>
      </c>
      <c r="I1095" s="12" t="s">
        <v>1954</v>
      </c>
      <c r="J1095" s="12">
        <v>1386.2428</v>
      </c>
      <c r="K1095" s="17">
        <f t="shared" si="51"/>
        <v>2</v>
      </c>
      <c r="L1095" s="20">
        <f t="shared" si="52"/>
        <v>845.27</v>
      </c>
      <c r="M1095" s="45">
        <f t="shared" si="53"/>
        <v>0.18</v>
      </c>
    </row>
    <row r="1096" spans="1:13" x14ac:dyDescent="0.3">
      <c r="A1096" s="11" t="s">
        <v>3054</v>
      </c>
      <c r="B1096" s="39">
        <v>45816</v>
      </c>
      <c r="C1096" s="12" t="s">
        <v>1535</v>
      </c>
      <c r="D1096" s="12" t="s">
        <v>1837</v>
      </c>
      <c r="E1096" s="12" t="s">
        <v>1925</v>
      </c>
      <c r="F1096" s="12">
        <v>1</v>
      </c>
      <c r="G1096" s="12">
        <v>575.94000000000005</v>
      </c>
      <c r="H1096" s="41">
        <v>0.17</v>
      </c>
      <c r="I1096" s="12" t="s">
        <v>1952</v>
      </c>
      <c r="J1096" s="12">
        <v>478.03019999999998</v>
      </c>
      <c r="K1096" s="17">
        <f t="shared" si="51"/>
        <v>1</v>
      </c>
      <c r="L1096" s="20">
        <f t="shared" si="52"/>
        <v>575.94000000000005</v>
      </c>
      <c r="M1096" s="45">
        <f t="shared" si="53"/>
        <v>0.17</v>
      </c>
    </row>
    <row r="1097" spans="1:13" x14ac:dyDescent="0.3">
      <c r="A1097" s="11" t="s">
        <v>3055</v>
      </c>
      <c r="B1097" s="39">
        <v>45620</v>
      </c>
      <c r="C1097" s="12" t="s">
        <v>813</v>
      </c>
      <c r="D1097" s="12" t="s">
        <v>1828</v>
      </c>
      <c r="E1097" s="12" t="s">
        <v>1929</v>
      </c>
      <c r="F1097" s="12">
        <v>1</v>
      </c>
      <c r="G1097" s="12">
        <v>907.97</v>
      </c>
      <c r="H1097" s="41">
        <v>0.26</v>
      </c>
      <c r="I1097" s="12" t="s">
        <v>1957</v>
      </c>
      <c r="J1097" s="12">
        <v>671.89779999999996</v>
      </c>
      <c r="K1097" s="17">
        <f t="shared" si="51"/>
        <v>1</v>
      </c>
      <c r="L1097" s="20">
        <f t="shared" si="52"/>
        <v>907.97</v>
      </c>
      <c r="M1097" s="45">
        <f t="shared" si="53"/>
        <v>0.26</v>
      </c>
    </row>
    <row r="1098" spans="1:13" x14ac:dyDescent="0.3">
      <c r="A1098" s="11" t="s">
        <v>3056</v>
      </c>
      <c r="B1098" s="39">
        <v>45695</v>
      </c>
      <c r="C1098" s="12" t="s">
        <v>859</v>
      </c>
      <c r="D1098" s="12" t="s">
        <v>1628</v>
      </c>
      <c r="E1098" s="12" t="s">
        <v>1922</v>
      </c>
      <c r="F1098" s="12">
        <v>1</v>
      </c>
      <c r="G1098" s="12">
        <v>99.35</v>
      </c>
      <c r="H1098" s="41">
        <v>0.08</v>
      </c>
      <c r="I1098" s="12" t="s">
        <v>1957</v>
      </c>
      <c r="J1098" s="12">
        <v>91.402000000000001</v>
      </c>
      <c r="K1098" s="17">
        <f t="shared" si="51"/>
        <v>1</v>
      </c>
      <c r="L1098" s="20">
        <f t="shared" si="52"/>
        <v>99.35</v>
      </c>
      <c r="M1098" s="45">
        <f t="shared" si="53"/>
        <v>0.08</v>
      </c>
    </row>
    <row r="1099" spans="1:13" x14ac:dyDescent="0.3">
      <c r="A1099" s="11" t="s">
        <v>3057</v>
      </c>
      <c r="B1099" s="39">
        <v>45596</v>
      </c>
      <c r="C1099" s="12" t="s">
        <v>265</v>
      </c>
      <c r="D1099" s="12" t="s">
        <v>1550</v>
      </c>
      <c r="E1099" s="12" t="s">
        <v>1894</v>
      </c>
      <c r="F1099" s="12">
        <v>2</v>
      </c>
      <c r="G1099" s="12">
        <v>374.42</v>
      </c>
      <c r="H1099" s="41">
        <v>0.21</v>
      </c>
      <c r="I1099" s="12" t="s">
        <v>1957</v>
      </c>
      <c r="J1099" s="12">
        <v>591.58360000000005</v>
      </c>
      <c r="K1099" s="17">
        <f t="shared" si="51"/>
        <v>2</v>
      </c>
      <c r="L1099" s="20">
        <f t="shared" si="52"/>
        <v>374.42</v>
      </c>
      <c r="M1099" s="45">
        <f t="shared" si="53"/>
        <v>0.21</v>
      </c>
    </row>
    <row r="1100" spans="1:13" x14ac:dyDescent="0.3">
      <c r="A1100" s="11" t="s">
        <v>3058</v>
      </c>
      <c r="B1100" s="39">
        <v>45869</v>
      </c>
      <c r="C1100" s="12" t="s">
        <v>1491</v>
      </c>
      <c r="D1100" s="12" t="s">
        <v>1611</v>
      </c>
      <c r="E1100" s="12" t="s">
        <v>1929</v>
      </c>
      <c r="F1100" s="12">
        <v>3</v>
      </c>
      <c r="G1100" s="12">
        <v>248.43</v>
      </c>
      <c r="H1100" s="41">
        <v>0.24</v>
      </c>
      <c r="I1100" s="12" t="s">
        <v>1957</v>
      </c>
      <c r="J1100" s="12">
        <v>566.42039999999997</v>
      </c>
      <c r="K1100" s="17">
        <f t="shared" si="51"/>
        <v>3</v>
      </c>
      <c r="L1100" s="20">
        <f t="shared" si="52"/>
        <v>248.43</v>
      </c>
      <c r="M1100" s="45">
        <f t="shared" si="53"/>
        <v>0.24</v>
      </c>
    </row>
    <row r="1101" spans="1:13" x14ac:dyDescent="0.3">
      <c r="A1101" s="11" t="s">
        <v>3059</v>
      </c>
      <c r="B1101" s="39">
        <v>45631</v>
      </c>
      <c r="C1101" s="12" t="s">
        <v>1453</v>
      </c>
      <c r="D1101" s="12" t="s">
        <v>1831</v>
      </c>
      <c r="E1101" s="12" t="s">
        <v>1885</v>
      </c>
      <c r="F1101" s="12">
        <v>1</v>
      </c>
      <c r="G1101" s="12">
        <v>784.46</v>
      </c>
      <c r="H1101" s="41">
        <v>0.14000000000000001</v>
      </c>
      <c r="I1101" s="12" t="s">
        <v>1957</v>
      </c>
      <c r="J1101" s="12">
        <v>674.63560000000007</v>
      </c>
      <c r="K1101" s="17">
        <f t="shared" si="51"/>
        <v>1</v>
      </c>
      <c r="L1101" s="20">
        <f t="shared" si="52"/>
        <v>784.46</v>
      </c>
      <c r="M1101" s="45">
        <f t="shared" si="53"/>
        <v>0.14000000000000001</v>
      </c>
    </row>
    <row r="1102" spans="1:13" x14ac:dyDescent="0.3">
      <c r="A1102" s="11" t="s">
        <v>3060</v>
      </c>
      <c r="B1102" s="39">
        <v>45379</v>
      </c>
      <c r="C1102" s="12" t="s">
        <v>837</v>
      </c>
      <c r="D1102" s="12" t="s">
        <v>1731</v>
      </c>
      <c r="E1102" s="12" t="s">
        <v>1917</v>
      </c>
      <c r="F1102" s="12">
        <v>3</v>
      </c>
      <c r="G1102" s="12">
        <v>70.88</v>
      </c>
      <c r="H1102" s="41">
        <v>0.27</v>
      </c>
      <c r="I1102" s="12" t="s">
        <v>1957</v>
      </c>
      <c r="J1102" s="12">
        <v>155.22720000000001</v>
      </c>
      <c r="K1102" s="17">
        <f t="shared" si="51"/>
        <v>3</v>
      </c>
      <c r="L1102" s="20">
        <f t="shared" si="52"/>
        <v>70.88</v>
      </c>
      <c r="M1102" s="45">
        <f t="shared" si="53"/>
        <v>0.27</v>
      </c>
    </row>
    <row r="1103" spans="1:13" x14ac:dyDescent="0.3">
      <c r="A1103" s="11" t="s">
        <v>3061</v>
      </c>
      <c r="B1103" s="39">
        <v>45641</v>
      </c>
      <c r="C1103" s="12" t="s">
        <v>391</v>
      </c>
      <c r="D1103" s="12" t="s">
        <v>1584</v>
      </c>
      <c r="E1103" s="12" t="s">
        <v>1885</v>
      </c>
      <c r="F1103" s="12">
        <v>3</v>
      </c>
      <c r="G1103" s="12">
        <v>324.29000000000002</v>
      </c>
      <c r="H1103" s="41">
        <v>0.16</v>
      </c>
      <c r="I1103" s="12" t="s">
        <v>1957</v>
      </c>
      <c r="J1103" s="12">
        <v>817.21080000000006</v>
      </c>
      <c r="K1103" s="17">
        <f t="shared" si="51"/>
        <v>3</v>
      </c>
      <c r="L1103" s="20">
        <f t="shared" si="52"/>
        <v>324.29000000000002</v>
      </c>
      <c r="M1103" s="45">
        <f t="shared" si="53"/>
        <v>0.16</v>
      </c>
    </row>
    <row r="1104" spans="1:13" x14ac:dyDescent="0.3">
      <c r="A1104" s="11" t="s">
        <v>3062</v>
      </c>
      <c r="B1104" s="39">
        <v>45842</v>
      </c>
      <c r="C1104" s="12" t="s">
        <v>484</v>
      </c>
      <c r="D1104" s="12" t="s">
        <v>1611</v>
      </c>
      <c r="E1104" s="12" t="s">
        <v>1894</v>
      </c>
      <c r="F1104" s="12">
        <v>4</v>
      </c>
      <c r="G1104" s="12">
        <v>243.92</v>
      </c>
      <c r="H1104" s="41">
        <v>0.02</v>
      </c>
      <c r="I1104" s="12" t="s">
        <v>1954</v>
      </c>
      <c r="J1104" s="12">
        <v>956.16639999999995</v>
      </c>
      <c r="K1104" s="17">
        <f t="shared" si="51"/>
        <v>4</v>
      </c>
      <c r="L1104" s="20">
        <f t="shared" si="52"/>
        <v>243.92</v>
      </c>
      <c r="M1104" s="45">
        <f t="shared" si="53"/>
        <v>0.02</v>
      </c>
    </row>
    <row r="1105" spans="1:13" x14ac:dyDescent="0.3">
      <c r="A1105" s="11" t="s">
        <v>3063</v>
      </c>
      <c r="B1105" s="39">
        <v>45257</v>
      </c>
      <c r="C1105" s="12" t="s">
        <v>1183</v>
      </c>
      <c r="D1105" s="12" t="s">
        <v>1654</v>
      </c>
      <c r="E1105" s="12" t="s">
        <v>1925</v>
      </c>
      <c r="F1105" s="12">
        <v>1</v>
      </c>
      <c r="G1105" s="12">
        <v>664.35</v>
      </c>
      <c r="H1105" s="41">
        <v>0</v>
      </c>
      <c r="I1105" s="12" t="s">
        <v>1952</v>
      </c>
      <c r="J1105" s="12">
        <v>664.35</v>
      </c>
      <c r="K1105" s="17">
        <f t="shared" si="51"/>
        <v>1</v>
      </c>
      <c r="L1105" s="20">
        <f t="shared" si="52"/>
        <v>664.35</v>
      </c>
      <c r="M1105" s="45">
        <f t="shared" si="53"/>
        <v>0</v>
      </c>
    </row>
    <row r="1106" spans="1:13" x14ac:dyDescent="0.3">
      <c r="A1106" s="11" t="s">
        <v>3064</v>
      </c>
      <c r="B1106" s="39">
        <v>45468</v>
      </c>
      <c r="C1106" s="12" t="s">
        <v>1210</v>
      </c>
      <c r="D1106" s="12" t="s">
        <v>1631</v>
      </c>
      <c r="E1106" s="12" t="s">
        <v>1917</v>
      </c>
      <c r="F1106" s="12">
        <v>2</v>
      </c>
      <c r="G1106" s="12">
        <v>218.07</v>
      </c>
      <c r="H1106" s="41">
        <v>0.19</v>
      </c>
      <c r="I1106" s="12" t="s">
        <v>1954</v>
      </c>
      <c r="J1106" s="12">
        <v>353.27339999999998</v>
      </c>
      <c r="K1106" s="17">
        <f t="shared" si="51"/>
        <v>2</v>
      </c>
      <c r="L1106" s="20">
        <f t="shared" si="52"/>
        <v>218.07</v>
      </c>
      <c r="M1106" s="45">
        <f t="shared" si="53"/>
        <v>0.19</v>
      </c>
    </row>
    <row r="1107" spans="1:13" x14ac:dyDescent="0.3">
      <c r="A1107" s="11" t="s">
        <v>3065</v>
      </c>
      <c r="B1107" s="39">
        <v>45228</v>
      </c>
      <c r="C1107" s="12" t="s">
        <v>1207</v>
      </c>
      <c r="D1107" s="12" t="s">
        <v>1611</v>
      </c>
      <c r="E1107" s="12" t="s">
        <v>1894</v>
      </c>
      <c r="F1107" s="12">
        <v>4</v>
      </c>
      <c r="G1107" s="12">
        <v>921.83</v>
      </c>
      <c r="H1107" s="41">
        <v>0.27</v>
      </c>
      <c r="I1107" s="12" t="s">
        <v>1952</v>
      </c>
      <c r="J1107" s="12">
        <v>2691.7435999999998</v>
      </c>
      <c r="K1107" s="17">
        <f t="shared" si="51"/>
        <v>4</v>
      </c>
      <c r="L1107" s="20">
        <f t="shared" si="52"/>
        <v>921.83</v>
      </c>
      <c r="M1107" s="45">
        <f t="shared" si="53"/>
        <v>0.27</v>
      </c>
    </row>
    <row r="1108" spans="1:13" x14ac:dyDescent="0.3">
      <c r="A1108" s="11" t="s">
        <v>3066</v>
      </c>
      <c r="B1108" s="39">
        <v>45661</v>
      </c>
      <c r="C1108" s="12" t="s">
        <v>565</v>
      </c>
      <c r="D1108" s="12" t="s">
        <v>1725</v>
      </c>
      <c r="E1108" s="12" t="s">
        <v>1885</v>
      </c>
      <c r="F1108" s="12">
        <v>3</v>
      </c>
      <c r="G1108" s="12">
        <v>326.2</v>
      </c>
      <c r="H1108" s="41">
        <v>0.22</v>
      </c>
      <c r="I1108" s="12" t="s">
        <v>1957</v>
      </c>
      <c r="J1108" s="12">
        <v>763.30799999999999</v>
      </c>
      <c r="K1108" s="17">
        <f t="shared" si="51"/>
        <v>3</v>
      </c>
      <c r="L1108" s="20">
        <f t="shared" si="52"/>
        <v>326.2</v>
      </c>
      <c r="M1108" s="45">
        <f t="shared" si="53"/>
        <v>0.22</v>
      </c>
    </row>
    <row r="1109" spans="1:13" x14ac:dyDescent="0.3">
      <c r="A1109" s="11" t="s">
        <v>3067</v>
      </c>
      <c r="B1109" s="39">
        <v>45701</v>
      </c>
      <c r="C1109" s="12" t="s">
        <v>1425</v>
      </c>
      <c r="D1109" s="12" t="s">
        <v>1618</v>
      </c>
      <c r="E1109" s="12" t="s">
        <v>1941</v>
      </c>
      <c r="F1109" s="12">
        <v>1</v>
      </c>
      <c r="G1109" s="12">
        <v>244.25</v>
      </c>
      <c r="H1109" s="41">
        <v>0.09</v>
      </c>
      <c r="I1109" s="12" t="s">
        <v>1954</v>
      </c>
      <c r="J1109" s="12">
        <v>222.26750000000001</v>
      </c>
      <c r="K1109" s="17">
        <f t="shared" si="51"/>
        <v>1</v>
      </c>
      <c r="L1109" s="20">
        <f t="shared" si="52"/>
        <v>244.25</v>
      </c>
      <c r="M1109" s="45">
        <f t="shared" si="53"/>
        <v>0.09</v>
      </c>
    </row>
    <row r="1110" spans="1:13" x14ac:dyDescent="0.3">
      <c r="A1110" s="11" t="s">
        <v>3068</v>
      </c>
      <c r="B1110" s="39">
        <v>45448</v>
      </c>
      <c r="C1110" s="12" t="s">
        <v>1165</v>
      </c>
      <c r="D1110" s="12" t="s">
        <v>1758</v>
      </c>
      <c r="E1110" s="12" t="s">
        <v>1917</v>
      </c>
      <c r="F1110" s="12">
        <v>3</v>
      </c>
      <c r="G1110" s="12">
        <v>808.87</v>
      </c>
      <c r="H1110" s="41">
        <v>0.12</v>
      </c>
      <c r="I1110" s="12" t="s">
        <v>1957</v>
      </c>
      <c r="J1110" s="12">
        <v>2135.4168</v>
      </c>
      <c r="K1110" s="17">
        <f t="shared" si="51"/>
        <v>3</v>
      </c>
      <c r="L1110" s="20">
        <f t="shared" si="52"/>
        <v>808.87</v>
      </c>
      <c r="M1110" s="45">
        <f t="shared" si="53"/>
        <v>0.12</v>
      </c>
    </row>
    <row r="1111" spans="1:13" x14ac:dyDescent="0.3">
      <c r="A1111" s="11" t="s">
        <v>3069</v>
      </c>
      <c r="B1111" s="39">
        <v>45387</v>
      </c>
      <c r="C1111" s="12" t="s">
        <v>1072</v>
      </c>
      <c r="D1111" s="12" t="s">
        <v>1663</v>
      </c>
      <c r="E1111" s="12" t="s">
        <v>1889</v>
      </c>
      <c r="F1111" s="12">
        <v>3</v>
      </c>
      <c r="G1111" s="12">
        <v>826.15</v>
      </c>
      <c r="H1111" s="41">
        <v>0</v>
      </c>
      <c r="I1111" s="12" t="s">
        <v>1954</v>
      </c>
      <c r="J1111" s="12">
        <v>2478.4499999999998</v>
      </c>
      <c r="K1111" s="17">
        <f t="shared" si="51"/>
        <v>3</v>
      </c>
      <c r="L1111" s="20">
        <f t="shared" si="52"/>
        <v>826.15</v>
      </c>
      <c r="M1111" s="45">
        <f t="shared" si="53"/>
        <v>0</v>
      </c>
    </row>
    <row r="1112" spans="1:13" x14ac:dyDescent="0.3">
      <c r="A1112" s="11" t="s">
        <v>3070</v>
      </c>
      <c r="B1112" s="39">
        <v>45652</v>
      </c>
      <c r="C1112" s="12" t="s">
        <v>623</v>
      </c>
      <c r="D1112" s="12" t="s">
        <v>1641</v>
      </c>
      <c r="E1112" s="12" t="s">
        <v>1941</v>
      </c>
      <c r="F1112" s="12">
        <v>3</v>
      </c>
      <c r="G1112" s="12">
        <v>631.20000000000005</v>
      </c>
      <c r="H1112" s="41">
        <v>0.24</v>
      </c>
      <c r="I1112" s="12" t="s">
        <v>1952</v>
      </c>
      <c r="J1112" s="12">
        <v>1439.136</v>
      </c>
      <c r="K1112" s="17">
        <f t="shared" si="51"/>
        <v>3</v>
      </c>
      <c r="L1112" s="20">
        <f t="shared" si="52"/>
        <v>631.20000000000005</v>
      </c>
      <c r="M1112" s="45">
        <f t="shared" si="53"/>
        <v>0.24</v>
      </c>
    </row>
    <row r="1113" spans="1:13" x14ac:dyDescent="0.3">
      <c r="A1113" s="11" t="s">
        <v>3071</v>
      </c>
      <c r="B1113" s="39">
        <v>45316</v>
      </c>
      <c r="C1113" s="12" t="s">
        <v>882</v>
      </c>
      <c r="D1113" s="12" t="s">
        <v>1749</v>
      </c>
      <c r="E1113" s="12" t="s">
        <v>1917</v>
      </c>
      <c r="F1113" s="12">
        <v>1</v>
      </c>
      <c r="G1113" s="12">
        <v>937.01</v>
      </c>
      <c r="H1113" s="41">
        <v>7.0000000000000007E-2</v>
      </c>
      <c r="I1113" s="12" t="s">
        <v>1952</v>
      </c>
      <c r="J1113" s="12">
        <v>871.41929999999991</v>
      </c>
      <c r="K1113" s="17">
        <f t="shared" si="51"/>
        <v>1</v>
      </c>
      <c r="L1113" s="20">
        <f t="shared" si="52"/>
        <v>937.01</v>
      </c>
      <c r="M1113" s="45">
        <f t="shared" si="53"/>
        <v>7.0000000000000007E-2</v>
      </c>
    </row>
    <row r="1114" spans="1:13" x14ac:dyDescent="0.3">
      <c r="A1114" s="11" t="s">
        <v>3072</v>
      </c>
      <c r="B1114" s="39">
        <v>45316</v>
      </c>
      <c r="C1114" s="12" t="s">
        <v>514</v>
      </c>
      <c r="D1114" s="12" t="s">
        <v>1795</v>
      </c>
      <c r="E1114" s="12" t="s">
        <v>1901</v>
      </c>
      <c r="F1114" s="12">
        <v>2</v>
      </c>
      <c r="G1114" s="12">
        <v>644</v>
      </c>
      <c r="H1114" s="41">
        <v>0.04</v>
      </c>
      <c r="I1114" s="12" t="s">
        <v>1954</v>
      </c>
      <c r="J1114" s="12">
        <v>1236.48</v>
      </c>
      <c r="K1114" s="17">
        <f t="shared" si="51"/>
        <v>2</v>
      </c>
      <c r="L1114" s="20">
        <f t="shared" si="52"/>
        <v>644</v>
      </c>
      <c r="M1114" s="45">
        <f t="shared" si="53"/>
        <v>0.04</v>
      </c>
    </row>
    <row r="1115" spans="1:13" x14ac:dyDescent="0.3">
      <c r="A1115" s="11" t="s">
        <v>3073</v>
      </c>
      <c r="B1115" s="39">
        <v>45888</v>
      </c>
      <c r="C1115" s="12" t="s">
        <v>342</v>
      </c>
      <c r="D1115" s="12" t="s">
        <v>1849</v>
      </c>
      <c r="E1115" s="12" t="s">
        <v>1901</v>
      </c>
      <c r="F1115" s="12">
        <v>3</v>
      </c>
      <c r="G1115" s="12">
        <v>629.58000000000004</v>
      </c>
      <c r="H1115" s="41">
        <v>0.05</v>
      </c>
      <c r="I1115" s="12" t="s">
        <v>1952</v>
      </c>
      <c r="J1115" s="12">
        <v>1794.3030000000001</v>
      </c>
      <c r="K1115" s="17">
        <f t="shared" si="51"/>
        <v>3</v>
      </c>
      <c r="L1115" s="20">
        <f t="shared" si="52"/>
        <v>629.58000000000004</v>
      </c>
      <c r="M1115" s="45">
        <f t="shared" si="53"/>
        <v>0.05</v>
      </c>
    </row>
    <row r="1116" spans="1:13" x14ac:dyDescent="0.3">
      <c r="A1116" s="11" t="s">
        <v>3074</v>
      </c>
      <c r="B1116" s="39">
        <v>45791</v>
      </c>
      <c r="C1116" s="12" t="s">
        <v>1447</v>
      </c>
      <c r="D1116" s="12" t="s">
        <v>1837</v>
      </c>
      <c r="E1116" s="12" t="s">
        <v>1889</v>
      </c>
      <c r="F1116" s="12">
        <v>2</v>
      </c>
      <c r="G1116" s="12">
        <v>121.52</v>
      </c>
      <c r="H1116" s="41">
        <v>0.18</v>
      </c>
      <c r="I1116" s="12" t="s">
        <v>1957</v>
      </c>
      <c r="J1116" s="12">
        <v>199.2928</v>
      </c>
      <c r="K1116" s="17">
        <f t="shared" si="51"/>
        <v>2</v>
      </c>
      <c r="L1116" s="20">
        <f t="shared" si="52"/>
        <v>121.52</v>
      </c>
      <c r="M1116" s="45">
        <f t="shared" si="53"/>
        <v>0.18</v>
      </c>
    </row>
    <row r="1117" spans="1:13" x14ac:dyDescent="0.3">
      <c r="A1117" s="11" t="s">
        <v>3075</v>
      </c>
      <c r="B1117" s="39">
        <v>45420</v>
      </c>
      <c r="C1117" s="12" t="s">
        <v>1260</v>
      </c>
      <c r="D1117" s="12" t="s">
        <v>1770</v>
      </c>
      <c r="E1117" s="12" t="s">
        <v>1941</v>
      </c>
      <c r="F1117" s="12">
        <v>2</v>
      </c>
      <c r="G1117" s="12">
        <v>549.83000000000004</v>
      </c>
      <c r="H1117" s="41">
        <v>7.0000000000000007E-2</v>
      </c>
      <c r="I1117" s="12" t="s">
        <v>1954</v>
      </c>
      <c r="J1117" s="12">
        <v>1022.6838</v>
      </c>
      <c r="K1117" s="17">
        <f t="shared" si="51"/>
        <v>2</v>
      </c>
      <c r="L1117" s="20">
        <f t="shared" si="52"/>
        <v>549.83000000000004</v>
      </c>
      <c r="M1117" s="45">
        <f t="shared" si="53"/>
        <v>7.0000000000000007E-2</v>
      </c>
    </row>
    <row r="1118" spans="1:13" x14ac:dyDescent="0.3">
      <c r="A1118" s="11" t="s">
        <v>3076</v>
      </c>
      <c r="B1118" s="39">
        <v>45219</v>
      </c>
      <c r="C1118" s="12" t="s">
        <v>481</v>
      </c>
      <c r="D1118" s="12" t="s">
        <v>1604</v>
      </c>
      <c r="E1118" s="12" t="s">
        <v>1910</v>
      </c>
      <c r="F1118" s="12">
        <v>3</v>
      </c>
      <c r="G1118" s="12">
        <v>278.38</v>
      </c>
      <c r="H1118" s="41">
        <v>0.03</v>
      </c>
      <c r="I1118" s="12" t="s">
        <v>1952</v>
      </c>
      <c r="J1118" s="12">
        <v>810.08579999999995</v>
      </c>
      <c r="K1118" s="17">
        <f t="shared" si="51"/>
        <v>3</v>
      </c>
      <c r="L1118" s="20">
        <f t="shared" si="52"/>
        <v>278.38</v>
      </c>
      <c r="M1118" s="45">
        <f t="shared" si="53"/>
        <v>0.03</v>
      </c>
    </row>
    <row r="1119" spans="1:13" x14ac:dyDescent="0.3">
      <c r="A1119" s="11" t="s">
        <v>3077</v>
      </c>
      <c r="B1119" s="39">
        <v>45510</v>
      </c>
      <c r="C1119" s="12" t="s">
        <v>1366</v>
      </c>
      <c r="D1119" s="12" t="s">
        <v>1864</v>
      </c>
      <c r="E1119" s="12" t="s">
        <v>1894</v>
      </c>
      <c r="F1119" s="12">
        <v>4</v>
      </c>
      <c r="G1119" s="12">
        <v>723.66</v>
      </c>
      <c r="H1119" s="41">
        <v>0.03</v>
      </c>
      <c r="I1119" s="12" t="s">
        <v>1954</v>
      </c>
      <c r="J1119" s="12">
        <v>2807.8008</v>
      </c>
      <c r="K1119" s="17">
        <f t="shared" si="51"/>
        <v>4</v>
      </c>
      <c r="L1119" s="20">
        <f t="shared" si="52"/>
        <v>723.66</v>
      </c>
      <c r="M1119" s="45">
        <f t="shared" si="53"/>
        <v>0.03</v>
      </c>
    </row>
    <row r="1120" spans="1:13" x14ac:dyDescent="0.3">
      <c r="A1120" s="11" t="s">
        <v>3078</v>
      </c>
      <c r="B1120" s="39">
        <v>45687</v>
      </c>
      <c r="C1120" s="12" t="s">
        <v>676</v>
      </c>
      <c r="D1120" s="12" t="s">
        <v>1792</v>
      </c>
      <c r="E1120" s="12" t="s">
        <v>1914</v>
      </c>
      <c r="F1120" s="12">
        <v>1</v>
      </c>
      <c r="G1120" s="12">
        <v>724.74</v>
      </c>
      <c r="H1120" s="41">
        <v>0.15</v>
      </c>
      <c r="I1120" s="12" t="s">
        <v>1954</v>
      </c>
      <c r="J1120" s="12">
        <v>616.029</v>
      </c>
      <c r="K1120" s="17">
        <f t="shared" si="51"/>
        <v>1</v>
      </c>
      <c r="L1120" s="20">
        <f t="shared" si="52"/>
        <v>724.74</v>
      </c>
      <c r="M1120" s="45">
        <f t="shared" si="53"/>
        <v>0.15</v>
      </c>
    </row>
    <row r="1121" spans="1:13" x14ac:dyDescent="0.3">
      <c r="A1121" s="11" t="s">
        <v>3079</v>
      </c>
      <c r="B1121" s="39">
        <v>45271</v>
      </c>
      <c r="C1121" s="12" t="s">
        <v>1416</v>
      </c>
      <c r="D1121" s="12" t="s">
        <v>1631</v>
      </c>
      <c r="E1121" s="12" t="s">
        <v>1897</v>
      </c>
      <c r="F1121" s="12">
        <v>2</v>
      </c>
      <c r="G1121" s="12">
        <v>961.84</v>
      </c>
      <c r="H1121" s="41">
        <v>0.25</v>
      </c>
      <c r="I1121" s="12" t="s">
        <v>1954</v>
      </c>
      <c r="J1121" s="12">
        <v>1442.76</v>
      </c>
      <c r="K1121" s="17">
        <f t="shared" si="51"/>
        <v>2</v>
      </c>
      <c r="L1121" s="20">
        <f t="shared" si="52"/>
        <v>961.84</v>
      </c>
      <c r="M1121" s="45">
        <f t="shared" si="53"/>
        <v>0.25</v>
      </c>
    </row>
    <row r="1122" spans="1:13" x14ac:dyDescent="0.3">
      <c r="A1122" s="11" t="s">
        <v>3080</v>
      </c>
      <c r="B1122" s="39">
        <v>45446</v>
      </c>
      <c r="C1122" s="12" t="s">
        <v>92</v>
      </c>
      <c r="D1122" s="12" t="s">
        <v>1682</v>
      </c>
      <c r="E1122" s="12" t="s">
        <v>1932</v>
      </c>
      <c r="F1122" s="12">
        <v>4</v>
      </c>
      <c r="G1122" s="12">
        <v>21.12</v>
      </c>
      <c r="H1122" s="41">
        <v>0.18</v>
      </c>
      <c r="I1122" s="12" t="s">
        <v>1957</v>
      </c>
      <c r="J1122" s="12">
        <v>69.273600000000002</v>
      </c>
      <c r="K1122" s="17">
        <f t="shared" si="51"/>
        <v>4</v>
      </c>
      <c r="L1122" s="20">
        <f t="shared" si="52"/>
        <v>21.12</v>
      </c>
      <c r="M1122" s="45">
        <f t="shared" si="53"/>
        <v>0.18</v>
      </c>
    </row>
    <row r="1123" spans="1:13" x14ac:dyDescent="0.3">
      <c r="A1123" s="11" t="s">
        <v>3081</v>
      </c>
      <c r="B1123" s="39">
        <v>45579</v>
      </c>
      <c r="C1123" s="12" t="s">
        <v>1015</v>
      </c>
      <c r="D1123" s="12" t="s">
        <v>1550</v>
      </c>
      <c r="E1123" s="12" t="s">
        <v>1897</v>
      </c>
      <c r="F1123" s="12">
        <v>3</v>
      </c>
      <c r="G1123" s="12">
        <v>819.93</v>
      </c>
      <c r="H1123" s="41">
        <v>0.08</v>
      </c>
      <c r="I1123" s="12" t="s">
        <v>1954</v>
      </c>
      <c r="J1123" s="12">
        <v>2263.0068000000001</v>
      </c>
      <c r="K1123" s="17">
        <f t="shared" si="51"/>
        <v>3</v>
      </c>
      <c r="L1123" s="20">
        <f t="shared" si="52"/>
        <v>819.93</v>
      </c>
      <c r="M1123" s="45">
        <f t="shared" si="53"/>
        <v>0.08</v>
      </c>
    </row>
    <row r="1124" spans="1:13" x14ac:dyDescent="0.3">
      <c r="A1124" s="11" t="s">
        <v>3082</v>
      </c>
      <c r="B1124" s="39">
        <v>45725</v>
      </c>
      <c r="C1124" s="12" t="s">
        <v>942</v>
      </c>
      <c r="D1124" s="12" t="s">
        <v>1699</v>
      </c>
      <c r="E1124" s="12" t="s">
        <v>1880</v>
      </c>
      <c r="F1124" s="12">
        <v>2</v>
      </c>
      <c r="G1124" s="12">
        <v>700.95</v>
      </c>
      <c r="H1124" s="41">
        <v>0.18</v>
      </c>
      <c r="I1124" s="12" t="s">
        <v>1952</v>
      </c>
      <c r="J1124" s="12">
        <v>1149.558</v>
      </c>
      <c r="K1124" s="17">
        <f t="shared" si="51"/>
        <v>2</v>
      </c>
      <c r="L1124" s="20">
        <f t="shared" si="52"/>
        <v>700.95</v>
      </c>
      <c r="M1124" s="45">
        <f t="shared" si="53"/>
        <v>0.18</v>
      </c>
    </row>
    <row r="1125" spans="1:13" x14ac:dyDescent="0.3">
      <c r="A1125" s="11" t="s">
        <v>3083</v>
      </c>
      <c r="B1125" s="39">
        <v>45910</v>
      </c>
      <c r="C1125" s="12" t="s">
        <v>484</v>
      </c>
      <c r="D1125" s="12" t="s">
        <v>1618</v>
      </c>
      <c r="E1125" s="12" t="s">
        <v>1927</v>
      </c>
      <c r="F1125" s="12">
        <v>2</v>
      </c>
      <c r="G1125" s="12">
        <v>456.38</v>
      </c>
      <c r="H1125" s="41">
        <v>0.12</v>
      </c>
      <c r="I1125" s="12" t="s">
        <v>1952</v>
      </c>
      <c r="J1125" s="12">
        <v>803.22879999999998</v>
      </c>
      <c r="K1125" s="17">
        <f t="shared" si="51"/>
        <v>2</v>
      </c>
      <c r="L1125" s="20">
        <f t="shared" si="52"/>
        <v>456.38</v>
      </c>
      <c r="M1125" s="45">
        <f t="shared" si="53"/>
        <v>0.12</v>
      </c>
    </row>
    <row r="1126" spans="1:13" x14ac:dyDescent="0.3">
      <c r="A1126" s="11" t="s">
        <v>3084</v>
      </c>
      <c r="B1126" s="39">
        <v>45447</v>
      </c>
      <c r="C1126" s="12" t="s">
        <v>1141</v>
      </c>
      <c r="D1126" s="12" t="s">
        <v>1804</v>
      </c>
      <c r="E1126" s="12" t="s">
        <v>1927</v>
      </c>
      <c r="F1126" s="12">
        <v>3</v>
      </c>
      <c r="G1126" s="12">
        <v>291.05</v>
      </c>
      <c r="H1126" s="41">
        <v>0.3</v>
      </c>
      <c r="I1126" s="12" t="s">
        <v>1952</v>
      </c>
      <c r="J1126" s="12">
        <v>611.20500000000004</v>
      </c>
      <c r="K1126" s="17">
        <f t="shared" si="51"/>
        <v>3</v>
      </c>
      <c r="L1126" s="20">
        <f t="shared" si="52"/>
        <v>291.05</v>
      </c>
      <c r="M1126" s="45">
        <f t="shared" si="53"/>
        <v>0.3</v>
      </c>
    </row>
    <row r="1127" spans="1:13" x14ac:dyDescent="0.3">
      <c r="A1127" s="11" t="s">
        <v>3085</v>
      </c>
      <c r="B1127" s="39">
        <v>45307</v>
      </c>
      <c r="C1127" s="12" t="s">
        <v>759</v>
      </c>
      <c r="D1127" s="12" t="s">
        <v>1861</v>
      </c>
      <c r="E1127" s="12" t="s">
        <v>1929</v>
      </c>
      <c r="F1127" s="12">
        <v>2</v>
      </c>
      <c r="G1127" s="12">
        <v>463.52</v>
      </c>
      <c r="H1127" s="41">
        <v>0.27</v>
      </c>
      <c r="I1127" s="12" t="s">
        <v>1954</v>
      </c>
      <c r="J1127" s="12">
        <v>676.73919999999998</v>
      </c>
      <c r="K1127" s="17">
        <f t="shared" si="51"/>
        <v>2</v>
      </c>
      <c r="L1127" s="20">
        <f t="shared" si="52"/>
        <v>463.52</v>
      </c>
      <c r="M1127" s="45">
        <f t="shared" si="53"/>
        <v>0.27</v>
      </c>
    </row>
    <row r="1128" spans="1:13" x14ac:dyDescent="0.3">
      <c r="A1128" s="11" t="s">
        <v>3086</v>
      </c>
      <c r="B1128" s="39">
        <v>45653</v>
      </c>
      <c r="C1128" s="12" t="s">
        <v>1195</v>
      </c>
      <c r="D1128" s="12" t="s">
        <v>1550</v>
      </c>
      <c r="E1128" s="12" t="s">
        <v>1935</v>
      </c>
      <c r="F1128" s="12">
        <v>3</v>
      </c>
      <c r="G1128" s="12">
        <v>241.64</v>
      </c>
      <c r="H1128" s="41">
        <v>0.28999999999999998</v>
      </c>
      <c r="I1128" s="12" t="s">
        <v>1954</v>
      </c>
      <c r="J1128" s="12">
        <v>514.69319999999993</v>
      </c>
      <c r="K1128" s="17">
        <f t="shared" si="51"/>
        <v>3</v>
      </c>
      <c r="L1128" s="20">
        <f t="shared" si="52"/>
        <v>241.64</v>
      </c>
      <c r="M1128" s="45">
        <f t="shared" si="53"/>
        <v>0.28999999999999998</v>
      </c>
    </row>
    <row r="1129" spans="1:13" x14ac:dyDescent="0.3">
      <c r="A1129" s="11" t="s">
        <v>3087</v>
      </c>
      <c r="B1129" s="39">
        <v>45817</v>
      </c>
      <c r="C1129" s="12" t="s">
        <v>1497</v>
      </c>
      <c r="D1129" s="12" t="s">
        <v>1660</v>
      </c>
      <c r="E1129" s="12" t="s">
        <v>1917</v>
      </c>
      <c r="F1129" s="12">
        <v>2</v>
      </c>
      <c r="G1129" s="12">
        <v>47.86</v>
      </c>
      <c r="H1129" s="41">
        <v>0.03</v>
      </c>
      <c r="I1129" s="12" t="s">
        <v>1954</v>
      </c>
      <c r="J1129" s="12">
        <v>92.848399999999998</v>
      </c>
      <c r="K1129" s="17">
        <f t="shared" si="51"/>
        <v>2</v>
      </c>
      <c r="L1129" s="20">
        <f t="shared" si="52"/>
        <v>47.86</v>
      </c>
      <c r="M1129" s="45">
        <f t="shared" si="53"/>
        <v>0.03</v>
      </c>
    </row>
    <row r="1130" spans="1:13" x14ac:dyDescent="0.3">
      <c r="A1130" s="11" t="s">
        <v>3088</v>
      </c>
      <c r="B1130" s="39">
        <v>45509</v>
      </c>
      <c r="C1130" s="12" t="s">
        <v>1090</v>
      </c>
      <c r="D1130" s="12" t="s">
        <v>1852</v>
      </c>
      <c r="E1130" s="12" t="s">
        <v>1894</v>
      </c>
      <c r="F1130" s="12">
        <v>1</v>
      </c>
      <c r="G1130" s="12">
        <v>805.07</v>
      </c>
      <c r="H1130" s="41">
        <v>0.06</v>
      </c>
      <c r="I1130" s="12" t="s">
        <v>1957</v>
      </c>
      <c r="J1130" s="12">
        <v>756.76580000000001</v>
      </c>
      <c r="K1130" s="17">
        <f t="shared" si="51"/>
        <v>1</v>
      </c>
      <c r="L1130" s="20">
        <f t="shared" si="52"/>
        <v>805.07</v>
      </c>
      <c r="M1130" s="45">
        <f t="shared" si="53"/>
        <v>0.06</v>
      </c>
    </row>
    <row r="1131" spans="1:13" x14ac:dyDescent="0.3">
      <c r="A1131" s="11" t="s">
        <v>3089</v>
      </c>
      <c r="B1131" s="39">
        <v>45753</v>
      </c>
      <c r="C1131" s="12" t="s">
        <v>1177</v>
      </c>
      <c r="D1131" s="12" t="s">
        <v>1673</v>
      </c>
      <c r="E1131" s="12" t="s">
        <v>1885</v>
      </c>
      <c r="F1131" s="12">
        <v>3</v>
      </c>
      <c r="G1131" s="12">
        <v>848.48</v>
      </c>
      <c r="H1131" s="41">
        <v>0</v>
      </c>
      <c r="I1131" s="12" t="s">
        <v>1957</v>
      </c>
      <c r="J1131" s="12">
        <v>2545.44</v>
      </c>
      <c r="K1131" s="17">
        <f t="shared" si="51"/>
        <v>3</v>
      </c>
      <c r="L1131" s="20">
        <f t="shared" si="52"/>
        <v>848.48</v>
      </c>
      <c r="M1131" s="45">
        <f t="shared" si="53"/>
        <v>0</v>
      </c>
    </row>
    <row r="1132" spans="1:13" x14ac:dyDescent="0.3">
      <c r="A1132" s="11" t="s">
        <v>3090</v>
      </c>
      <c r="B1132" s="39">
        <v>45512</v>
      </c>
      <c r="C1132" s="12" t="s">
        <v>792</v>
      </c>
      <c r="D1132" s="12" t="s">
        <v>1734</v>
      </c>
      <c r="E1132" s="12" t="s">
        <v>1910</v>
      </c>
      <c r="F1132" s="12">
        <v>2</v>
      </c>
      <c r="G1132" s="12">
        <v>568.95000000000005</v>
      </c>
      <c r="H1132" s="41">
        <v>0.22</v>
      </c>
      <c r="I1132" s="12" t="s">
        <v>1952</v>
      </c>
      <c r="J1132" s="12">
        <v>887.56200000000013</v>
      </c>
      <c r="K1132" s="17">
        <f t="shared" si="51"/>
        <v>2</v>
      </c>
      <c r="L1132" s="20">
        <f t="shared" si="52"/>
        <v>568.95000000000005</v>
      </c>
      <c r="M1132" s="45">
        <f t="shared" si="53"/>
        <v>0.22</v>
      </c>
    </row>
    <row r="1133" spans="1:13" x14ac:dyDescent="0.3">
      <c r="A1133" s="11" t="s">
        <v>3091</v>
      </c>
      <c r="B1133" s="39">
        <v>45764</v>
      </c>
      <c r="C1133" s="12" t="s">
        <v>547</v>
      </c>
      <c r="D1133" s="12" t="s">
        <v>1734</v>
      </c>
      <c r="E1133" s="12" t="s">
        <v>1920</v>
      </c>
      <c r="F1133" s="12">
        <v>3</v>
      </c>
      <c r="G1133" s="12">
        <v>269.83999999999997</v>
      </c>
      <c r="H1133" s="41">
        <v>0.05</v>
      </c>
      <c r="I1133" s="12" t="s">
        <v>1954</v>
      </c>
      <c r="J1133" s="12">
        <v>769.04399999999998</v>
      </c>
      <c r="K1133" s="17">
        <f t="shared" si="51"/>
        <v>3</v>
      </c>
      <c r="L1133" s="20">
        <f t="shared" si="52"/>
        <v>269.83999999999997</v>
      </c>
      <c r="M1133" s="45">
        <f t="shared" si="53"/>
        <v>0.05</v>
      </c>
    </row>
    <row r="1134" spans="1:13" x14ac:dyDescent="0.3">
      <c r="A1134" s="11" t="s">
        <v>3092</v>
      </c>
      <c r="B1134" s="39">
        <v>45746</v>
      </c>
      <c r="C1134" s="12" t="s">
        <v>985</v>
      </c>
      <c r="D1134" s="12" t="s">
        <v>1761</v>
      </c>
      <c r="E1134" s="12" t="s">
        <v>1925</v>
      </c>
      <c r="F1134" s="12">
        <v>4</v>
      </c>
      <c r="G1134" s="12">
        <v>267.36</v>
      </c>
      <c r="H1134" s="41">
        <v>0.27</v>
      </c>
      <c r="I1134" s="12" t="s">
        <v>1954</v>
      </c>
      <c r="J1134" s="12">
        <v>780.69119999999998</v>
      </c>
      <c r="K1134" s="17">
        <f t="shared" si="51"/>
        <v>4</v>
      </c>
      <c r="L1134" s="20">
        <f t="shared" si="52"/>
        <v>267.36</v>
      </c>
      <c r="M1134" s="45">
        <f t="shared" si="53"/>
        <v>0.27</v>
      </c>
    </row>
    <row r="1135" spans="1:13" x14ac:dyDescent="0.3">
      <c r="A1135" s="11" t="s">
        <v>3093</v>
      </c>
      <c r="B1135" s="39">
        <v>45647</v>
      </c>
      <c r="C1135" s="12" t="s">
        <v>403</v>
      </c>
      <c r="D1135" s="12" t="s">
        <v>1682</v>
      </c>
      <c r="E1135" s="12" t="s">
        <v>1885</v>
      </c>
      <c r="F1135" s="12">
        <v>1</v>
      </c>
      <c r="G1135" s="12">
        <v>438.41</v>
      </c>
      <c r="H1135" s="41">
        <v>0.09</v>
      </c>
      <c r="I1135" s="12" t="s">
        <v>1952</v>
      </c>
      <c r="J1135" s="12">
        <v>398.95310000000012</v>
      </c>
      <c r="K1135" s="17">
        <f t="shared" si="51"/>
        <v>1</v>
      </c>
      <c r="L1135" s="20">
        <f t="shared" si="52"/>
        <v>438.41</v>
      </c>
      <c r="M1135" s="45">
        <f t="shared" si="53"/>
        <v>0.09</v>
      </c>
    </row>
    <row r="1136" spans="1:13" x14ac:dyDescent="0.3">
      <c r="A1136" s="11" t="s">
        <v>3094</v>
      </c>
      <c r="B1136" s="39">
        <v>45443</v>
      </c>
      <c r="C1136" s="12" t="s">
        <v>553</v>
      </c>
      <c r="D1136" s="12" t="s">
        <v>1728</v>
      </c>
      <c r="E1136" s="12" t="s">
        <v>1938</v>
      </c>
      <c r="F1136" s="12">
        <v>2</v>
      </c>
      <c r="G1136" s="12">
        <v>86.72</v>
      </c>
      <c r="H1136" s="41">
        <v>0.28000000000000003</v>
      </c>
      <c r="I1136" s="12" t="s">
        <v>1957</v>
      </c>
      <c r="J1136" s="12">
        <v>124.8768</v>
      </c>
      <c r="K1136" s="17">
        <f t="shared" si="51"/>
        <v>2</v>
      </c>
      <c r="L1136" s="20">
        <f t="shared" si="52"/>
        <v>86.72</v>
      </c>
      <c r="M1136" s="45">
        <f t="shared" si="53"/>
        <v>0.28000000000000003</v>
      </c>
    </row>
    <row r="1137" spans="1:13" x14ac:dyDescent="0.3">
      <c r="A1137" s="11" t="s">
        <v>3095</v>
      </c>
      <c r="B1137" s="39">
        <v>45722</v>
      </c>
      <c r="C1137" s="12" t="s">
        <v>1330</v>
      </c>
      <c r="D1137" s="12" t="s">
        <v>1843</v>
      </c>
      <c r="E1137" s="12" t="s">
        <v>1904</v>
      </c>
      <c r="F1137" s="12">
        <v>4</v>
      </c>
      <c r="G1137" s="12">
        <v>630.21</v>
      </c>
      <c r="H1137" s="41">
        <v>0.14000000000000001</v>
      </c>
      <c r="I1137" s="12" t="s">
        <v>1957</v>
      </c>
      <c r="J1137" s="12">
        <v>2167.9223999999999</v>
      </c>
      <c r="K1137" s="17">
        <f t="shared" si="51"/>
        <v>4</v>
      </c>
      <c r="L1137" s="20">
        <f t="shared" si="52"/>
        <v>630.21</v>
      </c>
      <c r="M1137" s="45">
        <f t="shared" si="53"/>
        <v>0.14000000000000001</v>
      </c>
    </row>
    <row r="1138" spans="1:13" x14ac:dyDescent="0.3">
      <c r="A1138" s="11" t="s">
        <v>3096</v>
      </c>
      <c r="B1138" s="39">
        <v>45575</v>
      </c>
      <c r="C1138" s="12" t="s">
        <v>1135</v>
      </c>
      <c r="D1138" s="12" t="s">
        <v>1752</v>
      </c>
      <c r="E1138" s="12" t="s">
        <v>1904</v>
      </c>
      <c r="F1138" s="12">
        <v>3</v>
      </c>
      <c r="G1138" s="12">
        <v>180.84</v>
      </c>
      <c r="H1138" s="41">
        <v>0.03</v>
      </c>
      <c r="I1138" s="12" t="s">
        <v>1954</v>
      </c>
      <c r="J1138" s="12">
        <v>526.24439999999993</v>
      </c>
      <c r="K1138" s="17">
        <f t="shared" si="51"/>
        <v>3</v>
      </c>
      <c r="L1138" s="20">
        <f t="shared" si="52"/>
        <v>180.84</v>
      </c>
      <c r="M1138" s="45">
        <f t="shared" si="53"/>
        <v>0.03</v>
      </c>
    </row>
    <row r="1139" spans="1:13" x14ac:dyDescent="0.3">
      <c r="A1139" s="11" t="s">
        <v>3097</v>
      </c>
      <c r="B1139" s="39">
        <v>45441</v>
      </c>
      <c r="C1139" s="12" t="s">
        <v>29</v>
      </c>
      <c r="D1139" s="12" t="s">
        <v>1767</v>
      </c>
      <c r="E1139" s="12" t="s">
        <v>1932</v>
      </c>
      <c r="F1139" s="12">
        <v>1</v>
      </c>
      <c r="G1139" s="12">
        <v>453.41</v>
      </c>
      <c r="H1139" s="41">
        <v>0.04</v>
      </c>
      <c r="I1139" s="12" t="s">
        <v>1957</v>
      </c>
      <c r="J1139" s="12">
        <v>435.27359999999999</v>
      </c>
      <c r="K1139" s="17">
        <f t="shared" si="51"/>
        <v>1</v>
      </c>
      <c r="L1139" s="20">
        <f t="shared" si="52"/>
        <v>453.41</v>
      </c>
      <c r="M1139" s="45">
        <f t="shared" si="53"/>
        <v>0.04</v>
      </c>
    </row>
    <row r="1140" spans="1:13" x14ac:dyDescent="0.3">
      <c r="A1140" s="11" t="s">
        <v>3098</v>
      </c>
      <c r="B1140" s="39">
        <v>45940</v>
      </c>
      <c r="C1140" s="12" t="s">
        <v>107</v>
      </c>
      <c r="D1140" s="12" t="s">
        <v>1728</v>
      </c>
      <c r="E1140" s="12" t="s">
        <v>1904</v>
      </c>
      <c r="F1140" s="12">
        <v>1</v>
      </c>
      <c r="G1140" s="12">
        <v>629.09</v>
      </c>
      <c r="H1140" s="41">
        <v>0.02</v>
      </c>
      <c r="I1140" s="12" t="s">
        <v>1952</v>
      </c>
      <c r="J1140" s="12">
        <v>616.50819999999999</v>
      </c>
      <c r="K1140" s="17">
        <f t="shared" si="51"/>
        <v>1</v>
      </c>
      <c r="L1140" s="20">
        <f t="shared" si="52"/>
        <v>629.09</v>
      </c>
      <c r="M1140" s="45">
        <f t="shared" si="53"/>
        <v>0.02</v>
      </c>
    </row>
    <row r="1141" spans="1:13" x14ac:dyDescent="0.3">
      <c r="A1141" s="11" t="s">
        <v>3099</v>
      </c>
      <c r="B1141" s="39">
        <v>45518</v>
      </c>
      <c r="C1141" s="12" t="s">
        <v>100</v>
      </c>
      <c r="D1141" s="12" t="s">
        <v>1807</v>
      </c>
      <c r="E1141" s="12" t="s">
        <v>1889</v>
      </c>
      <c r="F1141" s="12">
        <v>2</v>
      </c>
      <c r="G1141" s="12">
        <v>257.45</v>
      </c>
      <c r="H1141" s="41">
        <v>0</v>
      </c>
      <c r="I1141" s="12" t="s">
        <v>1957</v>
      </c>
      <c r="J1141" s="12">
        <v>514.9</v>
      </c>
      <c r="K1141" s="17">
        <f t="shared" si="51"/>
        <v>2</v>
      </c>
      <c r="L1141" s="20">
        <f t="shared" si="52"/>
        <v>257.45</v>
      </c>
      <c r="M1141" s="45">
        <f t="shared" si="53"/>
        <v>0</v>
      </c>
    </row>
    <row r="1142" spans="1:13" x14ac:dyDescent="0.3">
      <c r="A1142" s="11" t="s">
        <v>3100</v>
      </c>
      <c r="B1142" s="39">
        <v>45861</v>
      </c>
      <c r="C1142" s="12" t="s">
        <v>599</v>
      </c>
      <c r="D1142" s="12" t="s">
        <v>1673</v>
      </c>
      <c r="E1142" s="12" t="s">
        <v>1929</v>
      </c>
      <c r="F1142" s="12">
        <v>2</v>
      </c>
      <c r="G1142" s="12">
        <v>696.61</v>
      </c>
      <c r="H1142" s="41">
        <v>0.17</v>
      </c>
      <c r="I1142" s="12" t="s">
        <v>1954</v>
      </c>
      <c r="J1142" s="12">
        <v>1156.3725999999999</v>
      </c>
      <c r="K1142" s="17">
        <f t="shared" si="51"/>
        <v>2</v>
      </c>
      <c r="L1142" s="20">
        <f t="shared" si="52"/>
        <v>696.61</v>
      </c>
      <c r="M1142" s="45">
        <f t="shared" si="53"/>
        <v>0.17</v>
      </c>
    </row>
    <row r="1143" spans="1:13" x14ac:dyDescent="0.3">
      <c r="A1143" s="11" t="s">
        <v>3101</v>
      </c>
      <c r="B1143" s="39">
        <v>45416</v>
      </c>
      <c r="C1143" s="12" t="s">
        <v>1177</v>
      </c>
      <c r="D1143" s="12" t="s">
        <v>1711</v>
      </c>
      <c r="E1143" s="12" t="s">
        <v>1907</v>
      </c>
      <c r="F1143" s="12">
        <v>2</v>
      </c>
      <c r="G1143" s="12">
        <v>143.79</v>
      </c>
      <c r="H1143" s="41">
        <v>0.1</v>
      </c>
      <c r="I1143" s="12" t="s">
        <v>1954</v>
      </c>
      <c r="J1143" s="12">
        <v>258.822</v>
      </c>
      <c r="K1143" s="17">
        <f t="shared" si="51"/>
        <v>2</v>
      </c>
      <c r="L1143" s="20">
        <f t="shared" si="52"/>
        <v>143.79</v>
      </c>
      <c r="M1143" s="45">
        <f t="shared" si="53"/>
        <v>0.1</v>
      </c>
    </row>
    <row r="1144" spans="1:13" x14ac:dyDescent="0.3">
      <c r="A1144" s="11" t="s">
        <v>3102</v>
      </c>
      <c r="B1144" s="39">
        <v>45608</v>
      </c>
      <c r="C1144" s="12" t="s">
        <v>947</v>
      </c>
      <c r="D1144" s="12" t="s">
        <v>1825</v>
      </c>
      <c r="E1144" s="12" t="s">
        <v>1885</v>
      </c>
      <c r="F1144" s="12">
        <v>3</v>
      </c>
      <c r="G1144" s="12">
        <v>460.93</v>
      </c>
      <c r="H1144" s="41">
        <v>0.19</v>
      </c>
      <c r="I1144" s="12" t="s">
        <v>1957</v>
      </c>
      <c r="J1144" s="12">
        <v>1120.0599</v>
      </c>
      <c r="K1144" s="17">
        <f t="shared" si="51"/>
        <v>3</v>
      </c>
      <c r="L1144" s="20">
        <f t="shared" si="52"/>
        <v>460.93</v>
      </c>
      <c r="M1144" s="45">
        <f t="shared" si="53"/>
        <v>0.19</v>
      </c>
    </row>
    <row r="1145" spans="1:13" x14ac:dyDescent="0.3">
      <c r="A1145" s="11" t="s">
        <v>3103</v>
      </c>
      <c r="B1145" s="39">
        <v>45301</v>
      </c>
      <c r="C1145" s="12" t="s">
        <v>2135</v>
      </c>
      <c r="D1145" s="12" t="s">
        <v>1654</v>
      </c>
      <c r="E1145" s="12" t="s">
        <v>1914</v>
      </c>
      <c r="F1145" s="12">
        <v>2</v>
      </c>
      <c r="G1145" s="12">
        <v>67.55</v>
      </c>
      <c r="H1145" s="41">
        <v>0.03</v>
      </c>
      <c r="I1145" s="12" t="s">
        <v>1952</v>
      </c>
      <c r="J1145" s="12">
        <v>131.047</v>
      </c>
      <c r="K1145" s="17">
        <f t="shared" si="51"/>
        <v>2</v>
      </c>
      <c r="L1145" s="20">
        <f t="shared" si="52"/>
        <v>67.55</v>
      </c>
      <c r="M1145" s="45">
        <f t="shared" si="53"/>
        <v>0.03</v>
      </c>
    </row>
    <row r="1146" spans="1:13" x14ac:dyDescent="0.3">
      <c r="A1146" s="11" t="s">
        <v>3104</v>
      </c>
      <c r="B1146" s="39">
        <v>45433</v>
      </c>
      <c r="C1146" s="12" t="s">
        <v>691</v>
      </c>
      <c r="D1146" s="12" t="s">
        <v>1721</v>
      </c>
      <c r="E1146" s="12" t="s">
        <v>1885</v>
      </c>
      <c r="F1146" s="12">
        <v>3</v>
      </c>
      <c r="G1146" s="12">
        <v>803.31</v>
      </c>
      <c r="H1146" s="41">
        <v>0.1</v>
      </c>
      <c r="I1146" s="12" t="s">
        <v>1954</v>
      </c>
      <c r="J1146" s="12">
        <v>2168.9369999999999</v>
      </c>
      <c r="K1146" s="17">
        <f t="shared" si="51"/>
        <v>3</v>
      </c>
      <c r="L1146" s="20">
        <f t="shared" si="52"/>
        <v>803.31</v>
      </c>
      <c r="M1146" s="45">
        <f t="shared" si="53"/>
        <v>0.1</v>
      </c>
    </row>
    <row r="1147" spans="1:13" x14ac:dyDescent="0.3">
      <c r="A1147" s="11" t="s">
        <v>3105</v>
      </c>
      <c r="B1147" s="39">
        <v>45821</v>
      </c>
      <c r="C1147" s="12" t="s">
        <v>1351</v>
      </c>
      <c r="D1147" s="12" t="s">
        <v>1991</v>
      </c>
      <c r="E1147" s="12" t="s">
        <v>1925</v>
      </c>
      <c r="F1147" s="12">
        <v>4</v>
      </c>
      <c r="G1147" s="12">
        <v>254.71</v>
      </c>
      <c r="H1147" s="41">
        <v>0.2</v>
      </c>
      <c r="I1147" s="12" t="s">
        <v>1957</v>
      </c>
      <c r="J1147" s="12">
        <v>815.07200000000012</v>
      </c>
      <c r="K1147" s="17">
        <f t="shared" si="51"/>
        <v>4</v>
      </c>
      <c r="L1147" s="20">
        <f t="shared" si="52"/>
        <v>254.71</v>
      </c>
      <c r="M1147" s="45">
        <f t="shared" si="53"/>
        <v>0.2</v>
      </c>
    </row>
    <row r="1148" spans="1:13" x14ac:dyDescent="0.3">
      <c r="A1148" s="11" t="s">
        <v>3106</v>
      </c>
      <c r="B1148" s="39">
        <v>45508</v>
      </c>
      <c r="C1148" s="12" t="s">
        <v>199</v>
      </c>
      <c r="D1148" s="12" t="s">
        <v>1725</v>
      </c>
      <c r="E1148" s="12" t="s">
        <v>1897</v>
      </c>
      <c r="F1148" s="12">
        <v>4</v>
      </c>
      <c r="G1148" s="12">
        <v>594.89</v>
      </c>
      <c r="H1148" s="41">
        <v>0.3</v>
      </c>
      <c r="I1148" s="12" t="s">
        <v>1954</v>
      </c>
      <c r="J1148" s="12">
        <v>1665.692</v>
      </c>
      <c r="K1148" s="17">
        <f t="shared" si="51"/>
        <v>4</v>
      </c>
      <c r="L1148" s="20">
        <f t="shared" si="52"/>
        <v>594.89</v>
      </c>
      <c r="M1148" s="45">
        <f t="shared" si="53"/>
        <v>0.3</v>
      </c>
    </row>
    <row r="1149" spans="1:13" x14ac:dyDescent="0.3">
      <c r="A1149" s="11" t="s">
        <v>3107</v>
      </c>
      <c r="B1149" s="39">
        <v>45854</v>
      </c>
      <c r="C1149" s="12" t="s">
        <v>718</v>
      </c>
      <c r="D1149" s="12" t="s">
        <v>1849</v>
      </c>
      <c r="E1149" s="12" t="s">
        <v>1880</v>
      </c>
      <c r="F1149" s="12">
        <v>2</v>
      </c>
      <c r="G1149" s="12">
        <v>844.31</v>
      </c>
      <c r="H1149" s="41">
        <v>7.0000000000000007E-2</v>
      </c>
      <c r="I1149" s="12" t="s">
        <v>1954</v>
      </c>
      <c r="J1149" s="12">
        <v>1570.4166</v>
      </c>
      <c r="K1149" s="17">
        <f t="shared" si="51"/>
        <v>2</v>
      </c>
      <c r="L1149" s="20">
        <f t="shared" si="52"/>
        <v>844.31</v>
      </c>
      <c r="M1149" s="45">
        <f t="shared" si="53"/>
        <v>7.0000000000000007E-2</v>
      </c>
    </row>
    <row r="1150" spans="1:13" x14ac:dyDescent="0.3">
      <c r="A1150" s="11" t="s">
        <v>3108</v>
      </c>
      <c r="B1150" s="39">
        <v>45569</v>
      </c>
      <c r="C1150" s="12" t="s">
        <v>464</v>
      </c>
      <c r="D1150" s="12" t="s">
        <v>1611</v>
      </c>
      <c r="E1150" s="12" t="s">
        <v>1904</v>
      </c>
      <c r="F1150" s="12">
        <v>4</v>
      </c>
      <c r="G1150" s="12">
        <v>101.33</v>
      </c>
      <c r="H1150" s="41">
        <v>0</v>
      </c>
      <c r="I1150" s="12" t="s">
        <v>1952</v>
      </c>
      <c r="J1150" s="12">
        <v>405.32</v>
      </c>
      <c r="K1150" s="17">
        <f t="shared" si="51"/>
        <v>4</v>
      </c>
      <c r="L1150" s="20">
        <f t="shared" si="52"/>
        <v>101.33</v>
      </c>
      <c r="M1150" s="45">
        <f t="shared" si="53"/>
        <v>0</v>
      </c>
    </row>
    <row r="1151" spans="1:13" x14ac:dyDescent="0.3">
      <c r="A1151" s="11" t="s">
        <v>3109</v>
      </c>
      <c r="B1151" s="39">
        <v>45824</v>
      </c>
      <c r="C1151" s="12" t="s">
        <v>455</v>
      </c>
      <c r="D1151" s="12" t="s">
        <v>1648</v>
      </c>
      <c r="E1151" s="12" t="s">
        <v>1910</v>
      </c>
      <c r="F1151" s="12">
        <v>3</v>
      </c>
      <c r="G1151" s="12">
        <v>922.56</v>
      </c>
      <c r="H1151" s="41">
        <v>0.18</v>
      </c>
      <c r="I1151" s="12" t="s">
        <v>1954</v>
      </c>
      <c r="J1151" s="12">
        <v>2269.4976000000001</v>
      </c>
      <c r="K1151" s="17">
        <f t="shared" si="51"/>
        <v>3</v>
      </c>
      <c r="L1151" s="20">
        <f t="shared" si="52"/>
        <v>922.56</v>
      </c>
      <c r="M1151" s="45">
        <f t="shared" si="53"/>
        <v>0.18</v>
      </c>
    </row>
    <row r="1152" spans="1:13" x14ac:dyDescent="0.3">
      <c r="A1152" s="11" t="s">
        <v>3110</v>
      </c>
      <c r="B1152" s="39">
        <v>45352</v>
      </c>
      <c r="C1152" s="12" t="s">
        <v>1351</v>
      </c>
      <c r="D1152" s="12" t="s">
        <v>1686</v>
      </c>
      <c r="E1152" s="12" t="s">
        <v>1927</v>
      </c>
      <c r="F1152" s="12">
        <v>4</v>
      </c>
      <c r="G1152" s="12">
        <v>867.19</v>
      </c>
      <c r="H1152" s="41">
        <v>7.0000000000000007E-2</v>
      </c>
      <c r="I1152" s="12" t="s">
        <v>1957</v>
      </c>
      <c r="J1152" s="12">
        <v>3225.9468000000002</v>
      </c>
      <c r="K1152" s="17">
        <f t="shared" si="51"/>
        <v>4</v>
      </c>
      <c r="L1152" s="20">
        <f t="shared" si="52"/>
        <v>867.19</v>
      </c>
      <c r="M1152" s="45">
        <f t="shared" si="53"/>
        <v>7.0000000000000007E-2</v>
      </c>
    </row>
    <row r="1153" spans="1:13" x14ac:dyDescent="0.3">
      <c r="A1153" s="11" t="s">
        <v>3111</v>
      </c>
      <c r="B1153" s="39">
        <v>45454</v>
      </c>
      <c r="C1153" s="12" t="s">
        <v>38</v>
      </c>
      <c r="D1153" s="12" t="s">
        <v>1825</v>
      </c>
      <c r="E1153" s="12" t="s">
        <v>1935</v>
      </c>
      <c r="F1153" s="12">
        <v>3</v>
      </c>
      <c r="G1153" s="12">
        <v>816.87</v>
      </c>
      <c r="H1153" s="41">
        <v>0.14000000000000001</v>
      </c>
      <c r="I1153" s="12" t="s">
        <v>1954</v>
      </c>
      <c r="J1153" s="12">
        <v>2107.5246000000002</v>
      </c>
      <c r="K1153" s="17">
        <f t="shared" si="51"/>
        <v>3</v>
      </c>
      <c r="L1153" s="20">
        <f t="shared" si="52"/>
        <v>816.87</v>
      </c>
      <c r="M1153" s="45">
        <f t="shared" si="53"/>
        <v>0.14000000000000001</v>
      </c>
    </row>
    <row r="1154" spans="1:13" x14ac:dyDescent="0.3">
      <c r="A1154" s="11" t="s">
        <v>3112</v>
      </c>
      <c r="B1154" s="39">
        <v>45924</v>
      </c>
      <c r="C1154" s="12" t="s">
        <v>1488</v>
      </c>
      <c r="D1154" s="12" t="s">
        <v>1770</v>
      </c>
      <c r="E1154" s="12" t="s">
        <v>1894</v>
      </c>
      <c r="F1154" s="12">
        <v>3</v>
      </c>
      <c r="G1154" s="12">
        <v>258.06</v>
      </c>
      <c r="H1154" s="41">
        <v>0</v>
      </c>
      <c r="I1154" s="12" t="s">
        <v>1954</v>
      </c>
      <c r="J1154" s="12">
        <v>774.18000000000006</v>
      </c>
      <c r="K1154" s="17">
        <f t="shared" ref="K1154:K1217" si="54">IF(F1154="",AVERAGEIF($D$2:$D$2000,D1154,$F$2:$F$2000),F1154)</f>
        <v>3</v>
      </c>
      <c r="L1154" s="20">
        <f t="shared" ref="L1154:L1217" si="55">IF(G1154="",AVERAGEIF($D$2:$D$2000,D1154,$G$2:$G$2000),G1154)</f>
        <v>258.06</v>
      </c>
      <c r="M1154" s="45">
        <f t="shared" ref="M1154:M1217" si="56">IF(H1154="",AVERAGE($D$2:$D$2000,D1154,$H$2:$H$2000),H1154)</f>
        <v>0</v>
      </c>
    </row>
    <row r="1155" spans="1:13" x14ac:dyDescent="0.3">
      <c r="A1155" s="11" t="s">
        <v>3113</v>
      </c>
      <c r="B1155" s="39">
        <v>45694</v>
      </c>
      <c r="C1155" s="12" t="s">
        <v>994</v>
      </c>
      <c r="D1155" s="12" t="s">
        <v>1686</v>
      </c>
      <c r="E1155" s="12" t="s">
        <v>1927</v>
      </c>
      <c r="F1155" s="12">
        <v>2</v>
      </c>
      <c r="G1155" s="12">
        <v>574.58000000000004</v>
      </c>
      <c r="H1155" s="41">
        <v>0.06</v>
      </c>
      <c r="I1155" s="12" t="s">
        <v>1952</v>
      </c>
      <c r="J1155" s="12">
        <v>1080.2103999999999</v>
      </c>
      <c r="K1155" s="17">
        <f t="shared" si="54"/>
        <v>2</v>
      </c>
      <c r="L1155" s="20">
        <f t="shared" si="55"/>
        <v>574.58000000000004</v>
      </c>
      <c r="M1155" s="45">
        <f t="shared" si="56"/>
        <v>0.06</v>
      </c>
    </row>
    <row r="1156" spans="1:13" x14ac:dyDescent="0.3">
      <c r="A1156" s="11" t="s">
        <v>3114</v>
      </c>
      <c r="B1156" s="39">
        <v>45587</v>
      </c>
      <c r="C1156" s="12" t="s">
        <v>100</v>
      </c>
      <c r="D1156" s="12" t="s">
        <v>1825</v>
      </c>
      <c r="E1156" s="12" t="s">
        <v>1904</v>
      </c>
      <c r="F1156" s="12">
        <v>2</v>
      </c>
      <c r="G1156" s="12">
        <v>472.18</v>
      </c>
      <c r="H1156" s="41">
        <v>0.27</v>
      </c>
      <c r="I1156" s="12" t="s">
        <v>1954</v>
      </c>
      <c r="J1156" s="12">
        <v>689.38279999999997</v>
      </c>
      <c r="K1156" s="17">
        <f t="shared" si="54"/>
        <v>2</v>
      </c>
      <c r="L1156" s="20">
        <f t="shared" si="55"/>
        <v>472.18</v>
      </c>
      <c r="M1156" s="45">
        <f t="shared" si="56"/>
        <v>0.27</v>
      </c>
    </row>
    <row r="1157" spans="1:13" x14ac:dyDescent="0.3">
      <c r="A1157" s="11" t="s">
        <v>3115</v>
      </c>
      <c r="B1157" s="39">
        <v>45556</v>
      </c>
      <c r="C1157" s="12" t="s">
        <v>1078</v>
      </c>
      <c r="D1157" s="12" t="s">
        <v>1696</v>
      </c>
      <c r="E1157" s="12" t="s">
        <v>1901</v>
      </c>
      <c r="F1157" s="12">
        <v>2</v>
      </c>
      <c r="G1157" s="12">
        <v>20.47</v>
      </c>
      <c r="H1157" s="41">
        <v>0.12</v>
      </c>
      <c r="I1157" s="12" t="s">
        <v>1957</v>
      </c>
      <c r="J1157" s="12">
        <v>36.027200000000001</v>
      </c>
      <c r="K1157" s="17">
        <f t="shared" si="54"/>
        <v>2</v>
      </c>
      <c r="L1157" s="20">
        <f t="shared" si="55"/>
        <v>20.47</v>
      </c>
      <c r="M1157" s="45">
        <f t="shared" si="56"/>
        <v>0.12</v>
      </c>
    </row>
    <row r="1158" spans="1:13" x14ac:dyDescent="0.3">
      <c r="A1158" s="11" t="s">
        <v>3116</v>
      </c>
      <c r="B1158" s="39">
        <v>45923</v>
      </c>
      <c r="C1158" s="12" t="s">
        <v>104</v>
      </c>
      <c r="D1158" s="12" t="s">
        <v>1635</v>
      </c>
      <c r="E1158" s="12" t="s">
        <v>1907</v>
      </c>
      <c r="F1158" s="12">
        <v>3</v>
      </c>
      <c r="G1158" s="12">
        <v>235.41</v>
      </c>
      <c r="H1158" s="41">
        <v>0.15</v>
      </c>
      <c r="I1158" s="12" t="s">
        <v>1954</v>
      </c>
      <c r="J1158" s="12">
        <v>600.29549999999995</v>
      </c>
      <c r="K1158" s="17">
        <f t="shared" si="54"/>
        <v>3</v>
      </c>
      <c r="L1158" s="20">
        <f t="shared" si="55"/>
        <v>235.41</v>
      </c>
      <c r="M1158" s="45">
        <f t="shared" si="56"/>
        <v>0.15</v>
      </c>
    </row>
    <row r="1159" spans="1:13" x14ac:dyDescent="0.3">
      <c r="A1159" s="11" t="s">
        <v>3117</v>
      </c>
      <c r="B1159" s="39">
        <v>45811</v>
      </c>
      <c r="C1159" s="12" t="s">
        <v>750</v>
      </c>
      <c r="D1159" s="12" t="s">
        <v>1810</v>
      </c>
      <c r="E1159" s="12" t="s">
        <v>1907</v>
      </c>
      <c r="F1159" s="12">
        <v>3</v>
      </c>
      <c r="G1159" s="12">
        <v>744.9</v>
      </c>
      <c r="H1159" s="41">
        <v>0.27</v>
      </c>
      <c r="I1159" s="12" t="s">
        <v>1954</v>
      </c>
      <c r="J1159" s="12">
        <v>1631.3309999999999</v>
      </c>
      <c r="K1159" s="17">
        <f t="shared" si="54"/>
        <v>3</v>
      </c>
      <c r="L1159" s="20">
        <f t="shared" si="55"/>
        <v>744.9</v>
      </c>
      <c r="M1159" s="45">
        <f t="shared" si="56"/>
        <v>0.27</v>
      </c>
    </row>
    <row r="1160" spans="1:13" x14ac:dyDescent="0.3">
      <c r="A1160" s="11" t="s">
        <v>3118</v>
      </c>
      <c r="B1160" s="39">
        <v>45559</v>
      </c>
      <c r="C1160" s="12" t="s">
        <v>185</v>
      </c>
      <c r="D1160" s="12" t="s">
        <v>1621</v>
      </c>
      <c r="E1160" s="12" t="s">
        <v>1894</v>
      </c>
      <c r="F1160" s="12">
        <v>2</v>
      </c>
      <c r="G1160" s="12">
        <v>382.2</v>
      </c>
      <c r="H1160" s="41">
        <v>0.15</v>
      </c>
      <c r="I1160" s="12" t="s">
        <v>1952</v>
      </c>
      <c r="J1160" s="12">
        <v>649.74</v>
      </c>
      <c r="K1160" s="17">
        <f t="shared" si="54"/>
        <v>2</v>
      </c>
      <c r="L1160" s="20">
        <f t="shared" si="55"/>
        <v>382.2</v>
      </c>
      <c r="M1160" s="45">
        <f t="shared" si="56"/>
        <v>0.15</v>
      </c>
    </row>
    <row r="1161" spans="1:13" x14ac:dyDescent="0.3">
      <c r="A1161" s="11" t="s">
        <v>3119</v>
      </c>
      <c r="B1161" s="39">
        <v>45881</v>
      </c>
      <c r="C1161" s="12" t="s">
        <v>1096</v>
      </c>
      <c r="D1161" s="12" t="s">
        <v>1846</v>
      </c>
      <c r="E1161" s="12" t="s">
        <v>1932</v>
      </c>
      <c r="F1161" s="12">
        <v>1</v>
      </c>
      <c r="G1161" s="12">
        <v>269.25</v>
      </c>
      <c r="H1161" s="41">
        <v>0.14000000000000001</v>
      </c>
      <c r="I1161" s="12" t="s">
        <v>1954</v>
      </c>
      <c r="J1161" s="12">
        <v>231.55500000000001</v>
      </c>
      <c r="K1161" s="17">
        <f t="shared" si="54"/>
        <v>1</v>
      </c>
      <c r="L1161" s="20">
        <f t="shared" si="55"/>
        <v>269.25</v>
      </c>
      <c r="M1161" s="45">
        <f t="shared" si="56"/>
        <v>0.14000000000000001</v>
      </c>
    </row>
    <row r="1162" spans="1:13" x14ac:dyDescent="0.3">
      <c r="A1162" s="11" t="s">
        <v>3120</v>
      </c>
      <c r="B1162" s="39">
        <v>45367</v>
      </c>
      <c r="C1162" s="12" t="s">
        <v>1153</v>
      </c>
      <c r="D1162" s="12" t="s">
        <v>1660</v>
      </c>
      <c r="E1162" s="12" t="s">
        <v>1920</v>
      </c>
      <c r="F1162" s="12">
        <v>2</v>
      </c>
      <c r="G1162" s="12">
        <v>723.75</v>
      </c>
      <c r="H1162" s="41">
        <v>0.03</v>
      </c>
      <c r="I1162" s="12" t="s">
        <v>1954</v>
      </c>
      <c r="J1162" s="12">
        <v>1404.075</v>
      </c>
      <c r="K1162" s="17">
        <f t="shared" si="54"/>
        <v>2</v>
      </c>
      <c r="L1162" s="20">
        <f t="shared" si="55"/>
        <v>723.75</v>
      </c>
      <c r="M1162" s="45">
        <f t="shared" si="56"/>
        <v>0.03</v>
      </c>
    </row>
    <row r="1163" spans="1:13" x14ac:dyDescent="0.3">
      <c r="A1163" s="11" t="s">
        <v>3121</v>
      </c>
      <c r="B1163" s="39">
        <v>45832</v>
      </c>
      <c r="C1163" s="12" t="s">
        <v>903</v>
      </c>
      <c r="D1163" s="12" t="s">
        <v>1624</v>
      </c>
      <c r="E1163" s="12" t="s">
        <v>1941</v>
      </c>
      <c r="F1163" s="12">
        <v>4</v>
      </c>
      <c r="G1163" s="12">
        <v>58.92</v>
      </c>
      <c r="H1163" s="41">
        <v>0.18</v>
      </c>
      <c r="I1163" s="12" t="s">
        <v>1952</v>
      </c>
      <c r="J1163" s="12">
        <v>193.2576</v>
      </c>
      <c r="K1163" s="17">
        <f t="shared" si="54"/>
        <v>4</v>
      </c>
      <c r="L1163" s="20">
        <f t="shared" si="55"/>
        <v>58.92</v>
      </c>
      <c r="M1163" s="45">
        <f t="shared" si="56"/>
        <v>0.18</v>
      </c>
    </row>
    <row r="1164" spans="1:13" x14ac:dyDescent="0.3">
      <c r="A1164" s="11" t="s">
        <v>3122</v>
      </c>
      <c r="B1164" s="39">
        <v>45438</v>
      </c>
      <c r="C1164" s="12" t="s">
        <v>626</v>
      </c>
      <c r="D1164" s="12" t="s">
        <v>1789</v>
      </c>
      <c r="E1164" s="12" t="s">
        <v>1917</v>
      </c>
      <c r="F1164" s="12">
        <v>2</v>
      </c>
      <c r="G1164" s="12">
        <v>913.08</v>
      </c>
      <c r="H1164" s="41">
        <v>0.26</v>
      </c>
      <c r="I1164" s="12" t="s">
        <v>1952</v>
      </c>
      <c r="J1164" s="12">
        <v>1351.3584000000001</v>
      </c>
      <c r="K1164" s="17">
        <f t="shared" si="54"/>
        <v>2</v>
      </c>
      <c r="L1164" s="20">
        <f t="shared" si="55"/>
        <v>913.08</v>
      </c>
      <c r="M1164" s="45">
        <f t="shared" si="56"/>
        <v>0.26</v>
      </c>
    </row>
    <row r="1165" spans="1:13" x14ac:dyDescent="0.3">
      <c r="A1165" s="11" t="s">
        <v>3123</v>
      </c>
      <c r="B1165" s="39">
        <v>45691</v>
      </c>
      <c r="C1165" s="12" t="s">
        <v>786</v>
      </c>
      <c r="D1165" s="12" t="s">
        <v>1819</v>
      </c>
      <c r="E1165" s="12" t="s">
        <v>1885</v>
      </c>
      <c r="F1165" s="12">
        <v>1</v>
      </c>
      <c r="G1165" s="12">
        <v>791.83</v>
      </c>
      <c r="H1165" s="41">
        <v>0.28000000000000003</v>
      </c>
      <c r="I1165" s="12" t="s">
        <v>1954</v>
      </c>
      <c r="J1165" s="12">
        <v>570.11760000000004</v>
      </c>
      <c r="K1165" s="17">
        <f t="shared" si="54"/>
        <v>1</v>
      </c>
      <c r="L1165" s="20">
        <f t="shared" si="55"/>
        <v>791.83</v>
      </c>
      <c r="M1165" s="45">
        <f t="shared" si="56"/>
        <v>0.28000000000000003</v>
      </c>
    </row>
    <row r="1166" spans="1:13" x14ac:dyDescent="0.3">
      <c r="A1166" s="11" t="s">
        <v>3124</v>
      </c>
      <c r="B1166" s="39">
        <v>45506</v>
      </c>
      <c r="C1166" s="12" t="s">
        <v>1462</v>
      </c>
      <c r="D1166" s="12" t="s">
        <v>2054</v>
      </c>
      <c r="E1166" s="12" t="s">
        <v>1929</v>
      </c>
      <c r="F1166" s="12">
        <v>1</v>
      </c>
      <c r="G1166" s="12">
        <v>74.290000000000006</v>
      </c>
      <c r="H1166" s="41">
        <v>0.3</v>
      </c>
      <c r="I1166" s="12" t="s">
        <v>1957</v>
      </c>
      <c r="J1166" s="12">
        <v>52.003</v>
      </c>
      <c r="K1166" s="17">
        <f t="shared" si="54"/>
        <v>1</v>
      </c>
      <c r="L1166" s="20">
        <f t="shared" si="55"/>
        <v>74.290000000000006</v>
      </c>
      <c r="M1166" s="45">
        <f t="shared" si="56"/>
        <v>0.3</v>
      </c>
    </row>
    <row r="1167" spans="1:13" x14ac:dyDescent="0.3">
      <c r="A1167" s="11" t="s">
        <v>3125</v>
      </c>
      <c r="B1167" s="39">
        <v>45251</v>
      </c>
      <c r="C1167" s="12" t="s">
        <v>789</v>
      </c>
      <c r="D1167" s="12" t="s">
        <v>1676</v>
      </c>
      <c r="E1167" s="12" t="s">
        <v>1880</v>
      </c>
      <c r="F1167" s="12">
        <v>2</v>
      </c>
      <c r="G1167" s="12">
        <v>961.68</v>
      </c>
      <c r="H1167" s="41">
        <v>0.27</v>
      </c>
      <c r="I1167" s="12" t="s">
        <v>1954</v>
      </c>
      <c r="J1167" s="12">
        <v>1404.0527999999999</v>
      </c>
      <c r="K1167" s="17">
        <f t="shared" si="54"/>
        <v>2</v>
      </c>
      <c r="L1167" s="20">
        <f t="shared" si="55"/>
        <v>961.68</v>
      </c>
      <c r="M1167" s="45">
        <f t="shared" si="56"/>
        <v>0.27</v>
      </c>
    </row>
    <row r="1168" spans="1:13" x14ac:dyDescent="0.3">
      <c r="A1168" s="11" t="s">
        <v>3126</v>
      </c>
      <c r="B1168" s="39">
        <v>45722</v>
      </c>
      <c r="C1168" s="12" t="s">
        <v>1526</v>
      </c>
      <c r="D1168" s="12" t="s">
        <v>1624</v>
      </c>
      <c r="E1168" s="12" t="s">
        <v>1927</v>
      </c>
      <c r="F1168" s="12">
        <v>1</v>
      </c>
      <c r="G1168" s="12">
        <v>90.72</v>
      </c>
      <c r="H1168" s="41">
        <v>0.1</v>
      </c>
      <c r="I1168" s="12" t="s">
        <v>1954</v>
      </c>
      <c r="J1168" s="12">
        <v>81.647999999999996</v>
      </c>
      <c r="K1168" s="17">
        <f t="shared" si="54"/>
        <v>1</v>
      </c>
      <c r="L1168" s="20">
        <f t="shared" si="55"/>
        <v>90.72</v>
      </c>
      <c r="M1168" s="45">
        <f t="shared" si="56"/>
        <v>0.1</v>
      </c>
    </row>
    <row r="1169" spans="1:13" x14ac:dyDescent="0.3">
      <c r="A1169" s="11" t="s">
        <v>3127</v>
      </c>
      <c r="B1169" s="39">
        <v>45689</v>
      </c>
      <c r="C1169" s="12" t="s">
        <v>228</v>
      </c>
      <c r="D1169" s="12" t="s">
        <v>1749</v>
      </c>
      <c r="E1169" s="12" t="s">
        <v>1907</v>
      </c>
      <c r="F1169" s="12">
        <v>1</v>
      </c>
      <c r="G1169" s="12">
        <v>458.69</v>
      </c>
      <c r="H1169" s="41">
        <v>0.16</v>
      </c>
      <c r="I1169" s="12" t="s">
        <v>1954</v>
      </c>
      <c r="J1169" s="12">
        <v>385.2996</v>
      </c>
      <c r="K1169" s="17">
        <f t="shared" si="54"/>
        <v>1</v>
      </c>
      <c r="L1169" s="20">
        <f t="shared" si="55"/>
        <v>458.69</v>
      </c>
      <c r="M1169" s="45">
        <f t="shared" si="56"/>
        <v>0.16</v>
      </c>
    </row>
    <row r="1170" spans="1:13" x14ac:dyDescent="0.3">
      <c r="A1170" s="11" t="s">
        <v>3128</v>
      </c>
      <c r="B1170" s="39">
        <v>45346</v>
      </c>
      <c r="C1170" s="12" t="s">
        <v>753</v>
      </c>
      <c r="D1170" s="12" t="s">
        <v>1673</v>
      </c>
      <c r="E1170" s="12" t="s">
        <v>1907</v>
      </c>
      <c r="F1170" s="12">
        <v>1</v>
      </c>
      <c r="G1170" s="12">
        <v>168.29</v>
      </c>
      <c r="H1170" s="41">
        <v>0.05</v>
      </c>
      <c r="I1170" s="12" t="s">
        <v>1954</v>
      </c>
      <c r="J1170" s="12">
        <v>159.87549999999999</v>
      </c>
      <c r="K1170" s="17">
        <f t="shared" si="54"/>
        <v>1</v>
      </c>
      <c r="L1170" s="20">
        <f t="shared" si="55"/>
        <v>168.29</v>
      </c>
      <c r="M1170" s="45">
        <f t="shared" si="56"/>
        <v>0.05</v>
      </c>
    </row>
    <row r="1171" spans="1:13" x14ac:dyDescent="0.3">
      <c r="A1171" s="11" t="s">
        <v>3129</v>
      </c>
      <c r="B1171" s="39">
        <v>45549</v>
      </c>
      <c r="C1171" s="12" t="s">
        <v>694</v>
      </c>
      <c r="D1171" s="12" t="s">
        <v>1618</v>
      </c>
      <c r="E1171" s="12" t="s">
        <v>1935</v>
      </c>
      <c r="F1171" s="12">
        <v>1</v>
      </c>
      <c r="G1171" s="12">
        <v>391.77</v>
      </c>
      <c r="H1171" s="41">
        <v>0.1</v>
      </c>
      <c r="I1171" s="12" t="s">
        <v>1954</v>
      </c>
      <c r="J1171" s="12">
        <v>352.59300000000002</v>
      </c>
      <c r="K1171" s="17">
        <f t="shared" si="54"/>
        <v>1</v>
      </c>
      <c r="L1171" s="20">
        <f t="shared" si="55"/>
        <v>391.77</v>
      </c>
      <c r="M1171" s="45">
        <f t="shared" si="56"/>
        <v>0.1</v>
      </c>
    </row>
    <row r="1172" spans="1:13" x14ac:dyDescent="0.3">
      <c r="A1172" s="11" t="s">
        <v>3130</v>
      </c>
      <c r="B1172" s="39">
        <v>45900</v>
      </c>
      <c r="C1172" s="12" t="s">
        <v>1087</v>
      </c>
      <c r="D1172" s="12" t="s">
        <v>1600</v>
      </c>
      <c r="E1172" s="12" t="s">
        <v>1927</v>
      </c>
      <c r="F1172" s="12">
        <v>1</v>
      </c>
      <c r="G1172" s="12">
        <v>424.83</v>
      </c>
      <c r="H1172" s="41">
        <v>0.05</v>
      </c>
      <c r="I1172" s="12" t="s">
        <v>1957</v>
      </c>
      <c r="J1172" s="12">
        <v>403.58850000000001</v>
      </c>
      <c r="K1172" s="17">
        <f t="shared" si="54"/>
        <v>1</v>
      </c>
      <c r="L1172" s="20">
        <f t="shared" si="55"/>
        <v>424.83</v>
      </c>
      <c r="M1172" s="45">
        <f t="shared" si="56"/>
        <v>0.05</v>
      </c>
    </row>
    <row r="1173" spans="1:13" x14ac:dyDescent="0.3">
      <c r="A1173" s="11" t="s">
        <v>3131</v>
      </c>
      <c r="B1173" s="39">
        <v>45308</v>
      </c>
      <c r="C1173" s="12" t="s">
        <v>206</v>
      </c>
      <c r="D1173" s="12" t="s">
        <v>1597</v>
      </c>
      <c r="E1173" s="12" t="s">
        <v>1894</v>
      </c>
      <c r="F1173" s="12">
        <v>1</v>
      </c>
      <c r="G1173" s="12">
        <v>499.46</v>
      </c>
      <c r="H1173" s="41">
        <v>0.1</v>
      </c>
      <c r="I1173" s="12" t="s">
        <v>1952</v>
      </c>
      <c r="J1173" s="12">
        <v>449.51400000000001</v>
      </c>
      <c r="K1173" s="17">
        <f t="shared" si="54"/>
        <v>1</v>
      </c>
      <c r="L1173" s="20">
        <f t="shared" si="55"/>
        <v>499.46</v>
      </c>
      <c r="M1173" s="45">
        <f t="shared" si="56"/>
        <v>0.1</v>
      </c>
    </row>
    <row r="1174" spans="1:13" x14ac:dyDescent="0.3">
      <c r="A1174" s="11" t="s">
        <v>3132</v>
      </c>
      <c r="B1174" s="39">
        <v>45336</v>
      </c>
      <c r="C1174" s="12" t="s">
        <v>88</v>
      </c>
      <c r="D1174" s="12" t="s">
        <v>1873</v>
      </c>
      <c r="E1174" s="12" t="s">
        <v>1885</v>
      </c>
      <c r="F1174" s="12">
        <v>2</v>
      </c>
      <c r="G1174" s="12">
        <v>698.34</v>
      </c>
      <c r="H1174" s="41">
        <v>0.15</v>
      </c>
      <c r="I1174" s="12" t="s">
        <v>1954</v>
      </c>
      <c r="J1174" s="12">
        <v>1187.1780000000001</v>
      </c>
      <c r="K1174" s="17">
        <f t="shared" si="54"/>
        <v>2</v>
      </c>
      <c r="L1174" s="20">
        <f t="shared" si="55"/>
        <v>698.34</v>
      </c>
      <c r="M1174" s="45">
        <f t="shared" si="56"/>
        <v>0.15</v>
      </c>
    </row>
    <row r="1175" spans="1:13" x14ac:dyDescent="0.3">
      <c r="A1175" s="11" t="s">
        <v>3133</v>
      </c>
      <c r="B1175" s="39">
        <v>45213</v>
      </c>
      <c r="C1175" s="12" t="s">
        <v>909</v>
      </c>
      <c r="D1175" s="12" t="s">
        <v>1743</v>
      </c>
      <c r="E1175" s="12" t="s">
        <v>1932</v>
      </c>
      <c r="F1175" s="12">
        <v>2</v>
      </c>
      <c r="G1175" s="12">
        <v>805.08</v>
      </c>
      <c r="H1175" s="41">
        <v>0.27</v>
      </c>
      <c r="I1175" s="12" t="s">
        <v>1954</v>
      </c>
      <c r="J1175" s="12">
        <v>1175.4168</v>
      </c>
      <c r="K1175" s="17">
        <f t="shared" si="54"/>
        <v>2</v>
      </c>
      <c r="L1175" s="20">
        <f t="shared" si="55"/>
        <v>805.08</v>
      </c>
      <c r="M1175" s="45">
        <f t="shared" si="56"/>
        <v>0.27</v>
      </c>
    </row>
    <row r="1176" spans="1:13" x14ac:dyDescent="0.3">
      <c r="A1176" s="11" t="s">
        <v>3134</v>
      </c>
      <c r="B1176" s="39">
        <v>45742</v>
      </c>
      <c r="C1176" s="12" t="s">
        <v>1447</v>
      </c>
      <c r="D1176" s="12" t="s">
        <v>1804</v>
      </c>
      <c r="E1176" s="12" t="s">
        <v>1889</v>
      </c>
      <c r="F1176" s="12">
        <v>4</v>
      </c>
      <c r="G1176" s="12">
        <v>934.79</v>
      </c>
      <c r="H1176" s="41">
        <v>0.08</v>
      </c>
      <c r="I1176" s="12" t="s">
        <v>1954</v>
      </c>
      <c r="J1176" s="12">
        <v>3440.0272</v>
      </c>
      <c r="K1176" s="17">
        <f t="shared" si="54"/>
        <v>4</v>
      </c>
      <c r="L1176" s="20">
        <f t="shared" si="55"/>
        <v>934.79</v>
      </c>
      <c r="M1176" s="45">
        <f t="shared" si="56"/>
        <v>0.08</v>
      </c>
    </row>
    <row r="1177" spans="1:13" x14ac:dyDescent="0.3">
      <c r="A1177" s="11" t="s">
        <v>3135</v>
      </c>
      <c r="B1177" s="39">
        <v>45932</v>
      </c>
      <c r="C1177" s="12" t="s">
        <v>88</v>
      </c>
      <c r="D1177" s="12" t="s">
        <v>1755</v>
      </c>
      <c r="E1177" s="12" t="s">
        <v>1885</v>
      </c>
      <c r="F1177" s="12">
        <v>2</v>
      </c>
      <c r="G1177" s="12">
        <v>424.54</v>
      </c>
      <c r="H1177" s="41">
        <v>0.24</v>
      </c>
      <c r="I1177" s="12" t="s">
        <v>1954</v>
      </c>
      <c r="J1177" s="12">
        <v>645.30080000000009</v>
      </c>
      <c r="K1177" s="17">
        <f t="shared" si="54"/>
        <v>2</v>
      </c>
      <c r="L1177" s="20">
        <f t="shared" si="55"/>
        <v>424.54</v>
      </c>
      <c r="M1177" s="45">
        <f t="shared" si="56"/>
        <v>0.24</v>
      </c>
    </row>
    <row r="1178" spans="1:13" x14ac:dyDescent="0.3">
      <c r="A1178" s="11" t="s">
        <v>3136</v>
      </c>
      <c r="B1178" s="39">
        <v>45462</v>
      </c>
      <c r="C1178" s="12" t="s">
        <v>1039</v>
      </c>
      <c r="D1178" s="12" t="s">
        <v>1828</v>
      </c>
      <c r="E1178" s="12" t="s">
        <v>1935</v>
      </c>
      <c r="F1178" s="12">
        <v>1</v>
      </c>
      <c r="G1178" s="12">
        <v>235.44</v>
      </c>
      <c r="H1178" s="41">
        <v>0.19</v>
      </c>
      <c r="I1178" s="12" t="s">
        <v>1957</v>
      </c>
      <c r="J1178" s="12">
        <v>190.7064</v>
      </c>
      <c r="K1178" s="17">
        <f t="shared" si="54"/>
        <v>1</v>
      </c>
      <c r="L1178" s="20">
        <f t="shared" si="55"/>
        <v>235.44</v>
      </c>
      <c r="M1178" s="45">
        <f t="shared" si="56"/>
        <v>0.19</v>
      </c>
    </row>
    <row r="1179" spans="1:13" x14ac:dyDescent="0.3">
      <c r="A1179" s="11" t="s">
        <v>3137</v>
      </c>
      <c r="B1179" s="39">
        <v>45568</v>
      </c>
      <c r="C1179" s="12" t="s">
        <v>873</v>
      </c>
      <c r="D1179" s="12" t="s">
        <v>1721</v>
      </c>
      <c r="E1179" s="12" t="s">
        <v>1925</v>
      </c>
      <c r="F1179" s="12">
        <v>2</v>
      </c>
      <c r="G1179" s="12">
        <v>620.71</v>
      </c>
      <c r="H1179" s="41">
        <v>0.27</v>
      </c>
      <c r="I1179" s="12" t="s">
        <v>1952</v>
      </c>
      <c r="J1179" s="12">
        <v>906.23660000000007</v>
      </c>
      <c r="K1179" s="17">
        <f t="shared" si="54"/>
        <v>2</v>
      </c>
      <c r="L1179" s="20">
        <f t="shared" si="55"/>
        <v>620.71</v>
      </c>
      <c r="M1179" s="45">
        <f t="shared" si="56"/>
        <v>0.27</v>
      </c>
    </row>
    <row r="1180" spans="1:13" x14ac:dyDescent="0.3">
      <c r="A1180" s="11" t="s">
        <v>3138</v>
      </c>
      <c r="B1180" s="39">
        <v>45397</v>
      </c>
      <c r="C1180" s="12" t="s">
        <v>406</v>
      </c>
      <c r="D1180" s="12" t="s">
        <v>1991</v>
      </c>
      <c r="E1180" s="12" t="s">
        <v>1920</v>
      </c>
      <c r="F1180" s="12">
        <v>2</v>
      </c>
      <c r="G1180" s="12">
        <v>851.77</v>
      </c>
      <c r="H1180" s="41">
        <v>0.13</v>
      </c>
      <c r="I1180" s="12" t="s">
        <v>1954</v>
      </c>
      <c r="J1180" s="12">
        <v>1482.0798</v>
      </c>
      <c r="K1180" s="17">
        <f t="shared" si="54"/>
        <v>2</v>
      </c>
      <c r="L1180" s="20">
        <f t="shared" si="55"/>
        <v>851.77</v>
      </c>
      <c r="M1180" s="45">
        <f t="shared" si="56"/>
        <v>0.13</v>
      </c>
    </row>
    <row r="1181" spans="1:13" x14ac:dyDescent="0.3">
      <c r="A1181" s="11" t="s">
        <v>3139</v>
      </c>
      <c r="B1181" s="39">
        <v>45569</v>
      </c>
      <c r="C1181" s="12" t="s">
        <v>565</v>
      </c>
      <c r="D1181" s="12" t="s">
        <v>1708</v>
      </c>
      <c r="E1181" s="12" t="s">
        <v>1885</v>
      </c>
      <c r="F1181" s="12">
        <v>3</v>
      </c>
      <c r="G1181" s="12">
        <v>876.01</v>
      </c>
      <c r="H1181" s="41">
        <v>0.2</v>
      </c>
      <c r="I1181" s="12" t="s">
        <v>1952</v>
      </c>
      <c r="J1181" s="12">
        <v>2102.424</v>
      </c>
      <c r="K1181" s="17">
        <f t="shared" si="54"/>
        <v>3</v>
      </c>
      <c r="L1181" s="20">
        <f t="shared" si="55"/>
        <v>876.01</v>
      </c>
      <c r="M1181" s="45">
        <f t="shared" si="56"/>
        <v>0.2</v>
      </c>
    </row>
    <row r="1182" spans="1:13" x14ac:dyDescent="0.3">
      <c r="A1182" s="11" t="s">
        <v>3140</v>
      </c>
      <c r="B1182" s="39">
        <v>45353</v>
      </c>
      <c r="C1182" s="12" t="s">
        <v>888</v>
      </c>
      <c r="D1182" s="12" t="s">
        <v>1651</v>
      </c>
      <c r="E1182" s="12" t="s">
        <v>1914</v>
      </c>
      <c r="F1182" s="12">
        <v>2</v>
      </c>
      <c r="G1182" s="12">
        <v>717.21</v>
      </c>
      <c r="H1182" s="41">
        <v>0.15</v>
      </c>
      <c r="I1182" s="12" t="s">
        <v>1957</v>
      </c>
      <c r="J1182" s="12">
        <v>1219.2570000000001</v>
      </c>
      <c r="K1182" s="17">
        <f t="shared" si="54"/>
        <v>2</v>
      </c>
      <c r="L1182" s="20">
        <f t="shared" si="55"/>
        <v>717.21</v>
      </c>
      <c r="M1182" s="45">
        <f t="shared" si="56"/>
        <v>0.15</v>
      </c>
    </row>
    <row r="1183" spans="1:13" x14ac:dyDescent="0.3">
      <c r="A1183" s="11" t="s">
        <v>3141</v>
      </c>
      <c r="B1183" s="39">
        <v>45343</v>
      </c>
      <c r="C1183" s="12" t="s">
        <v>215</v>
      </c>
      <c r="D1183" s="12" t="s">
        <v>1696</v>
      </c>
      <c r="E1183" s="12" t="s">
        <v>1910</v>
      </c>
      <c r="F1183" s="12">
        <v>2</v>
      </c>
      <c r="G1183" s="12">
        <v>871.43</v>
      </c>
      <c r="H1183" s="41">
        <v>0.05</v>
      </c>
      <c r="I1183" s="12" t="s">
        <v>1952</v>
      </c>
      <c r="J1183" s="12">
        <v>1655.7170000000001</v>
      </c>
      <c r="K1183" s="17">
        <f t="shared" si="54"/>
        <v>2</v>
      </c>
      <c r="L1183" s="20">
        <f t="shared" si="55"/>
        <v>871.43</v>
      </c>
      <c r="M1183" s="45">
        <f t="shared" si="56"/>
        <v>0.05</v>
      </c>
    </row>
    <row r="1184" spans="1:13" x14ac:dyDescent="0.3">
      <c r="A1184" s="11" t="s">
        <v>3142</v>
      </c>
      <c r="B1184" s="39">
        <v>45321</v>
      </c>
      <c r="C1184" s="12" t="s">
        <v>1411</v>
      </c>
      <c r="D1184" s="12" t="s">
        <v>1679</v>
      </c>
      <c r="E1184" s="12" t="s">
        <v>1907</v>
      </c>
      <c r="F1184" s="12">
        <v>1</v>
      </c>
      <c r="G1184" s="12">
        <v>514.65</v>
      </c>
      <c r="H1184" s="41">
        <v>0.18</v>
      </c>
      <c r="I1184" s="12" t="s">
        <v>1952</v>
      </c>
      <c r="J1184" s="12">
        <v>422.01299999999998</v>
      </c>
      <c r="K1184" s="17">
        <f t="shared" si="54"/>
        <v>1</v>
      </c>
      <c r="L1184" s="20">
        <f t="shared" si="55"/>
        <v>514.65</v>
      </c>
      <c r="M1184" s="45">
        <f t="shared" si="56"/>
        <v>0.18</v>
      </c>
    </row>
    <row r="1185" spans="1:13" x14ac:dyDescent="0.3">
      <c r="A1185" s="11" t="s">
        <v>3143</v>
      </c>
      <c r="B1185" s="39">
        <v>45650</v>
      </c>
      <c r="C1185" s="12" t="s">
        <v>1428</v>
      </c>
      <c r="D1185" s="12" t="s">
        <v>1761</v>
      </c>
      <c r="E1185" s="12" t="s">
        <v>1932</v>
      </c>
      <c r="F1185" s="12">
        <v>3</v>
      </c>
      <c r="G1185" s="12">
        <v>198.76</v>
      </c>
      <c r="H1185" s="41">
        <v>0.28000000000000003</v>
      </c>
      <c r="I1185" s="12" t="s">
        <v>1957</v>
      </c>
      <c r="J1185" s="12">
        <v>429.32159999999999</v>
      </c>
      <c r="K1185" s="17">
        <f t="shared" si="54"/>
        <v>3</v>
      </c>
      <c r="L1185" s="20">
        <f t="shared" si="55"/>
        <v>198.76</v>
      </c>
      <c r="M1185" s="45">
        <f t="shared" si="56"/>
        <v>0.28000000000000003</v>
      </c>
    </row>
    <row r="1186" spans="1:13" x14ac:dyDescent="0.3">
      <c r="A1186" s="11" t="s">
        <v>3144</v>
      </c>
      <c r="B1186" s="39">
        <v>45811</v>
      </c>
      <c r="C1186" s="12" t="s">
        <v>737</v>
      </c>
      <c r="D1186" s="12" t="s">
        <v>1764</v>
      </c>
      <c r="E1186" s="12" t="s">
        <v>1894</v>
      </c>
      <c r="F1186" s="12">
        <v>2</v>
      </c>
      <c r="G1186" s="12">
        <v>975.72</v>
      </c>
      <c r="H1186" s="41">
        <v>0.16</v>
      </c>
      <c r="I1186" s="12" t="s">
        <v>1957</v>
      </c>
      <c r="J1186" s="12">
        <v>1639.2095999999999</v>
      </c>
      <c r="K1186" s="17">
        <f t="shared" si="54"/>
        <v>2</v>
      </c>
      <c r="L1186" s="20">
        <f t="shared" si="55"/>
        <v>975.72</v>
      </c>
      <c r="M1186" s="45">
        <f t="shared" si="56"/>
        <v>0.16</v>
      </c>
    </row>
    <row r="1187" spans="1:13" x14ac:dyDescent="0.3">
      <c r="A1187" s="11" t="s">
        <v>3145</v>
      </c>
      <c r="B1187" s="39">
        <v>45505</v>
      </c>
      <c r="C1187" s="12" t="s">
        <v>1315</v>
      </c>
      <c r="D1187" s="12" t="s">
        <v>1611</v>
      </c>
      <c r="E1187" s="12" t="s">
        <v>1885</v>
      </c>
      <c r="F1187" s="12">
        <v>1</v>
      </c>
      <c r="G1187" s="12">
        <v>86.03</v>
      </c>
      <c r="H1187" s="41">
        <v>0.01</v>
      </c>
      <c r="I1187" s="12" t="s">
        <v>1952</v>
      </c>
      <c r="J1187" s="12">
        <v>85.169700000000006</v>
      </c>
      <c r="K1187" s="17">
        <f t="shared" si="54"/>
        <v>1</v>
      </c>
      <c r="L1187" s="20">
        <f t="shared" si="55"/>
        <v>86.03</v>
      </c>
      <c r="M1187" s="45">
        <f t="shared" si="56"/>
        <v>0.01</v>
      </c>
    </row>
    <row r="1188" spans="1:13" x14ac:dyDescent="0.3">
      <c r="A1188" s="11" t="s">
        <v>3146</v>
      </c>
      <c r="B1188" s="39">
        <v>45897</v>
      </c>
      <c r="C1188" s="12" t="s">
        <v>318</v>
      </c>
      <c r="D1188" s="12" t="s">
        <v>1737</v>
      </c>
      <c r="E1188" s="12" t="s">
        <v>1922</v>
      </c>
      <c r="F1188" s="12">
        <v>4</v>
      </c>
      <c r="G1188" s="12">
        <v>705.12</v>
      </c>
      <c r="H1188" s="41">
        <v>0.15</v>
      </c>
      <c r="I1188" s="12" t="s">
        <v>1954</v>
      </c>
      <c r="J1188" s="12">
        <v>2397.4079999999999</v>
      </c>
      <c r="K1188" s="17">
        <f t="shared" si="54"/>
        <v>4</v>
      </c>
      <c r="L1188" s="20">
        <f t="shared" si="55"/>
        <v>705.12</v>
      </c>
      <c r="M1188" s="45">
        <f t="shared" si="56"/>
        <v>0.15</v>
      </c>
    </row>
    <row r="1189" spans="1:13" x14ac:dyDescent="0.3">
      <c r="A1189" s="11" t="s">
        <v>3147</v>
      </c>
      <c r="B1189" s="39">
        <v>45602</v>
      </c>
      <c r="C1189" s="12" t="s">
        <v>1171</v>
      </c>
      <c r="D1189" s="12" t="s">
        <v>1621</v>
      </c>
      <c r="E1189" s="12" t="s">
        <v>1922</v>
      </c>
      <c r="F1189" s="12">
        <v>3</v>
      </c>
      <c r="G1189" s="12">
        <v>99.77</v>
      </c>
      <c r="H1189" s="41">
        <v>0.01</v>
      </c>
      <c r="I1189" s="12" t="s">
        <v>1954</v>
      </c>
      <c r="J1189" s="12">
        <v>296.31689999999998</v>
      </c>
      <c r="K1189" s="17">
        <f t="shared" si="54"/>
        <v>3</v>
      </c>
      <c r="L1189" s="20">
        <f t="shared" si="55"/>
        <v>99.77</v>
      </c>
      <c r="M1189" s="45">
        <f t="shared" si="56"/>
        <v>0.01</v>
      </c>
    </row>
    <row r="1190" spans="1:13" x14ac:dyDescent="0.3">
      <c r="A1190" s="11" t="s">
        <v>3148</v>
      </c>
      <c r="B1190" s="39">
        <v>45530</v>
      </c>
      <c r="C1190" s="12" t="s">
        <v>688</v>
      </c>
      <c r="D1190" s="12" t="s">
        <v>1673</v>
      </c>
      <c r="E1190" s="12" t="s">
        <v>1914</v>
      </c>
      <c r="F1190" s="12">
        <v>2</v>
      </c>
      <c r="G1190" s="12">
        <v>166.26</v>
      </c>
      <c r="H1190" s="41">
        <v>0.14000000000000001</v>
      </c>
      <c r="I1190" s="12" t="s">
        <v>1954</v>
      </c>
      <c r="J1190" s="12">
        <v>285.96719999999999</v>
      </c>
      <c r="K1190" s="17">
        <f t="shared" si="54"/>
        <v>2</v>
      </c>
      <c r="L1190" s="20">
        <f t="shared" si="55"/>
        <v>166.26</v>
      </c>
      <c r="M1190" s="45">
        <f t="shared" si="56"/>
        <v>0.14000000000000001</v>
      </c>
    </row>
    <row r="1191" spans="1:13" x14ac:dyDescent="0.3">
      <c r="A1191" s="11" t="s">
        <v>3149</v>
      </c>
      <c r="B1191" s="39">
        <v>45729</v>
      </c>
      <c r="C1191" s="12" t="s">
        <v>1428</v>
      </c>
      <c r="D1191" s="12" t="s">
        <v>1648</v>
      </c>
      <c r="E1191" s="12" t="s">
        <v>1901</v>
      </c>
      <c r="F1191" s="12">
        <v>1</v>
      </c>
      <c r="G1191" s="12">
        <v>429.25</v>
      </c>
      <c r="H1191" s="41">
        <v>0.28999999999999998</v>
      </c>
      <c r="I1191" s="12" t="s">
        <v>1952</v>
      </c>
      <c r="J1191" s="12">
        <v>304.76749999999998</v>
      </c>
      <c r="K1191" s="17">
        <f t="shared" si="54"/>
        <v>1</v>
      </c>
      <c r="L1191" s="20">
        <f t="shared" si="55"/>
        <v>429.25</v>
      </c>
      <c r="M1191" s="45">
        <f t="shared" si="56"/>
        <v>0.28999999999999998</v>
      </c>
    </row>
    <row r="1192" spans="1:13" x14ac:dyDescent="0.3">
      <c r="A1192" s="11" t="s">
        <v>3150</v>
      </c>
      <c r="B1192" s="39">
        <v>45468</v>
      </c>
      <c r="C1192" s="12" t="s">
        <v>1382</v>
      </c>
      <c r="D1192" s="12" t="s">
        <v>1550</v>
      </c>
      <c r="E1192" s="12" t="s">
        <v>1914</v>
      </c>
      <c r="F1192" s="12">
        <v>2</v>
      </c>
      <c r="G1192" s="12">
        <v>540.48</v>
      </c>
      <c r="H1192" s="41">
        <v>0.28999999999999998</v>
      </c>
      <c r="I1192" s="12" t="s">
        <v>1952</v>
      </c>
      <c r="J1192" s="12">
        <v>767.48159999999996</v>
      </c>
      <c r="K1192" s="17">
        <f t="shared" si="54"/>
        <v>2</v>
      </c>
      <c r="L1192" s="20">
        <f t="shared" si="55"/>
        <v>540.48</v>
      </c>
      <c r="M1192" s="45">
        <f t="shared" si="56"/>
        <v>0.28999999999999998</v>
      </c>
    </row>
    <row r="1193" spans="1:13" x14ac:dyDescent="0.3">
      <c r="A1193" s="11" t="s">
        <v>3151</v>
      </c>
      <c r="B1193" s="39">
        <v>45936</v>
      </c>
      <c r="C1193" s="12" t="s">
        <v>867</v>
      </c>
      <c r="D1193" s="12" t="s">
        <v>1752</v>
      </c>
      <c r="E1193" s="12" t="s">
        <v>1927</v>
      </c>
      <c r="F1193" s="12">
        <v>2</v>
      </c>
      <c r="G1193" s="12">
        <v>579.52</v>
      </c>
      <c r="H1193" s="41">
        <v>0.01</v>
      </c>
      <c r="I1193" s="12" t="s">
        <v>1954</v>
      </c>
      <c r="J1193" s="12">
        <v>1147.4495999999999</v>
      </c>
      <c r="K1193" s="17">
        <f t="shared" si="54"/>
        <v>2</v>
      </c>
      <c r="L1193" s="20">
        <f t="shared" si="55"/>
        <v>579.52</v>
      </c>
      <c r="M1193" s="45">
        <f t="shared" si="56"/>
        <v>0.01</v>
      </c>
    </row>
    <row r="1194" spans="1:13" x14ac:dyDescent="0.3">
      <c r="A1194" s="11" t="s">
        <v>3152</v>
      </c>
      <c r="B1194" s="39">
        <v>45622</v>
      </c>
      <c r="C1194" s="12" t="s">
        <v>114</v>
      </c>
      <c r="D1194" s="12" t="s">
        <v>1783</v>
      </c>
      <c r="E1194" s="12" t="s">
        <v>1935</v>
      </c>
      <c r="F1194" s="12">
        <v>4</v>
      </c>
      <c r="G1194" s="12">
        <v>477.52</v>
      </c>
      <c r="H1194" s="41">
        <v>7.0000000000000007E-2</v>
      </c>
      <c r="I1194" s="12" t="s">
        <v>1954</v>
      </c>
      <c r="J1194" s="12">
        <v>1776.3743999999999</v>
      </c>
      <c r="K1194" s="17">
        <f t="shared" si="54"/>
        <v>4</v>
      </c>
      <c r="L1194" s="20">
        <f t="shared" si="55"/>
        <v>477.52</v>
      </c>
      <c r="M1194" s="45">
        <f t="shared" si="56"/>
        <v>7.0000000000000007E-2</v>
      </c>
    </row>
    <row r="1195" spans="1:13" x14ac:dyDescent="0.3">
      <c r="A1195" s="11" t="s">
        <v>3153</v>
      </c>
      <c r="B1195" s="39">
        <v>45705</v>
      </c>
      <c r="C1195" s="12" t="s">
        <v>837</v>
      </c>
      <c r="D1195" s="12" t="s">
        <v>1849</v>
      </c>
      <c r="E1195" s="12" t="s">
        <v>1904</v>
      </c>
      <c r="F1195" s="12">
        <v>3</v>
      </c>
      <c r="G1195" s="12">
        <v>242.58</v>
      </c>
      <c r="H1195" s="41">
        <v>0.25</v>
      </c>
      <c r="I1195" s="12" t="s">
        <v>1952</v>
      </c>
      <c r="J1195" s="12">
        <v>545.80500000000006</v>
      </c>
      <c r="K1195" s="17">
        <f t="shared" si="54"/>
        <v>3</v>
      </c>
      <c r="L1195" s="20">
        <f t="shared" si="55"/>
        <v>242.58</v>
      </c>
      <c r="M1195" s="45">
        <f t="shared" si="56"/>
        <v>0.25</v>
      </c>
    </row>
    <row r="1196" spans="1:13" x14ac:dyDescent="0.3">
      <c r="A1196" s="11" t="s">
        <v>3154</v>
      </c>
      <c r="B1196" s="39">
        <v>45250</v>
      </c>
      <c r="C1196" s="12" t="s">
        <v>1159</v>
      </c>
      <c r="D1196" s="12" t="s">
        <v>1648</v>
      </c>
      <c r="E1196" s="12" t="s">
        <v>1935</v>
      </c>
      <c r="F1196" s="12">
        <v>2</v>
      </c>
      <c r="G1196" s="12">
        <v>519.29999999999995</v>
      </c>
      <c r="H1196" s="41">
        <v>0.09</v>
      </c>
      <c r="I1196" s="12" t="s">
        <v>1954</v>
      </c>
      <c r="J1196" s="12">
        <v>945.12599999999998</v>
      </c>
      <c r="K1196" s="17">
        <f t="shared" si="54"/>
        <v>2</v>
      </c>
      <c r="L1196" s="20">
        <f t="shared" si="55"/>
        <v>519.29999999999995</v>
      </c>
      <c r="M1196" s="45">
        <f t="shared" si="56"/>
        <v>0.09</v>
      </c>
    </row>
    <row r="1197" spans="1:13" x14ac:dyDescent="0.3">
      <c r="A1197" s="11" t="s">
        <v>3155</v>
      </c>
      <c r="B1197" s="39">
        <v>45684</v>
      </c>
      <c r="C1197" s="12" t="s">
        <v>2573</v>
      </c>
      <c r="D1197" s="12" t="s">
        <v>1858</v>
      </c>
      <c r="E1197" s="12" t="s">
        <v>1920</v>
      </c>
      <c r="F1197" s="12">
        <v>3</v>
      </c>
      <c r="G1197" s="12">
        <v>845.67</v>
      </c>
      <c r="H1197" s="41">
        <v>0.12</v>
      </c>
      <c r="I1197" s="12" t="s">
        <v>1957</v>
      </c>
      <c r="J1197" s="12">
        <v>2232.5688</v>
      </c>
      <c r="K1197" s="17">
        <f t="shared" si="54"/>
        <v>3</v>
      </c>
      <c r="L1197" s="20">
        <f t="shared" si="55"/>
        <v>845.67</v>
      </c>
      <c r="M1197" s="45">
        <f t="shared" si="56"/>
        <v>0.12</v>
      </c>
    </row>
    <row r="1198" spans="1:13" x14ac:dyDescent="0.3">
      <c r="A1198" s="11" t="s">
        <v>3156</v>
      </c>
      <c r="B1198" s="39">
        <v>45395</v>
      </c>
      <c r="C1198" s="12" t="s">
        <v>973</v>
      </c>
      <c r="D1198" s="12" t="s">
        <v>1740</v>
      </c>
      <c r="E1198" s="12" t="s">
        <v>1932</v>
      </c>
      <c r="F1198" s="12">
        <v>4</v>
      </c>
      <c r="G1198" s="12">
        <v>750.26</v>
      </c>
      <c r="H1198" s="41">
        <v>0.01</v>
      </c>
      <c r="I1198" s="12" t="s">
        <v>1954</v>
      </c>
      <c r="J1198" s="12">
        <v>2971.0295999999998</v>
      </c>
      <c r="K1198" s="17">
        <f t="shared" si="54"/>
        <v>4</v>
      </c>
      <c r="L1198" s="20">
        <f t="shared" si="55"/>
        <v>750.26</v>
      </c>
      <c r="M1198" s="45">
        <f t="shared" si="56"/>
        <v>0.01</v>
      </c>
    </row>
    <row r="1199" spans="1:13" x14ac:dyDescent="0.3">
      <c r="A1199" s="11" t="s">
        <v>3157</v>
      </c>
      <c r="B1199" s="39">
        <v>45382</v>
      </c>
      <c r="C1199" s="12" t="s">
        <v>1054</v>
      </c>
      <c r="D1199" s="12" t="s">
        <v>1852</v>
      </c>
      <c r="E1199" s="12" t="s">
        <v>1922</v>
      </c>
      <c r="F1199" s="12">
        <v>4</v>
      </c>
      <c r="G1199" s="12">
        <v>294.38</v>
      </c>
      <c r="H1199" s="41">
        <v>0.2</v>
      </c>
      <c r="I1199" s="12" t="s">
        <v>1952</v>
      </c>
      <c r="J1199" s="12">
        <v>942.01600000000008</v>
      </c>
      <c r="K1199" s="17">
        <f t="shared" si="54"/>
        <v>4</v>
      </c>
      <c r="L1199" s="20">
        <f t="shared" si="55"/>
        <v>294.38</v>
      </c>
      <c r="M1199" s="45">
        <f t="shared" si="56"/>
        <v>0.2</v>
      </c>
    </row>
    <row r="1200" spans="1:13" x14ac:dyDescent="0.3">
      <c r="A1200" s="11" t="s">
        <v>3158</v>
      </c>
      <c r="B1200" s="39">
        <v>45919</v>
      </c>
      <c r="C1200" s="12" t="s">
        <v>351</v>
      </c>
      <c r="D1200" s="12" t="s">
        <v>1864</v>
      </c>
      <c r="E1200" s="12" t="s">
        <v>1889</v>
      </c>
      <c r="F1200" s="12">
        <v>3</v>
      </c>
      <c r="G1200" s="12">
        <v>583.52</v>
      </c>
      <c r="H1200" s="41">
        <v>7.0000000000000007E-2</v>
      </c>
      <c r="I1200" s="12" t="s">
        <v>1954</v>
      </c>
      <c r="J1200" s="12">
        <v>1628.0208</v>
      </c>
      <c r="K1200" s="17">
        <f t="shared" si="54"/>
        <v>3</v>
      </c>
      <c r="L1200" s="20">
        <f t="shared" si="55"/>
        <v>583.52</v>
      </c>
      <c r="M1200" s="45">
        <f t="shared" si="56"/>
        <v>7.0000000000000007E-2</v>
      </c>
    </row>
    <row r="1201" spans="1:13" x14ac:dyDescent="0.3">
      <c r="A1201" s="11" t="s">
        <v>3159</v>
      </c>
      <c r="B1201" s="39">
        <v>45453</v>
      </c>
      <c r="C1201" s="12" t="s">
        <v>1459</v>
      </c>
      <c r="D1201" s="12" t="s">
        <v>1843</v>
      </c>
      <c r="E1201" s="12" t="s">
        <v>1932</v>
      </c>
      <c r="F1201" s="12">
        <v>2</v>
      </c>
      <c r="G1201" s="12">
        <v>635.22</v>
      </c>
      <c r="H1201" s="41">
        <v>0.3</v>
      </c>
      <c r="I1201" s="12" t="s">
        <v>1957</v>
      </c>
      <c r="J1201" s="12">
        <v>889.30799999999999</v>
      </c>
      <c r="K1201" s="17">
        <f t="shared" si="54"/>
        <v>2</v>
      </c>
      <c r="L1201" s="20">
        <f t="shared" si="55"/>
        <v>635.22</v>
      </c>
      <c r="M1201" s="45">
        <f t="shared" si="56"/>
        <v>0.3</v>
      </c>
    </row>
    <row r="1202" spans="1:13" x14ac:dyDescent="0.3">
      <c r="A1202" s="11" t="s">
        <v>3160</v>
      </c>
      <c r="B1202" s="39">
        <v>45313</v>
      </c>
      <c r="C1202" s="12" t="s">
        <v>1339</v>
      </c>
      <c r="D1202" s="12" t="s">
        <v>1773</v>
      </c>
      <c r="E1202" s="12" t="s">
        <v>1889</v>
      </c>
      <c r="F1202" s="12">
        <v>1</v>
      </c>
      <c r="G1202" s="12">
        <v>743.55</v>
      </c>
      <c r="H1202" s="41">
        <v>0.11</v>
      </c>
      <c r="I1202" s="12" t="s">
        <v>1957</v>
      </c>
      <c r="J1202" s="12">
        <v>661.7595</v>
      </c>
      <c r="K1202" s="17">
        <f t="shared" si="54"/>
        <v>1</v>
      </c>
      <c r="L1202" s="20">
        <f t="shared" si="55"/>
        <v>743.55</v>
      </c>
      <c r="M1202" s="45">
        <f t="shared" si="56"/>
        <v>0.11</v>
      </c>
    </row>
    <row r="1203" spans="1:13" x14ac:dyDescent="0.3">
      <c r="A1203" s="11" t="s">
        <v>3161</v>
      </c>
      <c r="B1203" s="39">
        <v>45377</v>
      </c>
      <c r="C1203" s="12" t="s">
        <v>364</v>
      </c>
      <c r="D1203" s="12" t="s">
        <v>1705</v>
      </c>
      <c r="E1203" s="12" t="s">
        <v>1894</v>
      </c>
      <c r="F1203" s="12">
        <v>4</v>
      </c>
      <c r="G1203" s="12">
        <v>530.45000000000005</v>
      </c>
      <c r="H1203" s="41">
        <v>0.13</v>
      </c>
      <c r="I1203" s="12" t="s">
        <v>1952</v>
      </c>
      <c r="J1203" s="12">
        <v>1845.9659999999999</v>
      </c>
      <c r="K1203" s="17">
        <f t="shared" si="54"/>
        <v>4</v>
      </c>
      <c r="L1203" s="20">
        <f t="shared" si="55"/>
        <v>530.45000000000005</v>
      </c>
      <c r="M1203" s="45">
        <f t="shared" si="56"/>
        <v>0.13</v>
      </c>
    </row>
    <row r="1204" spans="1:13" x14ac:dyDescent="0.3">
      <c r="A1204" s="11" t="s">
        <v>3162</v>
      </c>
      <c r="B1204" s="39">
        <v>45371</v>
      </c>
      <c r="C1204" s="12" t="s">
        <v>852</v>
      </c>
      <c r="D1204" s="12" t="s">
        <v>1773</v>
      </c>
      <c r="E1204" s="12" t="s">
        <v>1914</v>
      </c>
      <c r="F1204" s="12">
        <v>2</v>
      </c>
      <c r="G1204" s="12">
        <v>972.4</v>
      </c>
      <c r="H1204" s="41">
        <v>0.06</v>
      </c>
      <c r="I1204" s="12" t="s">
        <v>1957</v>
      </c>
      <c r="J1204" s="12">
        <v>1828.1120000000001</v>
      </c>
      <c r="K1204" s="17">
        <f t="shared" si="54"/>
        <v>2</v>
      </c>
      <c r="L1204" s="20">
        <f t="shared" si="55"/>
        <v>972.4</v>
      </c>
      <c r="M1204" s="45">
        <f t="shared" si="56"/>
        <v>0.06</v>
      </c>
    </row>
    <row r="1205" spans="1:13" x14ac:dyDescent="0.3">
      <c r="A1205" s="11" t="s">
        <v>3163</v>
      </c>
      <c r="B1205" s="39">
        <v>45797</v>
      </c>
      <c r="C1205" s="12" t="s">
        <v>1192</v>
      </c>
      <c r="D1205" s="12" t="s">
        <v>1611</v>
      </c>
      <c r="E1205" s="12" t="s">
        <v>1938</v>
      </c>
      <c r="F1205" s="12">
        <v>3</v>
      </c>
      <c r="G1205" s="12">
        <v>197.93</v>
      </c>
      <c r="H1205" s="41">
        <v>0</v>
      </c>
      <c r="I1205" s="12" t="s">
        <v>1957</v>
      </c>
      <c r="J1205" s="12">
        <v>593.79</v>
      </c>
      <c r="K1205" s="17">
        <f t="shared" si="54"/>
        <v>3</v>
      </c>
      <c r="L1205" s="20">
        <f t="shared" si="55"/>
        <v>197.93</v>
      </c>
      <c r="M1205" s="45">
        <f t="shared" si="56"/>
        <v>0</v>
      </c>
    </row>
    <row r="1206" spans="1:13" x14ac:dyDescent="0.3">
      <c r="A1206" s="11" t="s">
        <v>3164</v>
      </c>
      <c r="B1206" s="39">
        <v>45575</v>
      </c>
      <c r="C1206" s="12" t="s">
        <v>1084</v>
      </c>
      <c r="D1206" s="12" t="s">
        <v>1837</v>
      </c>
      <c r="E1206" s="12" t="s">
        <v>1920</v>
      </c>
      <c r="F1206" s="12">
        <v>4</v>
      </c>
      <c r="G1206" s="12">
        <v>565.51</v>
      </c>
      <c r="H1206" s="41">
        <v>0.16</v>
      </c>
      <c r="I1206" s="12" t="s">
        <v>1954</v>
      </c>
      <c r="J1206" s="12">
        <v>1900.1135999999999</v>
      </c>
      <c r="K1206" s="17">
        <f t="shared" si="54"/>
        <v>4</v>
      </c>
      <c r="L1206" s="20">
        <f t="shared" si="55"/>
        <v>565.51</v>
      </c>
      <c r="M1206" s="45">
        <f t="shared" si="56"/>
        <v>0.16</v>
      </c>
    </row>
    <row r="1207" spans="1:13" x14ac:dyDescent="0.3">
      <c r="A1207" s="11" t="s">
        <v>3165</v>
      </c>
      <c r="B1207" s="39">
        <v>45566</v>
      </c>
      <c r="C1207" s="12" t="s">
        <v>1257</v>
      </c>
      <c r="D1207" s="12" t="s">
        <v>1689</v>
      </c>
      <c r="E1207" s="12" t="s">
        <v>1897</v>
      </c>
      <c r="F1207" s="12">
        <v>4</v>
      </c>
      <c r="G1207" s="12">
        <v>983.38</v>
      </c>
      <c r="H1207" s="41">
        <v>0.25</v>
      </c>
      <c r="I1207" s="12" t="s">
        <v>1957</v>
      </c>
      <c r="J1207" s="12">
        <v>2950.14</v>
      </c>
      <c r="K1207" s="17">
        <f t="shared" si="54"/>
        <v>4</v>
      </c>
      <c r="L1207" s="20">
        <f t="shared" si="55"/>
        <v>983.38</v>
      </c>
      <c r="M1207" s="45">
        <f t="shared" si="56"/>
        <v>0.25</v>
      </c>
    </row>
    <row r="1208" spans="1:13" x14ac:dyDescent="0.3">
      <c r="A1208" s="11" t="s">
        <v>3166</v>
      </c>
      <c r="B1208" s="39">
        <v>45252</v>
      </c>
      <c r="C1208" s="12" t="s">
        <v>762</v>
      </c>
      <c r="D1208" s="12" t="s">
        <v>1873</v>
      </c>
      <c r="E1208" s="12" t="s">
        <v>1914</v>
      </c>
      <c r="F1208" s="12">
        <v>1</v>
      </c>
      <c r="G1208" s="12">
        <v>955.06</v>
      </c>
      <c r="H1208" s="41">
        <v>0.14000000000000001</v>
      </c>
      <c r="I1208" s="12" t="s">
        <v>1952</v>
      </c>
      <c r="J1208" s="12">
        <v>821.35159999999996</v>
      </c>
      <c r="K1208" s="17">
        <f t="shared" si="54"/>
        <v>1</v>
      </c>
      <c r="L1208" s="20">
        <f t="shared" si="55"/>
        <v>955.06</v>
      </c>
      <c r="M1208" s="45">
        <f t="shared" si="56"/>
        <v>0.14000000000000001</v>
      </c>
    </row>
    <row r="1209" spans="1:13" x14ac:dyDescent="0.3">
      <c r="A1209" s="11" t="s">
        <v>3167</v>
      </c>
      <c r="B1209" s="39">
        <v>45693</v>
      </c>
      <c r="C1209" s="12" t="s">
        <v>1114</v>
      </c>
      <c r="D1209" s="12" t="s">
        <v>1752</v>
      </c>
      <c r="E1209" s="12" t="s">
        <v>1929</v>
      </c>
      <c r="F1209" s="12">
        <v>3</v>
      </c>
      <c r="G1209" s="12">
        <v>597.46</v>
      </c>
      <c r="H1209" s="41">
        <v>0.02</v>
      </c>
      <c r="I1209" s="12" t="s">
        <v>1954</v>
      </c>
      <c r="J1209" s="12">
        <v>1756.5324000000001</v>
      </c>
      <c r="K1209" s="17">
        <f t="shared" si="54"/>
        <v>3</v>
      </c>
      <c r="L1209" s="20">
        <f t="shared" si="55"/>
        <v>597.46</v>
      </c>
      <c r="M1209" s="45">
        <f t="shared" si="56"/>
        <v>0.02</v>
      </c>
    </row>
    <row r="1210" spans="1:13" x14ac:dyDescent="0.3">
      <c r="A1210" s="11" t="s">
        <v>3168</v>
      </c>
      <c r="B1210" s="39">
        <v>45446</v>
      </c>
      <c r="C1210" s="12" t="s">
        <v>1009</v>
      </c>
      <c r="D1210" s="12" t="s">
        <v>1584</v>
      </c>
      <c r="E1210" s="12" t="s">
        <v>1932</v>
      </c>
      <c r="F1210" s="12">
        <v>3</v>
      </c>
      <c r="G1210" s="12">
        <v>581.09</v>
      </c>
      <c r="H1210" s="41">
        <v>0.1</v>
      </c>
      <c r="I1210" s="12" t="s">
        <v>1957</v>
      </c>
      <c r="J1210" s="12">
        <v>1568.943</v>
      </c>
      <c r="K1210" s="17">
        <f t="shared" si="54"/>
        <v>3</v>
      </c>
      <c r="L1210" s="20">
        <f t="shared" si="55"/>
        <v>581.09</v>
      </c>
      <c r="M1210" s="45">
        <f t="shared" si="56"/>
        <v>0.1</v>
      </c>
    </row>
    <row r="1211" spans="1:13" x14ac:dyDescent="0.3">
      <c r="A1211" s="11" t="s">
        <v>3169</v>
      </c>
      <c r="B1211" s="39">
        <v>45862</v>
      </c>
      <c r="C1211" s="12" t="s">
        <v>209</v>
      </c>
      <c r="D1211" s="12" t="s">
        <v>1660</v>
      </c>
      <c r="E1211" s="12" t="s">
        <v>1897</v>
      </c>
      <c r="F1211" s="12">
        <v>4</v>
      </c>
      <c r="G1211" s="12">
        <v>153.94999999999999</v>
      </c>
      <c r="H1211" s="41">
        <v>0.11</v>
      </c>
      <c r="I1211" s="12" t="s">
        <v>1954</v>
      </c>
      <c r="J1211" s="12">
        <v>548.06200000000001</v>
      </c>
      <c r="K1211" s="17">
        <f t="shared" si="54"/>
        <v>4</v>
      </c>
      <c r="L1211" s="20">
        <f t="shared" si="55"/>
        <v>153.94999999999999</v>
      </c>
      <c r="M1211" s="45">
        <f t="shared" si="56"/>
        <v>0.11</v>
      </c>
    </row>
    <row r="1212" spans="1:13" x14ac:dyDescent="0.3">
      <c r="A1212" s="11" t="s">
        <v>3170</v>
      </c>
      <c r="B1212" s="39">
        <v>45530</v>
      </c>
      <c r="C1212" s="12" t="s">
        <v>299</v>
      </c>
      <c r="D1212" s="12" t="s">
        <v>1679</v>
      </c>
      <c r="E1212" s="12" t="s">
        <v>1910</v>
      </c>
      <c r="F1212" s="12">
        <v>4</v>
      </c>
      <c r="G1212" s="12">
        <v>271.04000000000002</v>
      </c>
      <c r="H1212" s="41">
        <v>0.12</v>
      </c>
      <c r="I1212" s="12" t="s">
        <v>1957</v>
      </c>
      <c r="J1212" s="12">
        <v>954.06080000000009</v>
      </c>
      <c r="K1212" s="17">
        <f t="shared" si="54"/>
        <v>4</v>
      </c>
      <c r="L1212" s="20">
        <f t="shared" si="55"/>
        <v>271.04000000000002</v>
      </c>
      <c r="M1212" s="45">
        <f t="shared" si="56"/>
        <v>0.12</v>
      </c>
    </row>
    <row r="1213" spans="1:13" x14ac:dyDescent="0.3">
      <c r="A1213" s="11" t="s">
        <v>3171</v>
      </c>
      <c r="B1213" s="39">
        <v>45558</v>
      </c>
      <c r="C1213" s="12" t="s">
        <v>74</v>
      </c>
      <c r="D1213" s="12" t="s">
        <v>1676</v>
      </c>
      <c r="E1213" s="12" t="s">
        <v>1904</v>
      </c>
      <c r="F1213" s="12">
        <v>4</v>
      </c>
      <c r="G1213" s="12">
        <v>328.27</v>
      </c>
      <c r="H1213" s="41">
        <v>0.09</v>
      </c>
      <c r="I1213" s="12" t="s">
        <v>1954</v>
      </c>
      <c r="J1213" s="12">
        <v>1194.9028000000001</v>
      </c>
      <c r="K1213" s="17">
        <f t="shared" si="54"/>
        <v>4</v>
      </c>
      <c r="L1213" s="20">
        <f t="shared" si="55"/>
        <v>328.27</v>
      </c>
      <c r="M1213" s="45">
        <f t="shared" si="56"/>
        <v>0.09</v>
      </c>
    </row>
    <row r="1214" spans="1:13" x14ac:dyDescent="0.3">
      <c r="A1214" s="11" t="s">
        <v>3172</v>
      </c>
      <c r="B1214" s="39">
        <v>45472</v>
      </c>
      <c r="C1214" s="12" t="s">
        <v>1526</v>
      </c>
      <c r="D1214" s="12" t="s">
        <v>1618</v>
      </c>
      <c r="E1214" s="12" t="s">
        <v>1927</v>
      </c>
      <c r="F1214" s="12">
        <v>4</v>
      </c>
      <c r="G1214" s="12">
        <v>884.71</v>
      </c>
      <c r="H1214" s="41">
        <v>0.09</v>
      </c>
      <c r="I1214" s="12" t="s">
        <v>1954</v>
      </c>
      <c r="J1214" s="12">
        <v>3220.3444</v>
      </c>
      <c r="K1214" s="17">
        <f t="shared" si="54"/>
        <v>4</v>
      </c>
      <c r="L1214" s="20">
        <f t="shared" si="55"/>
        <v>884.71</v>
      </c>
      <c r="M1214" s="45">
        <f t="shared" si="56"/>
        <v>0.09</v>
      </c>
    </row>
    <row r="1215" spans="1:13" x14ac:dyDescent="0.3">
      <c r="A1215" s="11" t="s">
        <v>3173</v>
      </c>
      <c r="B1215" s="39">
        <v>45809</v>
      </c>
      <c r="C1215" s="12" t="s">
        <v>807</v>
      </c>
      <c r="D1215" s="12" t="s">
        <v>1792</v>
      </c>
      <c r="E1215" s="12" t="s">
        <v>1897</v>
      </c>
      <c r="F1215" s="12">
        <v>1</v>
      </c>
      <c r="G1215" s="12">
        <v>41.39</v>
      </c>
      <c r="H1215" s="41">
        <v>0.01</v>
      </c>
      <c r="I1215" s="12" t="s">
        <v>1952</v>
      </c>
      <c r="J1215" s="12">
        <v>40.976100000000002</v>
      </c>
      <c r="K1215" s="17">
        <f t="shared" si="54"/>
        <v>1</v>
      </c>
      <c r="L1215" s="20">
        <f t="shared" si="55"/>
        <v>41.39</v>
      </c>
      <c r="M1215" s="45">
        <f t="shared" si="56"/>
        <v>0.01</v>
      </c>
    </row>
    <row r="1216" spans="1:13" x14ac:dyDescent="0.3">
      <c r="A1216" s="11" t="s">
        <v>3174</v>
      </c>
      <c r="B1216" s="39">
        <v>45783</v>
      </c>
      <c r="C1216" s="12" t="s">
        <v>556</v>
      </c>
      <c r="D1216" s="12" t="s">
        <v>1746</v>
      </c>
      <c r="E1216" s="12" t="s">
        <v>1914</v>
      </c>
      <c r="F1216" s="12">
        <v>4</v>
      </c>
      <c r="G1216" s="12">
        <v>64.06</v>
      </c>
      <c r="H1216" s="41">
        <v>0.26</v>
      </c>
      <c r="I1216" s="12" t="s">
        <v>1952</v>
      </c>
      <c r="J1216" s="12">
        <v>189.61760000000001</v>
      </c>
      <c r="K1216" s="17">
        <f t="shared" si="54"/>
        <v>4</v>
      </c>
      <c r="L1216" s="20">
        <f t="shared" si="55"/>
        <v>64.06</v>
      </c>
      <c r="M1216" s="45">
        <f t="shared" si="56"/>
        <v>0.26</v>
      </c>
    </row>
    <row r="1217" spans="1:13" x14ac:dyDescent="0.3">
      <c r="A1217" s="11" t="s">
        <v>3175</v>
      </c>
      <c r="B1217" s="39">
        <v>45849</v>
      </c>
      <c r="C1217" s="12" t="s">
        <v>1096</v>
      </c>
      <c r="D1217" s="12" t="s">
        <v>1711</v>
      </c>
      <c r="E1217" s="12" t="s">
        <v>1914</v>
      </c>
      <c r="F1217" s="12">
        <v>2</v>
      </c>
      <c r="G1217" s="12">
        <v>152.25</v>
      </c>
      <c r="H1217" s="41">
        <v>0.13</v>
      </c>
      <c r="I1217" s="12" t="s">
        <v>1952</v>
      </c>
      <c r="J1217" s="12">
        <v>264.91500000000002</v>
      </c>
      <c r="K1217" s="17">
        <f t="shared" si="54"/>
        <v>2</v>
      </c>
      <c r="L1217" s="20">
        <f t="shared" si="55"/>
        <v>152.25</v>
      </c>
      <c r="M1217" s="45">
        <f t="shared" si="56"/>
        <v>0.13</v>
      </c>
    </row>
    <row r="1218" spans="1:13" x14ac:dyDescent="0.3">
      <c r="A1218" s="11" t="s">
        <v>3176</v>
      </c>
      <c r="B1218" s="39">
        <v>45281</v>
      </c>
      <c r="C1218" s="12" t="s">
        <v>360</v>
      </c>
      <c r="D1218" s="12" t="s">
        <v>1604</v>
      </c>
      <c r="E1218" s="12" t="s">
        <v>1941</v>
      </c>
      <c r="F1218" s="12">
        <v>2</v>
      </c>
      <c r="G1218" s="12">
        <v>889.04</v>
      </c>
      <c r="H1218" s="41">
        <v>0.23</v>
      </c>
      <c r="I1218" s="12" t="s">
        <v>1952</v>
      </c>
      <c r="J1218" s="12">
        <v>1369.1215999999999</v>
      </c>
      <c r="K1218" s="17">
        <f t="shared" ref="K1218:K1281" si="57">IF(F1218="",AVERAGEIF($D$2:$D$2000,D1218,$F$2:$F$2000),F1218)</f>
        <v>2</v>
      </c>
      <c r="L1218" s="20">
        <f t="shared" ref="L1218:L1281" si="58">IF(G1218="",AVERAGEIF($D$2:$D$2000,D1218,$G$2:$G$2000),G1218)</f>
        <v>889.04</v>
      </c>
      <c r="M1218" s="45">
        <f t="shared" ref="M1218:M1281" si="59">IF(H1218="",AVERAGE($D$2:$D$2000,D1218,$H$2:$H$2000),H1218)</f>
        <v>0.23</v>
      </c>
    </row>
    <row r="1219" spans="1:13" x14ac:dyDescent="0.3">
      <c r="A1219" s="11" t="s">
        <v>3177</v>
      </c>
      <c r="B1219" s="39">
        <v>45322</v>
      </c>
      <c r="C1219" s="12" t="s">
        <v>544</v>
      </c>
      <c r="D1219" s="12" t="s">
        <v>1682</v>
      </c>
      <c r="E1219" s="12" t="s">
        <v>1917</v>
      </c>
      <c r="F1219" s="12">
        <v>3</v>
      </c>
      <c r="G1219" s="12">
        <v>145.25</v>
      </c>
      <c r="H1219" s="41">
        <v>0.24</v>
      </c>
      <c r="I1219" s="12" t="s">
        <v>1954</v>
      </c>
      <c r="J1219" s="12">
        <v>331.17</v>
      </c>
      <c r="K1219" s="17">
        <f t="shared" si="57"/>
        <v>3</v>
      </c>
      <c r="L1219" s="20">
        <f t="shared" si="58"/>
        <v>145.25</v>
      </c>
      <c r="M1219" s="45">
        <f t="shared" si="59"/>
        <v>0.24</v>
      </c>
    </row>
    <row r="1220" spans="1:13" x14ac:dyDescent="0.3">
      <c r="A1220" s="11" t="s">
        <v>3178</v>
      </c>
      <c r="B1220" s="39">
        <v>45560</v>
      </c>
      <c r="C1220" s="12" t="s">
        <v>215</v>
      </c>
      <c r="D1220" s="12" t="s">
        <v>1840</v>
      </c>
      <c r="E1220" s="12" t="s">
        <v>1889</v>
      </c>
      <c r="F1220" s="12">
        <v>2</v>
      </c>
      <c r="G1220" s="12">
        <v>898.45</v>
      </c>
      <c r="H1220" s="41">
        <v>0.28999999999999998</v>
      </c>
      <c r="I1220" s="12" t="s">
        <v>1957</v>
      </c>
      <c r="J1220" s="12">
        <v>1275.799</v>
      </c>
      <c r="K1220" s="17">
        <f t="shared" si="57"/>
        <v>2</v>
      </c>
      <c r="L1220" s="20">
        <f t="shared" si="58"/>
        <v>898.45</v>
      </c>
      <c r="M1220" s="45">
        <f t="shared" si="59"/>
        <v>0.28999999999999998</v>
      </c>
    </row>
    <row r="1221" spans="1:13" x14ac:dyDescent="0.3">
      <c r="A1221" s="11" t="s">
        <v>3179</v>
      </c>
      <c r="B1221" s="39">
        <v>45905</v>
      </c>
      <c r="C1221" s="12" t="s">
        <v>128</v>
      </c>
      <c r="D1221" s="12" t="s">
        <v>1676</v>
      </c>
      <c r="E1221" s="12" t="s">
        <v>1929</v>
      </c>
      <c r="F1221" s="12">
        <v>4</v>
      </c>
      <c r="G1221" s="12">
        <v>642.04999999999995</v>
      </c>
      <c r="H1221" s="41">
        <v>0.25</v>
      </c>
      <c r="I1221" s="12" t="s">
        <v>1952</v>
      </c>
      <c r="J1221" s="12">
        <v>1926.15</v>
      </c>
      <c r="K1221" s="17">
        <f t="shared" si="57"/>
        <v>4</v>
      </c>
      <c r="L1221" s="20">
        <f t="shared" si="58"/>
        <v>642.04999999999995</v>
      </c>
      <c r="M1221" s="45">
        <f t="shared" si="59"/>
        <v>0.25</v>
      </c>
    </row>
    <row r="1222" spans="1:13" x14ac:dyDescent="0.3">
      <c r="A1222" s="11" t="s">
        <v>3180</v>
      </c>
      <c r="B1222" s="39">
        <v>45531</v>
      </c>
      <c r="C1222" s="12" t="s">
        <v>997</v>
      </c>
      <c r="D1222" s="12" t="s">
        <v>1828</v>
      </c>
      <c r="E1222" s="12" t="s">
        <v>1907</v>
      </c>
      <c r="F1222" s="12">
        <v>4</v>
      </c>
      <c r="G1222" s="12">
        <v>450.83</v>
      </c>
      <c r="H1222" s="41">
        <v>0.24</v>
      </c>
      <c r="I1222" s="12" t="s">
        <v>1952</v>
      </c>
      <c r="J1222" s="12">
        <v>1370.5232000000001</v>
      </c>
      <c r="K1222" s="17">
        <f t="shared" si="57"/>
        <v>4</v>
      </c>
      <c r="L1222" s="20">
        <f t="shared" si="58"/>
        <v>450.83</v>
      </c>
      <c r="M1222" s="45">
        <f t="shared" si="59"/>
        <v>0.24</v>
      </c>
    </row>
    <row r="1223" spans="1:13" x14ac:dyDescent="0.3">
      <c r="A1223" s="11" t="s">
        <v>3181</v>
      </c>
      <c r="B1223" s="39">
        <v>45216</v>
      </c>
      <c r="C1223" s="12" t="s">
        <v>55</v>
      </c>
      <c r="D1223" s="12" t="s">
        <v>1731</v>
      </c>
      <c r="E1223" s="12" t="s">
        <v>1941</v>
      </c>
      <c r="F1223" s="12">
        <v>2</v>
      </c>
      <c r="G1223" s="12">
        <v>441.03</v>
      </c>
      <c r="H1223" s="41">
        <v>0.23</v>
      </c>
      <c r="I1223" s="12" t="s">
        <v>1957</v>
      </c>
      <c r="J1223" s="12">
        <v>679.18619999999999</v>
      </c>
      <c r="K1223" s="17">
        <f t="shared" si="57"/>
        <v>2</v>
      </c>
      <c r="L1223" s="20">
        <f t="shared" si="58"/>
        <v>441.03</v>
      </c>
      <c r="M1223" s="45">
        <f t="shared" si="59"/>
        <v>0.23</v>
      </c>
    </row>
    <row r="1224" spans="1:13" x14ac:dyDescent="0.3">
      <c r="A1224" s="11" t="s">
        <v>3182</v>
      </c>
      <c r="B1224" s="39">
        <v>45384</v>
      </c>
      <c r="C1224" s="12" t="s">
        <v>302</v>
      </c>
      <c r="D1224" s="12" t="s">
        <v>1645</v>
      </c>
      <c r="E1224" s="12" t="s">
        <v>1889</v>
      </c>
      <c r="F1224" s="12">
        <v>3</v>
      </c>
      <c r="G1224" s="12">
        <v>377.69</v>
      </c>
      <c r="H1224" s="41">
        <v>7.0000000000000007E-2</v>
      </c>
      <c r="I1224" s="12" t="s">
        <v>1954</v>
      </c>
      <c r="J1224" s="12">
        <v>1053.7551000000001</v>
      </c>
      <c r="K1224" s="17">
        <f t="shared" si="57"/>
        <v>3</v>
      </c>
      <c r="L1224" s="20">
        <f t="shared" si="58"/>
        <v>377.69</v>
      </c>
      <c r="M1224" s="45">
        <f t="shared" si="59"/>
        <v>7.0000000000000007E-2</v>
      </c>
    </row>
    <row r="1225" spans="1:13" x14ac:dyDescent="0.3">
      <c r="A1225" s="11" t="s">
        <v>3183</v>
      </c>
      <c r="B1225" s="39">
        <v>45416</v>
      </c>
      <c r="C1225" s="12" t="s">
        <v>541</v>
      </c>
      <c r="D1225" s="12" t="s">
        <v>1593</v>
      </c>
      <c r="E1225" s="12" t="s">
        <v>1907</v>
      </c>
      <c r="F1225" s="12">
        <v>1</v>
      </c>
      <c r="G1225" s="12">
        <v>457.33</v>
      </c>
      <c r="H1225" s="41">
        <v>0.27</v>
      </c>
      <c r="I1225" s="12" t="s">
        <v>1952</v>
      </c>
      <c r="J1225" s="12">
        <v>333.85090000000002</v>
      </c>
      <c r="K1225" s="17">
        <f t="shared" si="57"/>
        <v>1</v>
      </c>
      <c r="L1225" s="20">
        <f t="shared" si="58"/>
        <v>457.33</v>
      </c>
      <c r="M1225" s="45">
        <f t="shared" si="59"/>
        <v>0.27</v>
      </c>
    </row>
    <row r="1226" spans="1:13" x14ac:dyDescent="0.3">
      <c r="A1226" s="11" t="s">
        <v>3184</v>
      </c>
      <c r="B1226" s="39">
        <v>45880</v>
      </c>
      <c r="C1226" s="12" t="s">
        <v>792</v>
      </c>
      <c r="D1226" s="12" t="s">
        <v>1804</v>
      </c>
      <c r="E1226" s="12" t="s">
        <v>1904</v>
      </c>
      <c r="F1226" s="12">
        <v>4</v>
      </c>
      <c r="G1226" s="12">
        <v>218.01</v>
      </c>
      <c r="H1226" s="41">
        <v>0.06</v>
      </c>
      <c r="I1226" s="12" t="s">
        <v>1952</v>
      </c>
      <c r="J1226" s="12">
        <v>819.71759999999995</v>
      </c>
      <c r="K1226" s="17">
        <f t="shared" si="57"/>
        <v>4</v>
      </c>
      <c r="L1226" s="20">
        <f t="shared" si="58"/>
        <v>218.01</v>
      </c>
      <c r="M1226" s="45">
        <f t="shared" si="59"/>
        <v>0.06</v>
      </c>
    </row>
    <row r="1227" spans="1:13" x14ac:dyDescent="0.3">
      <c r="A1227" s="11" t="s">
        <v>3185</v>
      </c>
      <c r="B1227" s="39">
        <v>45933</v>
      </c>
      <c r="C1227" s="12" t="s">
        <v>715</v>
      </c>
      <c r="D1227" s="12" t="s">
        <v>1852</v>
      </c>
      <c r="E1227" s="12" t="s">
        <v>1938</v>
      </c>
      <c r="F1227" s="12">
        <v>2</v>
      </c>
      <c r="G1227" s="12">
        <v>682.7</v>
      </c>
      <c r="H1227" s="41">
        <v>0.13</v>
      </c>
      <c r="I1227" s="12" t="s">
        <v>1952</v>
      </c>
      <c r="J1227" s="12">
        <v>1187.8979999999999</v>
      </c>
      <c r="K1227" s="17">
        <f t="shared" si="57"/>
        <v>2</v>
      </c>
      <c r="L1227" s="20">
        <f t="shared" si="58"/>
        <v>682.7</v>
      </c>
      <c r="M1227" s="45">
        <f t="shared" si="59"/>
        <v>0.13</v>
      </c>
    </row>
    <row r="1228" spans="1:13" x14ac:dyDescent="0.3">
      <c r="A1228" s="11" t="s">
        <v>3186</v>
      </c>
      <c r="B1228" s="39">
        <v>45345</v>
      </c>
      <c r="C1228" s="12" t="s">
        <v>1027</v>
      </c>
      <c r="D1228" s="12" t="s">
        <v>1624</v>
      </c>
      <c r="E1228" s="12" t="s">
        <v>1938</v>
      </c>
      <c r="F1228" s="12">
        <v>3</v>
      </c>
      <c r="G1228" s="12">
        <v>726.97</v>
      </c>
      <c r="H1228" s="41">
        <v>0.04</v>
      </c>
      <c r="I1228" s="12" t="s">
        <v>1954</v>
      </c>
      <c r="J1228" s="12">
        <v>2093.6736000000001</v>
      </c>
      <c r="K1228" s="17">
        <f t="shared" si="57"/>
        <v>3</v>
      </c>
      <c r="L1228" s="20">
        <f t="shared" si="58"/>
        <v>726.97</v>
      </c>
      <c r="M1228" s="45">
        <f t="shared" si="59"/>
        <v>0.04</v>
      </c>
    </row>
    <row r="1229" spans="1:13" x14ac:dyDescent="0.3">
      <c r="A1229" s="11" t="s">
        <v>3187</v>
      </c>
      <c r="B1229" s="39">
        <v>45681</v>
      </c>
      <c r="C1229" s="12" t="s">
        <v>1280</v>
      </c>
      <c r="D1229" s="12" t="s">
        <v>1752</v>
      </c>
      <c r="E1229" s="12" t="s">
        <v>1914</v>
      </c>
      <c r="F1229" s="12">
        <v>2</v>
      </c>
      <c r="G1229" s="12">
        <v>107.97</v>
      </c>
      <c r="H1229" s="41">
        <v>0.06</v>
      </c>
      <c r="I1229" s="12" t="s">
        <v>1952</v>
      </c>
      <c r="J1229" s="12">
        <v>202.9836</v>
      </c>
      <c r="K1229" s="17">
        <f t="shared" si="57"/>
        <v>2</v>
      </c>
      <c r="L1229" s="20">
        <f t="shared" si="58"/>
        <v>107.97</v>
      </c>
      <c r="M1229" s="45">
        <f t="shared" si="59"/>
        <v>0.06</v>
      </c>
    </row>
    <row r="1230" spans="1:13" x14ac:dyDescent="0.3">
      <c r="A1230" s="11" t="s">
        <v>3188</v>
      </c>
      <c r="B1230" s="39">
        <v>45785</v>
      </c>
      <c r="C1230" s="12" t="s">
        <v>42</v>
      </c>
      <c r="D1230" s="12" t="s">
        <v>1570</v>
      </c>
      <c r="E1230" s="12" t="s">
        <v>1927</v>
      </c>
      <c r="F1230" s="12">
        <v>1</v>
      </c>
      <c r="G1230" s="12">
        <v>38.880000000000003</v>
      </c>
      <c r="H1230" s="41">
        <v>0.16</v>
      </c>
      <c r="I1230" s="12" t="s">
        <v>1957</v>
      </c>
      <c r="J1230" s="12">
        <v>32.659199999999998</v>
      </c>
      <c r="K1230" s="17">
        <f t="shared" si="57"/>
        <v>1</v>
      </c>
      <c r="L1230" s="20">
        <f t="shared" si="58"/>
        <v>38.880000000000003</v>
      </c>
      <c r="M1230" s="45">
        <f t="shared" si="59"/>
        <v>0.16</v>
      </c>
    </row>
    <row r="1231" spans="1:13" x14ac:dyDescent="0.3">
      <c r="A1231" s="11" t="s">
        <v>3189</v>
      </c>
      <c r="B1231" s="39">
        <v>45823</v>
      </c>
      <c r="C1231" s="12" t="s">
        <v>288</v>
      </c>
      <c r="D1231" s="12" t="s">
        <v>1991</v>
      </c>
      <c r="E1231" s="12" t="s">
        <v>1935</v>
      </c>
      <c r="F1231" s="12">
        <v>3</v>
      </c>
      <c r="G1231" s="12">
        <v>484.39</v>
      </c>
      <c r="H1231" s="41">
        <v>0.28999999999999998</v>
      </c>
      <c r="I1231" s="12" t="s">
        <v>1957</v>
      </c>
      <c r="J1231" s="12">
        <v>1031.7507000000001</v>
      </c>
      <c r="K1231" s="17">
        <f t="shared" si="57"/>
        <v>3</v>
      </c>
      <c r="L1231" s="20">
        <f t="shared" si="58"/>
        <v>484.39</v>
      </c>
      <c r="M1231" s="45">
        <f t="shared" si="59"/>
        <v>0.28999999999999998</v>
      </c>
    </row>
    <row r="1232" spans="1:13" x14ac:dyDescent="0.3">
      <c r="A1232" s="11" t="s">
        <v>3190</v>
      </c>
      <c r="B1232" s="39">
        <v>45572</v>
      </c>
      <c r="C1232" s="12" t="s">
        <v>85</v>
      </c>
      <c r="D1232" s="12" t="s">
        <v>1816</v>
      </c>
      <c r="E1232" s="12" t="s">
        <v>1929</v>
      </c>
      <c r="F1232" s="12">
        <v>2</v>
      </c>
      <c r="G1232" s="12">
        <v>949.3</v>
      </c>
      <c r="H1232" s="41">
        <v>0.08</v>
      </c>
      <c r="I1232" s="12" t="s">
        <v>1957</v>
      </c>
      <c r="J1232" s="12">
        <v>1746.712</v>
      </c>
      <c r="K1232" s="17">
        <f t="shared" si="57"/>
        <v>2</v>
      </c>
      <c r="L1232" s="20">
        <f t="shared" si="58"/>
        <v>949.3</v>
      </c>
      <c r="M1232" s="45">
        <f t="shared" si="59"/>
        <v>0.08</v>
      </c>
    </row>
    <row r="1233" spans="1:13" x14ac:dyDescent="0.3">
      <c r="A1233" s="11" t="s">
        <v>3191</v>
      </c>
      <c r="B1233" s="39">
        <v>45259</v>
      </c>
      <c r="C1233" s="12" t="s">
        <v>1354</v>
      </c>
      <c r="D1233" s="12" t="s">
        <v>1789</v>
      </c>
      <c r="E1233" s="12" t="s">
        <v>1904</v>
      </c>
      <c r="F1233" s="12">
        <v>3</v>
      </c>
      <c r="G1233" s="12">
        <v>664.75</v>
      </c>
      <c r="H1233" s="41">
        <v>0.12</v>
      </c>
      <c r="I1233" s="12" t="s">
        <v>1952</v>
      </c>
      <c r="J1233" s="12">
        <v>1754.94</v>
      </c>
      <c r="K1233" s="17">
        <f t="shared" si="57"/>
        <v>3</v>
      </c>
      <c r="L1233" s="20">
        <f t="shared" si="58"/>
        <v>664.75</v>
      </c>
      <c r="M1233" s="45">
        <f t="shared" si="59"/>
        <v>0.12</v>
      </c>
    </row>
    <row r="1234" spans="1:13" x14ac:dyDescent="0.3">
      <c r="A1234" s="11" t="s">
        <v>3192</v>
      </c>
      <c r="B1234" s="39">
        <v>45740</v>
      </c>
      <c r="C1234" s="12" t="s">
        <v>906</v>
      </c>
      <c r="D1234" s="12" t="s">
        <v>1786</v>
      </c>
      <c r="E1234" s="12" t="s">
        <v>1935</v>
      </c>
      <c r="F1234" s="12">
        <v>3</v>
      </c>
      <c r="G1234" s="12">
        <v>190.04</v>
      </c>
      <c r="H1234" s="41">
        <v>7.0000000000000007E-2</v>
      </c>
      <c r="I1234" s="12" t="s">
        <v>1954</v>
      </c>
      <c r="J1234" s="12">
        <v>530.21159999999998</v>
      </c>
      <c r="K1234" s="17">
        <f t="shared" si="57"/>
        <v>3</v>
      </c>
      <c r="L1234" s="20">
        <f t="shared" si="58"/>
        <v>190.04</v>
      </c>
      <c r="M1234" s="45">
        <f t="shared" si="59"/>
        <v>7.0000000000000007E-2</v>
      </c>
    </row>
    <row r="1235" spans="1:13" x14ac:dyDescent="0.3">
      <c r="A1235" s="11" t="s">
        <v>3193</v>
      </c>
      <c r="B1235" s="39">
        <v>45869</v>
      </c>
      <c r="C1235" s="12" t="s">
        <v>891</v>
      </c>
      <c r="D1235" s="12" t="s">
        <v>1579</v>
      </c>
      <c r="E1235" s="12" t="s">
        <v>1929</v>
      </c>
      <c r="F1235" s="12">
        <v>3</v>
      </c>
      <c r="G1235" s="12">
        <v>754.02</v>
      </c>
      <c r="H1235" s="41">
        <v>0.1</v>
      </c>
      <c r="I1235" s="12" t="s">
        <v>1957</v>
      </c>
      <c r="J1235" s="12">
        <v>2035.854</v>
      </c>
      <c r="K1235" s="17">
        <f t="shared" si="57"/>
        <v>3</v>
      </c>
      <c r="L1235" s="20">
        <f t="shared" si="58"/>
        <v>754.02</v>
      </c>
      <c r="M1235" s="45">
        <f t="shared" si="59"/>
        <v>0.1</v>
      </c>
    </row>
    <row r="1236" spans="1:13" x14ac:dyDescent="0.3">
      <c r="A1236" s="11" t="s">
        <v>3194</v>
      </c>
      <c r="B1236" s="39">
        <v>45526</v>
      </c>
      <c r="C1236" s="12" t="s">
        <v>1210</v>
      </c>
      <c r="D1236" s="12" t="s">
        <v>1673</v>
      </c>
      <c r="E1236" s="12" t="s">
        <v>1922</v>
      </c>
      <c r="F1236" s="12">
        <v>4</v>
      </c>
      <c r="G1236" s="12">
        <v>94.13</v>
      </c>
      <c r="H1236" s="41">
        <v>0.04</v>
      </c>
      <c r="I1236" s="12" t="s">
        <v>1957</v>
      </c>
      <c r="J1236" s="12">
        <v>361.45920000000001</v>
      </c>
      <c r="K1236" s="17">
        <f t="shared" si="57"/>
        <v>4</v>
      </c>
      <c r="L1236" s="20">
        <f t="shared" si="58"/>
        <v>94.13</v>
      </c>
      <c r="M1236" s="45">
        <f t="shared" si="59"/>
        <v>0.04</v>
      </c>
    </row>
    <row r="1237" spans="1:13" x14ac:dyDescent="0.3">
      <c r="A1237" s="11" t="s">
        <v>3195</v>
      </c>
      <c r="B1237" s="39">
        <v>45489</v>
      </c>
      <c r="C1237" s="12" t="s">
        <v>1453</v>
      </c>
      <c r="D1237" s="12" t="s">
        <v>1555</v>
      </c>
      <c r="E1237" s="12" t="s">
        <v>1929</v>
      </c>
      <c r="F1237" s="12">
        <v>3</v>
      </c>
      <c r="G1237" s="12">
        <v>402.3</v>
      </c>
      <c r="H1237" s="41">
        <v>0.21</v>
      </c>
      <c r="I1237" s="12" t="s">
        <v>1954</v>
      </c>
      <c r="J1237" s="12">
        <v>953.45100000000014</v>
      </c>
      <c r="K1237" s="17">
        <f t="shared" si="57"/>
        <v>3</v>
      </c>
      <c r="L1237" s="20">
        <f t="shared" si="58"/>
        <v>402.3</v>
      </c>
      <c r="M1237" s="45">
        <f t="shared" si="59"/>
        <v>0.21</v>
      </c>
    </row>
    <row r="1238" spans="1:13" x14ac:dyDescent="0.3">
      <c r="A1238" s="11" t="s">
        <v>3196</v>
      </c>
      <c r="B1238" s="39">
        <v>45908</v>
      </c>
      <c r="C1238" s="12" t="s">
        <v>777</v>
      </c>
      <c r="D1238" s="12" t="s">
        <v>1834</v>
      </c>
      <c r="E1238" s="12" t="s">
        <v>1907</v>
      </c>
      <c r="F1238" s="12">
        <v>1</v>
      </c>
      <c r="G1238" s="12">
        <v>729.05</v>
      </c>
      <c r="H1238" s="41">
        <v>0.06</v>
      </c>
      <c r="I1238" s="12" t="s">
        <v>1957</v>
      </c>
      <c r="J1238" s="12">
        <v>685.3069999999999</v>
      </c>
      <c r="K1238" s="17">
        <f t="shared" si="57"/>
        <v>1</v>
      </c>
      <c r="L1238" s="20">
        <f t="shared" si="58"/>
        <v>729.05</v>
      </c>
      <c r="M1238" s="45">
        <f t="shared" si="59"/>
        <v>0.06</v>
      </c>
    </row>
    <row r="1239" spans="1:13" x14ac:dyDescent="0.3">
      <c r="A1239" s="11" t="s">
        <v>3197</v>
      </c>
      <c r="B1239" s="39">
        <v>45912</v>
      </c>
      <c r="C1239" s="12" t="s">
        <v>464</v>
      </c>
      <c r="D1239" s="12" t="s">
        <v>1846</v>
      </c>
      <c r="E1239" s="12" t="s">
        <v>1925</v>
      </c>
      <c r="F1239" s="12">
        <v>1</v>
      </c>
      <c r="G1239" s="12">
        <v>822.6</v>
      </c>
      <c r="H1239" s="41">
        <v>0.28999999999999998</v>
      </c>
      <c r="I1239" s="12" t="s">
        <v>1954</v>
      </c>
      <c r="J1239" s="12">
        <v>584.04599999999994</v>
      </c>
      <c r="K1239" s="17">
        <f t="shared" si="57"/>
        <v>1</v>
      </c>
      <c r="L1239" s="20">
        <f t="shared" si="58"/>
        <v>822.6</v>
      </c>
      <c r="M1239" s="45">
        <f t="shared" si="59"/>
        <v>0.28999999999999998</v>
      </c>
    </row>
    <row r="1240" spans="1:13" x14ac:dyDescent="0.3">
      <c r="A1240" s="11" t="s">
        <v>3198</v>
      </c>
      <c r="B1240" s="39">
        <v>45771</v>
      </c>
      <c r="C1240" s="12" t="s">
        <v>641</v>
      </c>
      <c r="D1240" s="12" t="s">
        <v>1825</v>
      </c>
      <c r="E1240" s="12" t="s">
        <v>1910</v>
      </c>
      <c r="F1240" s="12">
        <v>2</v>
      </c>
      <c r="G1240" s="12">
        <v>327.25</v>
      </c>
      <c r="H1240" s="41">
        <v>0.19</v>
      </c>
      <c r="I1240" s="12" t="s">
        <v>1954</v>
      </c>
      <c r="J1240" s="12">
        <v>530.14499999999998</v>
      </c>
      <c r="K1240" s="17">
        <f t="shared" si="57"/>
        <v>2</v>
      </c>
      <c r="L1240" s="20">
        <f t="shared" si="58"/>
        <v>327.25</v>
      </c>
      <c r="M1240" s="45">
        <f t="shared" si="59"/>
        <v>0.19</v>
      </c>
    </row>
    <row r="1241" spans="1:13" x14ac:dyDescent="0.3">
      <c r="A1241" s="11" t="s">
        <v>3199</v>
      </c>
      <c r="B1241" s="39">
        <v>45619</v>
      </c>
      <c r="C1241" s="12" t="s">
        <v>308</v>
      </c>
      <c r="D1241" s="12" t="s">
        <v>1786</v>
      </c>
      <c r="E1241" s="12" t="s">
        <v>1914</v>
      </c>
      <c r="F1241" s="12">
        <v>4</v>
      </c>
      <c r="G1241" s="12">
        <v>930.38</v>
      </c>
      <c r="H1241" s="41">
        <v>0</v>
      </c>
      <c r="I1241" s="12" t="s">
        <v>1957</v>
      </c>
      <c r="J1241" s="12">
        <v>3721.52</v>
      </c>
      <c r="K1241" s="17">
        <f t="shared" si="57"/>
        <v>4</v>
      </c>
      <c r="L1241" s="20">
        <f t="shared" si="58"/>
        <v>930.38</v>
      </c>
      <c r="M1241" s="45">
        <f t="shared" si="59"/>
        <v>0</v>
      </c>
    </row>
    <row r="1242" spans="1:13" x14ac:dyDescent="0.3">
      <c r="A1242" s="11" t="s">
        <v>3200</v>
      </c>
      <c r="B1242" s="39">
        <v>45394</v>
      </c>
      <c r="C1242" s="12" t="s">
        <v>493</v>
      </c>
      <c r="D1242" s="12" t="s">
        <v>1651</v>
      </c>
      <c r="E1242" s="12" t="s">
        <v>1901</v>
      </c>
      <c r="F1242" s="12">
        <v>2</v>
      </c>
      <c r="G1242" s="12">
        <v>437.84</v>
      </c>
      <c r="H1242" s="41">
        <v>0.24</v>
      </c>
      <c r="I1242" s="12" t="s">
        <v>1952</v>
      </c>
      <c r="J1242" s="12">
        <v>665.51679999999999</v>
      </c>
      <c r="K1242" s="17">
        <f t="shared" si="57"/>
        <v>2</v>
      </c>
      <c r="L1242" s="20">
        <f t="shared" si="58"/>
        <v>437.84</v>
      </c>
      <c r="M1242" s="45">
        <f t="shared" si="59"/>
        <v>0.24</v>
      </c>
    </row>
    <row r="1243" spans="1:13" x14ac:dyDescent="0.3">
      <c r="A1243" s="11" t="s">
        <v>3201</v>
      </c>
      <c r="B1243" s="39">
        <v>45786</v>
      </c>
      <c r="C1243" s="12" t="s">
        <v>262</v>
      </c>
      <c r="D1243" s="12" t="s">
        <v>1991</v>
      </c>
      <c r="E1243" s="12" t="s">
        <v>1932</v>
      </c>
      <c r="F1243" s="12">
        <v>2</v>
      </c>
      <c r="G1243" s="12">
        <v>126.02</v>
      </c>
      <c r="H1243" s="41">
        <v>0.09</v>
      </c>
      <c r="I1243" s="12" t="s">
        <v>1957</v>
      </c>
      <c r="J1243" s="12">
        <v>229.35640000000001</v>
      </c>
      <c r="K1243" s="17">
        <f t="shared" si="57"/>
        <v>2</v>
      </c>
      <c r="L1243" s="20">
        <f t="shared" si="58"/>
        <v>126.02</v>
      </c>
      <c r="M1243" s="45">
        <f t="shared" si="59"/>
        <v>0.09</v>
      </c>
    </row>
    <row r="1244" spans="1:13" x14ac:dyDescent="0.3">
      <c r="A1244" s="11" t="s">
        <v>3202</v>
      </c>
      <c r="B1244" s="39">
        <v>45692</v>
      </c>
      <c r="C1244" s="12" t="s">
        <v>1366</v>
      </c>
      <c r="D1244" s="12" t="s">
        <v>1825</v>
      </c>
      <c r="E1244" s="12" t="s">
        <v>1929</v>
      </c>
      <c r="F1244" s="12">
        <v>1</v>
      </c>
      <c r="G1244" s="12">
        <v>860.84</v>
      </c>
      <c r="H1244" s="41">
        <v>7.0000000000000007E-2</v>
      </c>
      <c r="I1244" s="12" t="s">
        <v>1954</v>
      </c>
      <c r="J1244" s="12">
        <v>800.58119999999997</v>
      </c>
      <c r="K1244" s="17">
        <f t="shared" si="57"/>
        <v>1</v>
      </c>
      <c r="L1244" s="20">
        <f t="shared" si="58"/>
        <v>860.84</v>
      </c>
      <c r="M1244" s="45">
        <f t="shared" si="59"/>
        <v>7.0000000000000007E-2</v>
      </c>
    </row>
    <row r="1245" spans="1:13" x14ac:dyDescent="0.3">
      <c r="A1245" s="11" t="s">
        <v>3203</v>
      </c>
      <c r="B1245" s="39">
        <v>45677</v>
      </c>
      <c r="C1245" s="12" t="s">
        <v>339</v>
      </c>
      <c r="D1245" s="12" t="s">
        <v>1718</v>
      </c>
      <c r="E1245" s="12" t="s">
        <v>1925</v>
      </c>
      <c r="F1245" s="12">
        <v>1</v>
      </c>
      <c r="G1245" s="12">
        <v>161.80000000000001</v>
      </c>
      <c r="H1245" s="41">
        <v>0.24</v>
      </c>
      <c r="I1245" s="12" t="s">
        <v>1954</v>
      </c>
      <c r="J1245" s="12">
        <v>122.968</v>
      </c>
      <c r="K1245" s="17">
        <f t="shared" si="57"/>
        <v>1</v>
      </c>
      <c r="L1245" s="20">
        <f t="shared" si="58"/>
        <v>161.80000000000001</v>
      </c>
      <c r="M1245" s="45">
        <f t="shared" si="59"/>
        <v>0.24</v>
      </c>
    </row>
    <row r="1246" spans="1:13" x14ac:dyDescent="0.3">
      <c r="A1246" s="11" t="s">
        <v>3204</v>
      </c>
      <c r="B1246" s="39">
        <v>45669</v>
      </c>
      <c r="C1246" s="12" t="s">
        <v>1213</v>
      </c>
      <c r="D1246" s="12" t="s">
        <v>1686</v>
      </c>
      <c r="E1246" s="12" t="s">
        <v>1935</v>
      </c>
      <c r="F1246" s="12">
        <v>4</v>
      </c>
      <c r="G1246" s="12">
        <v>347.82</v>
      </c>
      <c r="H1246" s="41">
        <v>0.02</v>
      </c>
      <c r="I1246" s="12" t="s">
        <v>1957</v>
      </c>
      <c r="J1246" s="12">
        <v>1363.4544000000001</v>
      </c>
      <c r="K1246" s="17">
        <f t="shared" si="57"/>
        <v>4</v>
      </c>
      <c r="L1246" s="20">
        <f t="shared" si="58"/>
        <v>347.82</v>
      </c>
      <c r="M1246" s="45">
        <f t="shared" si="59"/>
        <v>0.02</v>
      </c>
    </row>
    <row r="1247" spans="1:13" x14ac:dyDescent="0.3">
      <c r="A1247" s="11" t="s">
        <v>3205</v>
      </c>
      <c r="B1247" s="39">
        <v>45299</v>
      </c>
      <c r="C1247" s="12" t="s">
        <v>1411</v>
      </c>
      <c r="D1247" s="12" t="s">
        <v>1831</v>
      </c>
      <c r="E1247" s="12" t="s">
        <v>1932</v>
      </c>
      <c r="F1247" s="12">
        <v>3</v>
      </c>
      <c r="G1247" s="12">
        <v>416.44</v>
      </c>
      <c r="H1247" s="41">
        <v>0.27</v>
      </c>
      <c r="I1247" s="12" t="s">
        <v>1952</v>
      </c>
      <c r="J1247" s="12">
        <v>912.00359999999989</v>
      </c>
      <c r="K1247" s="17">
        <f t="shared" si="57"/>
        <v>3</v>
      </c>
      <c r="L1247" s="20">
        <f t="shared" si="58"/>
        <v>416.44</v>
      </c>
      <c r="M1247" s="45">
        <f t="shared" si="59"/>
        <v>0.27</v>
      </c>
    </row>
    <row r="1248" spans="1:13" x14ac:dyDescent="0.3">
      <c r="A1248" s="11" t="s">
        <v>3206</v>
      </c>
      <c r="B1248" s="39">
        <v>45893</v>
      </c>
      <c r="C1248" s="12" t="s">
        <v>34</v>
      </c>
      <c r="D1248" s="12" t="s">
        <v>1761</v>
      </c>
      <c r="E1248" s="12" t="s">
        <v>1880</v>
      </c>
      <c r="F1248" s="12">
        <v>1</v>
      </c>
      <c r="G1248" s="12">
        <v>147.96</v>
      </c>
      <c r="H1248" s="41">
        <v>0.24</v>
      </c>
      <c r="I1248" s="12" t="s">
        <v>1957</v>
      </c>
      <c r="J1248" s="12">
        <v>112.4496</v>
      </c>
      <c r="K1248" s="17">
        <f t="shared" si="57"/>
        <v>1</v>
      </c>
      <c r="L1248" s="20">
        <f t="shared" si="58"/>
        <v>147.96</v>
      </c>
      <c r="M1248" s="45">
        <f t="shared" si="59"/>
        <v>0.24</v>
      </c>
    </row>
    <row r="1249" spans="1:13" x14ac:dyDescent="0.3">
      <c r="A1249" s="11" t="s">
        <v>3207</v>
      </c>
      <c r="B1249" s="39">
        <v>45560</v>
      </c>
      <c r="C1249" s="12" t="s">
        <v>1388</v>
      </c>
      <c r="D1249" s="12" t="s">
        <v>1621</v>
      </c>
      <c r="E1249" s="12" t="s">
        <v>1910</v>
      </c>
      <c r="F1249" s="12">
        <v>3</v>
      </c>
      <c r="G1249" s="12">
        <v>550.26</v>
      </c>
      <c r="H1249" s="41">
        <v>0.22</v>
      </c>
      <c r="I1249" s="12" t="s">
        <v>1952</v>
      </c>
      <c r="J1249" s="12">
        <v>1287.6084000000001</v>
      </c>
      <c r="K1249" s="17">
        <f t="shared" si="57"/>
        <v>3</v>
      </c>
      <c r="L1249" s="20">
        <f t="shared" si="58"/>
        <v>550.26</v>
      </c>
      <c r="M1249" s="45">
        <f t="shared" si="59"/>
        <v>0.22</v>
      </c>
    </row>
    <row r="1250" spans="1:13" x14ac:dyDescent="0.3">
      <c r="A1250" s="11" t="s">
        <v>3208</v>
      </c>
      <c r="B1250" s="39">
        <v>45267</v>
      </c>
      <c r="C1250" s="12" t="s">
        <v>1171</v>
      </c>
      <c r="D1250" s="12" t="s">
        <v>1867</v>
      </c>
      <c r="E1250" s="12" t="s">
        <v>1907</v>
      </c>
      <c r="F1250" s="12">
        <v>4</v>
      </c>
      <c r="G1250" s="12">
        <v>938.21</v>
      </c>
      <c r="H1250" s="41">
        <v>0.04</v>
      </c>
      <c r="I1250" s="12" t="s">
        <v>1954</v>
      </c>
      <c r="J1250" s="12">
        <v>3602.7264</v>
      </c>
      <c r="K1250" s="17">
        <f t="shared" si="57"/>
        <v>4</v>
      </c>
      <c r="L1250" s="20">
        <f t="shared" si="58"/>
        <v>938.21</v>
      </c>
      <c r="M1250" s="45">
        <f t="shared" si="59"/>
        <v>0.04</v>
      </c>
    </row>
    <row r="1251" spans="1:13" x14ac:dyDescent="0.3">
      <c r="A1251" s="11" t="s">
        <v>3209</v>
      </c>
      <c r="B1251" s="39">
        <v>45467</v>
      </c>
      <c r="C1251" s="12" t="s">
        <v>464</v>
      </c>
      <c r="D1251" s="12" t="s">
        <v>1858</v>
      </c>
      <c r="E1251" s="12" t="s">
        <v>1932</v>
      </c>
      <c r="F1251" s="12">
        <v>3</v>
      </c>
      <c r="G1251" s="12">
        <v>517.98</v>
      </c>
      <c r="H1251" s="41">
        <v>0.01</v>
      </c>
      <c r="I1251" s="12" t="s">
        <v>1954</v>
      </c>
      <c r="J1251" s="12">
        <v>1538.4005999999999</v>
      </c>
      <c r="K1251" s="17">
        <f t="shared" si="57"/>
        <v>3</v>
      </c>
      <c r="L1251" s="20">
        <f t="shared" si="58"/>
        <v>517.98</v>
      </c>
      <c r="M1251" s="45">
        <f t="shared" si="59"/>
        <v>0.01</v>
      </c>
    </row>
    <row r="1252" spans="1:13" x14ac:dyDescent="0.3">
      <c r="A1252" s="11" t="s">
        <v>3210</v>
      </c>
      <c r="B1252" s="39">
        <v>45847</v>
      </c>
      <c r="C1252" s="12" t="s">
        <v>148</v>
      </c>
      <c r="D1252" s="12" t="s">
        <v>1574</v>
      </c>
      <c r="E1252" s="12" t="s">
        <v>1910</v>
      </c>
      <c r="F1252" s="12">
        <v>1</v>
      </c>
      <c r="G1252" s="12">
        <v>98.27</v>
      </c>
      <c r="H1252" s="41">
        <v>0.16</v>
      </c>
      <c r="I1252" s="12" t="s">
        <v>1954</v>
      </c>
      <c r="J1252" s="12">
        <v>82.54679999999999</v>
      </c>
      <c r="K1252" s="17">
        <f t="shared" si="57"/>
        <v>1</v>
      </c>
      <c r="L1252" s="20">
        <f t="shared" si="58"/>
        <v>98.27</v>
      </c>
      <c r="M1252" s="45">
        <f t="shared" si="59"/>
        <v>0.16</v>
      </c>
    </row>
    <row r="1253" spans="1:13" x14ac:dyDescent="0.3">
      <c r="A1253" s="11" t="s">
        <v>3211</v>
      </c>
      <c r="B1253" s="39">
        <v>45480</v>
      </c>
      <c r="C1253" s="12" t="s">
        <v>813</v>
      </c>
      <c r="D1253" s="12" t="s">
        <v>1718</v>
      </c>
      <c r="E1253" s="12" t="s">
        <v>1920</v>
      </c>
      <c r="F1253" s="12">
        <v>2</v>
      </c>
      <c r="G1253" s="12">
        <v>875.2</v>
      </c>
      <c r="H1253" s="41">
        <v>0.19</v>
      </c>
      <c r="I1253" s="12" t="s">
        <v>1952</v>
      </c>
      <c r="J1253" s="12">
        <v>1417.8240000000001</v>
      </c>
      <c r="K1253" s="17">
        <f t="shared" si="57"/>
        <v>2</v>
      </c>
      <c r="L1253" s="20">
        <f t="shared" si="58"/>
        <v>875.2</v>
      </c>
      <c r="M1253" s="45">
        <f t="shared" si="59"/>
        <v>0.19</v>
      </c>
    </row>
    <row r="1254" spans="1:13" x14ac:dyDescent="0.3">
      <c r="A1254" s="11" t="s">
        <v>3212</v>
      </c>
      <c r="B1254" s="39">
        <v>45345</v>
      </c>
      <c r="C1254" s="12" t="s">
        <v>973</v>
      </c>
      <c r="D1254" s="12" t="s">
        <v>1834</v>
      </c>
      <c r="E1254" s="12" t="s">
        <v>1880</v>
      </c>
      <c r="F1254" s="12">
        <v>1</v>
      </c>
      <c r="G1254" s="12">
        <v>227.35</v>
      </c>
      <c r="H1254" s="41">
        <v>0.06</v>
      </c>
      <c r="I1254" s="12" t="s">
        <v>1957</v>
      </c>
      <c r="J1254" s="12">
        <v>213.709</v>
      </c>
      <c r="K1254" s="17">
        <f t="shared" si="57"/>
        <v>1</v>
      </c>
      <c r="L1254" s="20">
        <f t="shared" si="58"/>
        <v>227.35</v>
      </c>
      <c r="M1254" s="45">
        <f t="shared" si="59"/>
        <v>0.06</v>
      </c>
    </row>
    <row r="1255" spans="1:13" x14ac:dyDescent="0.3">
      <c r="A1255" s="11" t="s">
        <v>3213</v>
      </c>
      <c r="B1255" s="39">
        <v>45235</v>
      </c>
      <c r="C1255" s="12" t="s">
        <v>691</v>
      </c>
      <c r="D1255" s="12" t="s">
        <v>1798</v>
      </c>
      <c r="E1255" s="12" t="s">
        <v>1885</v>
      </c>
      <c r="F1255" s="12">
        <v>1</v>
      </c>
      <c r="G1255" s="12">
        <v>842.46</v>
      </c>
      <c r="H1255" s="41">
        <v>0.05</v>
      </c>
      <c r="I1255" s="12" t="s">
        <v>1957</v>
      </c>
      <c r="J1255" s="12">
        <v>800.33699999999999</v>
      </c>
      <c r="K1255" s="17">
        <f t="shared" si="57"/>
        <v>1</v>
      </c>
      <c r="L1255" s="20">
        <f t="shared" si="58"/>
        <v>842.46</v>
      </c>
      <c r="M1255" s="45">
        <f t="shared" si="59"/>
        <v>0.05</v>
      </c>
    </row>
    <row r="1256" spans="1:13" x14ac:dyDescent="0.3">
      <c r="A1256" s="11" t="s">
        <v>3214</v>
      </c>
      <c r="B1256" s="39">
        <v>45543</v>
      </c>
      <c r="C1256" s="12" t="s">
        <v>697</v>
      </c>
      <c r="D1256" s="12" t="s">
        <v>1679</v>
      </c>
      <c r="E1256" s="12" t="s">
        <v>1920</v>
      </c>
      <c r="F1256" s="12">
        <v>3</v>
      </c>
      <c r="G1256" s="12">
        <v>120.67</v>
      </c>
      <c r="H1256" s="41">
        <v>0.08</v>
      </c>
      <c r="I1256" s="12" t="s">
        <v>1957</v>
      </c>
      <c r="J1256" s="12">
        <v>333.04919999999998</v>
      </c>
      <c r="K1256" s="17">
        <f t="shared" si="57"/>
        <v>3</v>
      </c>
      <c r="L1256" s="20">
        <f t="shared" si="58"/>
        <v>120.67</v>
      </c>
      <c r="M1256" s="45">
        <f t="shared" si="59"/>
        <v>0.08</v>
      </c>
    </row>
    <row r="1257" spans="1:13" x14ac:dyDescent="0.3">
      <c r="A1257" s="11" t="s">
        <v>3215</v>
      </c>
      <c r="B1257" s="39">
        <v>45402</v>
      </c>
      <c r="C1257" s="12" t="s">
        <v>1535</v>
      </c>
      <c r="D1257" s="12" t="s">
        <v>1628</v>
      </c>
      <c r="E1257" s="12" t="s">
        <v>1894</v>
      </c>
      <c r="F1257" s="12">
        <v>4</v>
      </c>
      <c r="G1257" s="12">
        <v>176.13</v>
      </c>
      <c r="H1257" s="41">
        <v>0.27</v>
      </c>
      <c r="I1257" s="12" t="s">
        <v>1954</v>
      </c>
      <c r="J1257" s="12">
        <v>514.29959999999994</v>
      </c>
      <c r="K1257" s="17">
        <f t="shared" si="57"/>
        <v>4</v>
      </c>
      <c r="L1257" s="20">
        <f t="shared" si="58"/>
        <v>176.13</v>
      </c>
      <c r="M1257" s="45">
        <f t="shared" si="59"/>
        <v>0.27</v>
      </c>
    </row>
    <row r="1258" spans="1:13" x14ac:dyDescent="0.3">
      <c r="A1258" s="11" t="s">
        <v>3216</v>
      </c>
      <c r="B1258" s="39">
        <v>45671</v>
      </c>
      <c r="C1258" s="12" t="s">
        <v>1403</v>
      </c>
      <c r="D1258" s="12" t="s">
        <v>1764</v>
      </c>
      <c r="E1258" s="12" t="s">
        <v>1920</v>
      </c>
      <c r="F1258" s="12">
        <v>4</v>
      </c>
      <c r="G1258" s="12">
        <v>592.67999999999995</v>
      </c>
      <c r="H1258" s="41">
        <v>0.03</v>
      </c>
      <c r="I1258" s="12" t="s">
        <v>1952</v>
      </c>
      <c r="J1258" s="12">
        <v>2299.5983999999999</v>
      </c>
      <c r="K1258" s="17">
        <f t="shared" si="57"/>
        <v>4</v>
      </c>
      <c r="L1258" s="20">
        <f t="shared" si="58"/>
        <v>592.67999999999995</v>
      </c>
      <c r="M1258" s="45">
        <f t="shared" si="59"/>
        <v>0.03</v>
      </c>
    </row>
    <row r="1259" spans="1:13" x14ac:dyDescent="0.3">
      <c r="A1259" s="11" t="s">
        <v>3217</v>
      </c>
      <c r="B1259" s="39">
        <v>45367</v>
      </c>
      <c r="C1259" s="12" t="s">
        <v>589</v>
      </c>
      <c r="D1259" s="12" t="s">
        <v>1786</v>
      </c>
      <c r="E1259" s="12" t="s">
        <v>1897</v>
      </c>
      <c r="F1259" s="12">
        <v>4</v>
      </c>
      <c r="G1259" s="12">
        <v>662.43</v>
      </c>
      <c r="H1259" s="41">
        <v>0.24</v>
      </c>
      <c r="I1259" s="12" t="s">
        <v>1954</v>
      </c>
      <c r="J1259" s="12">
        <v>2013.7872</v>
      </c>
      <c r="K1259" s="17">
        <f t="shared" si="57"/>
        <v>4</v>
      </c>
      <c r="L1259" s="20">
        <f t="shared" si="58"/>
        <v>662.43</v>
      </c>
      <c r="M1259" s="45">
        <f t="shared" si="59"/>
        <v>0.24</v>
      </c>
    </row>
    <row r="1260" spans="1:13" x14ac:dyDescent="0.3">
      <c r="A1260" s="11" t="s">
        <v>3218</v>
      </c>
      <c r="B1260" s="39">
        <v>45488</v>
      </c>
      <c r="C1260" s="12" t="s">
        <v>446</v>
      </c>
      <c r="D1260" s="12" t="s">
        <v>1702</v>
      </c>
      <c r="E1260" s="12" t="s">
        <v>1910</v>
      </c>
      <c r="F1260" s="12">
        <v>3</v>
      </c>
      <c r="G1260" s="12">
        <v>518.35</v>
      </c>
      <c r="H1260" s="41">
        <v>0.21</v>
      </c>
      <c r="I1260" s="12" t="s">
        <v>1957</v>
      </c>
      <c r="J1260" s="12">
        <v>1228.4894999999999</v>
      </c>
      <c r="K1260" s="17">
        <f t="shared" si="57"/>
        <v>3</v>
      </c>
      <c r="L1260" s="20">
        <f t="shared" si="58"/>
        <v>518.35</v>
      </c>
      <c r="M1260" s="45">
        <f t="shared" si="59"/>
        <v>0.21</v>
      </c>
    </row>
    <row r="1261" spans="1:13" x14ac:dyDescent="0.3">
      <c r="A1261" s="11" t="s">
        <v>3219</v>
      </c>
      <c r="B1261" s="39">
        <v>45509</v>
      </c>
      <c r="C1261" s="12" t="s">
        <v>988</v>
      </c>
      <c r="D1261" s="12" t="s">
        <v>1758</v>
      </c>
      <c r="E1261" s="12" t="s">
        <v>1901</v>
      </c>
      <c r="F1261" s="12">
        <v>1</v>
      </c>
      <c r="G1261" s="12">
        <v>85.58</v>
      </c>
      <c r="H1261" s="41">
        <v>0.1</v>
      </c>
      <c r="I1261" s="12" t="s">
        <v>1957</v>
      </c>
      <c r="J1261" s="12">
        <v>77.022000000000006</v>
      </c>
      <c r="K1261" s="17">
        <f t="shared" si="57"/>
        <v>1</v>
      </c>
      <c r="L1261" s="20">
        <f t="shared" si="58"/>
        <v>85.58</v>
      </c>
      <c r="M1261" s="45">
        <f t="shared" si="59"/>
        <v>0.1</v>
      </c>
    </row>
    <row r="1262" spans="1:13" x14ac:dyDescent="0.3">
      <c r="A1262" s="11" t="s">
        <v>3220</v>
      </c>
      <c r="B1262" s="39">
        <v>45323</v>
      </c>
      <c r="C1262" s="12" t="s">
        <v>1147</v>
      </c>
      <c r="D1262" s="12" t="s">
        <v>1837</v>
      </c>
      <c r="E1262" s="12" t="s">
        <v>1885</v>
      </c>
      <c r="F1262" s="12">
        <v>4</v>
      </c>
      <c r="G1262" s="12">
        <v>800</v>
      </c>
      <c r="H1262" s="41">
        <v>0.2</v>
      </c>
      <c r="I1262" s="12" t="s">
        <v>1952</v>
      </c>
      <c r="J1262" s="12">
        <v>2560</v>
      </c>
      <c r="K1262" s="17">
        <f t="shared" si="57"/>
        <v>4</v>
      </c>
      <c r="L1262" s="20">
        <f t="shared" si="58"/>
        <v>800</v>
      </c>
      <c r="M1262" s="45">
        <f t="shared" si="59"/>
        <v>0.2</v>
      </c>
    </row>
    <row r="1263" spans="1:13" x14ac:dyDescent="0.3">
      <c r="A1263" s="11" t="s">
        <v>3221</v>
      </c>
      <c r="B1263" s="39">
        <v>45889</v>
      </c>
      <c r="C1263" s="12" t="s">
        <v>526</v>
      </c>
      <c r="D1263" s="12" t="s">
        <v>1755</v>
      </c>
      <c r="E1263" s="12" t="s">
        <v>1917</v>
      </c>
      <c r="F1263" s="12">
        <v>3</v>
      </c>
      <c r="G1263" s="12">
        <v>118.25</v>
      </c>
      <c r="H1263" s="41">
        <v>0.26</v>
      </c>
      <c r="I1263" s="12" t="s">
        <v>1954</v>
      </c>
      <c r="J1263" s="12">
        <v>262.51499999999999</v>
      </c>
      <c r="K1263" s="17">
        <f t="shared" si="57"/>
        <v>3</v>
      </c>
      <c r="L1263" s="20">
        <f t="shared" si="58"/>
        <v>118.25</v>
      </c>
      <c r="M1263" s="45">
        <f t="shared" si="59"/>
        <v>0.26</v>
      </c>
    </row>
    <row r="1264" spans="1:13" x14ac:dyDescent="0.3">
      <c r="A1264" s="11" t="s">
        <v>3222</v>
      </c>
      <c r="B1264" s="39">
        <v>45253</v>
      </c>
      <c r="C1264" s="12" t="s">
        <v>1318</v>
      </c>
      <c r="D1264" s="12" t="s">
        <v>1667</v>
      </c>
      <c r="E1264" s="12" t="s">
        <v>1929</v>
      </c>
      <c r="F1264" s="12">
        <v>1</v>
      </c>
      <c r="G1264" s="12">
        <v>223.25</v>
      </c>
      <c r="H1264" s="41">
        <v>0.28999999999999998</v>
      </c>
      <c r="I1264" s="12" t="s">
        <v>1952</v>
      </c>
      <c r="J1264" s="12">
        <v>158.50749999999999</v>
      </c>
      <c r="K1264" s="17">
        <f t="shared" si="57"/>
        <v>1</v>
      </c>
      <c r="L1264" s="20">
        <f t="shared" si="58"/>
        <v>223.25</v>
      </c>
      <c r="M1264" s="45">
        <f t="shared" si="59"/>
        <v>0.28999999999999998</v>
      </c>
    </row>
    <row r="1265" spans="1:13" x14ac:dyDescent="0.3">
      <c r="A1265" s="11" t="s">
        <v>3223</v>
      </c>
      <c r="B1265" s="39">
        <v>45530</v>
      </c>
      <c r="C1265" s="12" t="s">
        <v>1336</v>
      </c>
      <c r="D1265" s="12" t="s">
        <v>1667</v>
      </c>
      <c r="E1265" s="12" t="s">
        <v>1897</v>
      </c>
      <c r="F1265" s="12">
        <v>3</v>
      </c>
      <c r="G1265" s="12">
        <v>918.76</v>
      </c>
      <c r="H1265" s="41">
        <v>0.2</v>
      </c>
      <c r="I1265" s="12" t="s">
        <v>1954</v>
      </c>
      <c r="J1265" s="12">
        <v>2205.0239999999999</v>
      </c>
      <c r="K1265" s="17">
        <f t="shared" si="57"/>
        <v>3</v>
      </c>
      <c r="L1265" s="20">
        <f t="shared" si="58"/>
        <v>918.76</v>
      </c>
      <c r="M1265" s="45">
        <f t="shared" si="59"/>
        <v>0.2</v>
      </c>
    </row>
    <row r="1266" spans="1:13" x14ac:dyDescent="0.3">
      <c r="A1266" s="11" t="s">
        <v>3224</v>
      </c>
      <c r="B1266" s="39">
        <v>45491</v>
      </c>
      <c r="C1266" s="12" t="s">
        <v>900</v>
      </c>
      <c r="D1266" s="12" t="s">
        <v>1828</v>
      </c>
      <c r="E1266" s="12" t="s">
        <v>1925</v>
      </c>
      <c r="F1266" s="12">
        <v>2</v>
      </c>
      <c r="G1266" s="12">
        <v>905.26</v>
      </c>
      <c r="H1266" s="41">
        <v>0.15</v>
      </c>
      <c r="I1266" s="12" t="s">
        <v>1957</v>
      </c>
      <c r="J1266" s="12">
        <v>1538.942</v>
      </c>
      <c r="K1266" s="17">
        <f t="shared" si="57"/>
        <v>2</v>
      </c>
      <c r="L1266" s="20">
        <f t="shared" si="58"/>
        <v>905.26</v>
      </c>
      <c r="M1266" s="45">
        <f t="shared" si="59"/>
        <v>0.15</v>
      </c>
    </row>
    <row r="1267" spans="1:13" x14ac:dyDescent="0.3">
      <c r="A1267" s="11" t="s">
        <v>3225</v>
      </c>
      <c r="B1267" s="39">
        <v>45628</v>
      </c>
      <c r="C1267" s="12" t="s">
        <v>994</v>
      </c>
      <c r="D1267" s="12" t="s">
        <v>1991</v>
      </c>
      <c r="E1267" s="12" t="s">
        <v>1941</v>
      </c>
      <c r="F1267" s="12">
        <v>4</v>
      </c>
      <c r="G1267" s="12">
        <v>295.39999999999998</v>
      </c>
      <c r="H1267" s="41">
        <v>0.23</v>
      </c>
      <c r="I1267" s="12" t="s">
        <v>1954</v>
      </c>
      <c r="J1267" s="12">
        <v>909.83199999999999</v>
      </c>
      <c r="K1267" s="17">
        <f t="shared" si="57"/>
        <v>4</v>
      </c>
      <c r="L1267" s="20">
        <f t="shared" si="58"/>
        <v>295.39999999999998</v>
      </c>
      <c r="M1267" s="45">
        <f t="shared" si="59"/>
        <v>0.23</v>
      </c>
    </row>
    <row r="1268" spans="1:13" x14ac:dyDescent="0.3">
      <c r="A1268" s="11" t="s">
        <v>3226</v>
      </c>
      <c r="B1268" s="39">
        <v>45861</v>
      </c>
      <c r="C1268" s="12" t="s">
        <v>318</v>
      </c>
      <c r="D1268" s="12" t="s">
        <v>1858</v>
      </c>
      <c r="E1268" s="12" t="s">
        <v>1901</v>
      </c>
      <c r="F1268" s="12">
        <v>1</v>
      </c>
      <c r="G1268" s="12">
        <v>252.18</v>
      </c>
      <c r="H1268" s="41">
        <v>0.23</v>
      </c>
      <c r="I1268" s="12" t="s">
        <v>1954</v>
      </c>
      <c r="J1268" s="12">
        <v>194.17859999999999</v>
      </c>
      <c r="K1268" s="17">
        <f t="shared" si="57"/>
        <v>1</v>
      </c>
      <c r="L1268" s="20">
        <f t="shared" si="58"/>
        <v>252.18</v>
      </c>
      <c r="M1268" s="45">
        <f t="shared" si="59"/>
        <v>0.23</v>
      </c>
    </row>
    <row r="1269" spans="1:13" x14ac:dyDescent="0.3">
      <c r="A1269" s="11" t="s">
        <v>3227</v>
      </c>
      <c r="B1269" s="39">
        <v>45878</v>
      </c>
      <c r="C1269" s="12" t="s">
        <v>517</v>
      </c>
      <c r="D1269" s="12" t="s">
        <v>1867</v>
      </c>
      <c r="E1269" s="12" t="s">
        <v>1922</v>
      </c>
      <c r="F1269" s="12">
        <v>4</v>
      </c>
      <c r="G1269" s="12">
        <v>792.1</v>
      </c>
      <c r="H1269" s="41">
        <v>0.19</v>
      </c>
      <c r="I1269" s="12" t="s">
        <v>1957</v>
      </c>
      <c r="J1269" s="12">
        <v>2566.404</v>
      </c>
      <c r="K1269" s="17">
        <f t="shared" si="57"/>
        <v>4</v>
      </c>
      <c r="L1269" s="20">
        <f t="shared" si="58"/>
        <v>792.1</v>
      </c>
      <c r="M1269" s="45">
        <f t="shared" si="59"/>
        <v>0.19</v>
      </c>
    </row>
    <row r="1270" spans="1:13" x14ac:dyDescent="0.3">
      <c r="A1270" s="11" t="s">
        <v>3228</v>
      </c>
      <c r="B1270" s="39">
        <v>45426</v>
      </c>
      <c r="C1270" s="12" t="s">
        <v>282</v>
      </c>
      <c r="D1270" s="12" t="s">
        <v>1840</v>
      </c>
      <c r="E1270" s="12" t="s">
        <v>1927</v>
      </c>
      <c r="F1270" s="12">
        <v>1</v>
      </c>
      <c r="G1270" s="12">
        <v>883.36</v>
      </c>
      <c r="H1270" s="41">
        <v>0.11</v>
      </c>
      <c r="I1270" s="12" t="s">
        <v>1954</v>
      </c>
      <c r="J1270" s="12">
        <v>786.19040000000007</v>
      </c>
      <c r="K1270" s="17">
        <f t="shared" si="57"/>
        <v>1</v>
      </c>
      <c r="L1270" s="20">
        <f t="shared" si="58"/>
        <v>883.36</v>
      </c>
      <c r="M1270" s="45">
        <f t="shared" si="59"/>
        <v>0.11</v>
      </c>
    </row>
    <row r="1271" spans="1:13" x14ac:dyDescent="0.3">
      <c r="A1271" s="11" t="s">
        <v>3229</v>
      </c>
      <c r="B1271" s="39">
        <v>45231</v>
      </c>
      <c r="C1271" s="12" t="s">
        <v>888</v>
      </c>
      <c r="D1271" s="12" t="s">
        <v>1783</v>
      </c>
      <c r="E1271" s="12" t="s">
        <v>1880</v>
      </c>
      <c r="F1271" s="12">
        <v>4</v>
      </c>
      <c r="G1271" s="12">
        <v>305.95</v>
      </c>
      <c r="H1271" s="41">
        <v>0.08</v>
      </c>
      <c r="I1271" s="12" t="s">
        <v>1954</v>
      </c>
      <c r="J1271" s="12">
        <v>1125.896</v>
      </c>
      <c r="K1271" s="17">
        <f t="shared" si="57"/>
        <v>4</v>
      </c>
      <c r="L1271" s="20">
        <f t="shared" si="58"/>
        <v>305.95</v>
      </c>
      <c r="M1271" s="45">
        <f t="shared" si="59"/>
        <v>0.08</v>
      </c>
    </row>
    <row r="1272" spans="1:13" x14ac:dyDescent="0.3">
      <c r="A1272" s="11" t="s">
        <v>3230</v>
      </c>
      <c r="B1272" s="39">
        <v>45609</v>
      </c>
      <c r="C1272" s="12" t="s">
        <v>1260</v>
      </c>
      <c r="D1272" s="12" t="s">
        <v>1749</v>
      </c>
      <c r="E1272" s="12" t="s">
        <v>1907</v>
      </c>
      <c r="F1272" s="12">
        <v>3</v>
      </c>
      <c r="G1272" s="12">
        <v>742.45</v>
      </c>
      <c r="H1272" s="41">
        <v>0.23</v>
      </c>
      <c r="I1272" s="12" t="s">
        <v>1957</v>
      </c>
      <c r="J1272" s="12">
        <v>1715.0595000000001</v>
      </c>
      <c r="K1272" s="17">
        <f t="shared" si="57"/>
        <v>3</v>
      </c>
      <c r="L1272" s="20">
        <f t="shared" si="58"/>
        <v>742.45</v>
      </c>
      <c r="M1272" s="45">
        <f t="shared" si="59"/>
        <v>0.23</v>
      </c>
    </row>
    <row r="1273" spans="1:13" x14ac:dyDescent="0.3">
      <c r="A1273" s="11" t="s">
        <v>3231</v>
      </c>
      <c r="B1273" s="39">
        <v>45392</v>
      </c>
      <c r="C1273" s="12" t="s">
        <v>1123</v>
      </c>
      <c r="D1273" s="12" t="s">
        <v>1645</v>
      </c>
      <c r="E1273" s="12" t="s">
        <v>1938</v>
      </c>
      <c r="F1273" s="12">
        <v>3</v>
      </c>
      <c r="G1273" s="12">
        <v>336.1</v>
      </c>
      <c r="H1273" s="41">
        <v>0.12</v>
      </c>
      <c r="I1273" s="12" t="s">
        <v>1957</v>
      </c>
      <c r="J1273" s="12">
        <v>887.30400000000009</v>
      </c>
      <c r="K1273" s="17">
        <f t="shared" si="57"/>
        <v>3</v>
      </c>
      <c r="L1273" s="20">
        <f t="shared" si="58"/>
        <v>336.1</v>
      </c>
      <c r="M1273" s="45">
        <f t="shared" si="59"/>
        <v>0.12</v>
      </c>
    </row>
    <row r="1274" spans="1:13" x14ac:dyDescent="0.3">
      <c r="A1274" s="11" t="s">
        <v>3232</v>
      </c>
      <c r="B1274" s="39">
        <v>45876</v>
      </c>
      <c r="C1274" s="12" t="s">
        <v>1292</v>
      </c>
      <c r="D1274" s="12" t="s">
        <v>1657</v>
      </c>
      <c r="E1274" s="12" t="s">
        <v>1907</v>
      </c>
      <c r="F1274" s="12">
        <v>3</v>
      </c>
      <c r="G1274" s="12">
        <v>310.36</v>
      </c>
      <c r="H1274" s="41">
        <v>0.14000000000000001</v>
      </c>
      <c r="I1274" s="12" t="s">
        <v>1957</v>
      </c>
      <c r="J1274" s="12">
        <v>800.72879999999998</v>
      </c>
      <c r="K1274" s="17">
        <f t="shared" si="57"/>
        <v>3</v>
      </c>
      <c r="L1274" s="20">
        <f t="shared" si="58"/>
        <v>310.36</v>
      </c>
      <c r="M1274" s="45">
        <f t="shared" si="59"/>
        <v>0.14000000000000001</v>
      </c>
    </row>
    <row r="1275" spans="1:13" x14ac:dyDescent="0.3">
      <c r="A1275" s="11" t="s">
        <v>3233</v>
      </c>
      <c r="B1275" s="39">
        <v>45772</v>
      </c>
      <c r="C1275" s="12" t="s">
        <v>897</v>
      </c>
      <c r="D1275" s="12" t="s">
        <v>1870</v>
      </c>
      <c r="E1275" s="12" t="s">
        <v>1910</v>
      </c>
      <c r="F1275" s="12">
        <v>3</v>
      </c>
      <c r="G1275" s="12">
        <v>992.81</v>
      </c>
      <c r="H1275" s="41">
        <v>0.04</v>
      </c>
      <c r="I1275" s="12" t="s">
        <v>1954</v>
      </c>
      <c r="J1275" s="12">
        <v>2859.2928000000002</v>
      </c>
      <c r="K1275" s="17">
        <f t="shared" si="57"/>
        <v>3</v>
      </c>
      <c r="L1275" s="20">
        <f t="shared" si="58"/>
        <v>992.81</v>
      </c>
      <c r="M1275" s="45">
        <f t="shared" si="59"/>
        <v>0.04</v>
      </c>
    </row>
    <row r="1276" spans="1:13" x14ac:dyDescent="0.3">
      <c r="A1276" s="11" t="s">
        <v>3234</v>
      </c>
      <c r="B1276" s="39">
        <v>45217</v>
      </c>
      <c r="C1276" s="12" t="s">
        <v>655</v>
      </c>
      <c r="D1276" s="12" t="s">
        <v>1755</v>
      </c>
      <c r="E1276" s="12" t="s">
        <v>1920</v>
      </c>
      <c r="F1276" s="12">
        <v>3</v>
      </c>
      <c r="G1276" s="12">
        <v>257.11</v>
      </c>
      <c r="H1276" s="41">
        <v>0.26</v>
      </c>
      <c r="I1276" s="12" t="s">
        <v>1957</v>
      </c>
      <c r="J1276" s="12">
        <v>570.78420000000006</v>
      </c>
      <c r="K1276" s="17">
        <f t="shared" si="57"/>
        <v>3</v>
      </c>
      <c r="L1276" s="20">
        <f t="shared" si="58"/>
        <v>257.11</v>
      </c>
      <c r="M1276" s="45">
        <f t="shared" si="59"/>
        <v>0.26</v>
      </c>
    </row>
    <row r="1277" spans="1:13" x14ac:dyDescent="0.3">
      <c r="A1277" s="11" t="s">
        <v>3235</v>
      </c>
      <c r="B1277" s="39">
        <v>45739</v>
      </c>
      <c r="C1277" s="12" t="s">
        <v>721</v>
      </c>
      <c r="D1277" s="12" t="s">
        <v>1861</v>
      </c>
      <c r="E1277" s="12" t="s">
        <v>1922</v>
      </c>
      <c r="F1277" s="12">
        <v>4</v>
      </c>
      <c r="G1277" s="12">
        <v>816.29</v>
      </c>
      <c r="H1277" s="41">
        <v>0.24</v>
      </c>
      <c r="I1277" s="12" t="s">
        <v>1954</v>
      </c>
      <c r="J1277" s="12">
        <v>2481.5216</v>
      </c>
      <c r="K1277" s="17">
        <f t="shared" si="57"/>
        <v>4</v>
      </c>
      <c r="L1277" s="20">
        <f t="shared" si="58"/>
        <v>816.29</v>
      </c>
      <c r="M1277" s="45">
        <f t="shared" si="59"/>
        <v>0.24</v>
      </c>
    </row>
    <row r="1278" spans="1:13" x14ac:dyDescent="0.3">
      <c r="A1278" s="11" t="s">
        <v>3236</v>
      </c>
      <c r="B1278" s="39">
        <v>45272</v>
      </c>
      <c r="C1278" s="12" t="s">
        <v>427</v>
      </c>
      <c r="D1278" s="12" t="s">
        <v>1755</v>
      </c>
      <c r="E1278" s="12" t="s">
        <v>1922</v>
      </c>
      <c r="F1278" s="12">
        <v>4</v>
      </c>
      <c r="G1278" s="12">
        <v>755.82</v>
      </c>
      <c r="H1278" s="41">
        <v>0.22</v>
      </c>
      <c r="I1278" s="12" t="s">
        <v>1957</v>
      </c>
      <c r="J1278" s="12">
        <v>2358.1583999999998</v>
      </c>
      <c r="K1278" s="17">
        <f t="shared" si="57"/>
        <v>4</v>
      </c>
      <c r="L1278" s="20">
        <f t="shared" si="58"/>
        <v>755.82</v>
      </c>
      <c r="M1278" s="45">
        <f t="shared" si="59"/>
        <v>0.22</v>
      </c>
    </row>
    <row r="1279" spans="1:13" x14ac:dyDescent="0.3">
      <c r="A1279" s="11" t="s">
        <v>3237</v>
      </c>
      <c r="B1279" s="39">
        <v>45524</v>
      </c>
      <c r="C1279" s="12" t="s">
        <v>24</v>
      </c>
      <c r="D1279" s="12" t="s">
        <v>1550</v>
      </c>
      <c r="E1279" s="12" t="s">
        <v>1927</v>
      </c>
      <c r="F1279" s="12">
        <v>1</v>
      </c>
      <c r="G1279" s="12">
        <v>449.6</v>
      </c>
      <c r="H1279" s="41">
        <v>0.01</v>
      </c>
      <c r="I1279" s="12" t="s">
        <v>1954</v>
      </c>
      <c r="J1279" s="12">
        <v>445.10399999999998</v>
      </c>
      <c r="K1279" s="17">
        <f t="shared" si="57"/>
        <v>1</v>
      </c>
      <c r="L1279" s="20">
        <f t="shared" si="58"/>
        <v>449.6</v>
      </c>
      <c r="M1279" s="45">
        <f t="shared" si="59"/>
        <v>0.01</v>
      </c>
    </row>
    <row r="1280" spans="1:13" x14ac:dyDescent="0.3">
      <c r="A1280" s="11" t="s">
        <v>3238</v>
      </c>
      <c r="B1280" s="39">
        <v>45481</v>
      </c>
      <c r="C1280" s="12" t="s">
        <v>1111</v>
      </c>
      <c r="D1280" s="12" t="s">
        <v>1607</v>
      </c>
      <c r="E1280" s="12" t="s">
        <v>1880</v>
      </c>
      <c r="F1280" s="12">
        <v>2</v>
      </c>
      <c r="G1280" s="12">
        <v>779.29</v>
      </c>
      <c r="H1280" s="41">
        <v>0.12</v>
      </c>
      <c r="I1280" s="12" t="s">
        <v>1957</v>
      </c>
      <c r="J1280" s="12">
        <v>1371.5504000000001</v>
      </c>
      <c r="K1280" s="17">
        <f t="shared" si="57"/>
        <v>2</v>
      </c>
      <c r="L1280" s="20">
        <f t="shared" si="58"/>
        <v>779.29</v>
      </c>
      <c r="M1280" s="45">
        <f t="shared" si="59"/>
        <v>0.12</v>
      </c>
    </row>
    <row r="1281" spans="1:13" x14ac:dyDescent="0.3">
      <c r="A1281" s="11" t="s">
        <v>3239</v>
      </c>
      <c r="B1281" s="39">
        <v>45267</v>
      </c>
      <c r="C1281" s="12" t="s">
        <v>1964</v>
      </c>
      <c r="D1281" s="12" t="s">
        <v>1807</v>
      </c>
      <c r="E1281" s="12" t="s">
        <v>1935</v>
      </c>
      <c r="F1281" s="12">
        <v>1</v>
      </c>
      <c r="G1281" s="12">
        <v>748.75</v>
      </c>
      <c r="H1281" s="41">
        <v>0.1</v>
      </c>
      <c r="I1281" s="12" t="s">
        <v>1957</v>
      </c>
      <c r="J1281" s="12">
        <v>673.875</v>
      </c>
      <c r="K1281" s="17">
        <f t="shared" si="57"/>
        <v>1</v>
      </c>
      <c r="L1281" s="20">
        <f t="shared" si="58"/>
        <v>748.75</v>
      </c>
      <c r="M1281" s="45">
        <f t="shared" si="59"/>
        <v>0.1</v>
      </c>
    </row>
    <row r="1282" spans="1:13" x14ac:dyDescent="0.3">
      <c r="A1282" s="11" t="s">
        <v>3240</v>
      </c>
      <c r="B1282" s="39">
        <v>45328</v>
      </c>
      <c r="C1282" s="12" t="s">
        <v>605</v>
      </c>
      <c r="D1282" s="12" t="s">
        <v>1843</v>
      </c>
      <c r="E1282" s="12" t="s">
        <v>1880</v>
      </c>
      <c r="F1282" s="12">
        <v>2</v>
      </c>
      <c r="G1282" s="12">
        <v>121.67</v>
      </c>
      <c r="H1282" s="41">
        <v>0.08</v>
      </c>
      <c r="I1282" s="12" t="s">
        <v>1957</v>
      </c>
      <c r="J1282" s="12">
        <v>223.87280000000001</v>
      </c>
      <c r="K1282" s="17">
        <f t="shared" ref="K1282:K1345" si="60">IF(F1282="",AVERAGEIF($D$2:$D$2000,D1282,$F$2:$F$2000),F1282)</f>
        <v>2</v>
      </c>
      <c r="L1282" s="20">
        <f t="shared" ref="L1282:L1345" si="61">IF(G1282="",AVERAGEIF($D$2:$D$2000,D1282,$G$2:$G$2000),G1282)</f>
        <v>121.67</v>
      </c>
      <c r="M1282" s="45">
        <f t="shared" ref="M1282:M1345" si="62">IF(H1282="",AVERAGE($D$2:$D$2000,D1282,$H$2:$H$2000),H1282)</f>
        <v>0.08</v>
      </c>
    </row>
    <row r="1283" spans="1:13" x14ac:dyDescent="0.3">
      <c r="A1283" s="11" t="s">
        <v>3241</v>
      </c>
      <c r="B1283" s="39">
        <v>45787</v>
      </c>
      <c r="C1283" s="12" t="s">
        <v>1521</v>
      </c>
      <c r="D1283" s="12" t="s">
        <v>1721</v>
      </c>
      <c r="E1283" s="12" t="s">
        <v>1929</v>
      </c>
      <c r="F1283" s="12">
        <v>3</v>
      </c>
      <c r="G1283" s="12">
        <v>225.14</v>
      </c>
      <c r="H1283" s="41">
        <v>0.15</v>
      </c>
      <c r="I1283" s="12" t="s">
        <v>1957</v>
      </c>
      <c r="J1283" s="12">
        <v>574.10699999999997</v>
      </c>
      <c r="K1283" s="17">
        <f t="shared" si="60"/>
        <v>3</v>
      </c>
      <c r="L1283" s="20">
        <f t="shared" si="61"/>
        <v>225.14</v>
      </c>
      <c r="M1283" s="45">
        <f t="shared" si="62"/>
        <v>0.15</v>
      </c>
    </row>
    <row r="1284" spans="1:13" x14ac:dyDescent="0.3">
      <c r="A1284" s="11" t="s">
        <v>3242</v>
      </c>
      <c r="B1284" s="39">
        <v>45876</v>
      </c>
      <c r="C1284" s="12" t="s">
        <v>1021</v>
      </c>
      <c r="D1284" s="12" t="s">
        <v>1657</v>
      </c>
      <c r="E1284" s="12" t="s">
        <v>1941</v>
      </c>
      <c r="F1284" s="12">
        <v>1</v>
      </c>
      <c r="G1284" s="12">
        <v>654.17999999999995</v>
      </c>
      <c r="H1284" s="41">
        <v>0.19</v>
      </c>
      <c r="I1284" s="12" t="s">
        <v>1954</v>
      </c>
      <c r="J1284" s="12">
        <v>529.88580000000002</v>
      </c>
      <c r="K1284" s="17">
        <f t="shared" si="60"/>
        <v>1</v>
      </c>
      <c r="L1284" s="20">
        <f t="shared" si="61"/>
        <v>654.17999999999995</v>
      </c>
      <c r="M1284" s="45">
        <f t="shared" si="62"/>
        <v>0.19</v>
      </c>
    </row>
    <row r="1285" spans="1:13" x14ac:dyDescent="0.3">
      <c r="A1285" s="11" t="s">
        <v>3243</v>
      </c>
      <c r="B1285" s="39">
        <v>45552</v>
      </c>
      <c r="C1285" s="12" t="s">
        <v>222</v>
      </c>
      <c r="D1285" s="12" t="s">
        <v>1789</v>
      </c>
      <c r="E1285" s="12" t="s">
        <v>1901</v>
      </c>
      <c r="F1285" s="12">
        <v>2</v>
      </c>
      <c r="G1285" s="12">
        <v>504.98</v>
      </c>
      <c r="H1285" s="41">
        <v>0.08</v>
      </c>
      <c r="I1285" s="12" t="s">
        <v>1957</v>
      </c>
      <c r="J1285" s="12">
        <v>929.16320000000007</v>
      </c>
      <c r="K1285" s="17">
        <f t="shared" si="60"/>
        <v>2</v>
      </c>
      <c r="L1285" s="20">
        <f t="shared" si="61"/>
        <v>504.98</v>
      </c>
      <c r="M1285" s="45">
        <f t="shared" si="62"/>
        <v>0.08</v>
      </c>
    </row>
    <row r="1286" spans="1:13" x14ac:dyDescent="0.3">
      <c r="A1286" s="11" t="s">
        <v>3244</v>
      </c>
      <c r="B1286" s="39">
        <v>45823</v>
      </c>
      <c r="C1286" s="12" t="s">
        <v>1192</v>
      </c>
      <c r="D1286" s="12" t="s">
        <v>1737</v>
      </c>
      <c r="E1286" s="12" t="s">
        <v>1910</v>
      </c>
      <c r="F1286" s="12">
        <v>2</v>
      </c>
      <c r="G1286" s="12">
        <v>623.20000000000005</v>
      </c>
      <c r="H1286" s="41">
        <v>0.14000000000000001</v>
      </c>
      <c r="I1286" s="12" t="s">
        <v>1957</v>
      </c>
      <c r="J1286" s="12">
        <v>1071.904</v>
      </c>
      <c r="K1286" s="17">
        <f t="shared" si="60"/>
        <v>2</v>
      </c>
      <c r="L1286" s="20">
        <f t="shared" si="61"/>
        <v>623.20000000000005</v>
      </c>
      <c r="M1286" s="45">
        <f t="shared" si="62"/>
        <v>0.14000000000000001</v>
      </c>
    </row>
    <row r="1287" spans="1:13" x14ac:dyDescent="0.3">
      <c r="A1287" s="11" t="s">
        <v>3245</v>
      </c>
      <c r="B1287" s="39">
        <v>45622</v>
      </c>
      <c r="C1287" s="12" t="s">
        <v>1033</v>
      </c>
      <c r="D1287" s="12" t="s">
        <v>1570</v>
      </c>
      <c r="E1287" s="12" t="s">
        <v>1932</v>
      </c>
      <c r="F1287" s="12">
        <v>2</v>
      </c>
      <c r="G1287" s="12">
        <v>530.54</v>
      </c>
      <c r="H1287" s="41">
        <v>0.28000000000000003</v>
      </c>
      <c r="I1287" s="12" t="s">
        <v>1957</v>
      </c>
      <c r="J1287" s="12">
        <v>763.97759999999994</v>
      </c>
      <c r="K1287" s="17">
        <f t="shared" si="60"/>
        <v>2</v>
      </c>
      <c r="L1287" s="20">
        <f t="shared" si="61"/>
        <v>530.54</v>
      </c>
      <c r="M1287" s="45">
        <f t="shared" si="62"/>
        <v>0.28000000000000003</v>
      </c>
    </row>
    <row r="1288" spans="1:13" x14ac:dyDescent="0.3">
      <c r="A1288" s="11" t="s">
        <v>3246</v>
      </c>
      <c r="B1288" s="39">
        <v>45810</v>
      </c>
      <c r="C1288" s="12" t="s">
        <v>1153</v>
      </c>
      <c r="D1288" s="12" t="s">
        <v>1550</v>
      </c>
      <c r="E1288" s="12" t="s">
        <v>1932</v>
      </c>
      <c r="F1288" s="12">
        <v>3</v>
      </c>
      <c r="G1288" s="12">
        <v>279.45</v>
      </c>
      <c r="H1288" s="41">
        <v>0.15</v>
      </c>
      <c r="I1288" s="12" t="s">
        <v>1957</v>
      </c>
      <c r="J1288" s="12">
        <v>712.59749999999985</v>
      </c>
      <c r="K1288" s="17">
        <f t="shared" si="60"/>
        <v>3</v>
      </c>
      <c r="L1288" s="20">
        <f t="shared" si="61"/>
        <v>279.45</v>
      </c>
      <c r="M1288" s="45">
        <f t="shared" si="62"/>
        <v>0.15</v>
      </c>
    </row>
    <row r="1289" spans="1:13" x14ac:dyDescent="0.3">
      <c r="A1289" s="11" t="s">
        <v>3247</v>
      </c>
      <c r="B1289" s="39">
        <v>45645</v>
      </c>
      <c r="C1289" s="12" t="s">
        <v>859</v>
      </c>
      <c r="D1289" s="12" t="s">
        <v>1600</v>
      </c>
      <c r="E1289" s="12" t="s">
        <v>1910</v>
      </c>
      <c r="F1289" s="12">
        <v>3</v>
      </c>
      <c r="G1289" s="12">
        <v>906.99</v>
      </c>
      <c r="H1289" s="41">
        <v>0.26</v>
      </c>
      <c r="I1289" s="12" t="s">
        <v>1957</v>
      </c>
      <c r="J1289" s="12">
        <v>2013.5178000000001</v>
      </c>
      <c r="K1289" s="17">
        <f t="shared" si="60"/>
        <v>3</v>
      </c>
      <c r="L1289" s="20">
        <f t="shared" si="61"/>
        <v>906.99</v>
      </c>
      <c r="M1289" s="45">
        <f t="shared" si="62"/>
        <v>0.26</v>
      </c>
    </row>
    <row r="1290" spans="1:13" x14ac:dyDescent="0.3">
      <c r="A1290" s="11" t="s">
        <v>3248</v>
      </c>
      <c r="B1290" s="39">
        <v>45749</v>
      </c>
      <c r="C1290" s="12" t="s">
        <v>262</v>
      </c>
      <c r="D1290" s="12" t="s">
        <v>1816</v>
      </c>
      <c r="E1290" s="12" t="s">
        <v>1935</v>
      </c>
      <c r="F1290" s="12">
        <v>4</v>
      </c>
      <c r="G1290" s="12">
        <v>408.76</v>
      </c>
      <c r="H1290" s="41">
        <v>0.12</v>
      </c>
      <c r="I1290" s="12" t="s">
        <v>1957</v>
      </c>
      <c r="J1290" s="12">
        <v>1438.8352</v>
      </c>
      <c r="K1290" s="17">
        <f t="shared" si="60"/>
        <v>4</v>
      </c>
      <c r="L1290" s="20">
        <f t="shared" si="61"/>
        <v>408.76</v>
      </c>
      <c r="M1290" s="45">
        <f t="shared" si="62"/>
        <v>0.12</v>
      </c>
    </row>
    <row r="1291" spans="1:13" x14ac:dyDescent="0.3">
      <c r="A1291" s="11" t="s">
        <v>3249</v>
      </c>
      <c r="B1291" s="39">
        <v>45537</v>
      </c>
      <c r="C1291" s="12" t="s">
        <v>592</v>
      </c>
      <c r="D1291" s="12" t="s">
        <v>1679</v>
      </c>
      <c r="E1291" s="12" t="s">
        <v>1914</v>
      </c>
      <c r="F1291" s="12">
        <v>2</v>
      </c>
      <c r="G1291" s="12">
        <v>117.34</v>
      </c>
      <c r="H1291" s="41">
        <v>0.09</v>
      </c>
      <c r="I1291" s="12" t="s">
        <v>1954</v>
      </c>
      <c r="J1291" s="12">
        <v>213.55879999999999</v>
      </c>
      <c r="K1291" s="17">
        <f t="shared" si="60"/>
        <v>2</v>
      </c>
      <c r="L1291" s="20">
        <f t="shared" si="61"/>
        <v>117.34</v>
      </c>
      <c r="M1291" s="45">
        <f t="shared" si="62"/>
        <v>0.09</v>
      </c>
    </row>
    <row r="1292" spans="1:13" x14ac:dyDescent="0.3">
      <c r="A1292" s="11" t="s">
        <v>3250</v>
      </c>
      <c r="B1292" s="39">
        <v>45376</v>
      </c>
      <c r="C1292" s="12" t="s">
        <v>565</v>
      </c>
      <c r="D1292" s="12" t="s">
        <v>1849</v>
      </c>
      <c r="E1292" s="12" t="s">
        <v>1927</v>
      </c>
      <c r="F1292" s="12">
        <v>3</v>
      </c>
      <c r="G1292" s="12">
        <v>690.27</v>
      </c>
      <c r="H1292" s="41">
        <v>7.0000000000000007E-2</v>
      </c>
      <c r="I1292" s="12" t="s">
        <v>1954</v>
      </c>
      <c r="J1292" s="12">
        <v>1925.8533</v>
      </c>
      <c r="K1292" s="17">
        <f t="shared" si="60"/>
        <v>3</v>
      </c>
      <c r="L1292" s="20">
        <f t="shared" si="61"/>
        <v>690.27</v>
      </c>
      <c r="M1292" s="45">
        <f t="shared" si="62"/>
        <v>7.0000000000000007E-2</v>
      </c>
    </row>
    <row r="1293" spans="1:13" x14ac:dyDescent="0.3">
      <c r="A1293" s="11" t="s">
        <v>3251</v>
      </c>
      <c r="B1293" s="39">
        <v>45709</v>
      </c>
      <c r="C1293" s="12" t="s">
        <v>385</v>
      </c>
      <c r="D1293" s="12" t="s">
        <v>1654</v>
      </c>
      <c r="E1293" s="12" t="s">
        <v>1935</v>
      </c>
      <c r="F1293" s="12">
        <v>4</v>
      </c>
      <c r="G1293" s="12">
        <v>377.18</v>
      </c>
      <c r="H1293" s="41">
        <v>0.24</v>
      </c>
      <c r="I1293" s="12" t="s">
        <v>1954</v>
      </c>
      <c r="J1293" s="12">
        <v>1146.6271999999999</v>
      </c>
      <c r="K1293" s="17">
        <f t="shared" si="60"/>
        <v>4</v>
      </c>
      <c r="L1293" s="20">
        <f t="shared" si="61"/>
        <v>377.18</v>
      </c>
      <c r="M1293" s="45">
        <f t="shared" si="62"/>
        <v>0.24</v>
      </c>
    </row>
    <row r="1294" spans="1:13" x14ac:dyDescent="0.3">
      <c r="A1294" s="11" t="s">
        <v>3252</v>
      </c>
      <c r="B1294" s="39">
        <v>45446</v>
      </c>
      <c r="C1294" s="12" t="s">
        <v>397</v>
      </c>
      <c r="D1294" s="12" t="s">
        <v>1693</v>
      </c>
      <c r="E1294" s="12" t="s">
        <v>1880</v>
      </c>
      <c r="F1294" s="12">
        <v>1</v>
      </c>
      <c r="G1294" s="12">
        <v>70.52</v>
      </c>
      <c r="H1294" s="41">
        <v>0.08</v>
      </c>
      <c r="I1294" s="12" t="s">
        <v>1957</v>
      </c>
      <c r="J1294" s="12">
        <v>64.878399999999999</v>
      </c>
      <c r="K1294" s="17">
        <f t="shared" si="60"/>
        <v>1</v>
      </c>
      <c r="L1294" s="20">
        <f t="shared" si="61"/>
        <v>70.52</v>
      </c>
      <c r="M1294" s="45">
        <f t="shared" si="62"/>
        <v>0.08</v>
      </c>
    </row>
    <row r="1295" spans="1:13" x14ac:dyDescent="0.3">
      <c r="A1295" s="11" t="s">
        <v>3253</v>
      </c>
      <c r="B1295" s="39">
        <v>45330</v>
      </c>
      <c r="C1295" s="12" t="s">
        <v>885</v>
      </c>
      <c r="D1295" s="12" t="s">
        <v>1686</v>
      </c>
      <c r="E1295" s="12" t="s">
        <v>1914</v>
      </c>
      <c r="F1295" s="12">
        <v>1</v>
      </c>
      <c r="G1295" s="12">
        <v>40.25</v>
      </c>
      <c r="H1295" s="41">
        <v>0.1</v>
      </c>
      <c r="I1295" s="12" t="s">
        <v>1954</v>
      </c>
      <c r="J1295" s="12">
        <v>36.225000000000001</v>
      </c>
      <c r="K1295" s="17">
        <f t="shared" si="60"/>
        <v>1</v>
      </c>
      <c r="L1295" s="20">
        <f t="shared" si="61"/>
        <v>40.25</v>
      </c>
      <c r="M1295" s="45">
        <f t="shared" si="62"/>
        <v>0.1</v>
      </c>
    </row>
    <row r="1296" spans="1:13" x14ac:dyDescent="0.3">
      <c r="A1296" s="11" t="s">
        <v>3254</v>
      </c>
      <c r="B1296" s="39">
        <v>45388</v>
      </c>
      <c r="C1296" s="12" t="s">
        <v>756</v>
      </c>
      <c r="D1296" s="12" t="s">
        <v>1843</v>
      </c>
      <c r="E1296" s="12" t="s">
        <v>1920</v>
      </c>
      <c r="F1296" s="12">
        <v>3</v>
      </c>
      <c r="G1296" s="12">
        <v>539.44000000000005</v>
      </c>
      <c r="H1296" s="41">
        <v>0.05</v>
      </c>
      <c r="I1296" s="12" t="s">
        <v>1957</v>
      </c>
      <c r="J1296" s="12">
        <v>1537.404</v>
      </c>
      <c r="K1296" s="17">
        <f t="shared" si="60"/>
        <v>3</v>
      </c>
      <c r="L1296" s="20">
        <f t="shared" si="61"/>
        <v>539.44000000000005</v>
      </c>
      <c r="M1296" s="45">
        <f t="shared" si="62"/>
        <v>0.05</v>
      </c>
    </row>
    <row r="1297" spans="1:13" x14ac:dyDescent="0.3">
      <c r="A1297" s="11" t="s">
        <v>3255</v>
      </c>
      <c r="B1297" s="39">
        <v>45313</v>
      </c>
      <c r="C1297" s="12" t="s">
        <v>801</v>
      </c>
      <c r="D1297" s="12" t="s">
        <v>1755</v>
      </c>
      <c r="E1297" s="12" t="s">
        <v>1897</v>
      </c>
      <c r="F1297" s="12">
        <v>3</v>
      </c>
      <c r="G1297" s="12">
        <v>543.49</v>
      </c>
      <c r="H1297" s="41">
        <v>0.05</v>
      </c>
      <c r="I1297" s="12" t="s">
        <v>1954</v>
      </c>
      <c r="J1297" s="12">
        <v>1548.9465</v>
      </c>
      <c r="K1297" s="17">
        <f t="shared" si="60"/>
        <v>3</v>
      </c>
      <c r="L1297" s="20">
        <f t="shared" si="61"/>
        <v>543.49</v>
      </c>
      <c r="M1297" s="45">
        <f t="shared" si="62"/>
        <v>0.05</v>
      </c>
    </row>
    <row r="1298" spans="1:13" x14ac:dyDescent="0.3">
      <c r="A1298" s="11" t="s">
        <v>3256</v>
      </c>
      <c r="B1298" s="39">
        <v>45221</v>
      </c>
      <c r="C1298" s="12" t="s">
        <v>1030</v>
      </c>
      <c r="D1298" s="12" t="s">
        <v>1579</v>
      </c>
      <c r="E1298" s="12" t="s">
        <v>1904</v>
      </c>
      <c r="F1298" s="12">
        <v>4</v>
      </c>
      <c r="G1298" s="12">
        <v>547.21</v>
      </c>
      <c r="H1298" s="41">
        <v>0.1</v>
      </c>
      <c r="I1298" s="12" t="s">
        <v>1957</v>
      </c>
      <c r="J1298" s="12">
        <v>1969.9559999999999</v>
      </c>
      <c r="K1298" s="17">
        <f t="shared" si="60"/>
        <v>4</v>
      </c>
      <c r="L1298" s="20">
        <f t="shared" si="61"/>
        <v>547.21</v>
      </c>
      <c r="M1298" s="45">
        <f t="shared" si="62"/>
        <v>0.1</v>
      </c>
    </row>
    <row r="1299" spans="1:13" x14ac:dyDescent="0.3">
      <c r="A1299" s="11" t="s">
        <v>3257</v>
      </c>
      <c r="B1299" s="39">
        <v>45619</v>
      </c>
      <c r="C1299" s="12" t="s">
        <v>783</v>
      </c>
      <c r="D1299" s="12" t="s">
        <v>1770</v>
      </c>
      <c r="E1299" s="12" t="s">
        <v>1885</v>
      </c>
      <c r="F1299" s="12">
        <v>2</v>
      </c>
      <c r="G1299" s="12">
        <v>892.46</v>
      </c>
      <c r="H1299" s="41">
        <v>7.0000000000000007E-2</v>
      </c>
      <c r="I1299" s="12" t="s">
        <v>1954</v>
      </c>
      <c r="J1299" s="12">
        <v>1659.9756</v>
      </c>
      <c r="K1299" s="17">
        <f t="shared" si="60"/>
        <v>2</v>
      </c>
      <c r="L1299" s="20">
        <f t="shared" si="61"/>
        <v>892.46</v>
      </c>
      <c r="M1299" s="45">
        <f t="shared" si="62"/>
        <v>7.0000000000000007E-2</v>
      </c>
    </row>
    <row r="1300" spans="1:13" x14ac:dyDescent="0.3">
      <c r="A1300" s="11" t="s">
        <v>3258</v>
      </c>
      <c r="B1300" s="39">
        <v>45286</v>
      </c>
      <c r="C1300" s="12" t="s">
        <v>1219</v>
      </c>
      <c r="D1300" s="12" t="s">
        <v>1648</v>
      </c>
      <c r="E1300" s="12" t="s">
        <v>1910</v>
      </c>
      <c r="F1300" s="12">
        <v>2</v>
      </c>
      <c r="G1300" s="12">
        <v>853.41</v>
      </c>
      <c r="H1300" s="41">
        <v>0.25</v>
      </c>
      <c r="I1300" s="12" t="s">
        <v>1952</v>
      </c>
      <c r="J1300" s="12">
        <v>1280.115</v>
      </c>
      <c r="K1300" s="17">
        <f t="shared" si="60"/>
        <v>2</v>
      </c>
      <c r="L1300" s="20">
        <f t="shared" si="61"/>
        <v>853.41</v>
      </c>
      <c r="M1300" s="45">
        <f t="shared" si="62"/>
        <v>0.25</v>
      </c>
    </row>
    <row r="1301" spans="1:13" x14ac:dyDescent="0.3">
      <c r="A1301" s="11" t="s">
        <v>3259</v>
      </c>
      <c r="B1301" s="39">
        <v>45451</v>
      </c>
      <c r="C1301" s="12" t="s">
        <v>391</v>
      </c>
      <c r="D1301" s="12" t="s">
        <v>1822</v>
      </c>
      <c r="E1301" s="12" t="s">
        <v>1907</v>
      </c>
      <c r="F1301" s="12">
        <v>1</v>
      </c>
      <c r="G1301" s="12">
        <v>162.13999999999999</v>
      </c>
      <c r="H1301" s="41">
        <v>7.0000000000000007E-2</v>
      </c>
      <c r="I1301" s="12" t="s">
        <v>1954</v>
      </c>
      <c r="J1301" s="12">
        <v>150.7902</v>
      </c>
      <c r="K1301" s="17">
        <f t="shared" si="60"/>
        <v>1</v>
      </c>
      <c r="L1301" s="20">
        <f t="shared" si="61"/>
        <v>162.13999999999999</v>
      </c>
      <c r="M1301" s="45">
        <f t="shared" si="62"/>
        <v>7.0000000000000007E-2</v>
      </c>
    </row>
    <row r="1302" spans="1:13" x14ac:dyDescent="0.3">
      <c r="A1302" s="11" t="s">
        <v>3260</v>
      </c>
      <c r="B1302" s="39">
        <v>45478</v>
      </c>
      <c r="C1302" s="12" t="s">
        <v>502</v>
      </c>
      <c r="D1302" s="12" t="s">
        <v>1864</v>
      </c>
      <c r="E1302" s="12" t="s">
        <v>1932</v>
      </c>
      <c r="F1302" s="12">
        <v>1</v>
      </c>
      <c r="G1302" s="12">
        <v>893.14</v>
      </c>
      <c r="H1302" s="41">
        <v>0.09</v>
      </c>
      <c r="I1302" s="12" t="s">
        <v>1952</v>
      </c>
      <c r="J1302" s="12">
        <v>812.75739999999996</v>
      </c>
      <c r="K1302" s="17">
        <f t="shared" si="60"/>
        <v>1</v>
      </c>
      <c r="L1302" s="20">
        <f t="shared" si="61"/>
        <v>893.14</v>
      </c>
      <c r="M1302" s="45">
        <f t="shared" si="62"/>
        <v>0.09</v>
      </c>
    </row>
    <row r="1303" spans="1:13" x14ac:dyDescent="0.3">
      <c r="A1303" s="11" t="s">
        <v>3261</v>
      </c>
      <c r="B1303" s="39">
        <v>45528</v>
      </c>
      <c r="C1303" s="12" t="s">
        <v>370</v>
      </c>
      <c r="D1303" s="12" t="s">
        <v>1673</v>
      </c>
      <c r="E1303" s="12" t="s">
        <v>1910</v>
      </c>
      <c r="F1303" s="12">
        <v>4</v>
      </c>
      <c r="G1303" s="12">
        <v>349.07</v>
      </c>
      <c r="H1303" s="41">
        <v>0.28000000000000003</v>
      </c>
      <c r="I1303" s="12" t="s">
        <v>1952</v>
      </c>
      <c r="J1303" s="12">
        <v>1005.3216</v>
      </c>
      <c r="K1303" s="17">
        <f t="shared" si="60"/>
        <v>4</v>
      </c>
      <c r="L1303" s="20">
        <f t="shared" si="61"/>
        <v>349.07</v>
      </c>
      <c r="M1303" s="45">
        <f t="shared" si="62"/>
        <v>0.28000000000000003</v>
      </c>
    </row>
    <row r="1304" spans="1:13" x14ac:dyDescent="0.3">
      <c r="A1304" s="11" t="s">
        <v>3262</v>
      </c>
      <c r="B1304" s="39">
        <v>45418</v>
      </c>
      <c r="C1304" s="12" t="s">
        <v>909</v>
      </c>
      <c r="D1304" s="12" t="s">
        <v>1819</v>
      </c>
      <c r="E1304" s="12" t="s">
        <v>1925</v>
      </c>
      <c r="F1304" s="12">
        <v>1</v>
      </c>
      <c r="G1304" s="12">
        <v>747.9</v>
      </c>
      <c r="H1304" s="41">
        <v>0.21</v>
      </c>
      <c r="I1304" s="12" t="s">
        <v>1957</v>
      </c>
      <c r="J1304" s="12">
        <v>590.84100000000001</v>
      </c>
      <c r="K1304" s="17">
        <f t="shared" si="60"/>
        <v>1</v>
      </c>
      <c r="L1304" s="20">
        <f t="shared" si="61"/>
        <v>747.9</v>
      </c>
      <c r="M1304" s="45">
        <f t="shared" si="62"/>
        <v>0.21</v>
      </c>
    </row>
    <row r="1305" spans="1:13" x14ac:dyDescent="0.3">
      <c r="A1305" s="11" t="s">
        <v>3263</v>
      </c>
      <c r="B1305" s="39">
        <v>45478</v>
      </c>
      <c r="C1305" s="12" t="s">
        <v>131</v>
      </c>
      <c r="D1305" s="12" t="s">
        <v>1819</v>
      </c>
      <c r="E1305" s="12" t="s">
        <v>1904</v>
      </c>
      <c r="F1305" s="12">
        <v>3</v>
      </c>
      <c r="G1305" s="12">
        <v>438.92</v>
      </c>
      <c r="H1305" s="41">
        <v>0.21</v>
      </c>
      <c r="I1305" s="12" t="s">
        <v>1952</v>
      </c>
      <c r="J1305" s="12">
        <v>1040.2403999999999</v>
      </c>
      <c r="K1305" s="17">
        <f t="shared" si="60"/>
        <v>3</v>
      </c>
      <c r="L1305" s="20">
        <f t="shared" si="61"/>
        <v>438.92</v>
      </c>
      <c r="M1305" s="45">
        <f t="shared" si="62"/>
        <v>0.21</v>
      </c>
    </row>
    <row r="1306" spans="1:13" x14ac:dyDescent="0.3">
      <c r="A1306" s="11" t="s">
        <v>3264</v>
      </c>
      <c r="B1306" s="39">
        <v>45232</v>
      </c>
      <c r="C1306" s="12" t="s">
        <v>430</v>
      </c>
      <c r="D1306" s="12" t="s">
        <v>1807</v>
      </c>
      <c r="E1306" s="12" t="s">
        <v>1897</v>
      </c>
      <c r="F1306" s="12">
        <v>4</v>
      </c>
      <c r="G1306" s="12">
        <v>665.38</v>
      </c>
      <c r="H1306" s="41">
        <v>0.18</v>
      </c>
      <c r="I1306" s="12" t="s">
        <v>1952</v>
      </c>
      <c r="J1306" s="12">
        <v>2182.4463999999998</v>
      </c>
      <c r="K1306" s="17">
        <f t="shared" si="60"/>
        <v>4</v>
      </c>
      <c r="L1306" s="20">
        <f t="shared" si="61"/>
        <v>665.38</v>
      </c>
      <c r="M1306" s="45">
        <f t="shared" si="62"/>
        <v>0.18</v>
      </c>
    </row>
    <row r="1307" spans="1:13" x14ac:dyDescent="0.3">
      <c r="A1307" s="11" t="s">
        <v>3265</v>
      </c>
      <c r="B1307" s="39">
        <v>45616</v>
      </c>
      <c r="C1307" s="12" t="s">
        <v>24</v>
      </c>
      <c r="D1307" s="12" t="s">
        <v>1755</v>
      </c>
      <c r="E1307" s="12" t="s">
        <v>1938</v>
      </c>
      <c r="F1307" s="12">
        <v>1</v>
      </c>
      <c r="G1307" s="12">
        <v>146.49</v>
      </c>
      <c r="H1307" s="41">
        <v>0.28000000000000003</v>
      </c>
      <c r="I1307" s="12" t="s">
        <v>1952</v>
      </c>
      <c r="J1307" s="12">
        <v>105.47280000000001</v>
      </c>
      <c r="K1307" s="17">
        <f t="shared" si="60"/>
        <v>1</v>
      </c>
      <c r="L1307" s="20">
        <f t="shared" si="61"/>
        <v>146.49</v>
      </c>
      <c r="M1307" s="45">
        <f t="shared" si="62"/>
        <v>0.28000000000000003</v>
      </c>
    </row>
    <row r="1308" spans="1:13" x14ac:dyDescent="0.3">
      <c r="A1308" s="11" t="s">
        <v>3266</v>
      </c>
      <c r="B1308" s="39">
        <v>45774</v>
      </c>
      <c r="C1308" s="12" t="s">
        <v>478</v>
      </c>
      <c r="D1308" s="12" t="s">
        <v>1686</v>
      </c>
      <c r="E1308" s="12" t="s">
        <v>1929</v>
      </c>
      <c r="F1308" s="12">
        <v>2</v>
      </c>
      <c r="G1308" s="12">
        <v>235.39</v>
      </c>
      <c r="H1308" s="41">
        <v>0.27</v>
      </c>
      <c r="I1308" s="12" t="s">
        <v>1957</v>
      </c>
      <c r="J1308" s="12">
        <v>343.6694</v>
      </c>
      <c r="K1308" s="17">
        <f t="shared" si="60"/>
        <v>2</v>
      </c>
      <c r="L1308" s="20">
        <f t="shared" si="61"/>
        <v>235.39</v>
      </c>
      <c r="M1308" s="45">
        <f t="shared" si="62"/>
        <v>0.27</v>
      </c>
    </row>
    <row r="1309" spans="1:13" x14ac:dyDescent="0.3">
      <c r="A1309" s="11" t="s">
        <v>3267</v>
      </c>
      <c r="B1309" s="39">
        <v>45651</v>
      </c>
      <c r="C1309" s="12" t="s">
        <v>122</v>
      </c>
      <c r="D1309" s="12" t="s">
        <v>1758</v>
      </c>
      <c r="E1309" s="12" t="s">
        <v>1901</v>
      </c>
      <c r="F1309" s="12">
        <v>3</v>
      </c>
      <c r="G1309" s="12">
        <v>38.07</v>
      </c>
      <c r="H1309" s="41">
        <v>0.09</v>
      </c>
      <c r="I1309" s="12" t="s">
        <v>1954</v>
      </c>
      <c r="J1309" s="12">
        <v>103.9311</v>
      </c>
      <c r="K1309" s="17">
        <f t="shared" si="60"/>
        <v>3</v>
      </c>
      <c r="L1309" s="20">
        <f t="shared" si="61"/>
        <v>38.07</v>
      </c>
      <c r="M1309" s="45">
        <f t="shared" si="62"/>
        <v>0.09</v>
      </c>
    </row>
    <row r="1310" spans="1:13" x14ac:dyDescent="0.3">
      <c r="A1310" s="11" t="s">
        <v>3268</v>
      </c>
      <c r="B1310" s="39">
        <v>45902</v>
      </c>
      <c r="C1310" s="12" t="s">
        <v>1265</v>
      </c>
      <c r="D1310" s="12" t="s">
        <v>1673</v>
      </c>
      <c r="E1310" s="12" t="s">
        <v>1897</v>
      </c>
      <c r="F1310" s="12">
        <v>2</v>
      </c>
      <c r="G1310" s="12">
        <v>511.7</v>
      </c>
      <c r="H1310" s="41">
        <v>0.12</v>
      </c>
      <c r="I1310" s="12" t="s">
        <v>1957</v>
      </c>
      <c r="J1310" s="12">
        <v>900.59199999999998</v>
      </c>
      <c r="K1310" s="17">
        <f t="shared" si="60"/>
        <v>2</v>
      </c>
      <c r="L1310" s="20">
        <f t="shared" si="61"/>
        <v>511.7</v>
      </c>
      <c r="M1310" s="45">
        <f t="shared" si="62"/>
        <v>0.12</v>
      </c>
    </row>
    <row r="1311" spans="1:13" x14ac:dyDescent="0.3">
      <c r="A1311" s="11" t="s">
        <v>3269</v>
      </c>
      <c r="B1311" s="39">
        <v>45401</v>
      </c>
      <c r="C1311" s="12" t="s">
        <v>336</v>
      </c>
      <c r="D1311" s="12" t="s">
        <v>1801</v>
      </c>
      <c r="E1311" s="12" t="s">
        <v>1910</v>
      </c>
      <c r="F1311" s="12">
        <v>4</v>
      </c>
      <c r="G1311" s="12">
        <v>488.72</v>
      </c>
      <c r="H1311" s="41">
        <v>0.23</v>
      </c>
      <c r="I1311" s="12" t="s">
        <v>1954</v>
      </c>
      <c r="J1311" s="12">
        <v>1505.2575999999999</v>
      </c>
      <c r="K1311" s="17">
        <f t="shared" si="60"/>
        <v>4</v>
      </c>
      <c r="L1311" s="20">
        <f t="shared" si="61"/>
        <v>488.72</v>
      </c>
      <c r="M1311" s="45">
        <f t="shared" si="62"/>
        <v>0.23</v>
      </c>
    </row>
    <row r="1312" spans="1:13" x14ac:dyDescent="0.3">
      <c r="A1312" s="11" t="s">
        <v>3270</v>
      </c>
      <c r="B1312" s="39">
        <v>45717</v>
      </c>
      <c r="C1312" s="12" t="s">
        <v>1231</v>
      </c>
      <c r="D1312" s="12" t="s">
        <v>1725</v>
      </c>
      <c r="E1312" s="12" t="s">
        <v>1922</v>
      </c>
      <c r="F1312" s="12">
        <v>2</v>
      </c>
      <c r="G1312" s="12">
        <v>520.45000000000005</v>
      </c>
      <c r="H1312" s="41">
        <v>0.11</v>
      </c>
      <c r="I1312" s="12" t="s">
        <v>1957</v>
      </c>
      <c r="J1312" s="12">
        <v>926.40100000000007</v>
      </c>
      <c r="K1312" s="17">
        <f t="shared" si="60"/>
        <v>2</v>
      </c>
      <c r="L1312" s="20">
        <f t="shared" si="61"/>
        <v>520.45000000000005</v>
      </c>
      <c r="M1312" s="45">
        <f t="shared" si="62"/>
        <v>0.11</v>
      </c>
    </row>
    <row r="1313" spans="1:13" x14ac:dyDescent="0.3">
      <c r="A1313" s="11" t="s">
        <v>3271</v>
      </c>
      <c r="B1313" s="39">
        <v>45376</v>
      </c>
      <c r="C1313" s="12" t="s">
        <v>1351</v>
      </c>
      <c r="D1313" s="12" t="s">
        <v>1718</v>
      </c>
      <c r="E1313" s="12" t="s">
        <v>1901</v>
      </c>
      <c r="F1313" s="12">
        <v>1</v>
      </c>
      <c r="G1313" s="12">
        <v>340.9</v>
      </c>
      <c r="H1313" s="41">
        <v>0.28999999999999998</v>
      </c>
      <c r="I1313" s="12" t="s">
        <v>1952</v>
      </c>
      <c r="J1313" s="12">
        <v>242.03899999999999</v>
      </c>
      <c r="K1313" s="17">
        <f t="shared" si="60"/>
        <v>1</v>
      </c>
      <c r="L1313" s="20">
        <f t="shared" si="61"/>
        <v>340.9</v>
      </c>
      <c r="M1313" s="45">
        <f t="shared" si="62"/>
        <v>0.28999999999999998</v>
      </c>
    </row>
    <row r="1314" spans="1:13" x14ac:dyDescent="0.3">
      <c r="A1314" s="11" t="s">
        <v>3272</v>
      </c>
      <c r="B1314" s="39">
        <v>45576</v>
      </c>
      <c r="C1314" s="12" t="s">
        <v>1096</v>
      </c>
      <c r="D1314" s="12" t="s">
        <v>1663</v>
      </c>
      <c r="E1314" s="12" t="s">
        <v>1910</v>
      </c>
      <c r="F1314" s="12">
        <v>3</v>
      </c>
      <c r="G1314" s="12">
        <v>653.59</v>
      </c>
      <c r="H1314" s="41">
        <v>0.17</v>
      </c>
      <c r="I1314" s="12" t="s">
        <v>1957</v>
      </c>
      <c r="J1314" s="12">
        <v>1627.4391000000001</v>
      </c>
      <c r="K1314" s="17">
        <f t="shared" si="60"/>
        <v>3</v>
      </c>
      <c r="L1314" s="20">
        <f t="shared" si="61"/>
        <v>653.59</v>
      </c>
      <c r="M1314" s="45">
        <f t="shared" si="62"/>
        <v>0.17</v>
      </c>
    </row>
    <row r="1315" spans="1:13" x14ac:dyDescent="0.3">
      <c r="A1315" s="11" t="s">
        <v>3273</v>
      </c>
      <c r="B1315" s="39">
        <v>45906</v>
      </c>
      <c r="C1315" s="12" t="s">
        <v>96</v>
      </c>
      <c r="D1315" s="12" t="s">
        <v>1648</v>
      </c>
      <c r="E1315" s="12" t="s">
        <v>1938</v>
      </c>
      <c r="F1315" s="12">
        <v>1</v>
      </c>
      <c r="G1315" s="12">
        <v>179.77</v>
      </c>
      <c r="H1315" s="41">
        <v>0.23</v>
      </c>
      <c r="I1315" s="12" t="s">
        <v>1957</v>
      </c>
      <c r="J1315" s="12">
        <v>138.4229</v>
      </c>
      <c r="K1315" s="17">
        <f t="shared" si="60"/>
        <v>1</v>
      </c>
      <c r="L1315" s="20">
        <f t="shared" si="61"/>
        <v>179.77</v>
      </c>
      <c r="M1315" s="45">
        <f t="shared" si="62"/>
        <v>0.23</v>
      </c>
    </row>
    <row r="1316" spans="1:13" x14ac:dyDescent="0.3">
      <c r="A1316" s="11" t="s">
        <v>3274</v>
      </c>
      <c r="B1316" s="39">
        <v>45523</v>
      </c>
      <c r="C1316" s="12" t="s">
        <v>46</v>
      </c>
      <c r="D1316" s="12" t="s">
        <v>1550</v>
      </c>
      <c r="E1316" s="12" t="s">
        <v>1914</v>
      </c>
      <c r="F1316" s="12">
        <v>2</v>
      </c>
      <c r="G1316" s="12">
        <v>943.8</v>
      </c>
      <c r="H1316" s="41">
        <v>0.06</v>
      </c>
      <c r="I1316" s="12" t="s">
        <v>1952</v>
      </c>
      <c r="J1316" s="12">
        <v>1774.3440000000001</v>
      </c>
      <c r="K1316" s="17">
        <f t="shared" si="60"/>
        <v>2</v>
      </c>
      <c r="L1316" s="20">
        <f t="shared" si="61"/>
        <v>943.8</v>
      </c>
      <c r="M1316" s="45">
        <f t="shared" si="62"/>
        <v>0.06</v>
      </c>
    </row>
    <row r="1317" spans="1:13" x14ac:dyDescent="0.3">
      <c r="A1317" s="11" t="s">
        <v>3275</v>
      </c>
      <c r="B1317" s="39">
        <v>45234</v>
      </c>
      <c r="C1317" s="12" t="s">
        <v>1283</v>
      </c>
      <c r="D1317" s="12" t="s">
        <v>1789</v>
      </c>
      <c r="E1317" s="12" t="s">
        <v>1929</v>
      </c>
      <c r="F1317" s="12">
        <v>2</v>
      </c>
      <c r="G1317" s="12">
        <v>985</v>
      </c>
      <c r="H1317" s="41">
        <v>0.25</v>
      </c>
      <c r="I1317" s="12" t="s">
        <v>1952</v>
      </c>
      <c r="J1317" s="12">
        <v>1477.5</v>
      </c>
      <c r="K1317" s="17">
        <f t="shared" si="60"/>
        <v>2</v>
      </c>
      <c r="L1317" s="20">
        <f t="shared" si="61"/>
        <v>985</v>
      </c>
      <c r="M1317" s="45">
        <f t="shared" si="62"/>
        <v>0.25</v>
      </c>
    </row>
    <row r="1318" spans="1:13" x14ac:dyDescent="0.3">
      <c r="A1318" s="11" t="s">
        <v>3276</v>
      </c>
      <c r="B1318" s="39">
        <v>45405</v>
      </c>
      <c r="C1318" s="12" t="s">
        <v>1502</v>
      </c>
      <c r="D1318" s="12" t="s">
        <v>1840</v>
      </c>
      <c r="E1318" s="12" t="s">
        <v>1917</v>
      </c>
      <c r="F1318" s="12">
        <v>4</v>
      </c>
      <c r="G1318" s="12">
        <v>216.81</v>
      </c>
      <c r="H1318" s="41">
        <v>0.28999999999999998</v>
      </c>
      <c r="I1318" s="12" t="s">
        <v>1952</v>
      </c>
      <c r="J1318" s="12">
        <v>615.74040000000002</v>
      </c>
      <c r="K1318" s="17">
        <f t="shared" si="60"/>
        <v>4</v>
      </c>
      <c r="L1318" s="20">
        <f t="shared" si="61"/>
        <v>216.81</v>
      </c>
      <c r="M1318" s="45">
        <f t="shared" si="62"/>
        <v>0.28999999999999998</v>
      </c>
    </row>
    <row r="1319" spans="1:13" x14ac:dyDescent="0.3">
      <c r="A1319" s="11" t="s">
        <v>3277</v>
      </c>
      <c r="B1319" s="39">
        <v>45223</v>
      </c>
      <c r="C1319" s="12" t="s">
        <v>412</v>
      </c>
      <c r="D1319" s="12" t="s">
        <v>1767</v>
      </c>
      <c r="E1319" s="12" t="s">
        <v>1889</v>
      </c>
      <c r="F1319" s="12">
        <v>4</v>
      </c>
      <c r="G1319" s="12">
        <v>950.21</v>
      </c>
      <c r="H1319" s="41">
        <v>0.27</v>
      </c>
      <c r="I1319" s="12" t="s">
        <v>1957</v>
      </c>
      <c r="J1319" s="12">
        <v>2774.6131999999998</v>
      </c>
      <c r="K1319" s="17">
        <f t="shared" si="60"/>
        <v>4</v>
      </c>
      <c r="L1319" s="20">
        <f t="shared" si="61"/>
        <v>950.21</v>
      </c>
      <c r="M1319" s="45">
        <f t="shared" si="62"/>
        <v>0.27</v>
      </c>
    </row>
    <row r="1320" spans="1:13" x14ac:dyDescent="0.3">
      <c r="A1320" s="11" t="s">
        <v>3278</v>
      </c>
      <c r="B1320" s="39">
        <v>45838</v>
      </c>
      <c r="C1320" s="12" t="s">
        <v>828</v>
      </c>
      <c r="D1320" s="12" t="s">
        <v>1718</v>
      </c>
      <c r="E1320" s="12" t="s">
        <v>1907</v>
      </c>
      <c r="F1320" s="12">
        <v>2</v>
      </c>
      <c r="G1320" s="12">
        <v>271.39999999999998</v>
      </c>
      <c r="H1320" s="41">
        <v>0.17</v>
      </c>
      <c r="I1320" s="12" t="s">
        <v>1954</v>
      </c>
      <c r="J1320" s="12">
        <v>450.52399999999989</v>
      </c>
      <c r="K1320" s="17">
        <f t="shared" si="60"/>
        <v>2</v>
      </c>
      <c r="L1320" s="20">
        <f t="shared" si="61"/>
        <v>271.39999999999998</v>
      </c>
      <c r="M1320" s="45">
        <f t="shared" si="62"/>
        <v>0.17</v>
      </c>
    </row>
    <row r="1321" spans="1:13" x14ac:dyDescent="0.3">
      <c r="A1321" s="11" t="s">
        <v>3279</v>
      </c>
      <c r="B1321" s="39">
        <v>45883</v>
      </c>
      <c r="C1321" s="12" t="s">
        <v>565</v>
      </c>
      <c r="D1321" s="12" t="s">
        <v>1689</v>
      </c>
      <c r="E1321" s="12" t="s">
        <v>1910</v>
      </c>
      <c r="F1321" s="12">
        <v>4</v>
      </c>
      <c r="G1321" s="12">
        <v>708.19</v>
      </c>
      <c r="H1321" s="41">
        <v>0.1</v>
      </c>
      <c r="I1321" s="12" t="s">
        <v>1954</v>
      </c>
      <c r="J1321" s="12">
        <v>2549.4839999999999</v>
      </c>
      <c r="K1321" s="17">
        <f t="shared" si="60"/>
        <v>4</v>
      </c>
      <c r="L1321" s="20">
        <f t="shared" si="61"/>
        <v>708.19</v>
      </c>
      <c r="M1321" s="45">
        <f t="shared" si="62"/>
        <v>0.1</v>
      </c>
    </row>
    <row r="1322" spans="1:13" x14ac:dyDescent="0.3">
      <c r="A1322" s="11" t="s">
        <v>3280</v>
      </c>
      <c r="B1322" s="39">
        <v>45788</v>
      </c>
      <c r="C1322" s="12" t="s">
        <v>1385</v>
      </c>
      <c r="D1322" s="12" t="s">
        <v>1737</v>
      </c>
      <c r="E1322" s="12" t="s">
        <v>1894</v>
      </c>
      <c r="F1322" s="12">
        <v>3</v>
      </c>
      <c r="G1322" s="12">
        <v>477.05</v>
      </c>
      <c r="H1322" s="41">
        <v>0.05</v>
      </c>
      <c r="I1322" s="12" t="s">
        <v>1954</v>
      </c>
      <c r="J1322" s="12">
        <v>1359.5925</v>
      </c>
      <c r="K1322" s="17">
        <f t="shared" si="60"/>
        <v>3</v>
      </c>
      <c r="L1322" s="20">
        <f t="shared" si="61"/>
        <v>477.05</v>
      </c>
      <c r="M1322" s="45">
        <f t="shared" si="62"/>
        <v>0.05</v>
      </c>
    </row>
    <row r="1323" spans="1:13" x14ac:dyDescent="0.3">
      <c r="A1323" s="11" t="s">
        <v>3281</v>
      </c>
      <c r="B1323" s="39">
        <v>45383</v>
      </c>
      <c r="C1323" s="12" t="s">
        <v>979</v>
      </c>
      <c r="D1323" s="12" t="s">
        <v>1798</v>
      </c>
      <c r="E1323" s="12" t="s">
        <v>1914</v>
      </c>
      <c r="F1323" s="12">
        <v>3</v>
      </c>
      <c r="G1323" s="12">
        <v>627.29</v>
      </c>
      <c r="H1323" s="41">
        <v>0.27</v>
      </c>
      <c r="I1323" s="12" t="s">
        <v>1957</v>
      </c>
      <c r="J1323" s="12">
        <v>1373.7651000000001</v>
      </c>
      <c r="K1323" s="17">
        <f t="shared" si="60"/>
        <v>3</v>
      </c>
      <c r="L1323" s="20">
        <f t="shared" si="61"/>
        <v>627.29</v>
      </c>
      <c r="M1323" s="45">
        <f t="shared" si="62"/>
        <v>0.27</v>
      </c>
    </row>
    <row r="1324" spans="1:13" x14ac:dyDescent="0.3">
      <c r="A1324" s="11" t="s">
        <v>3282</v>
      </c>
      <c r="B1324" s="39">
        <v>45335</v>
      </c>
      <c r="C1324" s="12" t="s">
        <v>970</v>
      </c>
      <c r="D1324" s="12" t="s">
        <v>1858</v>
      </c>
      <c r="E1324" s="12" t="s">
        <v>1920</v>
      </c>
      <c r="F1324" s="12">
        <v>3</v>
      </c>
      <c r="G1324" s="12">
        <v>206.84</v>
      </c>
      <c r="H1324" s="41">
        <v>0.19</v>
      </c>
      <c r="I1324" s="12" t="s">
        <v>1954</v>
      </c>
      <c r="J1324" s="12">
        <v>502.62119999999999</v>
      </c>
      <c r="K1324" s="17">
        <f t="shared" si="60"/>
        <v>3</v>
      </c>
      <c r="L1324" s="20">
        <f t="shared" si="61"/>
        <v>206.84</v>
      </c>
      <c r="M1324" s="45">
        <f t="shared" si="62"/>
        <v>0.19</v>
      </c>
    </row>
    <row r="1325" spans="1:13" x14ac:dyDescent="0.3">
      <c r="A1325" s="11" t="s">
        <v>3283</v>
      </c>
      <c r="B1325" s="39">
        <v>45304</v>
      </c>
      <c r="C1325" s="12" t="s">
        <v>813</v>
      </c>
      <c r="D1325" s="12" t="s">
        <v>1660</v>
      </c>
      <c r="E1325" s="12" t="s">
        <v>1885</v>
      </c>
      <c r="F1325" s="12">
        <v>4</v>
      </c>
      <c r="G1325" s="12">
        <v>629.04999999999995</v>
      </c>
      <c r="H1325" s="41">
        <v>0.26</v>
      </c>
      <c r="I1325" s="12" t="s">
        <v>1952</v>
      </c>
      <c r="J1325" s="12">
        <v>1861.9880000000001</v>
      </c>
      <c r="K1325" s="17">
        <f t="shared" si="60"/>
        <v>4</v>
      </c>
      <c r="L1325" s="20">
        <f t="shared" si="61"/>
        <v>629.04999999999995</v>
      </c>
      <c r="M1325" s="45">
        <f t="shared" si="62"/>
        <v>0.26</v>
      </c>
    </row>
    <row r="1326" spans="1:13" x14ac:dyDescent="0.3">
      <c r="A1326" s="11" t="s">
        <v>3284</v>
      </c>
      <c r="B1326" s="39">
        <v>45543</v>
      </c>
      <c r="C1326" s="12" t="s">
        <v>1368</v>
      </c>
      <c r="D1326" s="12" t="s">
        <v>1798</v>
      </c>
      <c r="E1326" s="12" t="s">
        <v>1935</v>
      </c>
      <c r="F1326" s="12">
        <v>4</v>
      </c>
      <c r="G1326" s="12">
        <v>529.04</v>
      </c>
      <c r="H1326" s="41">
        <v>0.1</v>
      </c>
      <c r="I1326" s="12" t="s">
        <v>1954</v>
      </c>
      <c r="J1326" s="12">
        <v>1904.5440000000001</v>
      </c>
      <c r="K1326" s="17">
        <f t="shared" si="60"/>
        <v>4</v>
      </c>
      <c r="L1326" s="20">
        <f t="shared" si="61"/>
        <v>529.04</v>
      </c>
      <c r="M1326" s="45">
        <f t="shared" si="62"/>
        <v>0.1</v>
      </c>
    </row>
    <row r="1327" spans="1:13" x14ac:dyDescent="0.3">
      <c r="A1327" s="11" t="s">
        <v>3285</v>
      </c>
      <c r="B1327" s="39">
        <v>45326</v>
      </c>
      <c r="C1327" s="12" t="s">
        <v>1105</v>
      </c>
      <c r="D1327" s="12" t="s">
        <v>1660</v>
      </c>
      <c r="E1327" s="12" t="s">
        <v>1935</v>
      </c>
      <c r="F1327" s="12">
        <v>1</v>
      </c>
      <c r="G1327" s="12">
        <v>350.67</v>
      </c>
      <c r="H1327" s="41">
        <v>0.22</v>
      </c>
      <c r="I1327" s="12" t="s">
        <v>1954</v>
      </c>
      <c r="J1327" s="12">
        <v>273.52260000000001</v>
      </c>
      <c r="K1327" s="17">
        <f t="shared" si="60"/>
        <v>1</v>
      </c>
      <c r="L1327" s="20">
        <f t="shared" si="61"/>
        <v>350.67</v>
      </c>
      <c r="M1327" s="45">
        <f t="shared" si="62"/>
        <v>0.22</v>
      </c>
    </row>
    <row r="1328" spans="1:13" x14ac:dyDescent="0.3">
      <c r="A1328" s="11" t="s">
        <v>3286</v>
      </c>
      <c r="B1328" s="39">
        <v>45498</v>
      </c>
      <c r="C1328" s="12" t="s">
        <v>1171</v>
      </c>
      <c r="D1328" s="12" t="s">
        <v>1861</v>
      </c>
      <c r="E1328" s="12" t="s">
        <v>1885</v>
      </c>
      <c r="F1328" s="12">
        <v>1</v>
      </c>
      <c r="G1328" s="12">
        <v>128.93</v>
      </c>
      <c r="H1328" s="41">
        <v>0.26</v>
      </c>
      <c r="I1328" s="12" t="s">
        <v>1952</v>
      </c>
      <c r="J1328" s="12">
        <v>95.408200000000008</v>
      </c>
      <c r="K1328" s="17">
        <f t="shared" si="60"/>
        <v>1</v>
      </c>
      <c r="L1328" s="20">
        <f t="shared" si="61"/>
        <v>128.93</v>
      </c>
      <c r="M1328" s="45">
        <f t="shared" si="62"/>
        <v>0.26</v>
      </c>
    </row>
    <row r="1329" spans="1:13" x14ac:dyDescent="0.3">
      <c r="A1329" s="11" t="s">
        <v>3287</v>
      </c>
      <c r="B1329" s="39">
        <v>45544</v>
      </c>
      <c r="C1329" s="12" t="s">
        <v>496</v>
      </c>
      <c r="D1329" s="12" t="s">
        <v>1834</v>
      </c>
      <c r="E1329" s="12" t="s">
        <v>1929</v>
      </c>
      <c r="F1329" s="12">
        <v>2</v>
      </c>
      <c r="G1329" s="12">
        <v>384.92</v>
      </c>
      <c r="H1329" s="41">
        <v>0.09</v>
      </c>
      <c r="I1329" s="12" t="s">
        <v>1952</v>
      </c>
      <c r="J1329" s="12">
        <v>700.5544000000001</v>
      </c>
      <c r="K1329" s="17">
        <f t="shared" si="60"/>
        <v>2</v>
      </c>
      <c r="L1329" s="20">
        <f t="shared" si="61"/>
        <v>384.92</v>
      </c>
      <c r="M1329" s="45">
        <f t="shared" si="62"/>
        <v>0.09</v>
      </c>
    </row>
    <row r="1330" spans="1:13" x14ac:dyDescent="0.3">
      <c r="A1330" s="11" t="s">
        <v>3288</v>
      </c>
      <c r="B1330" s="39">
        <v>45268</v>
      </c>
      <c r="C1330" s="12" t="s">
        <v>1060</v>
      </c>
      <c r="D1330" s="12" t="s">
        <v>1570</v>
      </c>
      <c r="E1330" s="12" t="s">
        <v>1910</v>
      </c>
      <c r="F1330" s="12">
        <v>3</v>
      </c>
      <c r="G1330" s="12">
        <v>120.77</v>
      </c>
      <c r="H1330" s="41">
        <v>0.28999999999999998</v>
      </c>
      <c r="I1330" s="12" t="s">
        <v>1954</v>
      </c>
      <c r="J1330" s="12">
        <v>257.24009999999998</v>
      </c>
      <c r="K1330" s="17">
        <f t="shared" si="60"/>
        <v>3</v>
      </c>
      <c r="L1330" s="20">
        <f t="shared" si="61"/>
        <v>120.77</v>
      </c>
      <c r="M1330" s="45">
        <f t="shared" si="62"/>
        <v>0.28999999999999998</v>
      </c>
    </row>
    <row r="1331" spans="1:13" x14ac:dyDescent="0.3">
      <c r="A1331" s="11" t="s">
        <v>3289</v>
      </c>
      <c r="B1331" s="39">
        <v>45824</v>
      </c>
      <c r="C1331" s="12" t="s">
        <v>728</v>
      </c>
      <c r="D1331" s="12" t="s">
        <v>1804</v>
      </c>
      <c r="E1331" s="12" t="s">
        <v>1935</v>
      </c>
      <c r="F1331" s="12">
        <v>4</v>
      </c>
      <c r="G1331" s="12">
        <v>661.39</v>
      </c>
      <c r="H1331" s="41">
        <v>7.0000000000000007E-2</v>
      </c>
      <c r="I1331" s="12" t="s">
        <v>1952</v>
      </c>
      <c r="J1331" s="12">
        <v>2460.3708000000001</v>
      </c>
      <c r="K1331" s="17">
        <f t="shared" si="60"/>
        <v>4</v>
      </c>
      <c r="L1331" s="20">
        <f t="shared" si="61"/>
        <v>661.39</v>
      </c>
      <c r="M1331" s="45">
        <f t="shared" si="62"/>
        <v>7.0000000000000007E-2</v>
      </c>
    </row>
    <row r="1332" spans="1:13" x14ac:dyDescent="0.3">
      <c r="A1332" s="11" t="s">
        <v>3290</v>
      </c>
      <c r="B1332" s="39">
        <v>45261</v>
      </c>
      <c r="C1332" s="12" t="s">
        <v>1400</v>
      </c>
      <c r="D1332" s="12" t="s">
        <v>1761</v>
      </c>
      <c r="E1332" s="12" t="s">
        <v>1889</v>
      </c>
      <c r="F1332" s="12">
        <v>1</v>
      </c>
      <c r="G1332" s="12">
        <v>195.24</v>
      </c>
      <c r="H1332" s="41">
        <v>0.27</v>
      </c>
      <c r="I1332" s="12" t="s">
        <v>1954</v>
      </c>
      <c r="J1332" s="12">
        <v>142.52520000000001</v>
      </c>
      <c r="K1332" s="17">
        <f t="shared" si="60"/>
        <v>1</v>
      </c>
      <c r="L1332" s="20">
        <f t="shared" si="61"/>
        <v>195.24</v>
      </c>
      <c r="M1332" s="45">
        <f t="shared" si="62"/>
        <v>0.27</v>
      </c>
    </row>
    <row r="1333" spans="1:13" x14ac:dyDescent="0.3">
      <c r="A1333" s="11" t="s">
        <v>3291</v>
      </c>
      <c r="B1333" s="39">
        <v>45233</v>
      </c>
      <c r="C1333" s="12" t="s">
        <v>29</v>
      </c>
      <c r="D1333" s="12" t="s">
        <v>1852</v>
      </c>
      <c r="E1333" s="12" t="s">
        <v>1938</v>
      </c>
      <c r="F1333" s="12">
        <v>2</v>
      </c>
      <c r="G1333" s="12">
        <v>177.4</v>
      </c>
      <c r="H1333" s="41">
        <v>0.19</v>
      </c>
      <c r="I1333" s="12" t="s">
        <v>1954</v>
      </c>
      <c r="J1333" s="12">
        <v>287.38799999999998</v>
      </c>
      <c r="K1333" s="17">
        <f t="shared" si="60"/>
        <v>2</v>
      </c>
      <c r="L1333" s="20">
        <f t="shared" si="61"/>
        <v>177.4</v>
      </c>
      <c r="M1333" s="45">
        <f t="shared" si="62"/>
        <v>0.19</v>
      </c>
    </row>
    <row r="1334" spans="1:13" x14ac:dyDescent="0.3">
      <c r="A1334" s="11" t="s">
        <v>3292</v>
      </c>
      <c r="B1334" s="39">
        <v>45673</v>
      </c>
      <c r="C1334" s="12" t="s">
        <v>218</v>
      </c>
      <c r="D1334" s="12" t="s">
        <v>1870</v>
      </c>
      <c r="E1334" s="12" t="s">
        <v>1920</v>
      </c>
      <c r="F1334" s="12">
        <v>4</v>
      </c>
      <c r="G1334" s="12">
        <v>862.67</v>
      </c>
      <c r="H1334" s="41">
        <v>0.2</v>
      </c>
      <c r="I1334" s="12" t="s">
        <v>1954</v>
      </c>
      <c r="J1334" s="12">
        <v>2760.5439999999999</v>
      </c>
      <c r="K1334" s="17">
        <f t="shared" si="60"/>
        <v>4</v>
      </c>
      <c r="L1334" s="20">
        <f t="shared" si="61"/>
        <v>862.67</v>
      </c>
      <c r="M1334" s="45">
        <f t="shared" si="62"/>
        <v>0.2</v>
      </c>
    </row>
    <row r="1335" spans="1:13" x14ac:dyDescent="0.3">
      <c r="A1335" s="11" t="s">
        <v>3293</v>
      </c>
      <c r="B1335" s="39">
        <v>45565</v>
      </c>
      <c r="C1335" s="12" t="s">
        <v>1385</v>
      </c>
      <c r="D1335" s="12" t="s">
        <v>1618</v>
      </c>
      <c r="E1335" s="12" t="s">
        <v>1904</v>
      </c>
      <c r="F1335" s="12">
        <v>1</v>
      </c>
      <c r="G1335" s="12">
        <v>55.04</v>
      </c>
      <c r="H1335" s="41">
        <v>0.01</v>
      </c>
      <c r="I1335" s="12" t="s">
        <v>1957</v>
      </c>
      <c r="J1335" s="12">
        <v>54.489600000000003</v>
      </c>
      <c r="K1335" s="17">
        <f t="shared" si="60"/>
        <v>1</v>
      </c>
      <c r="L1335" s="20">
        <f t="shared" si="61"/>
        <v>55.04</v>
      </c>
      <c r="M1335" s="45">
        <f t="shared" si="62"/>
        <v>0.01</v>
      </c>
    </row>
    <row r="1336" spans="1:13" x14ac:dyDescent="0.3">
      <c r="A1336" s="11" t="s">
        <v>3294</v>
      </c>
      <c r="B1336" s="39">
        <v>45646</v>
      </c>
      <c r="C1336" s="12" t="s">
        <v>192</v>
      </c>
      <c r="D1336" s="12" t="s">
        <v>1708</v>
      </c>
      <c r="E1336" s="12" t="s">
        <v>1880</v>
      </c>
      <c r="F1336" s="12">
        <v>2</v>
      </c>
      <c r="G1336" s="12">
        <v>905.47</v>
      </c>
      <c r="H1336" s="41">
        <v>0.2</v>
      </c>
      <c r="I1336" s="12" t="s">
        <v>1957</v>
      </c>
      <c r="J1336" s="12">
        <v>1448.752</v>
      </c>
      <c r="K1336" s="17">
        <f t="shared" si="60"/>
        <v>2</v>
      </c>
      <c r="L1336" s="20">
        <f t="shared" si="61"/>
        <v>905.47</v>
      </c>
      <c r="M1336" s="45">
        <f t="shared" si="62"/>
        <v>0.2</v>
      </c>
    </row>
    <row r="1337" spans="1:13" x14ac:dyDescent="0.3">
      <c r="A1337" s="11" t="s">
        <v>3295</v>
      </c>
      <c r="B1337" s="39">
        <v>45539</v>
      </c>
      <c r="C1337" s="12" t="s">
        <v>1433</v>
      </c>
      <c r="D1337" s="12" t="s">
        <v>1764</v>
      </c>
      <c r="E1337" s="12" t="s">
        <v>1925</v>
      </c>
      <c r="F1337" s="12">
        <v>3</v>
      </c>
      <c r="G1337" s="12">
        <v>217.13</v>
      </c>
      <c r="H1337" s="41">
        <v>0.28000000000000003</v>
      </c>
      <c r="I1337" s="12" t="s">
        <v>1952</v>
      </c>
      <c r="J1337" s="12">
        <v>469.00080000000003</v>
      </c>
      <c r="K1337" s="17">
        <f t="shared" si="60"/>
        <v>3</v>
      </c>
      <c r="L1337" s="20">
        <f t="shared" si="61"/>
        <v>217.13</v>
      </c>
      <c r="M1337" s="45">
        <f t="shared" si="62"/>
        <v>0.28000000000000003</v>
      </c>
    </row>
    <row r="1338" spans="1:13" x14ac:dyDescent="0.3">
      <c r="A1338" s="11" t="s">
        <v>3296</v>
      </c>
      <c r="B1338" s="39">
        <v>45936</v>
      </c>
      <c r="C1338" s="12" t="s">
        <v>1225</v>
      </c>
      <c r="D1338" s="12" t="s">
        <v>1801</v>
      </c>
      <c r="E1338" s="12" t="s">
        <v>1880</v>
      </c>
      <c r="F1338" s="12">
        <v>3</v>
      </c>
      <c r="G1338" s="12">
        <v>580.45000000000005</v>
      </c>
      <c r="H1338" s="41">
        <v>0</v>
      </c>
      <c r="I1338" s="12" t="s">
        <v>1954</v>
      </c>
      <c r="J1338" s="12">
        <v>1741.35</v>
      </c>
      <c r="K1338" s="17">
        <f t="shared" si="60"/>
        <v>3</v>
      </c>
      <c r="L1338" s="20">
        <f t="shared" si="61"/>
        <v>580.45000000000005</v>
      </c>
      <c r="M1338" s="45">
        <f t="shared" si="62"/>
        <v>0</v>
      </c>
    </row>
    <row r="1339" spans="1:13" x14ac:dyDescent="0.3">
      <c r="A1339" s="11" t="s">
        <v>3297</v>
      </c>
      <c r="B1339" s="39">
        <v>45854</v>
      </c>
      <c r="C1339" s="12" t="s">
        <v>370</v>
      </c>
      <c r="D1339" s="12" t="s">
        <v>1566</v>
      </c>
      <c r="E1339" s="12" t="s">
        <v>1935</v>
      </c>
      <c r="F1339" s="12">
        <v>2</v>
      </c>
      <c r="G1339" s="12">
        <v>892.88</v>
      </c>
      <c r="H1339" s="41">
        <v>0.17</v>
      </c>
      <c r="I1339" s="12" t="s">
        <v>1954</v>
      </c>
      <c r="J1339" s="12">
        <v>1482.1808000000001</v>
      </c>
      <c r="K1339" s="17">
        <f t="shared" si="60"/>
        <v>2</v>
      </c>
      <c r="L1339" s="20">
        <f t="shared" si="61"/>
        <v>892.88</v>
      </c>
      <c r="M1339" s="45">
        <f t="shared" si="62"/>
        <v>0.17</v>
      </c>
    </row>
    <row r="1340" spans="1:13" x14ac:dyDescent="0.3">
      <c r="A1340" s="11" t="s">
        <v>3298</v>
      </c>
      <c r="B1340" s="39">
        <v>45936</v>
      </c>
      <c r="C1340" s="12" t="s">
        <v>333</v>
      </c>
      <c r="D1340" s="12" t="s">
        <v>1693</v>
      </c>
      <c r="E1340" s="12" t="s">
        <v>1938</v>
      </c>
      <c r="F1340" s="12">
        <v>2</v>
      </c>
      <c r="G1340" s="12">
        <v>356.28</v>
      </c>
      <c r="H1340" s="41">
        <v>0.11</v>
      </c>
      <c r="I1340" s="12" t="s">
        <v>1957</v>
      </c>
      <c r="J1340" s="12">
        <v>634.17840000000001</v>
      </c>
      <c r="K1340" s="17">
        <f t="shared" si="60"/>
        <v>2</v>
      </c>
      <c r="L1340" s="20">
        <f t="shared" si="61"/>
        <v>356.28</v>
      </c>
      <c r="M1340" s="45">
        <f t="shared" si="62"/>
        <v>0.11</v>
      </c>
    </row>
    <row r="1341" spans="1:13" x14ac:dyDescent="0.3">
      <c r="A1341" s="11" t="s">
        <v>3299</v>
      </c>
      <c r="B1341" s="39">
        <v>45921</v>
      </c>
      <c r="C1341" s="12" t="s">
        <v>1210</v>
      </c>
      <c r="D1341" s="12" t="s">
        <v>1816</v>
      </c>
      <c r="E1341" s="12" t="s">
        <v>1889</v>
      </c>
      <c r="F1341" s="12">
        <v>4</v>
      </c>
      <c r="G1341" s="12">
        <v>806.99</v>
      </c>
      <c r="H1341" s="41">
        <v>0.06</v>
      </c>
      <c r="I1341" s="12" t="s">
        <v>1952</v>
      </c>
      <c r="J1341" s="12">
        <v>3034.2824000000001</v>
      </c>
      <c r="K1341" s="17">
        <f t="shared" si="60"/>
        <v>4</v>
      </c>
      <c r="L1341" s="20">
        <f t="shared" si="61"/>
        <v>806.99</v>
      </c>
      <c r="M1341" s="45">
        <f t="shared" si="62"/>
        <v>0.06</v>
      </c>
    </row>
    <row r="1342" spans="1:13" x14ac:dyDescent="0.3">
      <c r="A1342" s="11" t="s">
        <v>3300</v>
      </c>
      <c r="B1342" s="39">
        <v>45855</v>
      </c>
      <c r="C1342" s="12" t="s">
        <v>1371</v>
      </c>
      <c r="D1342" s="12" t="s">
        <v>1628</v>
      </c>
      <c r="E1342" s="12" t="s">
        <v>1885</v>
      </c>
      <c r="F1342" s="12">
        <v>3</v>
      </c>
      <c r="G1342" s="12">
        <v>684.22</v>
      </c>
      <c r="H1342" s="41">
        <v>0.09</v>
      </c>
      <c r="I1342" s="12" t="s">
        <v>1952</v>
      </c>
      <c r="J1342" s="12">
        <v>1867.9205999999999</v>
      </c>
      <c r="K1342" s="17">
        <f t="shared" si="60"/>
        <v>3</v>
      </c>
      <c r="L1342" s="20">
        <f t="shared" si="61"/>
        <v>684.22</v>
      </c>
      <c r="M1342" s="45">
        <f t="shared" si="62"/>
        <v>0.09</v>
      </c>
    </row>
    <row r="1343" spans="1:13" x14ac:dyDescent="0.3">
      <c r="A1343" s="11" t="s">
        <v>3301</v>
      </c>
      <c r="B1343" s="39">
        <v>45837</v>
      </c>
      <c r="C1343" s="12" t="s">
        <v>1382</v>
      </c>
      <c r="D1343" s="12" t="s">
        <v>1855</v>
      </c>
      <c r="E1343" s="12" t="s">
        <v>1907</v>
      </c>
      <c r="F1343" s="12">
        <v>4</v>
      </c>
      <c r="G1343" s="12">
        <v>763.34</v>
      </c>
      <c r="H1343" s="41">
        <v>7.0000000000000007E-2</v>
      </c>
      <c r="I1343" s="12" t="s">
        <v>1954</v>
      </c>
      <c r="J1343" s="12">
        <v>2839.6248000000001</v>
      </c>
      <c r="K1343" s="17">
        <f t="shared" si="60"/>
        <v>4</v>
      </c>
      <c r="L1343" s="20">
        <f t="shared" si="61"/>
        <v>763.34</v>
      </c>
      <c r="M1343" s="45">
        <f t="shared" si="62"/>
        <v>7.0000000000000007E-2</v>
      </c>
    </row>
    <row r="1344" spans="1:13" x14ac:dyDescent="0.3">
      <c r="A1344" s="11" t="s">
        <v>3302</v>
      </c>
      <c r="B1344" s="39">
        <v>45738</v>
      </c>
      <c r="C1344" s="12" t="s">
        <v>1141</v>
      </c>
      <c r="D1344" s="12" t="s">
        <v>1725</v>
      </c>
      <c r="E1344" s="12" t="s">
        <v>1894</v>
      </c>
      <c r="F1344" s="12">
        <v>3</v>
      </c>
      <c r="G1344" s="12">
        <v>721.94</v>
      </c>
      <c r="H1344" s="41">
        <v>0.26</v>
      </c>
      <c r="I1344" s="12" t="s">
        <v>1952</v>
      </c>
      <c r="J1344" s="12">
        <v>1602.7067999999999</v>
      </c>
      <c r="K1344" s="17">
        <f t="shared" si="60"/>
        <v>3</v>
      </c>
      <c r="L1344" s="20">
        <f t="shared" si="61"/>
        <v>721.94</v>
      </c>
      <c r="M1344" s="45">
        <f t="shared" si="62"/>
        <v>0.26</v>
      </c>
    </row>
    <row r="1345" spans="1:13" x14ac:dyDescent="0.3">
      <c r="A1345" s="11" t="s">
        <v>3303</v>
      </c>
      <c r="B1345" s="39">
        <v>45323</v>
      </c>
      <c r="C1345" s="12" t="s">
        <v>1274</v>
      </c>
      <c r="D1345" s="12" t="s">
        <v>1867</v>
      </c>
      <c r="E1345" s="12" t="s">
        <v>1885</v>
      </c>
      <c r="F1345" s="12">
        <v>3</v>
      </c>
      <c r="G1345" s="12">
        <v>760.38</v>
      </c>
      <c r="H1345" s="41">
        <v>0</v>
      </c>
      <c r="I1345" s="12" t="s">
        <v>1957</v>
      </c>
      <c r="J1345" s="12">
        <v>2281.14</v>
      </c>
      <c r="K1345" s="17">
        <f t="shared" si="60"/>
        <v>3</v>
      </c>
      <c r="L1345" s="20">
        <f t="shared" si="61"/>
        <v>760.38</v>
      </c>
      <c r="M1345" s="45">
        <f t="shared" si="62"/>
        <v>0</v>
      </c>
    </row>
    <row r="1346" spans="1:13" x14ac:dyDescent="0.3">
      <c r="A1346" s="11" t="s">
        <v>3304</v>
      </c>
      <c r="B1346" s="39">
        <v>45362</v>
      </c>
      <c r="C1346" s="12" t="s">
        <v>952</v>
      </c>
      <c r="D1346" s="12" t="s">
        <v>1867</v>
      </c>
      <c r="E1346" s="12" t="s">
        <v>1904</v>
      </c>
      <c r="F1346" s="12">
        <v>3</v>
      </c>
      <c r="G1346" s="12">
        <v>612.53</v>
      </c>
      <c r="H1346" s="41">
        <v>0.21</v>
      </c>
      <c r="I1346" s="12" t="s">
        <v>1957</v>
      </c>
      <c r="J1346" s="12">
        <v>1451.6960999999999</v>
      </c>
      <c r="K1346" s="17">
        <f t="shared" ref="K1346:K1409" si="63">IF(F1346="",AVERAGEIF($D$2:$D$2000,D1346,$F$2:$F$2000),F1346)</f>
        <v>3</v>
      </c>
      <c r="L1346" s="20">
        <f t="shared" ref="L1346:L1409" si="64">IF(G1346="",AVERAGEIF($D$2:$D$2000,D1346,$G$2:$G$2000),G1346)</f>
        <v>612.53</v>
      </c>
      <c r="M1346" s="45">
        <f t="shared" ref="M1346:M1409" si="65">IF(H1346="",AVERAGE($D$2:$D$2000,D1346,$H$2:$H$2000),H1346)</f>
        <v>0.21</v>
      </c>
    </row>
    <row r="1347" spans="1:13" x14ac:dyDescent="0.3">
      <c r="A1347" s="11" t="s">
        <v>3305</v>
      </c>
      <c r="B1347" s="39">
        <v>45544</v>
      </c>
      <c r="C1347" s="12" t="s">
        <v>164</v>
      </c>
      <c r="D1347" s="12" t="s">
        <v>1764</v>
      </c>
      <c r="E1347" s="12" t="s">
        <v>1932</v>
      </c>
      <c r="F1347" s="12">
        <v>3</v>
      </c>
      <c r="G1347" s="12">
        <v>841.37</v>
      </c>
      <c r="H1347" s="41">
        <v>0.28999999999999998</v>
      </c>
      <c r="I1347" s="12" t="s">
        <v>1954</v>
      </c>
      <c r="J1347" s="12">
        <v>1792.1180999999999</v>
      </c>
      <c r="K1347" s="17">
        <f t="shared" si="63"/>
        <v>3</v>
      </c>
      <c r="L1347" s="20">
        <f t="shared" si="64"/>
        <v>841.37</v>
      </c>
      <c r="M1347" s="45">
        <f t="shared" si="65"/>
        <v>0.28999999999999998</v>
      </c>
    </row>
    <row r="1348" spans="1:13" x14ac:dyDescent="0.3">
      <c r="A1348" s="11" t="s">
        <v>3306</v>
      </c>
      <c r="B1348" s="39">
        <v>45249</v>
      </c>
      <c r="C1348" s="12" t="s">
        <v>843</v>
      </c>
      <c r="D1348" s="12" t="s">
        <v>1718</v>
      </c>
      <c r="E1348" s="12" t="s">
        <v>1914</v>
      </c>
      <c r="F1348" s="12">
        <v>2</v>
      </c>
      <c r="G1348" s="12">
        <v>636.51</v>
      </c>
      <c r="H1348" s="41">
        <v>0.25</v>
      </c>
      <c r="I1348" s="12" t="s">
        <v>1952</v>
      </c>
      <c r="J1348" s="12">
        <v>954.76499999999999</v>
      </c>
      <c r="K1348" s="17">
        <f t="shared" si="63"/>
        <v>2</v>
      </c>
      <c r="L1348" s="20">
        <f t="shared" si="64"/>
        <v>636.51</v>
      </c>
      <c r="M1348" s="45">
        <f t="shared" si="65"/>
        <v>0.25</v>
      </c>
    </row>
    <row r="1349" spans="1:13" x14ac:dyDescent="0.3">
      <c r="A1349" s="11" t="s">
        <v>3307</v>
      </c>
      <c r="B1349" s="39">
        <v>45659</v>
      </c>
      <c r="C1349" s="12" t="s">
        <v>333</v>
      </c>
      <c r="D1349" s="12" t="s">
        <v>1708</v>
      </c>
      <c r="E1349" s="12" t="s">
        <v>1910</v>
      </c>
      <c r="F1349" s="12">
        <v>2</v>
      </c>
      <c r="G1349" s="12">
        <v>732.37</v>
      </c>
      <c r="H1349" s="41">
        <v>0.22</v>
      </c>
      <c r="I1349" s="12" t="s">
        <v>1957</v>
      </c>
      <c r="J1349" s="12">
        <v>1142.4972</v>
      </c>
      <c r="K1349" s="17">
        <f t="shared" si="63"/>
        <v>2</v>
      </c>
      <c r="L1349" s="20">
        <f t="shared" si="64"/>
        <v>732.37</v>
      </c>
      <c r="M1349" s="45">
        <f t="shared" si="65"/>
        <v>0.22</v>
      </c>
    </row>
    <row r="1350" spans="1:13" x14ac:dyDescent="0.3">
      <c r="A1350" s="11" t="s">
        <v>3308</v>
      </c>
      <c r="B1350" s="39">
        <v>45927</v>
      </c>
      <c r="C1350" s="12" t="s">
        <v>553</v>
      </c>
      <c r="D1350" s="12" t="s">
        <v>1737</v>
      </c>
      <c r="E1350" s="12" t="s">
        <v>1932</v>
      </c>
      <c r="F1350" s="12">
        <v>3</v>
      </c>
      <c r="G1350" s="12">
        <v>183.44</v>
      </c>
      <c r="H1350" s="41">
        <v>0.28000000000000003</v>
      </c>
      <c r="I1350" s="12" t="s">
        <v>1957</v>
      </c>
      <c r="J1350" s="12">
        <v>396.23039999999992</v>
      </c>
      <c r="K1350" s="17">
        <f t="shared" si="63"/>
        <v>3</v>
      </c>
      <c r="L1350" s="20">
        <f t="shared" si="64"/>
        <v>183.44</v>
      </c>
      <c r="M1350" s="45">
        <f t="shared" si="65"/>
        <v>0.28000000000000003</v>
      </c>
    </row>
    <row r="1351" spans="1:13" x14ac:dyDescent="0.3">
      <c r="A1351" s="11" t="s">
        <v>3309</v>
      </c>
      <c r="B1351" s="39">
        <v>45373</v>
      </c>
      <c r="C1351" s="12" t="s">
        <v>245</v>
      </c>
      <c r="D1351" s="12" t="s">
        <v>1597</v>
      </c>
      <c r="E1351" s="12" t="s">
        <v>1925</v>
      </c>
      <c r="F1351" s="12">
        <v>4</v>
      </c>
      <c r="G1351" s="12">
        <v>898.58</v>
      </c>
      <c r="H1351" s="41">
        <v>0.16</v>
      </c>
      <c r="I1351" s="12" t="s">
        <v>1954</v>
      </c>
      <c r="J1351" s="12">
        <v>3019.2287999999999</v>
      </c>
      <c r="K1351" s="17">
        <f t="shared" si="63"/>
        <v>4</v>
      </c>
      <c r="L1351" s="20">
        <f t="shared" si="64"/>
        <v>898.58</v>
      </c>
      <c r="M1351" s="45">
        <f t="shared" si="65"/>
        <v>0.16</v>
      </c>
    </row>
    <row r="1352" spans="1:13" x14ac:dyDescent="0.3">
      <c r="A1352" s="11" t="s">
        <v>3310</v>
      </c>
      <c r="B1352" s="39">
        <v>45529</v>
      </c>
      <c r="C1352" s="12" t="s">
        <v>1228</v>
      </c>
      <c r="D1352" s="12" t="s">
        <v>1638</v>
      </c>
      <c r="E1352" s="12" t="s">
        <v>1889</v>
      </c>
      <c r="F1352" s="12">
        <v>3</v>
      </c>
      <c r="G1352" s="12">
        <v>152.41</v>
      </c>
      <c r="H1352" s="41">
        <v>0.25</v>
      </c>
      <c r="I1352" s="12" t="s">
        <v>1952</v>
      </c>
      <c r="J1352" s="12">
        <v>342.92250000000001</v>
      </c>
      <c r="K1352" s="17">
        <f t="shared" si="63"/>
        <v>3</v>
      </c>
      <c r="L1352" s="20">
        <f t="shared" si="64"/>
        <v>152.41</v>
      </c>
      <c r="M1352" s="45">
        <f t="shared" si="65"/>
        <v>0.25</v>
      </c>
    </row>
    <row r="1353" spans="1:13" x14ac:dyDescent="0.3">
      <c r="A1353" s="11" t="s">
        <v>3311</v>
      </c>
      <c r="B1353" s="39">
        <v>45872</v>
      </c>
      <c r="C1353" s="12" t="s">
        <v>731</v>
      </c>
      <c r="D1353" s="12" t="s">
        <v>1852</v>
      </c>
      <c r="E1353" s="12" t="s">
        <v>1927</v>
      </c>
      <c r="F1353" s="12">
        <v>3</v>
      </c>
      <c r="G1353" s="12">
        <v>972.58</v>
      </c>
      <c r="H1353" s="41">
        <v>0.28000000000000003</v>
      </c>
      <c r="I1353" s="12" t="s">
        <v>1957</v>
      </c>
      <c r="J1353" s="12">
        <v>2100.7728000000002</v>
      </c>
      <c r="K1353" s="17">
        <f t="shared" si="63"/>
        <v>3</v>
      </c>
      <c r="L1353" s="20">
        <f t="shared" si="64"/>
        <v>972.58</v>
      </c>
      <c r="M1353" s="45">
        <f t="shared" si="65"/>
        <v>0.28000000000000003</v>
      </c>
    </row>
    <row r="1354" spans="1:13" x14ac:dyDescent="0.3">
      <c r="A1354" s="11" t="s">
        <v>3312</v>
      </c>
      <c r="B1354" s="39">
        <v>45267</v>
      </c>
      <c r="C1354" s="12" t="s">
        <v>1447</v>
      </c>
      <c r="D1354" s="12" t="s">
        <v>1783</v>
      </c>
      <c r="E1354" s="12" t="s">
        <v>1920</v>
      </c>
      <c r="F1354" s="12">
        <v>4</v>
      </c>
      <c r="G1354" s="12">
        <v>136.4</v>
      </c>
      <c r="H1354" s="41">
        <v>0.04</v>
      </c>
      <c r="I1354" s="12" t="s">
        <v>1957</v>
      </c>
      <c r="J1354" s="12">
        <v>523.77599999999995</v>
      </c>
      <c r="K1354" s="17">
        <f t="shared" si="63"/>
        <v>4</v>
      </c>
      <c r="L1354" s="20">
        <f t="shared" si="64"/>
        <v>136.4</v>
      </c>
      <c r="M1354" s="45">
        <f t="shared" si="65"/>
        <v>0.04</v>
      </c>
    </row>
    <row r="1355" spans="1:13" x14ac:dyDescent="0.3">
      <c r="A1355" s="11" t="s">
        <v>3313</v>
      </c>
      <c r="B1355" s="39">
        <v>45894</v>
      </c>
      <c r="C1355" s="12" t="s">
        <v>1257</v>
      </c>
      <c r="D1355" s="12" t="s">
        <v>1858</v>
      </c>
      <c r="E1355" s="12" t="s">
        <v>1929</v>
      </c>
      <c r="F1355" s="12">
        <v>1</v>
      </c>
      <c r="G1355" s="12">
        <v>509.63</v>
      </c>
      <c r="H1355" s="41">
        <v>0.27</v>
      </c>
      <c r="I1355" s="12" t="s">
        <v>1957</v>
      </c>
      <c r="J1355" s="12">
        <v>372.0299</v>
      </c>
      <c r="K1355" s="17">
        <f t="shared" si="63"/>
        <v>1</v>
      </c>
      <c r="L1355" s="20">
        <f t="shared" si="64"/>
        <v>509.63</v>
      </c>
      <c r="M1355" s="45">
        <f t="shared" si="65"/>
        <v>0.27</v>
      </c>
    </row>
    <row r="1356" spans="1:13" x14ac:dyDescent="0.3">
      <c r="A1356" s="11" t="s">
        <v>3314</v>
      </c>
      <c r="B1356" s="39">
        <v>45331</v>
      </c>
      <c r="C1356" s="12" t="s">
        <v>24</v>
      </c>
      <c r="D1356" s="12" t="s">
        <v>1867</v>
      </c>
      <c r="E1356" s="12" t="s">
        <v>1894</v>
      </c>
      <c r="F1356" s="12">
        <v>4</v>
      </c>
      <c r="G1356" s="12">
        <v>360.28</v>
      </c>
      <c r="H1356" s="41">
        <v>0.09</v>
      </c>
      <c r="I1356" s="12" t="s">
        <v>1957</v>
      </c>
      <c r="J1356" s="12">
        <v>1311.4192</v>
      </c>
      <c r="K1356" s="17">
        <f t="shared" si="63"/>
        <v>4</v>
      </c>
      <c r="L1356" s="20">
        <f t="shared" si="64"/>
        <v>360.28</v>
      </c>
      <c r="M1356" s="45">
        <f t="shared" si="65"/>
        <v>0.09</v>
      </c>
    </row>
    <row r="1357" spans="1:13" x14ac:dyDescent="0.3">
      <c r="A1357" s="11" t="s">
        <v>3315</v>
      </c>
      <c r="B1357" s="39">
        <v>45910</v>
      </c>
      <c r="C1357" s="12" t="s">
        <v>296</v>
      </c>
      <c r="D1357" s="12" t="s">
        <v>1843</v>
      </c>
      <c r="E1357" s="12" t="s">
        <v>1929</v>
      </c>
      <c r="F1357" s="12">
        <v>3</v>
      </c>
      <c r="G1357" s="12">
        <v>882.05</v>
      </c>
      <c r="H1357" s="41">
        <v>0.06</v>
      </c>
      <c r="I1357" s="12" t="s">
        <v>1954</v>
      </c>
      <c r="J1357" s="12">
        <v>2487.3809999999989</v>
      </c>
      <c r="K1357" s="17">
        <f t="shared" si="63"/>
        <v>3</v>
      </c>
      <c r="L1357" s="20">
        <f t="shared" si="64"/>
        <v>882.05</v>
      </c>
      <c r="M1357" s="45">
        <f t="shared" si="65"/>
        <v>0.06</v>
      </c>
    </row>
    <row r="1358" spans="1:13" x14ac:dyDescent="0.3">
      <c r="A1358" s="11" t="s">
        <v>3316</v>
      </c>
      <c r="B1358" s="39">
        <v>45564</v>
      </c>
      <c r="C1358" s="12" t="s">
        <v>647</v>
      </c>
      <c r="D1358" s="12" t="s">
        <v>1813</v>
      </c>
      <c r="E1358" s="12" t="s">
        <v>1910</v>
      </c>
      <c r="F1358" s="12">
        <v>3</v>
      </c>
      <c r="G1358" s="12">
        <v>141.54</v>
      </c>
      <c r="H1358" s="41">
        <v>0.12</v>
      </c>
      <c r="I1358" s="12" t="s">
        <v>1954</v>
      </c>
      <c r="J1358" s="12">
        <v>373.66559999999998</v>
      </c>
      <c r="K1358" s="17">
        <f t="shared" si="63"/>
        <v>3</v>
      </c>
      <c r="L1358" s="20">
        <f t="shared" si="64"/>
        <v>141.54</v>
      </c>
      <c r="M1358" s="45">
        <f t="shared" si="65"/>
        <v>0.12</v>
      </c>
    </row>
    <row r="1359" spans="1:13" x14ac:dyDescent="0.3">
      <c r="A1359" s="11" t="s">
        <v>3317</v>
      </c>
      <c r="B1359" s="39">
        <v>45461</v>
      </c>
      <c r="C1359" s="12" t="s">
        <v>172</v>
      </c>
      <c r="D1359" s="12" t="s">
        <v>1611</v>
      </c>
      <c r="E1359" s="12" t="s">
        <v>1897</v>
      </c>
      <c r="F1359" s="12">
        <v>3</v>
      </c>
      <c r="G1359" s="12">
        <v>83.5</v>
      </c>
      <c r="H1359" s="41">
        <v>0.23</v>
      </c>
      <c r="I1359" s="12" t="s">
        <v>1957</v>
      </c>
      <c r="J1359" s="12">
        <v>192.88499999999999</v>
      </c>
      <c r="K1359" s="17">
        <f t="shared" si="63"/>
        <v>3</v>
      </c>
      <c r="L1359" s="20">
        <f t="shared" si="64"/>
        <v>83.5</v>
      </c>
      <c r="M1359" s="45">
        <f t="shared" si="65"/>
        <v>0.23</v>
      </c>
    </row>
    <row r="1360" spans="1:13" x14ac:dyDescent="0.3">
      <c r="A1360" s="11" t="s">
        <v>3318</v>
      </c>
      <c r="B1360" s="39">
        <v>45258</v>
      </c>
      <c r="C1360" s="12" t="s">
        <v>430</v>
      </c>
      <c r="D1360" s="12" t="s">
        <v>1607</v>
      </c>
      <c r="E1360" s="12" t="s">
        <v>1904</v>
      </c>
      <c r="F1360" s="12">
        <v>2</v>
      </c>
      <c r="G1360" s="12">
        <v>629.73</v>
      </c>
      <c r="H1360" s="41">
        <v>7.0000000000000007E-2</v>
      </c>
      <c r="I1360" s="12" t="s">
        <v>1954</v>
      </c>
      <c r="J1360" s="12">
        <v>1171.2978000000001</v>
      </c>
      <c r="K1360" s="17">
        <f t="shared" si="63"/>
        <v>2</v>
      </c>
      <c r="L1360" s="20">
        <f t="shared" si="64"/>
        <v>629.73</v>
      </c>
      <c r="M1360" s="45">
        <f t="shared" si="65"/>
        <v>7.0000000000000007E-2</v>
      </c>
    </row>
    <row r="1361" spans="1:13" x14ac:dyDescent="0.3">
      <c r="A1361" s="11" t="s">
        <v>3319</v>
      </c>
      <c r="B1361" s="39">
        <v>45228</v>
      </c>
      <c r="C1361" s="12" t="s">
        <v>62</v>
      </c>
      <c r="D1361" s="12" t="s">
        <v>1670</v>
      </c>
      <c r="E1361" s="12" t="s">
        <v>1904</v>
      </c>
      <c r="F1361" s="12">
        <v>2</v>
      </c>
      <c r="G1361" s="12">
        <v>159.93</v>
      </c>
      <c r="H1361" s="41">
        <v>0.2</v>
      </c>
      <c r="I1361" s="12" t="s">
        <v>1957</v>
      </c>
      <c r="J1361" s="12">
        <v>255.88800000000001</v>
      </c>
      <c r="K1361" s="17">
        <f t="shared" si="63"/>
        <v>2</v>
      </c>
      <c r="L1361" s="20">
        <f t="shared" si="64"/>
        <v>159.93</v>
      </c>
      <c r="M1361" s="45">
        <f t="shared" si="65"/>
        <v>0.2</v>
      </c>
    </row>
    <row r="1362" spans="1:13" x14ac:dyDescent="0.3">
      <c r="A1362" s="11" t="s">
        <v>3320</v>
      </c>
      <c r="B1362" s="39">
        <v>45858</v>
      </c>
      <c r="C1362" s="12" t="s">
        <v>62</v>
      </c>
      <c r="D1362" s="12" t="s">
        <v>1708</v>
      </c>
      <c r="E1362" s="12" t="s">
        <v>1938</v>
      </c>
      <c r="F1362" s="12">
        <v>1</v>
      </c>
      <c r="G1362" s="12">
        <v>459.89</v>
      </c>
      <c r="H1362" s="41">
        <v>0.18</v>
      </c>
      <c r="I1362" s="12" t="s">
        <v>1957</v>
      </c>
      <c r="J1362" s="12">
        <v>377.10980000000001</v>
      </c>
      <c r="K1362" s="17">
        <f t="shared" si="63"/>
        <v>1</v>
      </c>
      <c r="L1362" s="20">
        <f t="shared" si="64"/>
        <v>459.89</v>
      </c>
      <c r="M1362" s="45">
        <f t="shared" si="65"/>
        <v>0.18</v>
      </c>
    </row>
    <row r="1363" spans="1:13" x14ac:dyDescent="0.3">
      <c r="A1363" s="11" t="s">
        <v>3321</v>
      </c>
      <c r="B1363" s="39">
        <v>45532</v>
      </c>
      <c r="C1363" s="12" t="s">
        <v>626</v>
      </c>
      <c r="D1363" s="12" t="s">
        <v>1670</v>
      </c>
      <c r="E1363" s="12" t="s">
        <v>1941</v>
      </c>
      <c r="F1363" s="12">
        <v>4</v>
      </c>
      <c r="G1363" s="12">
        <v>885.57</v>
      </c>
      <c r="H1363" s="41">
        <v>0.27</v>
      </c>
      <c r="I1363" s="12" t="s">
        <v>1952</v>
      </c>
      <c r="J1363" s="12">
        <v>2585.8643999999999</v>
      </c>
      <c r="K1363" s="17">
        <f t="shared" si="63"/>
        <v>4</v>
      </c>
      <c r="L1363" s="20">
        <f t="shared" si="64"/>
        <v>885.57</v>
      </c>
      <c r="M1363" s="45">
        <f t="shared" si="65"/>
        <v>0.27</v>
      </c>
    </row>
    <row r="1364" spans="1:13" x14ac:dyDescent="0.3">
      <c r="A1364" s="11" t="s">
        <v>3322</v>
      </c>
      <c r="B1364" s="39">
        <v>45454</v>
      </c>
      <c r="C1364" s="12" t="s">
        <v>1263</v>
      </c>
      <c r="D1364" s="12" t="s">
        <v>1737</v>
      </c>
      <c r="E1364" s="12" t="s">
        <v>1929</v>
      </c>
      <c r="F1364" s="12">
        <v>3</v>
      </c>
      <c r="G1364" s="12">
        <v>789.05</v>
      </c>
      <c r="H1364" s="41">
        <v>0</v>
      </c>
      <c r="I1364" s="12" t="s">
        <v>1954</v>
      </c>
      <c r="J1364" s="12">
        <v>2367.15</v>
      </c>
      <c r="K1364" s="17">
        <f t="shared" si="63"/>
        <v>3</v>
      </c>
      <c r="L1364" s="20">
        <f t="shared" si="64"/>
        <v>789.05</v>
      </c>
      <c r="M1364" s="45">
        <f t="shared" si="65"/>
        <v>0</v>
      </c>
    </row>
    <row r="1365" spans="1:13" x14ac:dyDescent="0.3">
      <c r="A1365" s="11" t="s">
        <v>3323</v>
      </c>
      <c r="B1365" s="39">
        <v>45244</v>
      </c>
      <c r="C1365" s="12" t="s">
        <v>523</v>
      </c>
      <c r="D1365" s="12" t="s">
        <v>1773</v>
      </c>
      <c r="E1365" s="12" t="s">
        <v>1880</v>
      </c>
      <c r="F1365" s="12">
        <v>1</v>
      </c>
      <c r="G1365" s="12">
        <v>570.52</v>
      </c>
      <c r="H1365" s="41">
        <v>0</v>
      </c>
      <c r="I1365" s="12" t="s">
        <v>1954</v>
      </c>
      <c r="J1365" s="12">
        <v>570.52</v>
      </c>
      <c r="K1365" s="17">
        <f t="shared" si="63"/>
        <v>1</v>
      </c>
      <c r="L1365" s="20">
        <f t="shared" si="64"/>
        <v>570.52</v>
      </c>
      <c r="M1365" s="45">
        <f t="shared" si="65"/>
        <v>0</v>
      </c>
    </row>
    <row r="1366" spans="1:13" x14ac:dyDescent="0.3">
      <c r="A1366" s="11" t="s">
        <v>3324</v>
      </c>
      <c r="B1366" s="39">
        <v>45322</v>
      </c>
      <c r="C1366" s="12" t="s">
        <v>599</v>
      </c>
      <c r="D1366" s="12" t="s">
        <v>1651</v>
      </c>
      <c r="E1366" s="12" t="s">
        <v>1932</v>
      </c>
      <c r="F1366" s="12">
        <v>4</v>
      </c>
      <c r="G1366" s="12">
        <v>310.79000000000002</v>
      </c>
      <c r="H1366" s="41">
        <v>0.22</v>
      </c>
      <c r="I1366" s="12" t="s">
        <v>1957</v>
      </c>
      <c r="J1366" s="12">
        <v>969.66480000000013</v>
      </c>
      <c r="K1366" s="17">
        <f t="shared" si="63"/>
        <v>4</v>
      </c>
      <c r="L1366" s="20">
        <f t="shared" si="64"/>
        <v>310.79000000000002</v>
      </c>
      <c r="M1366" s="45">
        <f t="shared" si="65"/>
        <v>0.22</v>
      </c>
    </row>
    <row r="1367" spans="1:13" x14ac:dyDescent="0.3">
      <c r="A1367" s="11" t="s">
        <v>3325</v>
      </c>
      <c r="B1367" s="39">
        <v>45757</v>
      </c>
      <c r="C1367" s="12" t="s">
        <v>218</v>
      </c>
      <c r="D1367" s="12" t="s">
        <v>1779</v>
      </c>
      <c r="E1367" s="12" t="s">
        <v>1935</v>
      </c>
      <c r="F1367" s="12">
        <v>4</v>
      </c>
      <c r="G1367" s="12">
        <v>255.67</v>
      </c>
      <c r="H1367" s="41">
        <v>0.17</v>
      </c>
      <c r="I1367" s="12" t="s">
        <v>1952</v>
      </c>
      <c r="J1367" s="12">
        <v>848.82439999999997</v>
      </c>
      <c r="K1367" s="17">
        <f t="shared" si="63"/>
        <v>4</v>
      </c>
      <c r="L1367" s="20">
        <f t="shared" si="64"/>
        <v>255.67</v>
      </c>
      <c r="M1367" s="45">
        <f t="shared" si="65"/>
        <v>0.17</v>
      </c>
    </row>
    <row r="1368" spans="1:13" x14ac:dyDescent="0.3">
      <c r="A1368" s="11" t="s">
        <v>3326</v>
      </c>
      <c r="B1368" s="39">
        <v>45397</v>
      </c>
      <c r="C1368" s="12" t="s">
        <v>449</v>
      </c>
      <c r="D1368" s="12" t="s">
        <v>1651</v>
      </c>
      <c r="E1368" s="12" t="s">
        <v>1932</v>
      </c>
      <c r="F1368" s="12">
        <v>2</v>
      </c>
      <c r="G1368" s="12">
        <v>270.66000000000003</v>
      </c>
      <c r="H1368" s="41">
        <v>0.1</v>
      </c>
      <c r="I1368" s="12" t="s">
        <v>1957</v>
      </c>
      <c r="J1368" s="12">
        <v>487.18799999999999</v>
      </c>
      <c r="K1368" s="17">
        <f t="shared" si="63"/>
        <v>2</v>
      </c>
      <c r="L1368" s="20">
        <f t="shared" si="64"/>
        <v>270.66000000000003</v>
      </c>
      <c r="M1368" s="45">
        <f t="shared" si="65"/>
        <v>0.1</v>
      </c>
    </row>
    <row r="1369" spans="1:13" x14ac:dyDescent="0.3">
      <c r="A1369" s="11" t="s">
        <v>3327</v>
      </c>
      <c r="B1369" s="39">
        <v>45914</v>
      </c>
      <c r="C1369" s="12" t="s">
        <v>955</v>
      </c>
      <c r="D1369" s="12" t="s">
        <v>1638</v>
      </c>
      <c r="E1369" s="12" t="s">
        <v>1935</v>
      </c>
      <c r="F1369" s="12">
        <v>3</v>
      </c>
      <c r="G1369" s="12">
        <v>373.35</v>
      </c>
      <c r="H1369" s="41">
        <v>0.2</v>
      </c>
      <c r="I1369" s="12" t="s">
        <v>1957</v>
      </c>
      <c r="J1369" s="12">
        <v>896.04000000000019</v>
      </c>
      <c r="K1369" s="17">
        <f t="shared" si="63"/>
        <v>3</v>
      </c>
      <c r="L1369" s="20">
        <f t="shared" si="64"/>
        <v>373.35</v>
      </c>
      <c r="M1369" s="45">
        <f t="shared" si="65"/>
        <v>0.2</v>
      </c>
    </row>
    <row r="1370" spans="1:13" x14ac:dyDescent="0.3">
      <c r="A1370" s="11" t="s">
        <v>3328</v>
      </c>
      <c r="B1370" s="39">
        <v>45432</v>
      </c>
      <c r="C1370" s="12" t="s">
        <v>148</v>
      </c>
      <c r="D1370" s="12" t="s">
        <v>1752</v>
      </c>
      <c r="E1370" s="12" t="s">
        <v>1920</v>
      </c>
      <c r="F1370" s="12">
        <v>2</v>
      </c>
      <c r="G1370" s="12">
        <v>23.58</v>
      </c>
      <c r="H1370" s="41">
        <v>0.02</v>
      </c>
      <c r="I1370" s="12" t="s">
        <v>1954</v>
      </c>
      <c r="J1370" s="12">
        <v>46.216799999999999</v>
      </c>
      <c r="K1370" s="17">
        <f t="shared" si="63"/>
        <v>2</v>
      </c>
      <c r="L1370" s="20">
        <f t="shared" si="64"/>
        <v>23.58</v>
      </c>
      <c r="M1370" s="45">
        <f t="shared" si="65"/>
        <v>0.02</v>
      </c>
    </row>
    <row r="1371" spans="1:13" x14ac:dyDescent="0.3">
      <c r="A1371" s="11" t="s">
        <v>3329</v>
      </c>
      <c r="B1371" s="39">
        <v>45798</v>
      </c>
      <c r="C1371" s="12" t="s">
        <v>34</v>
      </c>
      <c r="D1371" s="12" t="s">
        <v>1676</v>
      </c>
      <c r="E1371" s="12" t="s">
        <v>1907</v>
      </c>
      <c r="F1371" s="12">
        <v>4</v>
      </c>
      <c r="G1371" s="12">
        <v>185.67</v>
      </c>
      <c r="H1371" s="41">
        <v>0.21</v>
      </c>
      <c r="I1371" s="12" t="s">
        <v>1954</v>
      </c>
      <c r="J1371" s="12">
        <v>586.71719999999993</v>
      </c>
      <c r="K1371" s="17">
        <f t="shared" si="63"/>
        <v>4</v>
      </c>
      <c r="L1371" s="20">
        <f t="shared" si="64"/>
        <v>185.67</v>
      </c>
      <c r="M1371" s="45">
        <f t="shared" si="65"/>
        <v>0.21</v>
      </c>
    </row>
    <row r="1372" spans="1:13" x14ac:dyDescent="0.3">
      <c r="A1372" s="11" t="s">
        <v>3330</v>
      </c>
      <c r="B1372" s="39">
        <v>45396</v>
      </c>
      <c r="C1372" s="12" t="s">
        <v>421</v>
      </c>
      <c r="D1372" s="12" t="s">
        <v>1621</v>
      </c>
      <c r="E1372" s="12" t="s">
        <v>1925</v>
      </c>
      <c r="F1372" s="12">
        <v>3</v>
      </c>
      <c r="G1372" s="12">
        <v>928.74</v>
      </c>
      <c r="H1372" s="41">
        <v>0.27</v>
      </c>
      <c r="I1372" s="12" t="s">
        <v>1954</v>
      </c>
      <c r="J1372" s="12">
        <v>2033.9405999999999</v>
      </c>
      <c r="K1372" s="17">
        <f t="shared" si="63"/>
        <v>3</v>
      </c>
      <c r="L1372" s="20">
        <f t="shared" si="64"/>
        <v>928.74</v>
      </c>
      <c r="M1372" s="45">
        <f t="shared" si="65"/>
        <v>0.27</v>
      </c>
    </row>
    <row r="1373" spans="1:13" x14ac:dyDescent="0.3">
      <c r="A1373" s="11" t="s">
        <v>3331</v>
      </c>
      <c r="B1373" s="39">
        <v>45235</v>
      </c>
      <c r="C1373" s="12" t="s">
        <v>125</v>
      </c>
      <c r="D1373" s="12" t="s">
        <v>1828</v>
      </c>
      <c r="E1373" s="12" t="s">
        <v>1901</v>
      </c>
      <c r="F1373" s="12">
        <v>3</v>
      </c>
      <c r="G1373" s="12">
        <v>923.38</v>
      </c>
      <c r="H1373" s="41">
        <v>7.0000000000000007E-2</v>
      </c>
      <c r="I1373" s="12" t="s">
        <v>1957</v>
      </c>
      <c r="J1373" s="12">
        <v>2576.2302</v>
      </c>
      <c r="K1373" s="17">
        <f t="shared" si="63"/>
        <v>3</v>
      </c>
      <c r="L1373" s="20">
        <f t="shared" si="64"/>
        <v>923.38</v>
      </c>
      <c r="M1373" s="45">
        <f t="shared" si="65"/>
        <v>7.0000000000000007E-2</v>
      </c>
    </row>
    <row r="1374" spans="1:13" x14ac:dyDescent="0.3">
      <c r="A1374" s="11" t="s">
        <v>3332</v>
      </c>
      <c r="B1374" s="39">
        <v>45499</v>
      </c>
      <c r="C1374" s="12" t="s">
        <v>1436</v>
      </c>
      <c r="D1374" s="12" t="s">
        <v>1566</v>
      </c>
      <c r="E1374" s="12" t="s">
        <v>1914</v>
      </c>
      <c r="F1374" s="12">
        <v>2</v>
      </c>
      <c r="G1374" s="12">
        <v>409.26</v>
      </c>
      <c r="H1374" s="41">
        <v>0.1</v>
      </c>
      <c r="I1374" s="12" t="s">
        <v>1954</v>
      </c>
      <c r="J1374" s="12">
        <v>736.66800000000001</v>
      </c>
      <c r="K1374" s="17">
        <f t="shared" si="63"/>
        <v>2</v>
      </c>
      <c r="L1374" s="20">
        <f t="shared" si="64"/>
        <v>409.26</v>
      </c>
      <c r="M1374" s="45">
        <f t="shared" si="65"/>
        <v>0.1</v>
      </c>
    </row>
    <row r="1375" spans="1:13" x14ac:dyDescent="0.3">
      <c r="A1375" s="11" t="s">
        <v>3333</v>
      </c>
      <c r="B1375" s="39">
        <v>45272</v>
      </c>
      <c r="C1375" s="12" t="s">
        <v>822</v>
      </c>
      <c r="D1375" s="12" t="s">
        <v>1638</v>
      </c>
      <c r="E1375" s="12" t="s">
        <v>1907</v>
      </c>
      <c r="F1375" s="12">
        <v>2</v>
      </c>
      <c r="G1375" s="12">
        <v>608.46</v>
      </c>
      <c r="H1375" s="41">
        <v>0.16</v>
      </c>
      <c r="I1375" s="12" t="s">
        <v>1952</v>
      </c>
      <c r="J1375" s="12">
        <v>1022.2128</v>
      </c>
      <c r="K1375" s="17">
        <f t="shared" si="63"/>
        <v>2</v>
      </c>
      <c r="L1375" s="20">
        <f t="shared" si="64"/>
        <v>608.46</v>
      </c>
      <c r="M1375" s="45">
        <f t="shared" si="65"/>
        <v>0.16</v>
      </c>
    </row>
    <row r="1376" spans="1:13" x14ac:dyDescent="0.3">
      <c r="A1376" s="11" t="s">
        <v>3334</v>
      </c>
      <c r="B1376" s="39">
        <v>45785</v>
      </c>
      <c r="C1376" s="12" t="s">
        <v>697</v>
      </c>
      <c r="D1376" s="12" t="s">
        <v>1699</v>
      </c>
      <c r="E1376" s="12" t="s">
        <v>1941</v>
      </c>
      <c r="F1376" s="12">
        <v>4</v>
      </c>
      <c r="G1376" s="12">
        <v>150.47999999999999</v>
      </c>
      <c r="H1376" s="41">
        <v>0.09</v>
      </c>
      <c r="I1376" s="12" t="s">
        <v>1952</v>
      </c>
      <c r="J1376" s="12">
        <v>547.74720000000002</v>
      </c>
      <c r="K1376" s="17">
        <f t="shared" si="63"/>
        <v>4</v>
      </c>
      <c r="L1376" s="20">
        <f t="shared" si="64"/>
        <v>150.47999999999999</v>
      </c>
      <c r="M1376" s="45">
        <f t="shared" si="65"/>
        <v>0.09</v>
      </c>
    </row>
    <row r="1377" spans="1:13" x14ac:dyDescent="0.3">
      <c r="A1377" s="11" t="s">
        <v>3335</v>
      </c>
      <c r="B1377" s="39">
        <v>45534</v>
      </c>
      <c r="C1377" s="12" t="s">
        <v>795</v>
      </c>
      <c r="D1377" s="12" t="s">
        <v>1779</v>
      </c>
      <c r="E1377" s="12" t="s">
        <v>1927</v>
      </c>
      <c r="F1377" s="12">
        <v>4</v>
      </c>
      <c r="G1377" s="12">
        <v>207.41</v>
      </c>
      <c r="H1377" s="41">
        <v>0.02</v>
      </c>
      <c r="I1377" s="12" t="s">
        <v>1952</v>
      </c>
      <c r="J1377" s="12">
        <v>813.04719999999998</v>
      </c>
      <c r="K1377" s="17">
        <f t="shared" si="63"/>
        <v>4</v>
      </c>
      <c r="L1377" s="20">
        <f t="shared" si="64"/>
        <v>207.41</v>
      </c>
      <c r="M1377" s="45">
        <f t="shared" si="65"/>
        <v>0.02</v>
      </c>
    </row>
    <row r="1378" spans="1:13" x14ac:dyDescent="0.3">
      <c r="A1378" s="11" t="s">
        <v>3336</v>
      </c>
      <c r="B1378" s="39">
        <v>45803</v>
      </c>
      <c r="C1378" s="12" t="s">
        <v>577</v>
      </c>
      <c r="D1378" s="12" t="s">
        <v>1597</v>
      </c>
      <c r="E1378" s="12" t="s">
        <v>1904</v>
      </c>
      <c r="F1378" s="12">
        <v>1</v>
      </c>
      <c r="G1378" s="12">
        <v>56.59</v>
      </c>
      <c r="H1378" s="41">
        <v>0.15</v>
      </c>
      <c r="I1378" s="12" t="s">
        <v>1954</v>
      </c>
      <c r="J1378" s="12">
        <v>48.101500000000001</v>
      </c>
      <c r="K1378" s="17">
        <f t="shared" si="63"/>
        <v>1</v>
      </c>
      <c r="L1378" s="20">
        <f t="shared" si="64"/>
        <v>56.59</v>
      </c>
      <c r="M1378" s="45">
        <f t="shared" si="65"/>
        <v>0.15</v>
      </c>
    </row>
    <row r="1379" spans="1:13" x14ac:dyDescent="0.3">
      <c r="A1379" s="11" t="s">
        <v>3337</v>
      </c>
      <c r="B1379" s="39">
        <v>45667</v>
      </c>
      <c r="C1379" s="12" t="s">
        <v>1271</v>
      </c>
      <c r="D1379" s="12" t="s">
        <v>1689</v>
      </c>
      <c r="E1379" s="12" t="s">
        <v>1897</v>
      </c>
      <c r="F1379" s="12">
        <v>4</v>
      </c>
      <c r="G1379" s="12">
        <v>995.4</v>
      </c>
      <c r="H1379" s="41">
        <v>0.27</v>
      </c>
      <c r="I1379" s="12" t="s">
        <v>1952</v>
      </c>
      <c r="J1379" s="12">
        <v>2906.5680000000002</v>
      </c>
      <c r="K1379" s="17">
        <f t="shared" si="63"/>
        <v>4</v>
      </c>
      <c r="L1379" s="20">
        <f t="shared" si="64"/>
        <v>995.4</v>
      </c>
      <c r="M1379" s="45">
        <f t="shared" si="65"/>
        <v>0.27</v>
      </c>
    </row>
    <row r="1380" spans="1:13" x14ac:dyDescent="0.3">
      <c r="A1380" s="11" t="s">
        <v>3338</v>
      </c>
      <c r="B1380" s="39">
        <v>45656</v>
      </c>
      <c r="C1380" s="12" t="s">
        <v>242</v>
      </c>
      <c r="D1380" s="12" t="s">
        <v>1714</v>
      </c>
      <c r="E1380" s="12" t="s">
        <v>1922</v>
      </c>
      <c r="F1380" s="12">
        <v>2</v>
      </c>
      <c r="G1380" s="12">
        <v>591.33000000000004</v>
      </c>
      <c r="H1380" s="41">
        <v>0.24</v>
      </c>
      <c r="I1380" s="12" t="s">
        <v>1952</v>
      </c>
      <c r="J1380" s="12">
        <v>898.8216000000001</v>
      </c>
      <c r="K1380" s="17">
        <f t="shared" si="63"/>
        <v>2</v>
      </c>
      <c r="L1380" s="20">
        <f t="shared" si="64"/>
        <v>591.33000000000004</v>
      </c>
      <c r="M1380" s="45">
        <f t="shared" si="65"/>
        <v>0.24</v>
      </c>
    </row>
    <row r="1381" spans="1:13" x14ac:dyDescent="0.3">
      <c r="A1381" s="11" t="s">
        <v>3339</v>
      </c>
      <c r="B1381" s="39">
        <v>45869</v>
      </c>
      <c r="C1381" s="12" t="s">
        <v>1192</v>
      </c>
      <c r="D1381" s="12" t="s">
        <v>1718</v>
      </c>
      <c r="E1381" s="12" t="s">
        <v>1935</v>
      </c>
      <c r="F1381" s="12">
        <v>2</v>
      </c>
      <c r="G1381" s="12">
        <v>204.89</v>
      </c>
      <c r="H1381" s="41">
        <v>0.24</v>
      </c>
      <c r="I1381" s="12" t="s">
        <v>1952</v>
      </c>
      <c r="J1381" s="12">
        <v>311.43279999999999</v>
      </c>
      <c r="K1381" s="17">
        <f t="shared" si="63"/>
        <v>2</v>
      </c>
      <c r="L1381" s="20">
        <f t="shared" si="64"/>
        <v>204.89</v>
      </c>
      <c r="M1381" s="45">
        <f t="shared" si="65"/>
        <v>0.24</v>
      </c>
    </row>
    <row r="1382" spans="1:13" x14ac:dyDescent="0.3">
      <c r="A1382" s="11" t="s">
        <v>3340</v>
      </c>
      <c r="B1382" s="39">
        <v>45549</v>
      </c>
      <c r="C1382" s="12" t="s">
        <v>329</v>
      </c>
      <c r="D1382" s="12" t="s">
        <v>1770</v>
      </c>
      <c r="E1382" s="12" t="s">
        <v>1927</v>
      </c>
      <c r="F1382" s="12">
        <v>2</v>
      </c>
      <c r="G1382" s="12">
        <v>546.41</v>
      </c>
      <c r="H1382" s="41">
        <v>0.08</v>
      </c>
      <c r="I1382" s="12" t="s">
        <v>1957</v>
      </c>
      <c r="J1382" s="12">
        <v>1005.3944</v>
      </c>
      <c r="K1382" s="17">
        <f t="shared" si="63"/>
        <v>2</v>
      </c>
      <c r="L1382" s="20">
        <f t="shared" si="64"/>
        <v>546.41</v>
      </c>
      <c r="M1382" s="45">
        <f t="shared" si="65"/>
        <v>0.08</v>
      </c>
    </row>
    <row r="1383" spans="1:13" x14ac:dyDescent="0.3">
      <c r="A1383" s="11" t="s">
        <v>3341</v>
      </c>
      <c r="B1383" s="39">
        <v>45409</v>
      </c>
      <c r="C1383" s="12" t="s">
        <v>215</v>
      </c>
      <c r="D1383" s="12" t="s">
        <v>1621</v>
      </c>
      <c r="E1383" s="12" t="s">
        <v>1922</v>
      </c>
      <c r="F1383" s="12">
        <v>4</v>
      </c>
      <c r="G1383" s="12">
        <v>455.49</v>
      </c>
      <c r="H1383" s="41">
        <v>0.17</v>
      </c>
      <c r="I1383" s="12" t="s">
        <v>1952</v>
      </c>
      <c r="J1383" s="12">
        <v>1512.2267999999999</v>
      </c>
      <c r="K1383" s="17">
        <f t="shared" si="63"/>
        <v>4</v>
      </c>
      <c r="L1383" s="20">
        <f t="shared" si="64"/>
        <v>455.49</v>
      </c>
      <c r="M1383" s="45">
        <f t="shared" si="65"/>
        <v>0.17</v>
      </c>
    </row>
    <row r="1384" spans="1:13" x14ac:dyDescent="0.3">
      <c r="A1384" s="11" t="s">
        <v>3342</v>
      </c>
      <c r="B1384" s="39">
        <v>45374</v>
      </c>
      <c r="C1384" s="12" t="s">
        <v>1321</v>
      </c>
      <c r="D1384" s="12" t="s">
        <v>1593</v>
      </c>
      <c r="E1384" s="12" t="s">
        <v>1932</v>
      </c>
      <c r="F1384" s="12">
        <v>2</v>
      </c>
      <c r="G1384" s="12">
        <v>700.27</v>
      </c>
      <c r="H1384" s="41">
        <v>0.16</v>
      </c>
      <c r="I1384" s="12" t="s">
        <v>1952</v>
      </c>
      <c r="J1384" s="12">
        <v>1176.4536000000001</v>
      </c>
      <c r="K1384" s="17">
        <f t="shared" si="63"/>
        <v>2</v>
      </c>
      <c r="L1384" s="20">
        <f t="shared" si="64"/>
        <v>700.27</v>
      </c>
      <c r="M1384" s="45">
        <f t="shared" si="65"/>
        <v>0.16</v>
      </c>
    </row>
    <row r="1385" spans="1:13" x14ac:dyDescent="0.3">
      <c r="A1385" s="11" t="s">
        <v>3343</v>
      </c>
      <c r="B1385" s="39">
        <v>45282</v>
      </c>
      <c r="C1385" s="12" t="s">
        <v>1093</v>
      </c>
      <c r="D1385" s="12" t="s">
        <v>1822</v>
      </c>
      <c r="E1385" s="12" t="s">
        <v>1935</v>
      </c>
      <c r="F1385" s="12">
        <v>2</v>
      </c>
      <c r="G1385" s="12">
        <v>160.21</v>
      </c>
      <c r="H1385" s="41">
        <v>0.09</v>
      </c>
      <c r="I1385" s="12" t="s">
        <v>1952</v>
      </c>
      <c r="J1385" s="12">
        <v>291.5822</v>
      </c>
      <c r="K1385" s="17">
        <f t="shared" si="63"/>
        <v>2</v>
      </c>
      <c r="L1385" s="20">
        <f t="shared" si="64"/>
        <v>160.21</v>
      </c>
      <c r="M1385" s="45">
        <f t="shared" si="65"/>
        <v>0.09</v>
      </c>
    </row>
    <row r="1386" spans="1:13" x14ac:dyDescent="0.3">
      <c r="A1386" s="11" t="s">
        <v>3344</v>
      </c>
      <c r="B1386" s="39">
        <v>45742</v>
      </c>
      <c r="C1386" s="12" t="s">
        <v>131</v>
      </c>
      <c r="D1386" s="12" t="s">
        <v>1714</v>
      </c>
      <c r="E1386" s="12" t="s">
        <v>1920</v>
      </c>
      <c r="F1386" s="12">
        <v>1</v>
      </c>
      <c r="G1386" s="12">
        <v>713.63</v>
      </c>
      <c r="H1386" s="41">
        <v>0.28000000000000003</v>
      </c>
      <c r="I1386" s="12" t="s">
        <v>1957</v>
      </c>
      <c r="J1386" s="12">
        <v>513.81359999999995</v>
      </c>
      <c r="K1386" s="17">
        <f t="shared" si="63"/>
        <v>1</v>
      </c>
      <c r="L1386" s="20">
        <f t="shared" si="64"/>
        <v>713.63</v>
      </c>
      <c r="M1386" s="45">
        <f t="shared" si="65"/>
        <v>0.28000000000000003</v>
      </c>
    </row>
    <row r="1387" spans="1:13" x14ac:dyDescent="0.3">
      <c r="A1387" s="11" t="s">
        <v>3345</v>
      </c>
      <c r="B1387" s="39">
        <v>45447</v>
      </c>
      <c r="C1387" s="12" t="s">
        <v>742</v>
      </c>
      <c r="D1387" s="12" t="s">
        <v>1855</v>
      </c>
      <c r="E1387" s="12" t="s">
        <v>1907</v>
      </c>
      <c r="F1387" s="12">
        <v>2</v>
      </c>
      <c r="G1387" s="12">
        <v>224.69</v>
      </c>
      <c r="H1387" s="41">
        <v>0.2</v>
      </c>
      <c r="I1387" s="12" t="s">
        <v>1957</v>
      </c>
      <c r="J1387" s="12">
        <v>359.50400000000002</v>
      </c>
      <c r="K1387" s="17">
        <f t="shared" si="63"/>
        <v>2</v>
      </c>
      <c r="L1387" s="20">
        <f t="shared" si="64"/>
        <v>224.69</v>
      </c>
      <c r="M1387" s="45">
        <f t="shared" si="65"/>
        <v>0.2</v>
      </c>
    </row>
    <row r="1388" spans="1:13" x14ac:dyDescent="0.3">
      <c r="A1388" s="11" t="s">
        <v>3346</v>
      </c>
      <c r="B1388" s="39">
        <v>45733</v>
      </c>
      <c r="C1388" s="12" t="s">
        <v>1411</v>
      </c>
      <c r="D1388" s="12" t="s">
        <v>1628</v>
      </c>
      <c r="E1388" s="12" t="s">
        <v>1927</v>
      </c>
      <c r="F1388" s="12">
        <v>2</v>
      </c>
      <c r="G1388" s="12">
        <v>740.57</v>
      </c>
      <c r="H1388" s="41">
        <v>0.06</v>
      </c>
      <c r="I1388" s="12" t="s">
        <v>1952</v>
      </c>
      <c r="J1388" s="12">
        <v>1392.2716</v>
      </c>
      <c r="K1388" s="17">
        <f t="shared" si="63"/>
        <v>2</v>
      </c>
      <c r="L1388" s="20">
        <f t="shared" si="64"/>
        <v>740.57</v>
      </c>
      <c r="M1388" s="45">
        <f t="shared" si="65"/>
        <v>0.06</v>
      </c>
    </row>
    <row r="1389" spans="1:13" x14ac:dyDescent="0.3">
      <c r="A1389" s="11" t="s">
        <v>3347</v>
      </c>
      <c r="B1389" s="39">
        <v>45373</v>
      </c>
      <c r="C1389" s="12" t="s">
        <v>487</v>
      </c>
      <c r="D1389" s="12" t="s">
        <v>1597</v>
      </c>
      <c r="E1389" s="12" t="s">
        <v>1894</v>
      </c>
      <c r="F1389" s="12">
        <v>3</v>
      </c>
      <c r="G1389" s="12">
        <v>250.14</v>
      </c>
      <c r="H1389" s="41">
        <v>0.23</v>
      </c>
      <c r="I1389" s="12" t="s">
        <v>1954</v>
      </c>
      <c r="J1389" s="12">
        <v>577.82339999999999</v>
      </c>
      <c r="K1389" s="17">
        <f t="shared" si="63"/>
        <v>3</v>
      </c>
      <c r="L1389" s="20">
        <f t="shared" si="64"/>
        <v>250.14</v>
      </c>
      <c r="M1389" s="45">
        <f t="shared" si="65"/>
        <v>0.23</v>
      </c>
    </row>
    <row r="1390" spans="1:13" x14ac:dyDescent="0.3">
      <c r="A1390" s="11" t="s">
        <v>3348</v>
      </c>
      <c r="B1390" s="39">
        <v>45655</v>
      </c>
      <c r="C1390" s="12" t="s">
        <v>92</v>
      </c>
      <c r="D1390" s="12" t="s">
        <v>1870</v>
      </c>
      <c r="E1390" s="12" t="s">
        <v>1941</v>
      </c>
      <c r="F1390" s="12">
        <v>3</v>
      </c>
      <c r="G1390" s="12">
        <v>34.97</v>
      </c>
      <c r="H1390" s="41">
        <v>0.01</v>
      </c>
      <c r="I1390" s="12" t="s">
        <v>1952</v>
      </c>
      <c r="J1390" s="12">
        <v>103.8609</v>
      </c>
      <c r="K1390" s="17">
        <f t="shared" si="63"/>
        <v>3</v>
      </c>
      <c r="L1390" s="20">
        <f t="shared" si="64"/>
        <v>34.97</v>
      </c>
      <c r="M1390" s="45">
        <f t="shared" si="65"/>
        <v>0.01</v>
      </c>
    </row>
    <row r="1391" spans="1:13" x14ac:dyDescent="0.3">
      <c r="A1391" s="11" t="s">
        <v>3349</v>
      </c>
      <c r="B1391" s="39">
        <v>45868</v>
      </c>
      <c r="C1391" s="12" t="s">
        <v>970</v>
      </c>
      <c r="D1391" s="12" t="s">
        <v>1699</v>
      </c>
      <c r="E1391" s="12" t="s">
        <v>1932</v>
      </c>
      <c r="F1391" s="12">
        <v>1</v>
      </c>
      <c r="G1391" s="12">
        <v>653.91</v>
      </c>
      <c r="H1391" s="41">
        <v>0.3</v>
      </c>
      <c r="I1391" s="12" t="s">
        <v>1954</v>
      </c>
      <c r="J1391" s="12">
        <v>457.73700000000002</v>
      </c>
      <c r="K1391" s="17">
        <f t="shared" si="63"/>
        <v>1</v>
      </c>
      <c r="L1391" s="20">
        <f t="shared" si="64"/>
        <v>653.91</v>
      </c>
      <c r="M1391" s="45">
        <f t="shared" si="65"/>
        <v>0.3</v>
      </c>
    </row>
    <row r="1392" spans="1:13" x14ac:dyDescent="0.3">
      <c r="A1392" s="11" t="s">
        <v>3350</v>
      </c>
      <c r="B1392" s="39">
        <v>45338</v>
      </c>
      <c r="C1392" s="12" t="s">
        <v>1147</v>
      </c>
      <c r="D1392" s="12" t="s">
        <v>1773</v>
      </c>
      <c r="E1392" s="12" t="s">
        <v>1894</v>
      </c>
      <c r="F1392" s="12">
        <v>1</v>
      </c>
      <c r="G1392" s="12">
        <v>997.87</v>
      </c>
      <c r="H1392" s="41">
        <v>0.24</v>
      </c>
      <c r="I1392" s="12" t="s">
        <v>1952</v>
      </c>
      <c r="J1392" s="12">
        <v>758.38120000000004</v>
      </c>
      <c r="K1392" s="17">
        <f t="shared" si="63"/>
        <v>1</v>
      </c>
      <c r="L1392" s="20">
        <f t="shared" si="64"/>
        <v>997.87</v>
      </c>
      <c r="M1392" s="45">
        <f t="shared" si="65"/>
        <v>0.24</v>
      </c>
    </row>
    <row r="1393" spans="1:13" x14ac:dyDescent="0.3">
      <c r="A1393" s="11" t="s">
        <v>3351</v>
      </c>
      <c r="B1393" s="39">
        <v>45349</v>
      </c>
      <c r="C1393" s="12" t="s">
        <v>685</v>
      </c>
      <c r="D1393" s="12" t="s">
        <v>1843</v>
      </c>
      <c r="E1393" s="12" t="s">
        <v>1927</v>
      </c>
      <c r="F1393" s="12">
        <v>1</v>
      </c>
      <c r="G1393" s="12">
        <v>174.27</v>
      </c>
      <c r="H1393" s="41">
        <v>0.27</v>
      </c>
      <c r="I1393" s="12" t="s">
        <v>1957</v>
      </c>
      <c r="J1393" s="12">
        <v>127.2171</v>
      </c>
      <c r="K1393" s="17">
        <f t="shared" si="63"/>
        <v>1</v>
      </c>
      <c r="L1393" s="20">
        <f t="shared" si="64"/>
        <v>174.27</v>
      </c>
      <c r="M1393" s="45">
        <f t="shared" si="65"/>
        <v>0.27</v>
      </c>
    </row>
    <row r="1394" spans="1:13" x14ac:dyDescent="0.3">
      <c r="A1394" s="11" t="s">
        <v>3352</v>
      </c>
      <c r="B1394" s="39">
        <v>45368</v>
      </c>
      <c r="C1394" s="12" t="s">
        <v>406</v>
      </c>
      <c r="D1394" s="12" t="s">
        <v>1721</v>
      </c>
      <c r="E1394" s="12" t="s">
        <v>1907</v>
      </c>
      <c r="F1394" s="12">
        <v>3</v>
      </c>
      <c r="G1394" s="12">
        <v>847.44</v>
      </c>
      <c r="H1394" s="41">
        <v>0.17</v>
      </c>
      <c r="I1394" s="12" t="s">
        <v>1952</v>
      </c>
      <c r="J1394" s="12">
        <v>2110.1255999999998</v>
      </c>
      <c r="K1394" s="17">
        <f t="shared" si="63"/>
        <v>3</v>
      </c>
      <c r="L1394" s="20">
        <f t="shared" si="64"/>
        <v>847.44</v>
      </c>
      <c r="M1394" s="45">
        <f t="shared" si="65"/>
        <v>0.17</v>
      </c>
    </row>
    <row r="1395" spans="1:13" x14ac:dyDescent="0.3">
      <c r="A1395" s="11" t="s">
        <v>3353</v>
      </c>
      <c r="B1395" s="39">
        <v>45243</v>
      </c>
      <c r="C1395" s="12" t="s">
        <v>1339</v>
      </c>
      <c r="D1395" s="12" t="s">
        <v>1560</v>
      </c>
      <c r="E1395" s="12" t="s">
        <v>1889</v>
      </c>
      <c r="F1395" s="12">
        <v>1</v>
      </c>
      <c r="G1395" s="12">
        <v>493.45</v>
      </c>
      <c r="H1395" s="41">
        <v>0.09</v>
      </c>
      <c r="I1395" s="12" t="s">
        <v>1952</v>
      </c>
      <c r="J1395" s="12">
        <v>449.03949999999998</v>
      </c>
      <c r="K1395" s="17">
        <f t="shared" si="63"/>
        <v>1</v>
      </c>
      <c r="L1395" s="20">
        <f t="shared" si="64"/>
        <v>493.45</v>
      </c>
      <c r="M1395" s="45">
        <f t="shared" si="65"/>
        <v>0.09</v>
      </c>
    </row>
    <row r="1396" spans="1:13" x14ac:dyDescent="0.3">
      <c r="A1396" s="11" t="s">
        <v>3354</v>
      </c>
      <c r="B1396" s="39">
        <v>45577</v>
      </c>
      <c r="C1396" s="12" t="s">
        <v>756</v>
      </c>
      <c r="D1396" s="12" t="s">
        <v>1761</v>
      </c>
      <c r="E1396" s="12" t="s">
        <v>1889</v>
      </c>
      <c r="F1396" s="12">
        <v>4</v>
      </c>
      <c r="G1396" s="12">
        <v>111.66</v>
      </c>
      <c r="H1396" s="41">
        <v>0.14000000000000001</v>
      </c>
      <c r="I1396" s="12" t="s">
        <v>1952</v>
      </c>
      <c r="J1396" s="12">
        <v>384.11040000000003</v>
      </c>
      <c r="K1396" s="17">
        <f t="shared" si="63"/>
        <v>4</v>
      </c>
      <c r="L1396" s="20">
        <f t="shared" si="64"/>
        <v>111.66</v>
      </c>
      <c r="M1396" s="45">
        <f t="shared" si="65"/>
        <v>0.14000000000000001</v>
      </c>
    </row>
    <row r="1397" spans="1:13" x14ac:dyDescent="0.3">
      <c r="A1397" s="11" t="s">
        <v>3355</v>
      </c>
      <c r="B1397" s="39">
        <v>45343</v>
      </c>
      <c r="C1397" s="12" t="s">
        <v>894</v>
      </c>
      <c r="D1397" s="12" t="s">
        <v>1846</v>
      </c>
      <c r="E1397" s="12" t="s">
        <v>1920</v>
      </c>
      <c r="F1397" s="12">
        <v>1</v>
      </c>
      <c r="G1397" s="12">
        <v>413.65</v>
      </c>
      <c r="H1397" s="41">
        <v>0.1</v>
      </c>
      <c r="I1397" s="12" t="s">
        <v>1957</v>
      </c>
      <c r="J1397" s="12">
        <v>372.28500000000003</v>
      </c>
      <c r="K1397" s="17">
        <f t="shared" si="63"/>
        <v>1</v>
      </c>
      <c r="L1397" s="20">
        <f t="shared" si="64"/>
        <v>413.65</v>
      </c>
      <c r="M1397" s="45">
        <f t="shared" si="65"/>
        <v>0.1</v>
      </c>
    </row>
    <row r="1398" spans="1:13" x14ac:dyDescent="0.3">
      <c r="A1398" s="11" t="s">
        <v>3356</v>
      </c>
      <c r="B1398" s="39">
        <v>45744</v>
      </c>
      <c r="C1398" s="12" t="s">
        <v>1474</v>
      </c>
      <c r="D1398" s="12" t="s">
        <v>1843</v>
      </c>
      <c r="E1398" s="12" t="s">
        <v>1914</v>
      </c>
      <c r="F1398" s="12">
        <v>1</v>
      </c>
      <c r="G1398" s="12">
        <v>317.14999999999998</v>
      </c>
      <c r="H1398" s="41">
        <v>0.24</v>
      </c>
      <c r="I1398" s="12" t="s">
        <v>1957</v>
      </c>
      <c r="J1398" s="12">
        <v>241.03399999999999</v>
      </c>
      <c r="K1398" s="17">
        <f t="shared" si="63"/>
        <v>1</v>
      </c>
      <c r="L1398" s="20">
        <f t="shared" si="64"/>
        <v>317.14999999999998</v>
      </c>
      <c r="M1398" s="45">
        <f t="shared" si="65"/>
        <v>0.24</v>
      </c>
    </row>
    <row r="1399" spans="1:13" x14ac:dyDescent="0.3">
      <c r="A1399" s="11" t="s">
        <v>3357</v>
      </c>
      <c r="B1399" s="39">
        <v>45873</v>
      </c>
      <c r="C1399" s="12" t="s">
        <v>1135</v>
      </c>
      <c r="D1399" s="12" t="s">
        <v>1840</v>
      </c>
      <c r="E1399" s="12" t="s">
        <v>1885</v>
      </c>
      <c r="F1399" s="12">
        <v>3</v>
      </c>
      <c r="G1399" s="12">
        <v>642.94000000000005</v>
      </c>
      <c r="H1399" s="41">
        <v>0.05</v>
      </c>
      <c r="I1399" s="12" t="s">
        <v>1957</v>
      </c>
      <c r="J1399" s="12">
        <v>1832.3789999999999</v>
      </c>
      <c r="K1399" s="17">
        <f t="shared" si="63"/>
        <v>3</v>
      </c>
      <c r="L1399" s="20">
        <f t="shared" si="64"/>
        <v>642.94000000000005</v>
      </c>
      <c r="M1399" s="45">
        <f t="shared" si="65"/>
        <v>0.05</v>
      </c>
    </row>
    <row r="1400" spans="1:13" x14ac:dyDescent="0.3">
      <c r="A1400" s="11" t="s">
        <v>3358</v>
      </c>
      <c r="B1400" s="39">
        <v>45601</v>
      </c>
      <c r="C1400" s="12" t="s">
        <v>461</v>
      </c>
      <c r="D1400" s="12" t="s">
        <v>1746</v>
      </c>
      <c r="E1400" s="12" t="s">
        <v>1917</v>
      </c>
      <c r="F1400" s="12">
        <v>4</v>
      </c>
      <c r="G1400" s="12">
        <v>559.59</v>
      </c>
      <c r="H1400" s="41">
        <v>0.19</v>
      </c>
      <c r="I1400" s="12" t="s">
        <v>1957</v>
      </c>
      <c r="J1400" s="12">
        <v>1813.0716</v>
      </c>
      <c r="K1400" s="17">
        <f t="shared" si="63"/>
        <v>4</v>
      </c>
      <c r="L1400" s="20">
        <f t="shared" si="64"/>
        <v>559.59</v>
      </c>
      <c r="M1400" s="45">
        <f t="shared" si="65"/>
        <v>0.19</v>
      </c>
    </row>
    <row r="1401" spans="1:13" x14ac:dyDescent="0.3">
      <c r="A1401" s="11" t="s">
        <v>3359</v>
      </c>
      <c r="B1401" s="39">
        <v>45458</v>
      </c>
      <c r="C1401" s="12" t="s">
        <v>403</v>
      </c>
      <c r="D1401" s="12" t="s">
        <v>1657</v>
      </c>
      <c r="E1401" s="12" t="s">
        <v>1938</v>
      </c>
      <c r="F1401" s="12">
        <v>1</v>
      </c>
      <c r="G1401" s="12">
        <v>758.54</v>
      </c>
      <c r="H1401" s="41">
        <v>0.28999999999999998</v>
      </c>
      <c r="I1401" s="12" t="s">
        <v>1954</v>
      </c>
      <c r="J1401" s="12">
        <v>538.5634</v>
      </c>
      <c r="K1401" s="17">
        <f t="shared" si="63"/>
        <v>1</v>
      </c>
      <c r="L1401" s="20">
        <f t="shared" si="64"/>
        <v>758.54</v>
      </c>
      <c r="M1401" s="45">
        <f t="shared" si="65"/>
        <v>0.28999999999999998</v>
      </c>
    </row>
    <row r="1402" spans="1:13" x14ac:dyDescent="0.3">
      <c r="A1402" s="11" t="s">
        <v>3360</v>
      </c>
      <c r="B1402" s="39">
        <v>45649</v>
      </c>
      <c r="C1402" s="12" t="s">
        <v>1436</v>
      </c>
      <c r="D1402" s="12" t="s">
        <v>1816</v>
      </c>
      <c r="E1402" s="12" t="s">
        <v>1929</v>
      </c>
      <c r="F1402" s="12">
        <v>4</v>
      </c>
      <c r="G1402" s="12">
        <v>643.96</v>
      </c>
      <c r="H1402" s="41">
        <v>0.16</v>
      </c>
      <c r="I1402" s="12" t="s">
        <v>1954</v>
      </c>
      <c r="J1402" s="12">
        <v>2163.7055999999998</v>
      </c>
      <c r="K1402" s="17">
        <f t="shared" si="63"/>
        <v>4</v>
      </c>
      <c r="L1402" s="20">
        <f t="shared" si="64"/>
        <v>643.96</v>
      </c>
      <c r="M1402" s="45">
        <f t="shared" si="65"/>
        <v>0.16</v>
      </c>
    </row>
    <row r="1403" spans="1:13" x14ac:dyDescent="0.3">
      <c r="A1403" s="11" t="s">
        <v>3361</v>
      </c>
      <c r="B1403" s="39">
        <v>45653</v>
      </c>
      <c r="C1403" s="12" t="s">
        <v>789</v>
      </c>
      <c r="D1403" s="12" t="s">
        <v>1641</v>
      </c>
      <c r="E1403" s="12" t="s">
        <v>1914</v>
      </c>
      <c r="F1403" s="12">
        <v>1</v>
      </c>
      <c r="G1403" s="12">
        <v>882.73</v>
      </c>
      <c r="H1403" s="41">
        <v>0.1</v>
      </c>
      <c r="I1403" s="12" t="s">
        <v>1952</v>
      </c>
      <c r="J1403" s="12">
        <v>794.45699999999999</v>
      </c>
      <c r="K1403" s="17">
        <f t="shared" si="63"/>
        <v>1</v>
      </c>
      <c r="L1403" s="20">
        <f t="shared" si="64"/>
        <v>882.73</v>
      </c>
      <c r="M1403" s="45">
        <f t="shared" si="65"/>
        <v>0.1</v>
      </c>
    </row>
    <row r="1404" spans="1:13" x14ac:dyDescent="0.3">
      <c r="A1404" s="11" t="s">
        <v>3362</v>
      </c>
      <c r="B1404" s="39">
        <v>45378</v>
      </c>
      <c r="C1404" s="12" t="s">
        <v>1033</v>
      </c>
      <c r="D1404" s="12" t="s">
        <v>1849</v>
      </c>
      <c r="E1404" s="12" t="s">
        <v>1941</v>
      </c>
      <c r="F1404" s="12">
        <v>2</v>
      </c>
      <c r="G1404" s="12">
        <v>600.03</v>
      </c>
      <c r="H1404" s="41">
        <v>0.26</v>
      </c>
      <c r="I1404" s="12" t="s">
        <v>1954</v>
      </c>
      <c r="J1404" s="12">
        <v>888.0444</v>
      </c>
      <c r="K1404" s="17">
        <f t="shared" si="63"/>
        <v>2</v>
      </c>
      <c r="L1404" s="20">
        <f t="shared" si="64"/>
        <v>600.03</v>
      </c>
      <c r="M1404" s="45">
        <f t="shared" si="65"/>
        <v>0.26</v>
      </c>
    </row>
    <row r="1405" spans="1:13" x14ac:dyDescent="0.3">
      <c r="A1405" s="11" t="s">
        <v>3363</v>
      </c>
      <c r="B1405" s="39">
        <v>45638</v>
      </c>
      <c r="C1405" s="12" t="s">
        <v>532</v>
      </c>
      <c r="D1405" s="12" t="s">
        <v>1737</v>
      </c>
      <c r="E1405" s="12" t="s">
        <v>1901</v>
      </c>
      <c r="F1405" s="12">
        <v>2</v>
      </c>
      <c r="G1405" s="12">
        <v>628.83000000000004</v>
      </c>
      <c r="H1405" s="41">
        <v>7.0000000000000007E-2</v>
      </c>
      <c r="I1405" s="12" t="s">
        <v>1954</v>
      </c>
      <c r="J1405" s="12">
        <v>1169.6238000000001</v>
      </c>
      <c r="K1405" s="17">
        <f t="shared" si="63"/>
        <v>2</v>
      </c>
      <c r="L1405" s="20">
        <f t="shared" si="64"/>
        <v>628.83000000000004</v>
      </c>
      <c r="M1405" s="45">
        <f t="shared" si="65"/>
        <v>7.0000000000000007E-2</v>
      </c>
    </row>
    <row r="1406" spans="1:13" x14ac:dyDescent="0.3">
      <c r="A1406" s="11" t="s">
        <v>3364</v>
      </c>
      <c r="B1406" s="39">
        <v>45277</v>
      </c>
      <c r="C1406" s="12" t="s">
        <v>586</v>
      </c>
      <c r="D1406" s="12" t="s">
        <v>1819</v>
      </c>
      <c r="E1406" s="12" t="s">
        <v>1914</v>
      </c>
      <c r="F1406" s="12">
        <v>3</v>
      </c>
      <c r="G1406" s="12">
        <v>113.87</v>
      </c>
      <c r="H1406" s="41">
        <v>0.21</v>
      </c>
      <c r="I1406" s="12" t="s">
        <v>1957</v>
      </c>
      <c r="J1406" s="12">
        <v>269.87189999999998</v>
      </c>
      <c r="K1406" s="17">
        <f t="shared" si="63"/>
        <v>3</v>
      </c>
      <c r="L1406" s="20">
        <f t="shared" si="64"/>
        <v>113.87</v>
      </c>
      <c r="M1406" s="45">
        <f t="shared" si="65"/>
        <v>0.21</v>
      </c>
    </row>
    <row r="1407" spans="1:13" x14ac:dyDescent="0.3">
      <c r="A1407" s="11" t="s">
        <v>3365</v>
      </c>
      <c r="B1407" s="39">
        <v>45351</v>
      </c>
      <c r="C1407" s="12" t="s">
        <v>1309</v>
      </c>
      <c r="D1407" s="12" t="s">
        <v>1792</v>
      </c>
      <c r="E1407" s="12" t="s">
        <v>1907</v>
      </c>
      <c r="F1407" s="12">
        <v>4</v>
      </c>
      <c r="G1407" s="12">
        <v>282.07</v>
      </c>
      <c r="H1407" s="41">
        <v>0.18</v>
      </c>
      <c r="I1407" s="12" t="s">
        <v>1954</v>
      </c>
      <c r="J1407" s="12">
        <v>925.18960000000004</v>
      </c>
      <c r="K1407" s="17">
        <f t="shared" si="63"/>
        <v>4</v>
      </c>
      <c r="L1407" s="20">
        <f t="shared" si="64"/>
        <v>282.07</v>
      </c>
      <c r="M1407" s="45">
        <f t="shared" si="65"/>
        <v>0.18</v>
      </c>
    </row>
    <row r="1408" spans="1:13" x14ac:dyDescent="0.3">
      <c r="A1408" s="11" t="s">
        <v>3366</v>
      </c>
      <c r="B1408" s="39">
        <v>45290</v>
      </c>
      <c r="C1408" s="12" t="s">
        <v>529</v>
      </c>
      <c r="D1408" s="12" t="s">
        <v>1737</v>
      </c>
      <c r="E1408" s="12" t="s">
        <v>1904</v>
      </c>
      <c r="F1408" s="12">
        <v>3</v>
      </c>
      <c r="G1408" s="12">
        <v>676.77</v>
      </c>
      <c r="H1408" s="41">
        <v>0.17</v>
      </c>
      <c r="I1408" s="12" t="s">
        <v>1954</v>
      </c>
      <c r="J1408" s="12">
        <v>1685.1573000000001</v>
      </c>
      <c r="K1408" s="17">
        <f t="shared" si="63"/>
        <v>3</v>
      </c>
      <c r="L1408" s="20">
        <f t="shared" si="64"/>
        <v>676.77</v>
      </c>
      <c r="M1408" s="45">
        <f t="shared" si="65"/>
        <v>0.17</v>
      </c>
    </row>
    <row r="1409" spans="1:13" x14ac:dyDescent="0.3">
      <c r="A1409" s="11" t="s">
        <v>3367</v>
      </c>
      <c r="B1409" s="39">
        <v>45638</v>
      </c>
      <c r="C1409" s="12" t="s">
        <v>721</v>
      </c>
      <c r="D1409" s="12" t="s">
        <v>1579</v>
      </c>
      <c r="E1409" s="12" t="s">
        <v>1932</v>
      </c>
      <c r="F1409" s="12">
        <v>2</v>
      </c>
      <c r="G1409" s="12">
        <v>362.7</v>
      </c>
      <c r="H1409" s="41">
        <v>0.09</v>
      </c>
      <c r="I1409" s="12" t="s">
        <v>1952</v>
      </c>
      <c r="J1409" s="12">
        <v>660.11400000000003</v>
      </c>
      <c r="K1409" s="17">
        <f t="shared" si="63"/>
        <v>2</v>
      </c>
      <c r="L1409" s="20">
        <f t="shared" si="64"/>
        <v>362.7</v>
      </c>
      <c r="M1409" s="45">
        <f t="shared" si="65"/>
        <v>0.09</v>
      </c>
    </row>
    <row r="1410" spans="1:13" x14ac:dyDescent="0.3">
      <c r="A1410" s="11" t="s">
        <v>3368</v>
      </c>
      <c r="B1410" s="39">
        <v>45679</v>
      </c>
      <c r="C1410" s="12" t="s">
        <v>467</v>
      </c>
      <c r="D1410" s="12" t="s">
        <v>1604</v>
      </c>
      <c r="E1410" s="12" t="s">
        <v>1889</v>
      </c>
      <c r="F1410" s="12">
        <v>1</v>
      </c>
      <c r="G1410" s="12">
        <v>908.5</v>
      </c>
      <c r="H1410" s="41">
        <v>0.2</v>
      </c>
      <c r="I1410" s="12" t="s">
        <v>1957</v>
      </c>
      <c r="J1410" s="12">
        <v>726.80000000000007</v>
      </c>
      <c r="K1410" s="17">
        <f t="shared" ref="K1410:K1473" si="66">IF(F1410="",AVERAGEIF($D$2:$D$2000,D1410,$F$2:$F$2000),F1410)</f>
        <v>1</v>
      </c>
      <c r="L1410" s="20">
        <f t="shared" ref="L1410:L1473" si="67">IF(G1410="",AVERAGEIF($D$2:$D$2000,D1410,$G$2:$G$2000),G1410)</f>
        <v>908.5</v>
      </c>
      <c r="M1410" s="45">
        <f t="shared" ref="M1410:M1473" si="68">IF(H1410="",AVERAGE($D$2:$D$2000,D1410,$H$2:$H$2000),H1410)</f>
        <v>0.2</v>
      </c>
    </row>
    <row r="1411" spans="1:13" x14ac:dyDescent="0.3">
      <c r="A1411" s="11" t="s">
        <v>3369</v>
      </c>
      <c r="B1411" s="39">
        <v>45296</v>
      </c>
      <c r="C1411" s="12" t="s">
        <v>251</v>
      </c>
      <c r="D1411" s="12" t="s">
        <v>1645</v>
      </c>
      <c r="E1411" s="12" t="s">
        <v>1929</v>
      </c>
      <c r="F1411" s="12">
        <v>2</v>
      </c>
      <c r="G1411" s="12">
        <v>795.37</v>
      </c>
      <c r="H1411" s="41">
        <v>0.2</v>
      </c>
      <c r="I1411" s="12" t="s">
        <v>1957</v>
      </c>
      <c r="J1411" s="12">
        <v>1272.5920000000001</v>
      </c>
      <c r="K1411" s="17">
        <f t="shared" si="66"/>
        <v>2</v>
      </c>
      <c r="L1411" s="20">
        <f t="shared" si="67"/>
        <v>795.37</v>
      </c>
      <c r="M1411" s="45">
        <f t="shared" si="68"/>
        <v>0.2</v>
      </c>
    </row>
    <row r="1412" spans="1:13" x14ac:dyDescent="0.3">
      <c r="A1412" s="11" t="s">
        <v>3370</v>
      </c>
      <c r="B1412" s="39">
        <v>45760</v>
      </c>
      <c r="C1412" s="12" t="s">
        <v>493</v>
      </c>
      <c r="D1412" s="12" t="s">
        <v>1676</v>
      </c>
      <c r="E1412" s="12" t="s">
        <v>1897</v>
      </c>
      <c r="F1412" s="12">
        <v>2</v>
      </c>
      <c r="G1412" s="12">
        <v>326.85000000000002</v>
      </c>
      <c r="H1412" s="41">
        <v>0.17</v>
      </c>
      <c r="I1412" s="12" t="s">
        <v>1957</v>
      </c>
      <c r="J1412" s="12">
        <v>542.57100000000003</v>
      </c>
      <c r="K1412" s="17">
        <f t="shared" si="66"/>
        <v>2</v>
      </c>
      <c r="L1412" s="20">
        <f t="shared" si="67"/>
        <v>326.85000000000002</v>
      </c>
      <c r="M1412" s="45">
        <f t="shared" si="68"/>
        <v>0.17</v>
      </c>
    </row>
    <row r="1413" spans="1:13" x14ac:dyDescent="0.3">
      <c r="A1413" s="11" t="s">
        <v>3371</v>
      </c>
      <c r="B1413" s="39">
        <v>45603</v>
      </c>
      <c r="C1413" s="12" t="s">
        <v>1108</v>
      </c>
      <c r="D1413" s="12" t="s">
        <v>1743</v>
      </c>
      <c r="E1413" s="12" t="s">
        <v>1927</v>
      </c>
      <c r="F1413" s="12">
        <v>3</v>
      </c>
      <c r="G1413" s="12">
        <v>169.43</v>
      </c>
      <c r="H1413" s="41">
        <v>0.19</v>
      </c>
      <c r="I1413" s="12" t="s">
        <v>1952</v>
      </c>
      <c r="J1413" s="12">
        <v>411.71490000000011</v>
      </c>
      <c r="K1413" s="17">
        <f t="shared" si="66"/>
        <v>3</v>
      </c>
      <c r="L1413" s="20">
        <f t="shared" si="67"/>
        <v>169.43</v>
      </c>
      <c r="M1413" s="45">
        <f t="shared" si="68"/>
        <v>0.19</v>
      </c>
    </row>
    <row r="1414" spans="1:13" x14ac:dyDescent="0.3">
      <c r="A1414" s="11" t="s">
        <v>3372</v>
      </c>
      <c r="B1414" s="39">
        <v>45413</v>
      </c>
      <c r="C1414" s="12" t="s">
        <v>550</v>
      </c>
      <c r="D1414" s="12" t="s">
        <v>1825</v>
      </c>
      <c r="E1414" s="12" t="s">
        <v>1904</v>
      </c>
      <c r="F1414" s="12">
        <v>1</v>
      </c>
      <c r="G1414" s="12">
        <v>254.47</v>
      </c>
      <c r="H1414" s="41">
        <v>0.1</v>
      </c>
      <c r="I1414" s="12" t="s">
        <v>1952</v>
      </c>
      <c r="J1414" s="12">
        <v>229.023</v>
      </c>
      <c r="K1414" s="17">
        <f t="shared" si="66"/>
        <v>1</v>
      </c>
      <c r="L1414" s="20">
        <f t="shared" si="67"/>
        <v>254.47</v>
      </c>
      <c r="M1414" s="45">
        <f t="shared" si="68"/>
        <v>0.1</v>
      </c>
    </row>
    <row r="1415" spans="1:13" x14ac:dyDescent="0.3">
      <c r="A1415" s="11" t="s">
        <v>3373</v>
      </c>
      <c r="B1415" s="39">
        <v>45506</v>
      </c>
      <c r="C1415" s="12" t="s">
        <v>1309</v>
      </c>
      <c r="D1415" s="12" t="s">
        <v>1645</v>
      </c>
      <c r="E1415" s="12" t="s">
        <v>1932</v>
      </c>
      <c r="F1415" s="12">
        <v>4</v>
      </c>
      <c r="G1415" s="12">
        <v>627.73</v>
      </c>
      <c r="H1415" s="41">
        <v>0.11</v>
      </c>
      <c r="I1415" s="12" t="s">
        <v>1957</v>
      </c>
      <c r="J1415" s="12">
        <v>2234.7188000000001</v>
      </c>
      <c r="K1415" s="17">
        <f t="shared" si="66"/>
        <v>4</v>
      </c>
      <c r="L1415" s="20">
        <f t="shared" si="67"/>
        <v>627.73</v>
      </c>
      <c r="M1415" s="45">
        <f t="shared" si="68"/>
        <v>0.11</v>
      </c>
    </row>
    <row r="1416" spans="1:13" x14ac:dyDescent="0.3">
      <c r="A1416" s="11" t="s">
        <v>3374</v>
      </c>
      <c r="B1416" s="39">
        <v>45394</v>
      </c>
      <c r="C1416" s="12" t="s">
        <v>1171</v>
      </c>
      <c r="D1416" s="12" t="s">
        <v>1663</v>
      </c>
      <c r="E1416" s="12" t="s">
        <v>1941</v>
      </c>
      <c r="F1416" s="12">
        <v>4</v>
      </c>
      <c r="G1416" s="12">
        <v>327.25</v>
      </c>
      <c r="H1416" s="41">
        <v>0.13</v>
      </c>
      <c r="I1416" s="12" t="s">
        <v>1957</v>
      </c>
      <c r="J1416" s="12">
        <v>1138.83</v>
      </c>
      <c r="K1416" s="17">
        <f t="shared" si="66"/>
        <v>4</v>
      </c>
      <c r="L1416" s="20">
        <f t="shared" si="67"/>
        <v>327.25</v>
      </c>
      <c r="M1416" s="45">
        <f t="shared" si="68"/>
        <v>0.13</v>
      </c>
    </row>
    <row r="1417" spans="1:13" x14ac:dyDescent="0.3">
      <c r="A1417" s="11" t="s">
        <v>3375</v>
      </c>
      <c r="B1417" s="39">
        <v>45755</v>
      </c>
      <c r="C1417" s="12" t="s">
        <v>496</v>
      </c>
      <c r="D1417" s="12" t="s">
        <v>1752</v>
      </c>
      <c r="E1417" s="12" t="s">
        <v>1920</v>
      </c>
      <c r="F1417" s="12">
        <v>4</v>
      </c>
      <c r="G1417" s="12">
        <v>511.43</v>
      </c>
      <c r="H1417" s="41">
        <v>0.18</v>
      </c>
      <c r="I1417" s="12" t="s">
        <v>1957</v>
      </c>
      <c r="J1417" s="12">
        <v>1677.4903999999999</v>
      </c>
      <c r="K1417" s="17">
        <f t="shared" si="66"/>
        <v>4</v>
      </c>
      <c r="L1417" s="20">
        <f t="shared" si="67"/>
        <v>511.43</v>
      </c>
      <c r="M1417" s="45">
        <f t="shared" si="68"/>
        <v>0.18</v>
      </c>
    </row>
    <row r="1418" spans="1:13" x14ac:dyDescent="0.3">
      <c r="A1418" s="11" t="s">
        <v>3376</v>
      </c>
      <c r="B1418" s="39">
        <v>45473</v>
      </c>
      <c r="C1418" s="12" t="s">
        <v>556</v>
      </c>
      <c r="D1418" s="12" t="s">
        <v>1764</v>
      </c>
      <c r="E1418" s="12" t="s">
        <v>1935</v>
      </c>
      <c r="F1418" s="12">
        <v>4</v>
      </c>
      <c r="G1418" s="12">
        <v>194.67</v>
      </c>
      <c r="H1418" s="41">
        <v>0.23</v>
      </c>
      <c r="I1418" s="12" t="s">
        <v>1954</v>
      </c>
      <c r="J1418" s="12">
        <v>599.58359999999993</v>
      </c>
      <c r="K1418" s="17">
        <f t="shared" si="66"/>
        <v>4</v>
      </c>
      <c r="L1418" s="20">
        <f t="shared" si="67"/>
        <v>194.67</v>
      </c>
      <c r="M1418" s="45">
        <f t="shared" si="68"/>
        <v>0.23</v>
      </c>
    </row>
    <row r="1419" spans="1:13" x14ac:dyDescent="0.3">
      <c r="A1419" s="11" t="s">
        <v>3377</v>
      </c>
      <c r="B1419" s="39">
        <v>45304</v>
      </c>
      <c r="C1419" s="12" t="s">
        <v>225</v>
      </c>
      <c r="D1419" s="12" t="s">
        <v>1638</v>
      </c>
      <c r="E1419" s="12" t="s">
        <v>1885</v>
      </c>
      <c r="F1419" s="12">
        <v>2</v>
      </c>
      <c r="G1419" s="12">
        <v>54.51</v>
      </c>
      <c r="H1419" s="41">
        <v>7.0000000000000007E-2</v>
      </c>
      <c r="I1419" s="12" t="s">
        <v>1952</v>
      </c>
      <c r="J1419" s="12">
        <v>101.3886</v>
      </c>
      <c r="K1419" s="17">
        <f t="shared" si="66"/>
        <v>2</v>
      </c>
      <c r="L1419" s="20">
        <f t="shared" si="67"/>
        <v>54.51</v>
      </c>
      <c r="M1419" s="45">
        <f t="shared" si="68"/>
        <v>7.0000000000000007E-2</v>
      </c>
    </row>
    <row r="1420" spans="1:13" x14ac:dyDescent="0.3">
      <c r="A1420" s="11" t="s">
        <v>3378</v>
      </c>
      <c r="B1420" s="39">
        <v>45557</v>
      </c>
      <c r="C1420" s="12" t="s">
        <v>282</v>
      </c>
      <c r="D1420" s="12" t="s">
        <v>1761</v>
      </c>
      <c r="E1420" s="12" t="s">
        <v>1920</v>
      </c>
      <c r="F1420" s="12">
        <v>4</v>
      </c>
      <c r="G1420" s="12">
        <v>964</v>
      </c>
      <c r="H1420" s="41">
        <v>0.14000000000000001</v>
      </c>
      <c r="I1420" s="12" t="s">
        <v>1954</v>
      </c>
      <c r="J1420" s="12">
        <v>3316.16</v>
      </c>
      <c r="K1420" s="17">
        <f t="shared" si="66"/>
        <v>4</v>
      </c>
      <c r="L1420" s="20">
        <f t="shared" si="67"/>
        <v>964</v>
      </c>
      <c r="M1420" s="45">
        <f t="shared" si="68"/>
        <v>0.14000000000000001</v>
      </c>
    </row>
    <row r="1421" spans="1:13" x14ac:dyDescent="0.3">
      <c r="A1421" s="11" t="s">
        <v>3379</v>
      </c>
      <c r="B1421" s="39">
        <v>45527</v>
      </c>
      <c r="C1421" s="12" t="s">
        <v>161</v>
      </c>
      <c r="D1421" s="12" t="s">
        <v>1843</v>
      </c>
      <c r="E1421" s="12" t="s">
        <v>1897</v>
      </c>
      <c r="F1421" s="12">
        <v>1</v>
      </c>
      <c r="G1421" s="12">
        <v>170.12</v>
      </c>
      <c r="H1421" s="41">
        <v>0.26</v>
      </c>
      <c r="I1421" s="12" t="s">
        <v>1954</v>
      </c>
      <c r="J1421" s="12">
        <v>125.8888</v>
      </c>
      <c r="K1421" s="17">
        <f t="shared" si="66"/>
        <v>1</v>
      </c>
      <c r="L1421" s="20">
        <f t="shared" si="67"/>
        <v>170.12</v>
      </c>
      <c r="M1421" s="45">
        <f t="shared" si="68"/>
        <v>0.26</v>
      </c>
    </row>
    <row r="1422" spans="1:13" x14ac:dyDescent="0.3">
      <c r="A1422" s="11" t="s">
        <v>3380</v>
      </c>
      <c r="B1422" s="39">
        <v>45875</v>
      </c>
      <c r="C1422" s="12" t="s">
        <v>517</v>
      </c>
      <c r="D1422" s="12" t="s">
        <v>1734</v>
      </c>
      <c r="E1422" s="12" t="s">
        <v>1941</v>
      </c>
      <c r="F1422" s="12">
        <v>2</v>
      </c>
      <c r="G1422" s="12">
        <v>664.5</v>
      </c>
      <c r="H1422" s="41">
        <v>0.23</v>
      </c>
      <c r="I1422" s="12" t="s">
        <v>1952</v>
      </c>
      <c r="J1422" s="12">
        <v>1023.33</v>
      </c>
      <c r="K1422" s="17">
        <f t="shared" si="66"/>
        <v>2</v>
      </c>
      <c r="L1422" s="20">
        <f t="shared" si="67"/>
        <v>664.5</v>
      </c>
      <c r="M1422" s="45">
        <f t="shared" si="68"/>
        <v>0.23</v>
      </c>
    </row>
    <row r="1423" spans="1:13" x14ac:dyDescent="0.3">
      <c r="A1423" s="11" t="s">
        <v>3381</v>
      </c>
      <c r="B1423" s="39">
        <v>45936</v>
      </c>
      <c r="C1423" s="12" t="s">
        <v>1171</v>
      </c>
      <c r="D1423" s="12" t="s">
        <v>1708</v>
      </c>
      <c r="E1423" s="12" t="s">
        <v>1917</v>
      </c>
      <c r="F1423" s="12">
        <v>4</v>
      </c>
      <c r="G1423" s="12">
        <v>557.51</v>
      </c>
      <c r="H1423" s="41">
        <v>0.11</v>
      </c>
      <c r="I1423" s="12" t="s">
        <v>1952</v>
      </c>
      <c r="J1423" s="12">
        <v>1984.7356</v>
      </c>
      <c r="K1423" s="17">
        <f t="shared" si="66"/>
        <v>4</v>
      </c>
      <c r="L1423" s="20">
        <f t="shared" si="67"/>
        <v>557.51</v>
      </c>
      <c r="M1423" s="45">
        <f t="shared" si="68"/>
        <v>0.11</v>
      </c>
    </row>
    <row r="1424" spans="1:13" x14ac:dyDescent="0.3">
      <c r="A1424" s="11" t="s">
        <v>3382</v>
      </c>
      <c r="B1424" s="39">
        <v>45807</v>
      </c>
      <c r="C1424" s="12" t="s">
        <v>1249</v>
      </c>
      <c r="D1424" s="12" t="s">
        <v>1846</v>
      </c>
      <c r="E1424" s="12" t="s">
        <v>1885</v>
      </c>
      <c r="F1424" s="12">
        <v>2</v>
      </c>
      <c r="G1424" s="12">
        <v>410</v>
      </c>
      <c r="H1424" s="41">
        <v>0.13</v>
      </c>
      <c r="I1424" s="12" t="s">
        <v>1957</v>
      </c>
      <c r="J1424" s="12">
        <v>713.4</v>
      </c>
      <c r="K1424" s="17">
        <f t="shared" si="66"/>
        <v>2</v>
      </c>
      <c r="L1424" s="20">
        <f t="shared" si="67"/>
        <v>410</v>
      </c>
      <c r="M1424" s="45">
        <f t="shared" si="68"/>
        <v>0.13</v>
      </c>
    </row>
    <row r="1425" spans="1:13" x14ac:dyDescent="0.3">
      <c r="A1425" s="11" t="s">
        <v>3383</v>
      </c>
      <c r="B1425" s="39">
        <v>45473</v>
      </c>
      <c r="C1425" s="12" t="s">
        <v>976</v>
      </c>
      <c r="D1425" s="12" t="s">
        <v>1825</v>
      </c>
      <c r="E1425" s="12" t="s">
        <v>1901</v>
      </c>
      <c r="F1425" s="12">
        <v>2</v>
      </c>
      <c r="G1425" s="12">
        <v>879.93</v>
      </c>
      <c r="H1425" s="41">
        <v>0.28999999999999998</v>
      </c>
      <c r="I1425" s="12" t="s">
        <v>1957</v>
      </c>
      <c r="J1425" s="12">
        <v>1249.5006000000001</v>
      </c>
      <c r="K1425" s="17">
        <f t="shared" si="66"/>
        <v>2</v>
      </c>
      <c r="L1425" s="20">
        <f t="shared" si="67"/>
        <v>879.93</v>
      </c>
      <c r="M1425" s="45">
        <f t="shared" si="68"/>
        <v>0.28999999999999998</v>
      </c>
    </row>
    <row r="1426" spans="1:13" x14ac:dyDescent="0.3">
      <c r="A1426" s="11" t="s">
        <v>3384</v>
      </c>
      <c r="B1426" s="39">
        <v>45664</v>
      </c>
      <c r="C1426" s="12" t="s">
        <v>42</v>
      </c>
      <c r="D1426" s="12" t="s">
        <v>1604</v>
      </c>
      <c r="E1426" s="12" t="s">
        <v>1938</v>
      </c>
      <c r="F1426" s="12">
        <v>1</v>
      </c>
      <c r="G1426" s="12">
        <v>350.58</v>
      </c>
      <c r="H1426" s="41">
        <v>0.03</v>
      </c>
      <c r="I1426" s="12" t="s">
        <v>1957</v>
      </c>
      <c r="J1426" s="12">
        <v>340.06259999999997</v>
      </c>
      <c r="K1426" s="17">
        <f t="shared" si="66"/>
        <v>1</v>
      </c>
      <c r="L1426" s="20">
        <f t="shared" si="67"/>
        <v>350.58</v>
      </c>
      <c r="M1426" s="45">
        <f t="shared" si="68"/>
        <v>0.03</v>
      </c>
    </row>
    <row r="1427" spans="1:13" x14ac:dyDescent="0.3">
      <c r="A1427" s="11" t="s">
        <v>3385</v>
      </c>
      <c r="B1427" s="39">
        <v>45633</v>
      </c>
      <c r="C1427" s="12" t="s">
        <v>1108</v>
      </c>
      <c r="D1427" s="12" t="s">
        <v>1749</v>
      </c>
      <c r="E1427" s="12" t="s">
        <v>1894</v>
      </c>
      <c r="F1427" s="12">
        <v>4</v>
      </c>
      <c r="G1427" s="12">
        <v>348.58</v>
      </c>
      <c r="H1427" s="41">
        <v>0.16</v>
      </c>
      <c r="I1427" s="12" t="s">
        <v>1952</v>
      </c>
      <c r="J1427" s="12">
        <v>1171.2288000000001</v>
      </c>
      <c r="K1427" s="17">
        <f t="shared" si="66"/>
        <v>4</v>
      </c>
      <c r="L1427" s="20">
        <f t="shared" si="67"/>
        <v>348.58</v>
      </c>
      <c r="M1427" s="45">
        <f t="shared" si="68"/>
        <v>0.16</v>
      </c>
    </row>
    <row r="1428" spans="1:13" x14ac:dyDescent="0.3">
      <c r="A1428" s="11" t="s">
        <v>3386</v>
      </c>
      <c r="B1428" s="39">
        <v>45548</v>
      </c>
      <c r="C1428" s="12" t="s">
        <v>1428</v>
      </c>
      <c r="D1428" s="12" t="s">
        <v>1645</v>
      </c>
      <c r="E1428" s="12" t="s">
        <v>1894</v>
      </c>
      <c r="F1428" s="12">
        <v>3</v>
      </c>
      <c r="G1428" s="12">
        <v>247.66</v>
      </c>
      <c r="H1428" s="41">
        <v>0.02</v>
      </c>
      <c r="I1428" s="12" t="s">
        <v>1957</v>
      </c>
      <c r="J1428" s="12">
        <v>728.12040000000002</v>
      </c>
      <c r="K1428" s="17">
        <f t="shared" si="66"/>
        <v>3</v>
      </c>
      <c r="L1428" s="20">
        <f t="shared" si="67"/>
        <v>247.66</v>
      </c>
      <c r="M1428" s="45">
        <f t="shared" si="68"/>
        <v>0.02</v>
      </c>
    </row>
    <row r="1429" spans="1:13" x14ac:dyDescent="0.3">
      <c r="A1429" s="11" t="s">
        <v>3387</v>
      </c>
      <c r="B1429" s="39">
        <v>45244</v>
      </c>
      <c r="C1429" s="12" t="s">
        <v>1222</v>
      </c>
      <c r="D1429" s="12" t="s">
        <v>1689</v>
      </c>
      <c r="E1429" s="12" t="s">
        <v>1929</v>
      </c>
      <c r="F1429" s="12">
        <v>3</v>
      </c>
      <c r="G1429" s="12">
        <v>836.27</v>
      </c>
      <c r="H1429" s="41">
        <v>0.16</v>
      </c>
      <c r="I1429" s="12" t="s">
        <v>1952</v>
      </c>
      <c r="J1429" s="12">
        <v>2107.4004</v>
      </c>
      <c r="K1429" s="17">
        <f t="shared" si="66"/>
        <v>3</v>
      </c>
      <c r="L1429" s="20">
        <f t="shared" si="67"/>
        <v>836.27</v>
      </c>
      <c r="M1429" s="45">
        <f t="shared" si="68"/>
        <v>0.16</v>
      </c>
    </row>
    <row r="1430" spans="1:13" x14ac:dyDescent="0.3">
      <c r="A1430" s="11" t="s">
        <v>3388</v>
      </c>
      <c r="B1430" s="39">
        <v>45753</v>
      </c>
      <c r="C1430" s="12" t="s">
        <v>647</v>
      </c>
      <c r="D1430" s="12" t="s">
        <v>1607</v>
      </c>
      <c r="E1430" s="12" t="s">
        <v>1917</v>
      </c>
      <c r="F1430" s="12">
        <v>3</v>
      </c>
      <c r="G1430" s="12">
        <v>696.74</v>
      </c>
      <c r="H1430" s="41">
        <v>0.13</v>
      </c>
      <c r="I1430" s="12" t="s">
        <v>1957</v>
      </c>
      <c r="J1430" s="12">
        <v>1818.4914000000001</v>
      </c>
      <c r="K1430" s="17">
        <f t="shared" si="66"/>
        <v>3</v>
      </c>
      <c r="L1430" s="20">
        <f t="shared" si="67"/>
        <v>696.74</v>
      </c>
      <c r="M1430" s="45">
        <f t="shared" si="68"/>
        <v>0.13</v>
      </c>
    </row>
    <row r="1431" spans="1:13" x14ac:dyDescent="0.3">
      <c r="A1431" s="11" t="s">
        <v>3389</v>
      </c>
      <c r="B1431" s="39">
        <v>45804</v>
      </c>
      <c r="C1431" s="12" t="s">
        <v>795</v>
      </c>
      <c r="D1431" s="12" t="s">
        <v>1858</v>
      </c>
      <c r="E1431" s="12" t="s">
        <v>1925</v>
      </c>
      <c r="F1431" s="12">
        <v>2</v>
      </c>
      <c r="G1431" s="12">
        <v>822.59</v>
      </c>
      <c r="H1431" s="41">
        <v>0.22</v>
      </c>
      <c r="I1431" s="12" t="s">
        <v>1954</v>
      </c>
      <c r="J1431" s="12">
        <v>1283.2403999999999</v>
      </c>
      <c r="K1431" s="17">
        <f t="shared" si="66"/>
        <v>2</v>
      </c>
      <c r="L1431" s="20">
        <f t="shared" si="67"/>
        <v>822.59</v>
      </c>
      <c r="M1431" s="45">
        <f t="shared" si="68"/>
        <v>0.22</v>
      </c>
    </row>
    <row r="1432" spans="1:13" x14ac:dyDescent="0.3">
      <c r="A1432" s="11" t="s">
        <v>3390</v>
      </c>
      <c r="B1432" s="39">
        <v>45263</v>
      </c>
      <c r="C1432" s="12" t="s">
        <v>728</v>
      </c>
      <c r="D1432" s="12" t="s">
        <v>1813</v>
      </c>
      <c r="E1432" s="12" t="s">
        <v>1889</v>
      </c>
      <c r="F1432" s="12">
        <v>1</v>
      </c>
      <c r="G1432" s="12">
        <v>462.23</v>
      </c>
      <c r="H1432" s="41">
        <v>0.3</v>
      </c>
      <c r="I1432" s="12" t="s">
        <v>1954</v>
      </c>
      <c r="J1432" s="12">
        <v>323.56099999999998</v>
      </c>
      <c r="K1432" s="17">
        <f t="shared" si="66"/>
        <v>1</v>
      </c>
      <c r="L1432" s="20">
        <f t="shared" si="67"/>
        <v>462.23</v>
      </c>
      <c r="M1432" s="45">
        <f t="shared" si="68"/>
        <v>0.3</v>
      </c>
    </row>
    <row r="1433" spans="1:13" x14ac:dyDescent="0.3">
      <c r="A1433" s="11" t="s">
        <v>3391</v>
      </c>
      <c r="B1433" s="39">
        <v>45906</v>
      </c>
      <c r="C1433" s="12" t="s">
        <v>1394</v>
      </c>
      <c r="D1433" s="12" t="s">
        <v>1699</v>
      </c>
      <c r="E1433" s="12" t="s">
        <v>1935</v>
      </c>
      <c r="F1433" s="12">
        <v>1</v>
      </c>
      <c r="G1433" s="12">
        <v>361.09</v>
      </c>
      <c r="H1433" s="41">
        <v>0.06</v>
      </c>
      <c r="I1433" s="12" t="s">
        <v>1954</v>
      </c>
      <c r="J1433" s="12">
        <v>339.42459999999988</v>
      </c>
      <c r="K1433" s="17">
        <f t="shared" si="66"/>
        <v>1</v>
      </c>
      <c r="L1433" s="20">
        <f t="shared" si="67"/>
        <v>361.09</v>
      </c>
      <c r="M1433" s="45">
        <f t="shared" si="68"/>
        <v>0.06</v>
      </c>
    </row>
    <row r="1434" spans="1:13" x14ac:dyDescent="0.3">
      <c r="A1434" s="11" t="s">
        <v>3392</v>
      </c>
      <c r="B1434" s="39">
        <v>45243</v>
      </c>
      <c r="C1434" s="12" t="s">
        <v>1207</v>
      </c>
      <c r="D1434" s="12" t="s">
        <v>1795</v>
      </c>
      <c r="E1434" s="12" t="s">
        <v>1941</v>
      </c>
      <c r="F1434" s="12">
        <v>3</v>
      </c>
      <c r="G1434" s="12">
        <v>59.37</v>
      </c>
      <c r="H1434" s="41">
        <v>0.03</v>
      </c>
      <c r="I1434" s="12" t="s">
        <v>1954</v>
      </c>
      <c r="J1434" s="12">
        <v>172.76669999999999</v>
      </c>
      <c r="K1434" s="17">
        <f t="shared" si="66"/>
        <v>3</v>
      </c>
      <c r="L1434" s="20">
        <f t="shared" si="67"/>
        <v>59.37</v>
      </c>
      <c r="M1434" s="45">
        <f t="shared" si="68"/>
        <v>0.03</v>
      </c>
    </row>
    <row r="1435" spans="1:13" x14ac:dyDescent="0.3">
      <c r="A1435" s="11" t="s">
        <v>3393</v>
      </c>
      <c r="B1435" s="39">
        <v>45686</v>
      </c>
      <c r="C1435" s="12" t="s">
        <v>148</v>
      </c>
      <c r="D1435" s="12" t="s">
        <v>1693</v>
      </c>
      <c r="E1435" s="12" t="s">
        <v>1885</v>
      </c>
      <c r="F1435" s="12">
        <v>3</v>
      </c>
      <c r="G1435" s="12">
        <v>765.21</v>
      </c>
      <c r="H1435" s="41">
        <v>0.14000000000000001</v>
      </c>
      <c r="I1435" s="12" t="s">
        <v>1957</v>
      </c>
      <c r="J1435" s="12">
        <v>1974.2418</v>
      </c>
      <c r="K1435" s="17">
        <f t="shared" si="66"/>
        <v>3</v>
      </c>
      <c r="L1435" s="20">
        <f t="shared" si="67"/>
        <v>765.21</v>
      </c>
      <c r="M1435" s="45">
        <f t="shared" si="68"/>
        <v>0.14000000000000001</v>
      </c>
    </row>
    <row r="1436" spans="1:13" x14ac:dyDescent="0.3">
      <c r="A1436" s="11" t="s">
        <v>3394</v>
      </c>
      <c r="B1436" s="39">
        <v>45472</v>
      </c>
      <c r="C1436" s="12" t="s">
        <v>789</v>
      </c>
      <c r="D1436" s="12" t="s">
        <v>1667</v>
      </c>
      <c r="E1436" s="12" t="s">
        <v>1922</v>
      </c>
      <c r="F1436" s="12">
        <v>4</v>
      </c>
      <c r="G1436" s="12">
        <v>303.56</v>
      </c>
      <c r="H1436" s="41">
        <v>0.2</v>
      </c>
      <c r="I1436" s="12" t="s">
        <v>1957</v>
      </c>
      <c r="J1436" s="12">
        <v>971.39200000000005</v>
      </c>
      <c r="K1436" s="17">
        <f t="shared" si="66"/>
        <v>4</v>
      </c>
      <c r="L1436" s="20">
        <f t="shared" si="67"/>
        <v>303.56</v>
      </c>
      <c r="M1436" s="45">
        <f t="shared" si="68"/>
        <v>0.2</v>
      </c>
    </row>
    <row r="1437" spans="1:13" x14ac:dyDescent="0.3">
      <c r="A1437" s="11" t="s">
        <v>3395</v>
      </c>
      <c r="B1437" s="39">
        <v>45779</v>
      </c>
      <c r="C1437" s="12" t="s">
        <v>1382</v>
      </c>
      <c r="D1437" s="12" t="s">
        <v>1651</v>
      </c>
      <c r="E1437" s="12" t="s">
        <v>1880</v>
      </c>
      <c r="F1437" s="12">
        <v>1</v>
      </c>
      <c r="G1437" s="12">
        <v>640.92999999999995</v>
      </c>
      <c r="H1437" s="41">
        <v>0.19</v>
      </c>
      <c r="I1437" s="12" t="s">
        <v>1954</v>
      </c>
      <c r="J1437" s="12">
        <v>519.15329999999994</v>
      </c>
      <c r="K1437" s="17">
        <f t="shared" si="66"/>
        <v>1</v>
      </c>
      <c r="L1437" s="20">
        <f t="shared" si="67"/>
        <v>640.92999999999995</v>
      </c>
      <c r="M1437" s="45">
        <f t="shared" si="68"/>
        <v>0.19</v>
      </c>
    </row>
    <row r="1438" spans="1:13" x14ac:dyDescent="0.3">
      <c r="A1438" s="11" t="s">
        <v>3396</v>
      </c>
      <c r="B1438" s="39">
        <v>45830</v>
      </c>
      <c r="C1438" s="12" t="s">
        <v>583</v>
      </c>
      <c r="D1438" s="12" t="s">
        <v>1834</v>
      </c>
      <c r="E1438" s="12" t="s">
        <v>1917</v>
      </c>
      <c r="F1438" s="12">
        <v>2</v>
      </c>
      <c r="G1438" s="12">
        <v>611.25</v>
      </c>
      <c r="H1438" s="41">
        <v>0.22</v>
      </c>
      <c r="I1438" s="12" t="s">
        <v>1952</v>
      </c>
      <c r="J1438" s="12">
        <v>953.55000000000007</v>
      </c>
      <c r="K1438" s="17">
        <f t="shared" si="66"/>
        <v>2</v>
      </c>
      <c r="L1438" s="20">
        <f t="shared" si="67"/>
        <v>611.25</v>
      </c>
      <c r="M1438" s="45">
        <f t="shared" si="68"/>
        <v>0.22</v>
      </c>
    </row>
    <row r="1439" spans="1:13" x14ac:dyDescent="0.3">
      <c r="A1439" s="11" t="s">
        <v>3397</v>
      </c>
      <c r="B1439" s="39">
        <v>45756</v>
      </c>
      <c r="C1439" s="12" t="s">
        <v>1433</v>
      </c>
      <c r="D1439" s="12" t="s">
        <v>1773</v>
      </c>
      <c r="E1439" s="12" t="s">
        <v>1885</v>
      </c>
      <c r="F1439" s="12">
        <v>1</v>
      </c>
      <c r="G1439" s="12">
        <v>209.93</v>
      </c>
      <c r="H1439" s="41">
        <v>0.21</v>
      </c>
      <c r="I1439" s="12" t="s">
        <v>1952</v>
      </c>
      <c r="J1439" s="12">
        <v>165.84469999999999</v>
      </c>
      <c r="K1439" s="17">
        <f t="shared" si="66"/>
        <v>1</v>
      </c>
      <c r="L1439" s="20">
        <f t="shared" si="67"/>
        <v>209.93</v>
      </c>
      <c r="M1439" s="45">
        <f t="shared" si="68"/>
        <v>0.21</v>
      </c>
    </row>
    <row r="1440" spans="1:13" x14ac:dyDescent="0.3">
      <c r="A1440" s="11" t="s">
        <v>3398</v>
      </c>
      <c r="B1440" s="39">
        <v>45847</v>
      </c>
      <c r="C1440" s="12" t="s">
        <v>391</v>
      </c>
      <c r="D1440" s="12" t="s">
        <v>1873</v>
      </c>
      <c r="E1440" s="12" t="s">
        <v>1917</v>
      </c>
      <c r="F1440" s="12">
        <v>3</v>
      </c>
      <c r="G1440" s="12">
        <v>130.38999999999999</v>
      </c>
      <c r="H1440" s="41">
        <v>0.24</v>
      </c>
      <c r="I1440" s="12" t="s">
        <v>1954</v>
      </c>
      <c r="J1440" s="12">
        <v>297.28919999999999</v>
      </c>
      <c r="K1440" s="17">
        <f t="shared" si="66"/>
        <v>3</v>
      </c>
      <c r="L1440" s="20">
        <f t="shared" si="67"/>
        <v>130.38999999999999</v>
      </c>
      <c r="M1440" s="45">
        <f t="shared" si="68"/>
        <v>0.24</v>
      </c>
    </row>
    <row r="1441" spans="1:13" x14ac:dyDescent="0.3">
      <c r="A1441" s="11" t="s">
        <v>3399</v>
      </c>
      <c r="B1441" s="39">
        <v>45322</v>
      </c>
      <c r="C1441" s="12" t="s">
        <v>933</v>
      </c>
      <c r="D1441" s="12" t="s">
        <v>1855</v>
      </c>
      <c r="E1441" s="12" t="s">
        <v>1907</v>
      </c>
      <c r="F1441" s="12">
        <v>2</v>
      </c>
      <c r="G1441" s="12">
        <v>846.18</v>
      </c>
      <c r="H1441" s="41">
        <v>0.1</v>
      </c>
      <c r="I1441" s="12" t="s">
        <v>1957</v>
      </c>
      <c r="J1441" s="12">
        <v>1523.124</v>
      </c>
      <c r="K1441" s="17">
        <f t="shared" si="66"/>
        <v>2</v>
      </c>
      <c r="L1441" s="20">
        <f t="shared" si="67"/>
        <v>846.18</v>
      </c>
      <c r="M1441" s="45">
        <f t="shared" si="68"/>
        <v>0.1</v>
      </c>
    </row>
    <row r="1442" spans="1:13" x14ac:dyDescent="0.3">
      <c r="A1442" s="11" t="s">
        <v>3400</v>
      </c>
      <c r="B1442" s="39">
        <v>45829</v>
      </c>
      <c r="C1442" s="12" t="s">
        <v>1120</v>
      </c>
      <c r="D1442" s="12" t="s">
        <v>1786</v>
      </c>
      <c r="E1442" s="12" t="s">
        <v>1927</v>
      </c>
      <c r="F1442" s="12">
        <v>2</v>
      </c>
      <c r="G1442" s="12">
        <v>424.53</v>
      </c>
      <c r="H1442" s="41">
        <v>0.14000000000000001</v>
      </c>
      <c r="I1442" s="12" t="s">
        <v>1957</v>
      </c>
      <c r="J1442" s="12">
        <v>730.19159999999999</v>
      </c>
      <c r="K1442" s="17">
        <f t="shared" si="66"/>
        <v>2</v>
      </c>
      <c r="L1442" s="20">
        <f t="shared" si="67"/>
        <v>424.53</v>
      </c>
      <c r="M1442" s="45">
        <f t="shared" si="68"/>
        <v>0.14000000000000001</v>
      </c>
    </row>
    <row r="1443" spans="1:13" x14ac:dyDescent="0.3">
      <c r="A1443" s="11" t="s">
        <v>3401</v>
      </c>
      <c r="B1443" s="39">
        <v>45539</v>
      </c>
      <c r="C1443" s="12" t="s">
        <v>834</v>
      </c>
      <c r="D1443" s="12" t="s">
        <v>1840</v>
      </c>
      <c r="E1443" s="12" t="s">
        <v>1927</v>
      </c>
      <c r="F1443" s="12">
        <v>4</v>
      </c>
      <c r="G1443" s="12">
        <v>450.42</v>
      </c>
      <c r="H1443" s="41">
        <v>0.08</v>
      </c>
      <c r="I1443" s="12" t="s">
        <v>1957</v>
      </c>
      <c r="J1443" s="12">
        <v>1657.5455999999999</v>
      </c>
      <c r="K1443" s="17">
        <f t="shared" si="66"/>
        <v>4</v>
      </c>
      <c r="L1443" s="20">
        <f t="shared" si="67"/>
        <v>450.42</v>
      </c>
      <c r="M1443" s="45">
        <f t="shared" si="68"/>
        <v>0.08</v>
      </c>
    </row>
    <row r="1444" spans="1:13" x14ac:dyDescent="0.3">
      <c r="A1444" s="11" t="s">
        <v>3402</v>
      </c>
      <c r="B1444" s="39">
        <v>45893</v>
      </c>
      <c r="C1444" s="12" t="s">
        <v>529</v>
      </c>
      <c r="D1444" s="12" t="s">
        <v>1648</v>
      </c>
      <c r="E1444" s="12" t="s">
        <v>1914</v>
      </c>
      <c r="F1444" s="12">
        <v>4</v>
      </c>
      <c r="G1444" s="12">
        <v>896.91</v>
      </c>
      <c r="H1444" s="41">
        <v>0.1</v>
      </c>
      <c r="I1444" s="12" t="s">
        <v>1952</v>
      </c>
      <c r="J1444" s="12">
        <v>3228.8760000000002</v>
      </c>
      <c r="K1444" s="17">
        <f t="shared" si="66"/>
        <v>4</v>
      </c>
      <c r="L1444" s="20">
        <f t="shared" si="67"/>
        <v>896.91</v>
      </c>
      <c r="M1444" s="45">
        <f t="shared" si="68"/>
        <v>0.1</v>
      </c>
    </row>
    <row r="1445" spans="1:13" x14ac:dyDescent="0.3">
      <c r="A1445" s="11" t="s">
        <v>3403</v>
      </c>
      <c r="B1445" s="39">
        <v>45814</v>
      </c>
      <c r="C1445" s="12" t="s">
        <v>1502</v>
      </c>
      <c r="D1445" s="12" t="s">
        <v>1867</v>
      </c>
      <c r="E1445" s="12" t="s">
        <v>1917</v>
      </c>
      <c r="F1445" s="12">
        <v>3</v>
      </c>
      <c r="G1445" s="12">
        <v>679.38</v>
      </c>
      <c r="H1445" s="41">
        <v>0.3</v>
      </c>
      <c r="I1445" s="12" t="s">
        <v>1957</v>
      </c>
      <c r="J1445" s="12">
        <v>1426.6980000000001</v>
      </c>
      <c r="K1445" s="17">
        <f t="shared" si="66"/>
        <v>3</v>
      </c>
      <c r="L1445" s="20">
        <f t="shared" si="67"/>
        <v>679.38</v>
      </c>
      <c r="M1445" s="45">
        <f t="shared" si="68"/>
        <v>0.3</v>
      </c>
    </row>
    <row r="1446" spans="1:13" x14ac:dyDescent="0.3">
      <c r="A1446" s="11" t="s">
        <v>3404</v>
      </c>
      <c r="B1446" s="39">
        <v>45571</v>
      </c>
      <c r="C1446" s="12" t="s">
        <v>78</v>
      </c>
      <c r="D1446" s="12" t="s">
        <v>1816</v>
      </c>
      <c r="E1446" s="12" t="s">
        <v>1932</v>
      </c>
      <c r="F1446" s="12">
        <v>3</v>
      </c>
      <c r="G1446" s="12">
        <v>483.63</v>
      </c>
      <c r="H1446" s="41">
        <v>0</v>
      </c>
      <c r="I1446" s="12" t="s">
        <v>1952</v>
      </c>
      <c r="J1446" s="12">
        <v>1450.89</v>
      </c>
      <c r="K1446" s="17">
        <f t="shared" si="66"/>
        <v>3</v>
      </c>
      <c r="L1446" s="20">
        <f t="shared" si="67"/>
        <v>483.63</v>
      </c>
      <c r="M1446" s="45">
        <f t="shared" si="68"/>
        <v>0</v>
      </c>
    </row>
    <row r="1447" spans="1:13" x14ac:dyDescent="0.3">
      <c r="A1447" s="11" t="s">
        <v>3405</v>
      </c>
      <c r="B1447" s="39">
        <v>45542</v>
      </c>
      <c r="C1447" s="12" t="s">
        <v>128</v>
      </c>
      <c r="D1447" s="12" t="s">
        <v>1689</v>
      </c>
      <c r="E1447" s="12" t="s">
        <v>1880</v>
      </c>
      <c r="F1447" s="12">
        <v>3</v>
      </c>
      <c r="G1447" s="12">
        <v>158.27000000000001</v>
      </c>
      <c r="H1447" s="41">
        <v>0.24</v>
      </c>
      <c r="I1447" s="12" t="s">
        <v>1957</v>
      </c>
      <c r="J1447" s="12">
        <v>360.85559999999998</v>
      </c>
      <c r="K1447" s="17">
        <f t="shared" si="66"/>
        <v>3</v>
      </c>
      <c r="L1447" s="20">
        <f t="shared" si="67"/>
        <v>158.27000000000001</v>
      </c>
      <c r="M1447" s="45">
        <f t="shared" si="68"/>
        <v>0.24</v>
      </c>
    </row>
    <row r="1448" spans="1:13" x14ac:dyDescent="0.3">
      <c r="A1448" s="11" t="s">
        <v>3406</v>
      </c>
      <c r="B1448" s="39">
        <v>45758</v>
      </c>
      <c r="C1448" s="12" t="s">
        <v>406</v>
      </c>
      <c r="D1448" s="12" t="s">
        <v>1560</v>
      </c>
      <c r="E1448" s="12" t="s">
        <v>1929</v>
      </c>
      <c r="F1448" s="12">
        <v>4</v>
      </c>
      <c r="G1448" s="12">
        <v>601.5</v>
      </c>
      <c r="H1448" s="41">
        <v>0.18</v>
      </c>
      <c r="I1448" s="12" t="s">
        <v>1952</v>
      </c>
      <c r="J1448" s="12">
        <v>1972.92</v>
      </c>
      <c r="K1448" s="17">
        <f t="shared" si="66"/>
        <v>4</v>
      </c>
      <c r="L1448" s="20">
        <f t="shared" si="67"/>
        <v>601.5</v>
      </c>
      <c r="M1448" s="45">
        <f t="shared" si="68"/>
        <v>0.18</v>
      </c>
    </row>
    <row r="1449" spans="1:13" x14ac:dyDescent="0.3">
      <c r="A1449" s="11" t="s">
        <v>3407</v>
      </c>
      <c r="B1449" s="39">
        <v>45709</v>
      </c>
      <c r="C1449" s="12" t="s">
        <v>259</v>
      </c>
      <c r="D1449" s="12" t="s">
        <v>1663</v>
      </c>
      <c r="E1449" s="12" t="s">
        <v>1938</v>
      </c>
      <c r="F1449" s="12">
        <v>2</v>
      </c>
      <c r="G1449" s="12">
        <v>46.39</v>
      </c>
      <c r="H1449" s="41">
        <v>7.0000000000000007E-2</v>
      </c>
      <c r="I1449" s="12" t="s">
        <v>1952</v>
      </c>
      <c r="J1449" s="12">
        <v>86.285399999999996</v>
      </c>
      <c r="K1449" s="17">
        <f t="shared" si="66"/>
        <v>2</v>
      </c>
      <c r="L1449" s="20">
        <f t="shared" si="67"/>
        <v>46.39</v>
      </c>
      <c r="M1449" s="45">
        <f t="shared" si="68"/>
        <v>7.0000000000000007E-2</v>
      </c>
    </row>
    <row r="1450" spans="1:13" x14ac:dyDescent="0.3">
      <c r="A1450" s="11" t="s">
        <v>3408</v>
      </c>
      <c r="B1450" s="39">
        <v>45587</v>
      </c>
      <c r="C1450" s="12" t="s">
        <v>418</v>
      </c>
      <c r="D1450" s="12" t="s">
        <v>1822</v>
      </c>
      <c r="E1450" s="12" t="s">
        <v>1910</v>
      </c>
      <c r="F1450" s="12">
        <v>4</v>
      </c>
      <c r="G1450" s="12">
        <v>892.28</v>
      </c>
      <c r="H1450" s="41">
        <v>0.23</v>
      </c>
      <c r="I1450" s="12" t="s">
        <v>1952</v>
      </c>
      <c r="J1450" s="12">
        <v>2748.2224000000001</v>
      </c>
      <c r="K1450" s="17">
        <f t="shared" si="66"/>
        <v>4</v>
      </c>
      <c r="L1450" s="20">
        <f t="shared" si="67"/>
        <v>892.28</v>
      </c>
      <c r="M1450" s="45">
        <f t="shared" si="68"/>
        <v>0.23</v>
      </c>
    </row>
    <row r="1451" spans="1:13" x14ac:dyDescent="0.3">
      <c r="A1451" s="11" t="s">
        <v>3409</v>
      </c>
      <c r="B1451" s="39">
        <v>45494</v>
      </c>
      <c r="C1451" s="12" t="s">
        <v>725</v>
      </c>
      <c r="D1451" s="12" t="s">
        <v>1593</v>
      </c>
      <c r="E1451" s="12" t="s">
        <v>1907</v>
      </c>
      <c r="F1451" s="12">
        <v>2</v>
      </c>
      <c r="G1451" s="12">
        <v>164.23</v>
      </c>
      <c r="H1451" s="41">
        <v>0.17</v>
      </c>
      <c r="I1451" s="12" t="s">
        <v>1952</v>
      </c>
      <c r="J1451" s="12">
        <v>272.62180000000001</v>
      </c>
      <c r="K1451" s="17">
        <f t="shared" si="66"/>
        <v>2</v>
      </c>
      <c r="L1451" s="20">
        <f t="shared" si="67"/>
        <v>164.23</v>
      </c>
      <c r="M1451" s="45">
        <f t="shared" si="68"/>
        <v>0.17</v>
      </c>
    </row>
    <row r="1452" spans="1:13" x14ac:dyDescent="0.3">
      <c r="A1452" s="11" t="s">
        <v>3410</v>
      </c>
      <c r="B1452" s="39">
        <v>45305</v>
      </c>
      <c r="C1452" s="12" t="s">
        <v>1408</v>
      </c>
      <c r="D1452" s="12" t="s">
        <v>1588</v>
      </c>
      <c r="E1452" s="12" t="s">
        <v>1907</v>
      </c>
      <c r="F1452" s="12">
        <v>1</v>
      </c>
      <c r="G1452" s="12">
        <v>484.23</v>
      </c>
      <c r="H1452" s="41">
        <v>0.12</v>
      </c>
      <c r="I1452" s="12" t="s">
        <v>1957</v>
      </c>
      <c r="J1452" s="12">
        <v>426.12240000000003</v>
      </c>
      <c r="K1452" s="17">
        <f t="shared" si="66"/>
        <v>1</v>
      </c>
      <c r="L1452" s="20">
        <f t="shared" si="67"/>
        <v>484.23</v>
      </c>
      <c r="M1452" s="45">
        <f t="shared" si="68"/>
        <v>0.12</v>
      </c>
    </row>
    <row r="1453" spans="1:13" x14ac:dyDescent="0.3">
      <c r="A1453" s="11" t="s">
        <v>3411</v>
      </c>
      <c r="B1453" s="39">
        <v>45383</v>
      </c>
      <c r="C1453" s="12" t="s">
        <v>34</v>
      </c>
      <c r="D1453" s="12" t="s">
        <v>1676</v>
      </c>
      <c r="E1453" s="12" t="s">
        <v>1938</v>
      </c>
      <c r="F1453" s="12">
        <v>3</v>
      </c>
      <c r="G1453" s="12">
        <v>341.51</v>
      </c>
      <c r="H1453" s="41">
        <v>0.22</v>
      </c>
      <c r="I1453" s="12" t="s">
        <v>1957</v>
      </c>
      <c r="J1453" s="12">
        <v>799.13340000000005</v>
      </c>
      <c r="K1453" s="17">
        <f t="shared" si="66"/>
        <v>3</v>
      </c>
      <c r="L1453" s="20">
        <f t="shared" si="67"/>
        <v>341.51</v>
      </c>
      <c r="M1453" s="45">
        <f t="shared" si="68"/>
        <v>0.22</v>
      </c>
    </row>
    <row r="1454" spans="1:13" x14ac:dyDescent="0.3">
      <c r="A1454" s="11" t="s">
        <v>3412</v>
      </c>
      <c r="B1454" s="39">
        <v>45788</v>
      </c>
      <c r="C1454" s="12" t="s">
        <v>388</v>
      </c>
      <c r="D1454" s="12" t="s">
        <v>1870</v>
      </c>
      <c r="E1454" s="12" t="s">
        <v>1925</v>
      </c>
      <c r="F1454" s="12">
        <v>3</v>
      </c>
      <c r="G1454" s="12">
        <v>758.87</v>
      </c>
      <c r="H1454" s="41">
        <v>0.11</v>
      </c>
      <c r="I1454" s="12" t="s">
        <v>1954</v>
      </c>
      <c r="J1454" s="12">
        <v>2026.1829</v>
      </c>
      <c r="K1454" s="17">
        <f t="shared" si="66"/>
        <v>3</v>
      </c>
      <c r="L1454" s="20">
        <f t="shared" si="67"/>
        <v>758.87</v>
      </c>
      <c r="M1454" s="45">
        <f t="shared" si="68"/>
        <v>0.11</v>
      </c>
    </row>
    <row r="1455" spans="1:13" x14ac:dyDescent="0.3">
      <c r="A1455" s="11" t="s">
        <v>3413</v>
      </c>
      <c r="B1455" s="39">
        <v>45855</v>
      </c>
      <c r="C1455" s="12" t="s">
        <v>1459</v>
      </c>
      <c r="D1455" s="12" t="s">
        <v>1743</v>
      </c>
      <c r="E1455" s="12" t="s">
        <v>1922</v>
      </c>
      <c r="F1455" s="12">
        <v>3</v>
      </c>
      <c r="G1455" s="12">
        <v>560.52</v>
      </c>
      <c r="H1455" s="41">
        <v>0.17</v>
      </c>
      <c r="I1455" s="12" t="s">
        <v>1952</v>
      </c>
      <c r="J1455" s="12">
        <v>1395.6948</v>
      </c>
      <c r="K1455" s="17">
        <f t="shared" si="66"/>
        <v>3</v>
      </c>
      <c r="L1455" s="20">
        <f t="shared" si="67"/>
        <v>560.52</v>
      </c>
      <c r="M1455" s="45">
        <f t="shared" si="68"/>
        <v>0.17</v>
      </c>
    </row>
    <row r="1456" spans="1:13" x14ac:dyDescent="0.3">
      <c r="A1456" s="11" t="s">
        <v>3414</v>
      </c>
      <c r="B1456" s="39">
        <v>45533</v>
      </c>
      <c r="C1456" s="12" t="s">
        <v>1111</v>
      </c>
      <c r="D1456" s="12" t="s">
        <v>1864</v>
      </c>
      <c r="E1456" s="12" t="s">
        <v>1935</v>
      </c>
      <c r="F1456" s="12">
        <v>2</v>
      </c>
      <c r="G1456" s="12">
        <v>977.18</v>
      </c>
      <c r="H1456" s="41">
        <v>0.19</v>
      </c>
      <c r="I1456" s="12" t="s">
        <v>1952</v>
      </c>
      <c r="J1456" s="12">
        <v>1583.0316</v>
      </c>
      <c r="K1456" s="17">
        <f t="shared" si="66"/>
        <v>2</v>
      </c>
      <c r="L1456" s="20">
        <f t="shared" si="67"/>
        <v>977.18</v>
      </c>
      <c r="M1456" s="45">
        <f t="shared" si="68"/>
        <v>0.19</v>
      </c>
    </row>
    <row r="1457" spans="1:13" x14ac:dyDescent="0.3">
      <c r="A1457" s="11" t="s">
        <v>3415</v>
      </c>
      <c r="B1457" s="39">
        <v>45763</v>
      </c>
      <c r="C1457" s="12" t="s">
        <v>768</v>
      </c>
      <c r="D1457" s="12" t="s">
        <v>1991</v>
      </c>
      <c r="E1457" s="12" t="s">
        <v>1927</v>
      </c>
      <c r="F1457" s="12">
        <v>4</v>
      </c>
      <c r="G1457" s="12">
        <v>761.35</v>
      </c>
      <c r="H1457" s="41">
        <v>0.08</v>
      </c>
      <c r="I1457" s="12" t="s">
        <v>1952</v>
      </c>
      <c r="J1457" s="12">
        <v>2801.768</v>
      </c>
      <c r="K1457" s="17">
        <f t="shared" si="66"/>
        <v>4</v>
      </c>
      <c r="L1457" s="20">
        <f t="shared" si="67"/>
        <v>761.35</v>
      </c>
      <c r="M1457" s="45">
        <f t="shared" si="68"/>
        <v>0.08</v>
      </c>
    </row>
    <row r="1458" spans="1:13" x14ac:dyDescent="0.3">
      <c r="A1458" s="11" t="s">
        <v>3416</v>
      </c>
      <c r="B1458" s="39">
        <v>45900</v>
      </c>
      <c r="C1458" s="12" t="s">
        <v>599</v>
      </c>
      <c r="D1458" s="12" t="s">
        <v>1776</v>
      </c>
      <c r="E1458" s="12" t="s">
        <v>1938</v>
      </c>
      <c r="F1458" s="12">
        <v>2</v>
      </c>
      <c r="G1458" s="12">
        <v>947.56</v>
      </c>
      <c r="H1458" s="41">
        <v>0.02</v>
      </c>
      <c r="I1458" s="12" t="s">
        <v>1957</v>
      </c>
      <c r="J1458" s="12">
        <v>1857.2175999999999</v>
      </c>
      <c r="K1458" s="17">
        <f t="shared" si="66"/>
        <v>2</v>
      </c>
      <c r="L1458" s="20">
        <f t="shared" si="67"/>
        <v>947.56</v>
      </c>
      <c r="M1458" s="45">
        <f t="shared" si="68"/>
        <v>0.02</v>
      </c>
    </row>
    <row r="1459" spans="1:13" x14ac:dyDescent="0.3">
      <c r="A1459" s="11" t="s">
        <v>3417</v>
      </c>
      <c r="B1459" s="39">
        <v>45943</v>
      </c>
      <c r="C1459" s="12" t="s">
        <v>774</v>
      </c>
      <c r="D1459" s="12" t="s">
        <v>1702</v>
      </c>
      <c r="E1459" s="12" t="s">
        <v>1938</v>
      </c>
      <c r="F1459" s="12">
        <v>4</v>
      </c>
      <c r="G1459" s="12">
        <v>975.47</v>
      </c>
      <c r="H1459" s="41">
        <v>0.04</v>
      </c>
      <c r="I1459" s="12" t="s">
        <v>1952</v>
      </c>
      <c r="J1459" s="12">
        <v>3745.8047999999999</v>
      </c>
      <c r="K1459" s="17">
        <f t="shared" si="66"/>
        <v>4</v>
      </c>
      <c r="L1459" s="20">
        <f t="shared" si="67"/>
        <v>975.47</v>
      </c>
      <c r="M1459" s="45">
        <f t="shared" si="68"/>
        <v>0.04</v>
      </c>
    </row>
    <row r="1460" spans="1:13" x14ac:dyDescent="0.3">
      <c r="A1460" s="11" t="s">
        <v>3418</v>
      </c>
      <c r="B1460" s="39">
        <v>45448</v>
      </c>
      <c r="C1460" s="12" t="s">
        <v>1479</v>
      </c>
      <c r="D1460" s="12" t="s">
        <v>1604</v>
      </c>
      <c r="E1460" s="12" t="s">
        <v>1914</v>
      </c>
      <c r="F1460" s="12">
        <v>3</v>
      </c>
      <c r="G1460" s="12">
        <v>769.06</v>
      </c>
      <c r="H1460" s="41">
        <v>0.23</v>
      </c>
      <c r="I1460" s="12" t="s">
        <v>1957</v>
      </c>
      <c r="J1460" s="12">
        <v>1776.5286000000001</v>
      </c>
      <c r="K1460" s="17">
        <f t="shared" si="66"/>
        <v>3</v>
      </c>
      <c r="L1460" s="20">
        <f t="shared" si="67"/>
        <v>769.06</v>
      </c>
      <c r="M1460" s="45">
        <f t="shared" si="68"/>
        <v>0.23</v>
      </c>
    </row>
    <row r="1461" spans="1:13" x14ac:dyDescent="0.3">
      <c r="A1461" s="11" t="s">
        <v>3419</v>
      </c>
      <c r="B1461" s="39">
        <v>45929</v>
      </c>
      <c r="C1461" s="12" t="s">
        <v>2632</v>
      </c>
      <c r="D1461" s="12" t="s">
        <v>1689</v>
      </c>
      <c r="E1461" s="12" t="s">
        <v>1889</v>
      </c>
      <c r="F1461" s="12">
        <v>3</v>
      </c>
      <c r="G1461" s="12">
        <v>824.75</v>
      </c>
      <c r="H1461" s="41">
        <v>0.23</v>
      </c>
      <c r="I1461" s="12" t="s">
        <v>1952</v>
      </c>
      <c r="J1461" s="12">
        <v>1905.1724999999999</v>
      </c>
      <c r="K1461" s="17">
        <f t="shared" si="66"/>
        <v>3</v>
      </c>
      <c r="L1461" s="20">
        <f t="shared" si="67"/>
        <v>824.75</v>
      </c>
      <c r="M1461" s="45">
        <f t="shared" si="68"/>
        <v>0.23</v>
      </c>
    </row>
    <row r="1462" spans="1:13" x14ac:dyDescent="0.3">
      <c r="A1462" s="11" t="s">
        <v>3420</v>
      </c>
      <c r="B1462" s="39">
        <v>45478</v>
      </c>
      <c r="C1462" s="12" t="s">
        <v>1260</v>
      </c>
      <c r="D1462" s="12" t="s">
        <v>1779</v>
      </c>
      <c r="E1462" s="12" t="s">
        <v>1897</v>
      </c>
      <c r="F1462" s="12">
        <v>2</v>
      </c>
      <c r="G1462" s="12">
        <v>821.35</v>
      </c>
      <c r="H1462" s="41">
        <v>0.11</v>
      </c>
      <c r="I1462" s="12" t="s">
        <v>1954</v>
      </c>
      <c r="J1462" s="12">
        <v>1462.0029999999999</v>
      </c>
      <c r="K1462" s="17">
        <f t="shared" si="66"/>
        <v>2</v>
      </c>
      <c r="L1462" s="20">
        <f t="shared" si="67"/>
        <v>821.35</v>
      </c>
      <c r="M1462" s="45">
        <f t="shared" si="68"/>
        <v>0.11</v>
      </c>
    </row>
    <row r="1463" spans="1:13" x14ac:dyDescent="0.3">
      <c r="A1463" s="11" t="s">
        <v>3421</v>
      </c>
      <c r="B1463" s="39">
        <v>45723</v>
      </c>
      <c r="C1463" s="12" t="s">
        <v>1271</v>
      </c>
      <c r="D1463" s="12" t="s">
        <v>1604</v>
      </c>
      <c r="E1463" s="12" t="s">
        <v>1917</v>
      </c>
      <c r="F1463" s="12">
        <v>1</v>
      </c>
      <c r="G1463" s="12">
        <v>120.57</v>
      </c>
      <c r="H1463" s="41">
        <v>0.06</v>
      </c>
      <c r="I1463" s="12" t="s">
        <v>1954</v>
      </c>
      <c r="J1463" s="12">
        <v>113.33580000000001</v>
      </c>
      <c r="K1463" s="17">
        <f t="shared" si="66"/>
        <v>1</v>
      </c>
      <c r="L1463" s="20">
        <f t="shared" si="67"/>
        <v>120.57</v>
      </c>
      <c r="M1463" s="45">
        <f t="shared" si="68"/>
        <v>0.06</v>
      </c>
    </row>
    <row r="1464" spans="1:13" x14ac:dyDescent="0.3">
      <c r="A1464" s="11" t="s">
        <v>3422</v>
      </c>
      <c r="B1464" s="39">
        <v>45240</v>
      </c>
      <c r="C1464" s="12" t="s">
        <v>1063</v>
      </c>
      <c r="D1464" s="12" t="s">
        <v>1843</v>
      </c>
      <c r="E1464" s="12" t="s">
        <v>1885</v>
      </c>
      <c r="F1464" s="12">
        <v>1</v>
      </c>
      <c r="G1464" s="12">
        <v>122.27</v>
      </c>
      <c r="H1464" s="41">
        <v>0.26</v>
      </c>
      <c r="I1464" s="12" t="s">
        <v>1954</v>
      </c>
      <c r="J1464" s="12">
        <v>90.479799999999997</v>
      </c>
      <c r="K1464" s="17">
        <f t="shared" si="66"/>
        <v>1</v>
      </c>
      <c r="L1464" s="20">
        <f t="shared" si="67"/>
        <v>122.27</v>
      </c>
      <c r="M1464" s="45">
        <f t="shared" si="68"/>
        <v>0.26</v>
      </c>
    </row>
    <row r="1465" spans="1:13" x14ac:dyDescent="0.3">
      <c r="A1465" s="11" t="s">
        <v>3423</v>
      </c>
      <c r="B1465" s="39">
        <v>45890</v>
      </c>
      <c r="C1465" s="12" t="s">
        <v>571</v>
      </c>
      <c r="D1465" s="12" t="s">
        <v>1648</v>
      </c>
      <c r="E1465" s="12" t="s">
        <v>1889</v>
      </c>
      <c r="F1465" s="12">
        <v>2</v>
      </c>
      <c r="G1465" s="12">
        <v>182.89</v>
      </c>
      <c r="H1465" s="41">
        <v>0.11</v>
      </c>
      <c r="I1465" s="12" t="s">
        <v>1952</v>
      </c>
      <c r="J1465" s="12">
        <v>325.54419999999999</v>
      </c>
      <c r="K1465" s="17">
        <f t="shared" si="66"/>
        <v>2</v>
      </c>
      <c r="L1465" s="20">
        <f t="shared" si="67"/>
        <v>182.89</v>
      </c>
      <c r="M1465" s="45">
        <f t="shared" si="68"/>
        <v>0.11</v>
      </c>
    </row>
    <row r="1466" spans="1:13" x14ac:dyDescent="0.3">
      <c r="A1466" s="11" t="s">
        <v>3424</v>
      </c>
      <c r="B1466" s="39">
        <v>45796</v>
      </c>
      <c r="C1466" s="12" t="s">
        <v>1171</v>
      </c>
      <c r="D1466" s="12" t="s">
        <v>1711</v>
      </c>
      <c r="E1466" s="12" t="s">
        <v>1897</v>
      </c>
      <c r="F1466" s="12">
        <v>1</v>
      </c>
      <c r="G1466" s="12">
        <v>695.26</v>
      </c>
      <c r="H1466" s="41">
        <v>0.23</v>
      </c>
      <c r="I1466" s="12" t="s">
        <v>1954</v>
      </c>
      <c r="J1466" s="12">
        <v>535.35019999999997</v>
      </c>
      <c r="K1466" s="17">
        <f t="shared" si="66"/>
        <v>1</v>
      </c>
      <c r="L1466" s="20">
        <f t="shared" si="67"/>
        <v>695.26</v>
      </c>
      <c r="M1466" s="45">
        <f t="shared" si="68"/>
        <v>0.23</v>
      </c>
    </row>
    <row r="1467" spans="1:13" x14ac:dyDescent="0.3">
      <c r="A1467" s="11" t="s">
        <v>3425</v>
      </c>
      <c r="B1467" s="39">
        <v>45895</v>
      </c>
      <c r="C1467" s="12" t="s">
        <v>118</v>
      </c>
      <c r="D1467" s="12" t="s">
        <v>1657</v>
      </c>
      <c r="E1467" s="12" t="s">
        <v>1904</v>
      </c>
      <c r="F1467" s="12">
        <v>2</v>
      </c>
      <c r="G1467" s="12">
        <v>408.8</v>
      </c>
      <c r="H1467" s="41">
        <v>0.17</v>
      </c>
      <c r="I1467" s="12" t="s">
        <v>1957</v>
      </c>
      <c r="J1467" s="12">
        <v>678.60799999999995</v>
      </c>
      <c r="K1467" s="17">
        <f t="shared" si="66"/>
        <v>2</v>
      </c>
      <c r="L1467" s="20">
        <f t="shared" si="67"/>
        <v>408.8</v>
      </c>
      <c r="M1467" s="45">
        <f t="shared" si="68"/>
        <v>0.17</v>
      </c>
    </row>
    <row r="1468" spans="1:13" x14ac:dyDescent="0.3">
      <c r="A1468" s="11" t="s">
        <v>3426</v>
      </c>
      <c r="B1468" s="39">
        <v>45676</v>
      </c>
      <c r="C1468" s="12" t="s">
        <v>740</v>
      </c>
      <c r="D1468" s="12" t="s">
        <v>1721</v>
      </c>
      <c r="E1468" s="12" t="s">
        <v>1910</v>
      </c>
      <c r="F1468" s="12">
        <v>3</v>
      </c>
      <c r="G1468" s="12">
        <v>512.15</v>
      </c>
      <c r="H1468" s="41">
        <v>0.12</v>
      </c>
      <c r="I1468" s="12" t="s">
        <v>1952</v>
      </c>
      <c r="J1468" s="12">
        <v>1352.076</v>
      </c>
      <c r="K1468" s="17">
        <f t="shared" si="66"/>
        <v>3</v>
      </c>
      <c r="L1468" s="20">
        <f t="shared" si="67"/>
        <v>512.15</v>
      </c>
      <c r="M1468" s="45">
        <f t="shared" si="68"/>
        <v>0.12</v>
      </c>
    </row>
    <row r="1469" spans="1:13" x14ac:dyDescent="0.3">
      <c r="A1469" s="11" t="s">
        <v>3427</v>
      </c>
      <c r="B1469" s="39">
        <v>45568</v>
      </c>
      <c r="C1469" s="12" t="s">
        <v>1283</v>
      </c>
      <c r="D1469" s="12" t="s">
        <v>1588</v>
      </c>
      <c r="E1469" s="12" t="s">
        <v>1910</v>
      </c>
      <c r="F1469" s="12">
        <v>3</v>
      </c>
      <c r="G1469" s="12">
        <v>136.4</v>
      </c>
      <c r="H1469" s="41">
        <v>0.15</v>
      </c>
      <c r="I1469" s="12" t="s">
        <v>1954</v>
      </c>
      <c r="J1469" s="12">
        <v>347.82000000000011</v>
      </c>
      <c r="K1469" s="17">
        <f t="shared" si="66"/>
        <v>3</v>
      </c>
      <c r="L1469" s="20">
        <f t="shared" si="67"/>
        <v>136.4</v>
      </c>
      <c r="M1469" s="45">
        <f t="shared" si="68"/>
        <v>0.15</v>
      </c>
    </row>
    <row r="1470" spans="1:13" x14ac:dyDescent="0.3">
      <c r="A1470" s="11" t="s">
        <v>3428</v>
      </c>
      <c r="B1470" s="39">
        <v>45272</v>
      </c>
      <c r="C1470" s="12" t="s">
        <v>586</v>
      </c>
      <c r="D1470" s="12" t="s">
        <v>1574</v>
      </c>
      <c r="E1470" s="12" t="s">
        <v>1894</v>
      </c>
      <c r="F1470" s="12">
        <v>2</v>
      </c>
      <c r="G1470" s="12">
        <v>42.51</v>
      </c>
      <c r="H1470" s="41">
        <v>0.04</v>
      </c>
      <c r="I1470" s="12" t="s">
        <v>1957</v>
      </c>
      <c r="J1470" s="12">
        <v>81.619199999999992</v>
      </c>
      <c r="K1470" s="17">
        <f t="shared" si="66"/>
        <v>2</v>
      </c>
      <c r="L1470" s="20">
        <f t="shared" si="67"/>
        <v>42.51</v>
      </c>
      <c r="M1470" s="45">
        <f t="shared" si="68"/>
        <v>0.04</v>
      </c>
    </row>
    <row r="1471" spans="1:13" x14ac:dyDescent="0.3">
      <c r="A1471" s="11" t="s">
        <v>3429</v>
      </c>
      <c r="B1471" s="39">
        <v>45718</v>
      </c>
      <c r="C1471" s="12" t="s">
        <v>1135</v>
      </c>
      <c r="D1471" s="12" t="s">
        <v>1801</v>
      </c>
      <c r="E1471" s="12" t="s">
        <v>1907</v>
      </c>
      <c r="F1471" s="12">
        <v>3</v>
      </c>
      <c r="G1471" s="12">
        <v>582.1</v>
      </c>
      <c r="H1471" s="41">
        <v>0.12</v>
      </c>
      <c r="I1471" s="12" t="s">
        <v>1954</v>
      </c>
      <c r="J1471" s="12">
        <v>1536.7439999999999</v>
      </c>
      <c r="K1471" s="17">
        <f t="shared" si="66"/>
        <v>3</v>
      </c>
      <c r="L1471" s="20">
        <f t="shared" si="67"/>
        <v>582.1</v>
      </c>
      <c r="M1471" s="45">
        <f t="shared" si="68"/>
        <v>0.12</v>
      </c>
    </row>
    <row r="1472" spans="1:13" x14ac:dyDescent="0.3">
      <c r="A1472" s="11" t="s">
        <v>3430</v>
      </c>
      <c r="B1472" s="39">
        <v>45356</v>
      </c>
      <c r="C1472" s="12" t="s">
        <v>718</v>
      </c>
      <c r="D1472" s="12" t="s">
        <v>1822</v>
      </c>
      <c r="E1472" s="12" t="s">
        <v>1935</v>
      </c>
      <c r="F1472" s="12">
        <v>4</v>
      </c>
      <c r="G1472" s="12">
        <v>461.52</v>
      </c>
      <c r="H1472" s="41">
        <v>0</v>
      </c>
      <c r="I1472" s="12" t="s">
        <v>1957</v>
      </c>
      <c r="J1472" s="12">
        <v>1846.08</v>
      </c>
      <c r="K1472" s="17">
        <f t="shared" si="66"/>
        <v>4</v>
      </c>
      <c r="L1472" s="20">
        <f t="shared" si="67"/>
        <v>461.52</v>
      </c>
      <c r="M1472" s="45">
        <f t="shared" si="68"/>
        <v>0</v>
      </c>
    </row>
    <row r="1473" spans="1:13" x14ac:dyDescent="0.3">
      <c r="A1473" s="11" t="s">
        <v>3431</v>
      </c>
      <c r="B1473" s="39">
        <v>45552</v>
      </c>
      <c r="C1473" s="12" t="s">
        <v>1532</v>
      </c>
      <c r="D1473" s="12" t="s">
        <v>1991</v>
      </c>
      <c r="E1473" s="12" t="s">
        <v>1920</v>
      </c>
      <c r="F1473" s="12">
        <v>1</v>
      </c>
      <c r="G1473" s="12">
        <v>558.41999999999996</v>
      </c>
      <c r="H1473" s="41">
        <v>0.03</v>
      </c>
      <c r="I1473" s="12" t="s">
        <v>1952</v>
      </c>
      <c r="J1473" s="12">
        <v>541.66739999999993</v>
      </c>
      <c r="K1473" s="17">
        <f t="shared" si="66"/>
        <v>1</v>
      </c>
      <c r="L1473" s="20">
        <f t="shared" si="67"/>
        <v>558.41999999999996</v>
      </c>
      <c r="M1473" s="45">
        <f t="shared" si="68"/>
        <v>0.03</v>
      </c>
    </row>
    <row r="1474" spans="1:13" x14ac:dyDescent="0.3">
      <c r="A1474" s="11" t="s">
        <v>3432</v>
      </c>
      <c r="B1474" s="39">
        <v>45288</v>
      </c>
      <c r="C1474" s="12" t="s">
        <v>849</v>
      </c>
      <c r="D1474" s="12" t="s">
        <v>1600</v>
      </c>
      <c r="E1474" s="12" t="s">
        <v>1938</v>
      </c>
      <c r="F1474" s="12">
        <v>4</v>
      </c>
      <c r="G1474" s="12">
        <v>700.98</v>
      </c>
      <c r="H1474" s="41">
        <v>0.12</v>
      </c>
      <c r="I1474" s="12" t="s">
        <v>1954</v>
      </c>
      <c r="J1474" s="12">
        <v>2467.4495999999999</v>
      </c>
      <c r="K1474" s="17">
        <f t="shared" ref="K1474:K1537" si="69">IF(F1474="",AVERAGEIF($D$2:$D$2000,D1474,$F$2:$F$2000),F1474)</f>
        <v>4</v>
      </c>
      <c r="L1474" s="20">
        <f t="shared" ref="L1474:L1537" si="70">IF(G1474="",AVERAGEIF($D$2:$D$2000,D1474,$G$2:$G$2000),G1474)</f>
        <v>700.98</v>
      </c>
      <c r="M1474" s="45">
        <f t="shared" ref="M1474:M1537" si="71">IF(H1474="",AVERAGE($D$2:$D$2000,D1474,$H$2:$H$2000),H1474)</f>
        <v>0.12</v>
      </c>
    </row>
    <row r="1475" spans="1:13" x14ac:dyDescent="0.3">
      <c r="A1475" s="11" t="s">
        <v>3433</v>
      </c>
      <c r="B1475" s="39">
        <v>45605</v>
      </c>
      <c r="C1475" s="12" t="s">
        <v>1271</v>
      </c>
      <c r="D1475" s="12" t="s">
        <v>1831</v>
      </c>
      <c r="E1475" s="12" t="s">
        <v>1938</v>
      </c>
      <c r="F1475" s="12">
        <v>2</v>
      </c>
      <c r="G1475" s="12">
        <v>227.97</v>
      </c>
      <c r="H1475" s="41">
        <v>0.08</v>
      </c>
      <c r="I1475" s="12" t="s">
        <v>1957</v>
      </c>
      <c r="J1475" s="12">
        <v>419.46480000000003</v>
      </c>
      <c r="K1475" s="17">
        <f t="shared" si="69"/>
        <v>2</v>
      </c>
      <c r="L1475" s="20">
        <f t="shared" si="70"/>
        <v>227.97</v>
      </c>
      <c r="M1475" s="45">
        <f t="shared" si="71"/>
        <v>0.08</v>
      </c>
    </row>
    <row r="1476" spans="1:13" x14ac:dyDescent="0.3">
      <c r="A1476" s="11" t="s">
        <v>3434</v>
      </c>
      <c r="B1476" s="39">
        <v>45516</v>
      </c>
      <c r="C1476" s="12" t="s">
        <v>1471</v>
      </c>
      <c r="D1476" s="12" t="s">
        <v>1689</v>
      </c>
      <c r="E1476" s="12" t="s">
        <v>1920</v>
      </c>
      <c r="F1476" s="12">
        <v>4</v>
      </c>
      <c r="G1476" s="12">
        <v>278.70999999999998</v>
      </c>
      <c r="H1476" s="41">
        <v>0.2</v>
      </c>
      <c r="I1476" s="12" t="s">
        <v>1954</v>
      </c>
      <c r="J1476" s="12">
        <v>891.87199999999996</v>
      </c>
      <c r="K1476" s="17">
        <f t="shared" si="69"/>
        <v>4</v>
      </c>
      <c r="L1476" s="20">
        <f t="shared" si="70"/>
        <v>278.70999999999998</v>
      </c>
      <c r="M1476" s="45">
        <f t="shared" si="71"/>
        <v>0.2</v>
      </c>
    </row>
    <row r="1477" spans="1:13" x14ac:dyDescent="0.3">
      <c r="A1477" s="11" t="s">
        <v>3435</v>
      </c>
      <c r="B1477" s="39">
        <v>45379</v>
      </c>
      <c r="C1477" s="12" t="s">
        <v>837</v>
      </c>
      <c r="D1477" s="12" t="s">
        <v>1873</v>
      </c>
      <c r="E1477" s="12" t="s">
        <v>1910</v>
      </c>
      <c r="F1477" s="12">
        <v>2</v>
      </c>
      <c r="G1477" s="12">
        <v>916.12</v>
      </c>
      <c r="H1477" s="41">
        <v>0.05</v>
      </c>
      <c r="I1477" s="12" t="s">
        <v>1954</v>
      </c>
      <c r="J1477" s="12">
        <v>1740.6279999999999</v>
      </c>
      <c r="K1477" s="17">
        <f t="shared" si="69"/>
        <v>2</v>
      </c>
      <c r="L1477" s="20">
        <f t="shared" si="70"/>
        <v>916.12</v>
      </c>
      <c r="M1477" s="45">
        <f t="shared" si="71"/>
        <v>0.05</v>
      </c>
    </row>
    <row r="1478" spans="1:13" x14ac:dyDescent="0.3">
      <c r="A1478" s="11" t="s">
        <v>3436</v>
      </c>
      <c r="B1478" s="39">
        <v>45567</v>
      </c>
      <c r="C1478" s="12" t="s">
        <v>461</v>
      </c>
      <c r="D1478" s="12" t="s">
        <v>1593</v>
      </c>
      <c r="E1478" s="12" t="s">
        <v>1922</v>
      </c>
      <c r="F1478" s="12">
        <v>4</v>
      </c>
      <c r="G1478" s="12">
        <v>228.98</v>
      </c>
      <c r="H1478" s="41">
        <v>0.22</v>
      </c>
      <c r="I1478" s="12" t="s">
        <v>1954</v>
      </c>
      <c r="J1478" s="12">
        <v>714.41759999999999</v>
      </c>
      <c r="K1478" s="17">
        <f t="shared" si="69"/>
        <v>4</v>
      </c>
      <c r="L1478" s="20">
        <f t="shared" si="70"/>
        <v>228.98</v>
      </c>
      <c r="M1478" s="45">
        <f t="shared" si="71"/>
        <v>0.22</v>
      </c>
    </row>
    <row r="1479" spans="1:13" x14ac:dyDescent="0.3">
      <c r="A1479" s="11" t="s">
        <v>3437</v>
      </c>
      <c r="B1479" s="39">
        <v>45510</v>
      </c>
      <c r="C1479" s="12" t="s">
        <v>762</v>
      </c>
      <c r="D1479" s="12" t="s">
        <v>1843</v>
      </c>
      <c r="E1479" s="12" t="s">
        <v>1929</v>
      </c>
      <c r="F1479" s="12">
        <v>4</v>
      </c>
      <c r="G1479" s="12">
        <v>904.82</v>
      </c>
      <c r="H1479" s="41">
        <v>0.09</v>
      </c>
      <c r="I1479" s="12" t="s">
        <v>1954</v>
      </c>
      <c r="J1479" s="12">
        <v>3293.5448000000001</v>
      </c>
      <c r="K1479" s="17">
        <f t="shared" si="69"/>
        <v>4</v>
      </c>
      <c r="L1479" s="20">
        <f t="shared" si="70"/>
        <v>904.82</v>
      </c>
      <c r="M1479" s="45">
        <f t="shared" si="71"/>
        <v>0.09</v>
      </c>
    </row>
    <row r="1480" spans="1:13" x14ac:dyDescent="0.3">
      <c r="A1480" s="11" t="s">
        <v>3438</v>
      </c>
      <c r="B1480" s="39">
        <v>45806</v>
      </c>
      <c r="C1480" s="12" t="s">
        <v>299</v>
      </c>
      <c r="D1480" s="12" t="s">
        <v>1638</v>
      </c>
      <c r="E1480" s="12" t="s">
        <v>1920</v>
      </c>
      <c r="F1480" s="12">
        <v>1</v>
      </c>
      <c r="G1480" s="12">
        <v>588.61</v>
      </c>
      <c r="H1480" s="41">
        <v>0.1</v>
      </c>
      <c r="I1480" s="12" t="s">
        <v>1954</v>
      </c>
      <c r="J1480" s="12">
        <v>529.74900000000002</v>
      </c>
      <c r="K1480" s="17">
        <f t="shared" si="69"/>
        <v>1</v>
      </c>
      <c r="L1480" s="20">
        <f t="shared" si="70"/>
        <v>588.61</v>
      </c>
      <c r="M1480" s="45">
        <f t="shared" si="71"/>
        <v>0.1</v>
      </c>
    </row>
    <row r="1481" spans="1:13" x14ac:dyDescent="0.3">
      <c r="A1481" s="11" t="s">
        <v>3439</v>
      </c>
      <c r="B1481" s="39">
        <v>45240</v>
      </c>
      <c r="C1481" s="12" t="s">
        <v>400</v>
      </c>
      <c r="D1481" s="12" t="s">
        <v>1670</v>
      </c>
      <c r="E1481" s="12" t="s">
        <v>1894</v>
      </c>
      <c r="F1481" s="12">
        <v>4</v>
      </c>
      <c r="G1481" s="12">
        <v>695.97</v>
      </c>
      <c r="H1481" s="41">
        <v>0.02</v>
      </c>
      <c r="I1481" s="12" t="s">
        <v>1952</v>
      </c>
      <c r="J1481" s="12">
        <v>2728.2024000000001</v>
      </c>
      <c r="K1481" s="17">
        <f t="shared" si="69"/>
        <v>4</v>
      </c>
      <c r="L1481" s="20">
        <f t="shared" si="70"/>
        <v>695.97</v>
      </c>
      <c r="M1481" s="45">
        <f t="shared" si="71"/>
        <v>0.02</v>
      </c>
    </row>
    <row r="1482" spans="1:13" x14ac:dyDescent="0.3">
      <c r="A1482" s="11" t="s">
        <v>3440</v>
      </c>
      <c r="B1482" s="39">
        <v>45309</v>
      </c>
      <c r="C1482" s="12" t="s">
        <v>961</v>
      </c>
      <c r="D1482" s="12" t="s">
        <v>1867</v>
      </c>
      <c r="E1482" s="12" t="s">
        <v>1920</v>
      </c>
      <c r="F1482" s="12">
        <v>2</v>
      </c>
      <c r="G1482" s="12">
        <v>181.42</v>
      </c>
      <c r="H1482" s="41">
        <v>0.08</v>
      </c>
      <c r="I1482" s="12" t="s">
        <v>1954</v>
      </c>
      <c r="J1482" s="12">
        <v>333.81279999999998</v>
      </c>
      <c r="K1482" s="17">
        <f t="shared" si="69"/>
        <v>2</v>
      </c>
      <c r="L1482" s="20">
        <f t="shared" si="70"/>
        <v>181.42</v>
      </c>
      <c r="M1482" s="45">
        <f t="shared" si="71"/>
        <v>0.08</v>
      </c>
    </row>
    <row r="1483" spans="1:13" x14ac:dyDescent="0.3">
      <c r="A1483" s="11" t="s">
        <v>3441</v>
      </c>
      <c r="B1483" s="39">
        <v>45375</v>
      </c>
      <c r="C1483" s="12" t="s">
        <v>104</v>
      </c>
      <c r="D1483" s="12" t="s">
        <v>1867</v>
      </c>
      <c r="E1483" s="12" t="s">
        <v>1925</v>
      </c>
      <c r="F1483" s="12">
        <v>1</v>
      </c>
      <c r="G1483" s="12">
        <v>439.55</v>
      </c>
      <c r="H1483" s="41">
        <v>0.28999999999999998</v>
      </c>
      <c r="I1483" s="12" t="s">
        <v>1957</v>
      </c>
      <c r="J1483" s="12">
        <v>312.08049999999997</v>
      </c>
      <c r="K1483" s="17">
        <f t="shared" si="69"/>
        <v>1</v>
      </c>
      <c r="L1483" s="20">
        <f t="shared" si="70"/>
        <v>439.55</v>
      </c>
      <c r="M1483" s="45">
        <f t="shared" si="71"/>
        <v>0.28999999999999998</v>
      </c>
    </row>
    <row r="1484" spans="1:13" x14ac:dyDescent="0.3">
      <c r="A1484" s="11" t="s">
        <v>3442</v>
      </c>
      <c r="B1484" s="39">
        <v>45733</v>
      </c>
      <c r="C1484" s="12" t="s">
        <v>403</v>
      </c>
      <c r="D1484" s="12" t="s">
        <v>1740</v>
      </c>
      <c r="E1484" s="12" t="s">
        <v>1938</v>
      </c>
      <c r="F1484" s="12">
        <v>3</v>
      </c>
      <c r="G1484" s="12">
        <v>471.27</v>
      </c>
      <c r="H1484" s="41">
        <v>0.27</v>
      </c>
      <c r="I1484" s="12" t="s">
        <v>1957</v>
      </c>
      <c r="J1484" s="12">
        <v>1032.0813000000001</v>
      </c>
      <c r="K1484" s="17">
        <f t="shared" si="69"/>
        <v>3</v>
      </c>
      <c r="L1484" s="20">
        <f t="shared" si="70"/>
        <v>471.27</v>
      </c>
      <c r="M1484" s="45">
        <f t="shared" si="71"/>
        <v>0.27</v>
      </c>
    </row>
    <row r="1485" spans="1:13" x14ac:dyDescent="0.3">
      <c r="A1485" s="11" t="s">
        <v>3443</v>
      </c>
      <c r="B1485" s="39">
        <v>45435</v>
      </c>
      <c r="C1485" s="12" t="s">
        <v>176</v>
      </c>
      <c r="D1485" s="12" t="s">
        <v>1752</v>
      </c>
      <c r="E1485" s="12" t="s">
        <v>1922</v>
      </c>
      <c r="F1485" s="12">
        <v>1</v>
      </c>
      <c r="G1485" s="12">
        <v>758.89</v>
      </c>
      <c r="H1485" s="41">
        <v>0.1</v>
      </c>
      <c r="I1485" s="12" t="s">
        <v>1952</v>
      </c>
      <c r="J1485" s="12">
        <v>683.00099999999998</v>
      </c>
      <c r="K1485" s="17">
        <f t="shared" si="69"/>
        <v>1</v>
      </c>
      <c r="L1485" s="20">
        <f t="shared" si="70"/>
        <v>758.89</v>
      </c>
      <c r="M1485" s="45">
        <f t="shared" si="71"/>
        <v>0.1</v>
      </c>
    </row>
    <row r="1486" spans="1:13" x14ac:dyDescent="0.3">
      <c r="A1486" s="11" t="s">
        <v>3444</v>
      </c>
      <c r="B1486" s="39">
        <v>45864</v>
      </c>
      <c r="C1486" s="12" t="s">
        <v>1502</v>
      </c>
      <c r="D1486" s="12" t="s">
        <v>1861</v>
      </c>
      <c r="E1486" s="12" t="s">
        <v>1929</v>
      </c>
      <c r="F1486" s="12">
        <v>4</v>
      </c>
      <c r="G1486" s="12">
        <v>918.1</v>
      </c>
      <c r="H1486" s="41">
        <v>0.19</v>
      </c>
      <c r="I1486" s="12" t="s">
        <v>1957</v>
      </c>
      <c r="J1486" s="12">
        <v>2974.6439999999998</v>
      </c>
      <c r="K1486" s="17">
        <f t="shared" si="69"/>
        <v>4</v>
      </c>
      <c r="L1486" s="20">
        <f t="shared" si="70"/>
        <v>918.1</v>
      </c>
      <c r="M1486" s="45">
        <f t="shared" si="71"/>
        <v>0.19</v>
      </c>
    </row>
    <row r="1487" spans="1:13" x14ac:dyDescent="0.3">
      <c r="A1487" s="11" t="s">
        <v>3445</v>
      </c>
      <c r="B1487" s="39">
        <v>45569</v>
      </c>
      <c r="C1487" s="12" t="s">
        <v>837</v>
      </c>
      <c r="D1487" s="12" t="s">
        <v>1858</v>
      </c>
      <c r="E1487" s="12" t="s">
        <v>1920</v>
      </c>
      <c r="F1487" s="12">
        <v>1</v>
      </c>
      <c r="G1487" s="12">
        <v>861.5</v>
      </c>
      <c r="H1487" s="41">
        <v>0.05</v>
      </c>
      <c r="I1487" s="12" t="s">
        <v>1957</v>
      </c>
      <c r="J1487" s="12">
        <v>818.42499999999995</v>
      </c>
      <c r="K1487" s="17">
        <f t="shared" si="69"/>
        <v>1</v>
      </c>
      <c r="L1487" s="20">
        <f t="shared" si="70"/>
        <v>861.5</v>
      </c>
      <c r="M1487" s="45">
        <f t="shared" si="71"/>
        <v>0.05</v>
      </c>
    </row>
    <row r="1488" spans="1:13" x14ac:dyDescent="0.3">
      <c r="A1488" s="11" t="s">
        <v>3446</v>
      </c>
      <c r="B1488" s="39">
        <v>45664</v>
      </c>
      <c r="C1488" s="12" t="s">
        <v>1436</v>
      </c>
      <c r="D1488" s="12" t="s">
        <v>1635</v>
      </c>
      <c r="E1488" s="12" t="s">
        <v>1927</v>
      </c>
      <c r="F1488" s="12">
        <v>1</v>
      </c>
      <c r="G1488" s="12">
        <v>588.29999999999995</v>
      </c>
      <c r="H1488" s="41">
        <v>0.26</v>
      </c>
      <c r="I1488" s="12" t="s">
        <v>1957</v>
      </c>
      <c r="J1488" s="12">
        <v>435.34199999999998</v>
      </c>
      <c r="K1488" s="17">
        <f t="shared" si="69"/>
        <v>1</v>
      </c>
      <c r="L1488" s="20">
        <f t="shared" si="70"/>
        <v>588.29999999999995</v>
      </c>
      <c r="M1488" s="45">
        <f t="shared" si="71"/>
        <v>0.26</v>
      </c>
    </row>
    <row r="1489" spans="1:13" x14ac:dyDescent="0.3">
      <c r="A1489" s="11" t="s">
        <v>3447</v>
      </c>
      <c r="B1489" s="39">
        <v>45645</v>
      </c>
      <c r="C1489" s="12" t="s">
        <v>1436</v>
      </c>
      <c r="D1489" s="12" t="s">
        <v>1740</v>
      </c>
      <c r="E1489" s="12" t="s">
        <v>1907</v>
      </c>
      <c r="F1489" s="12">
        <v>1</v>
      </c>
      <c r="G1489" s="12">
        <v>917.26</v>
      </c>
      <c r="H1489" s="41">
        <v>0.05</v>
      </c>
      <c r="I1489" s="12" t="s">
        <v>1954</v>
      </c>
      <c r="J1489" s="12">
        <v>871.39699999999993</v>
      </c>
      <c r="K1489" s="17">
        <f t="shared" si="69"/>
        <v>1</v>
      </c>
      <c r="L1489" s="20">
        <f t="shared" si="70"/>
        <v>917.26</v>
      </c>
      <c r="M1489" s="45">
        <f t="shared" si="71"/>
        <v>0.05</v>
      </c>
    </row>
    <row r="1490" spans="1:13" x14ac:dyDescent="0.3">
      <c r="A1490" s="11" t="s">
        <v>3448</v>
      </c>
      <c r="B1490" s="39">
        <v>45449</v>
      </c>
      <c r="C1490" s="12" t="s">
        <v>759</v>
      </c>
      <c r="D1490" s="12" t="s">
        <v>1574</v>
      </c>
      <c r="E1490" s="12" t="s">
        <v>1938</v>
      </c>
      <c r="F1490" s="12">
        <v>4</v>
      </c>
      <c r="G1490" s="12">
        <v>96.78</v>
      </c>
      <c r="H1490" s="41">
        <v>0.11</v>
      </c>
      <c r="I1490" s="12" t="s">
        <v>1954</v>
      </c>
      <c r="J1490" s="12">
        <v>344.53680000000003</v>
      </c>
      <c r="K1490" s="17">
        <f t="shared" si="69"/>
        <v>4</v>
      </c>
      <c r="L1490" s="20">
        <f t="shared" si="70"/>
        <v>96.78</v>
      </c>
      <c r="M1490" s="45">
        <f t="shared" si="71"/>
        <v>0.11</v>
      </c>
    </row>
    <row r="1491" spans="1:13" x14ac:dyDescent="0.3">
      <c r="A1491" s="11" t="s">
        <v>3449</v>
      </c>
      <c r="B1491" s="39">
        <v>45629</v>
      </c>
      <c r="C1491" s="12" t="s">
        <v>1482</v>
      </c>
      <c r="D1491" s="12" t="s">
        <v>1654</v>
      </c>
      <c r="E1491" s="12" t="s">
        <v>1897</v>
      </c>
      <c r="F1491" s="12">
        <v>3</v>
      </c>
      <c r="G1491" s="12">
        <v>199.41</v>
      </c>
      <c r="H1491" s="41">
        <v>0.16</v>
      </c>
      <c r="I1491" s="12" t="s">
        <v>1957</v>
      </c>
      <c r="J1491" s="12">
        <v>502.51319999999998</v>
      </c>
      <c r="K1491" s="17">
        <f t="shared" si="69"/>
        <v>3</v>
      </c>
      <c r="L1491" s="20">
        <f t="shared" si="70"/>
        <v>199.41</v>
      </c>
      <c r="M1491" s="45">
        <f t="shared" si="71"/>
        <v>0.16</v>
      </c>
    </row>
    <row r="1492" spans="1:13" x14ac:dyDescent="0.3">
      <c r="A1492" s="11" t="s">
        <v>3450</v>
      </c>
      <c r="B1492" s="39">
        <v>45739</v>
      </c>
      <c r="C1492" s="12" t="s">
        <v>88</v>
      </c>
      <c r="D1492" s="12" t="s">
        <v>1737</v>
      </c>
      <c r="E1492" s="12" t="s">
        <v>1914</v>
      </c>
      <c r="F1492" s="12">
        <v>1</v>
      </c>
      <c r="G1492" s="12">
        <v>687.91</v>
      </c>
      <c r="H1492" s="41">
        <v>0.25</v>
      </c>
      <c r="I1492" s="12" t="s">
        <v>1952</v>
      </c>
      <c r="J1492" s="12">
        <v>515.9325</v>
      </c>
      <c r="K1492" s="17">
        <f t="shared" si="69"/>
        <v>1</v>
      </c>
      <c r="L1492" s="20">
        <f t="shared" si="70"/>
        <v>687.91</v>
      </c>
      <c r="M1492" s="45">
        <f t="shared" si="71"/>
        <v>0.25</v>
      </c>
    </row>
    <row r="1493" spans="1:13" x14ac:dyDescent="0.3">
      <c r="A1493" s="11" t="s">
        <v>3451</v>
      </c>
      <c r="B1493" s="39">
        <v>45849</v>
      </c>
      <c r="C1493" s="12" t="s">
        <v>157</v>
      </c>
      <c r="D1493" s="12" t="s">
        <v>1789</v>
      </c>
      <c r="E1493" s="12" t="s">
        <v>1889</v>
      </c>
      <c r="F1493" s="12">
        <v>3</v>
      </c>
      <c r="G1493" s="12">
        <v>769.62</v>
      </c>
      <c r="H1493" s="41">
        <v>0.09</v>
      </c>
      <c r="I1493" s="12" t="s">
        <v>1954</v>
      </c>
      <c r="J1493" s="12">
        <v>2101.0626000000002</v>
      </c>
      <c r="K1493" s="17">
        <f t="shared" si="69"/>
        <v>3</v>
      </c>
      <c r="L1493" s="20">
        <f t="shared" si="70"/>
        <v>769.62</v>
      </c>
      <c r="M1493" s="45">
        <f t="shared" si="71"/>
        <v>0.09</v>
      </c>
    </row>
    <row r="1494" spans="1:13" x14ac:dyDescent="0.3">
      <c r="A1494" s="11" t="s">
        <v>3452</v>
      </c>
      <c r="B1494" s="39">
        <v>45230</v>
      </c>
      <c r="C1494" s="12" t="s">
        <v>721</v>
      </c>
      <c r="D1494" s="12" t="s">
        <v>1566</v>
      </c>
      <c r="E1494" s="12" t="s">
        <v>1894</v>
      </c>
      <c r="F1494" s="12">
        <v>1</v>
      </c>
      <c r="G1494" s="12">
        <v>492.05</v>
      </c>
      <c r="H1494" s="41">
        <v>0.27</v>
      </c>
      <c r="I1494" s="12" t="s">
        <v>1952</v>
      </c>
      <c r="J1494" s="12">
        <v>359.19650000000001</v>
      </c>
      <c r="K1494" s="17">
        <f t="shared" si="69"/>
        <v>1</v>
      </c>
      <c r="L1494" s="20">
        <f t="shared" si="70"/>
        <v>492.05</v>
      </c>
      <c r="M1494" s="45">
        <f t="shared" si="71"/>
        <v>0.27</v>
      </c>
    </row>
    <row r="1495" spans="1:13" x14ac:dyDescent="0.3">
      <c r="A1495" s="11" t="s">
        <v>3453</v>
      </c>
      <c r="B1495" s="39">
        <v>45292</v>
      </c>
      <c r="C1495" s="12" t="s">
        <v>373</v>
      </c>
      <c r="D1495" s="12" t="s">
        <v>1618</v>
      </c>
      <c r="E1495" s="12" t="s">
        <v>1922</v>
      </c>
      <c r="F1495" s="12">
        <v>2</v>
      </c>
      <c r="G1495" s="12">
        <v>428.55</v>
      </c>
      <c r="H1495" s="41">
        <v>0</v>
      </c>
      <c r="I1495" s="12" t="s">
        <v>1954</v>
      </c>
      <c r="J1495" s="12">
        <v>857.1</v>
      </c>
      <c r="K1495" s="17">
        <f t="shared" si="69"/>
        <v>2</v>
      </c>
      <c r="L1495" s="20">
        <f t="shared" si="70"/>
        <v>428.55</v>
      </c>
      <c r="M1495" s="45">
        <f t="shared" si="71"/>
        <v>0</v>
      </c>
    </row>
    <row r="1496" spans="1:13" x14ac:dyDescent="0.3">
      <c r="A1496" s="11" t="s">
        <v>3454</v>
      </c>
      <c r="B1496" s="39">
        <v>45251</v>
      </c>
      <c r="C1496" s="12" t="s">
        <v>747</v>
      </c>
      <c r="D1496" s="12" t="s">
        <v>1593</v>
      </c>
      <c r="E1496" s="12" t="s">
        <v>1929</v>
      </c>
      <c r="F1496" s="12">
        <v>4</v>
      </c>
      <c r="G1496" s="12">
        <v>316.18</v>
      </c>
      <c r="H1496" s="41">
        <v>0.12</v>
      </c>
      <c r="I1496" s="12" t="s">
        <v>1952</v>
      </c>
      <c r="J1496" s="12">
        <v>1112.9536000000001</v>
      </c>
      <c r="K1496" s="17">
        <f t="shared" si="69"/>
        <v>4</v>
      </c>
      <c r="L1496" s="20">
        <f t="shared" si="70"/>
        <v>316.18</v>
      </c>
      <c r="M1496" s="45">
        <f t="shared" si="71"/>
        <v>0.12</v>
      </c>
    </row>
    <row r="1497" spans="1:13" x14ac:dyDescent="0.3">
      <c r="A1497" s="11" t="s">
        <v>3455</v>
      </c>
      <c r="B1497" s="39">
        <v>45555</v>
      </c>
      <c r="C1497" s="12" t="s">
        <v>42</v>
      </c>
      <c r="D1497" s="12" t="s">
        <v>1604</v>
      </c>
      <c r="E1497" s="12" t="s">
        <v>1894</v>
      </c>
      <c r="F1497" s="12">
        <v>3</v>
      </c>
      <c r="G1497" s="12">
        <v>162.16999999999999</v>
      </c>
      <c r="H1497" s="41">
        <v>0.15</v>
      </c>
      <c r="I1497" s="12" t="s">
        <v>1954</v>
      </c>
      <c r="J1497" s="12">
        <v>413.5335</v>
      </c>
      <c r="K1497" s="17">
        <f t="shared" si="69"/>
        <v>3</v>
      </c>
      <c r="L1497" s="20">
        <f t="shared" si="70"/>
        <v>162.16999999999999</v>
      </c>
      <c r="M1497" s="45">
        <f t="shared" si="71"/>
        <v>0.15</v>
      </c>
    </row>
    <row r="1498" spans="1:13" x14ac:dyDescent="0.3">
      <c r="A1498" s="11" t="s">
        <v>3456</v>
      </c>
      <c r="B1498" s="39">
        <v>45385</v>
      </c>
      <c r="C1498" s="12" t="s">
        <v>1051</v>
      </c>
      <c r="D1498" s="12" t="s">
        <v>1566</v>
      </c>
      <c r="E1498" s="12" t="s">
        <v>1894</v>
      </c>
      <c r="F1498" s="12">
        <v>3</v>
      </c>
      <c r="G1498" s="12">
        <v>698.14</v>
      </c>
      <c r="H1498" s="41">
        <v>0.04</v>
      </c>
      <c r="I1498" s="12" t="s">
        <v>1954</v>
      </c>
      <c r="J1498" s="12">
        <v>2010.6432</v>
      </c>
      <c r="K1498" s="17">
        <f t="shared" si="69"/>
        <v>3</v>
      </c>
      <c r="L1498" s="20">
        <f t="shared" si="70"/>
        <v>698.14</v>
      </c>
      <c r="M1498" s="45">
        <f t="shared" si="71"/>
        <v>0.04</v>
      </c>
    </row>
    <row r="1499" spans="1:13" x14ac:dyDescent="0.3">
      <c r="A1499" s="11" t="s">
        <v>3457</v>
      </c>
      <c r="B1499" s="39">
        <v>45787</v>
      </c>
      <c r="C1499" s="12" t="s">
        <v>988</v>
      </c>
      <c r="D1499" s="12" t="s">
        <v>1798</v>
      </c>
      <c r="E1499" s="12" t="s">
        <v>1938</v>
      </c>
      <c r="F1499" s="12">
        <v>1</v>
      </c>
      <c r="G1499" s="12">
        <v>478.08</v>
      </c>
      <c r="H1499" s="41">
        <v>7.0000000000000007E-2</v>
      </c>
      <c r="I1499" s="12" t="s">
        <v>1957</v>
      </c>
      <c r="J1499" s="12">
        <v>444.61439999999988</v>
      </c>
      <c r="K1499" s="17">
        <f t="shared" si="69"/>
        <v>1</v>
      </c>
      <c r="L1499" s="20">
        <f t="shared" si="70"/>
        <v>478.08</v>
      </c>
      <c r="M1499" s="45">
        <f t="shared" si="71"/>
        <v>7.0000000000000007E-2</v>
      </c>
    </row>
    <row r="1500" spans="1:13" x14ac:dyDescent="0.3">
      <c r="A1500" s="11" t="s">
        <v>3458</v>
      </c>
      <c r="B1500" s="39">
        <v>45822</v>
      </c>
      <c r="C1500" s="12" t="s">
        <v>685</v>
      </c>
      <c r="D1500" s="12" t="s">
        <v>1752</v>
      </c>
      <c r="E1500" s="12" t="s">
        <v>1907</v>
      </c>
      <c r="F1500" s="12">
        <v>2</v>
      </c>
      <c r="G1500" s="12">
        <v>958.64</v>
      </c>
      <c r="H1500" s="41">
        <v>0.2</v>
      </c>
      <c r="I1500" s="12" t="s">
        <v>1954</v>
      </c>
      <c r="J1500" s="12">
        <v>1533.8240000000001</v>
      </c>
      <c r="K1500" s="17">
        <f t="shared" si="69"/>
        <v>2</v>
      </c>
      <c r="L1500" s="20">
        <f t="shared" si="70"/>
        <v>958.64</v>
      </c>
      <c r="M1500" s="45">
        <f t="shared" si="71"/>
        <v>0.2</v>
      </c>
    </row>
    <row r="1501" spans="1:13" x14ac:dyDescent="0.3">
      <c r="A1501" s="11" t="s">
        <v>3459</v>
      </c>
      <c r="B1501" s="39">
        <v>45590</v>
      </c>
      <c r="C1501" s="12" t="s">
        <v>1964</v>
      </c>
      <c r="D1501" s="12" t="s">
        <v>1696</v>
      </c>
      <c r="E1501" s="12" t="s">
        <v>1922</v>
      </c>
      <c r="F1501" s="12">
        <v>2</v>
      </c>
      <c r="G1501" s="12">
        <v>581.19000000000005</v>
      </c>
      <c r="H1501" s="41">
        <v>7.0000000000000007E-2</v>
      </c>
      <c r="I1501" s="12" t="s">
        <v>1957</v>
      </c>
      <c r="J1501" s="12">
        <v>1081.0134</v>
      </c>
      <c r="K1501" s="17">
        <f t="shared" si="69"/>
        <v>2</v>
      </c>
      <c r="L1501" s="20">
        <f t="shared" si="70"/>
        <v>581.19000000000005</v>
      </c>
      <c r="M1501" s="45">
        <f t="shared" si="71"/>
        <v>7.0000000000000007E-2</v>
      </c>
    </row>
    <row r="1502" spans="1:13" x14ac:dyDescent="0.3">
      <c r="A1502" s="11" t="s">
        <v>3460</v>
      </c>
      <c r="B1502" s="39">
        <v>45618</v>
      </c>
      <c r="C1502" s="12" t="s">
        <v>397</v>
      </c>
      <c r="D1502" s="12" t="s">
        <v>1873</v>
      </c>
      <c r="E1502" s="12" t="s">
        <v>1920</v>
      </c>
      <c r="F1502" s="12">
        <v>1</v>
      </c>
      <c r="G1502" s="12">
        <v>736.54</v>
      </c>
      <c r="H1502" s="41">
        <v>0.16</v>
      </c>
      <c r="I1502" s="12" t="s">
        <v>1954</v>
      </c>
      <c r="J1502" s="12">
        <v>618.69359999999995</v>
      </c>
      <c r="K1502" s="17">
        <f t="shared" si="69"/>
        <v>1</v>
      </c>
      <c r="L1502" s="20">
        <f t="shared" si="70"/>
        <v>736.54</v>
      </c>
      <c r="M1502" s="45">
        <f t="shared" si="71"/>
        <v>0.16</v>
      </c>
    </row>
    <row r="1503" spans="1:13" x14ac:dyDescent="0.3">
      <c r="A1503" s="11" t="s">
        <v>3461</v>
      </c>
      <c r="B1503" s="39">
        <v>45586</v>
      </c>
      <c r="C1503" s="12" t="s">
        <v>1260</v>
      </c>
      <c r="D1503" s="12" t="s">
        <v>1770</v>
      </c>
      <c r="E1503" s="12" t="s">
        <v>1929</v>
      </c>
      <c r="F1503" s="12">
        <v>1</v>
      </c>
      <c r="G1503" s="12">
        <v>524</v>
      </c>
      <c r="H1503" s="41">
        <v>0.28000000000000003</v>
      </c>
      <c r="I1503" s="12" t="s">
        <v>1952</v>
      </c>
      <c r="J1503" s="12">
        <v>377.28</v>
      </c>
      <c r="K1503" s="17">
        <f t="shared" si="69"/>
        <v>1</v>
      </c>
      <c r="L1503" s="20">
        <f t="shared" si="70"/>
        <v>524</v>
      </c>
      <c r="M1503" s="45">
        <f t="shared" si="71"/>
        <v>0.28000000000000003</v>
      </c>
    </row>
    <row r="1504" spans="1:13" x14ac:dyDescent="0.3">
      <c r="A1504" s="11" t="s">
        <v>3462</v>
      </c>
      <c r="B1504" s="39">
        <v>45548</v>
      </c>
      <c r="C1504" s="12" t="s">
        <v>182</v>
      </c>
      <c r="D1504" s="12" t="s">
        <v>1654</v>
      </c>
      <c r="E1504" s="12" t="s">
        <v>1894</v>
      </c>
      <c r="F1504" s="12">
        <v>4</v>
      </c>
      <c r="G1504" s="12">
        <v>566.09</v>
      </c>
      <c r="H1504" s="41">
        <v>0.28000000000000003</v>
      </c>
      <c r="I1504" s="12" t="s">
        <v>1957</v>
      </c>
      <c r="J1504" s="12">
        <v>1630.3391999999999</v>
      </c>
      <c r="K1504" s="17">
        <f t="shared" si="69"/>
        <v>4</v>
      </c>
      <c r="L1504" s="20">
        <f t="shared" si="70"/>
        <v>566.09</v>
      </c>
      <c r="M1504" s="45">
        <f t="shared" si="71"/>
        <v>0.28000000000000003</v>
      </c>
    </row>
    <row r="1505" spans="1:13" x14ac:dyDescent="0.3">
      <c r="A1505" s="11" t="s">
        <v>3463</v>
      </c>
      <c r="B1505" s="39">
        <v>45772</v>
      </c>
      <c r="C1505" s="12" t="s">
        <v>837</v>
      </c>
      <c r="D1505" s="12" t="s">
        <v>1631</v>
      </c>
      <c r="E1505" s="12" t="s">
        <v>1917</v>
      </c>
      <c r="F1505" s="12">
        <v>1</v>
      </c>
      <c r="G1505" s="12">
        <v>251.99</v>
      </c>
      <c r="H1505" s="41">
        <v>0.09</v>
      </c>
      <c r="I1505" s="12" t="s">
        <v>1952</v>
      </c>
      <c r="J1505" s="12">
        <v>229.3109</v>
      </c>
      <c r="K1505" s="17">
        <f t="shared" si="69"/>
        <v>1</v>
      </c>
      <c r="L1505" s="20">
        <f t="shared" si="70"/>
        <v>251.99</v>
      </c>
      <c r="M1505" s="45">
        <f t="shared" si="71"/>
        <v>0.09</v>
      </c>
    </row>
    <row r="1506" spans="1:13" x14ac:dyDescent="0.3">
      <c r="A1506" s="11" t="s">
        <v>3464</v>
      </c>
      <c r="B1506" s="39">
        <v>45361</v>
      </c>
      <c r="C1506" s="12" t="s">
        <v>725</v>
      </c>
      <c r="D1506" s="12" t="s">
        <v>1618</v>
      </c>
      <c r="E1506" s="12" t="s">
        <v>1941</v>
      </c>
      <c r="F1506" s="12">
        <v>1</v>
      </c>
      <c r="G1506" s="12">
        <v>259.2</v>
      </c>
      <c r="H1506" s="41">
        <v>0.27</v>
      </c>
      <c r="I1506" s="12" t="s">
        <v>1957</v>
      </c>
      <c r="J1506" s="12">
        <v>189.21600000000001</v>
      </c>
      <c r="K1506" s="17">
        <f t="shared" si="69"/>
        <v>1</v>
      </c>
      <c r="L1506" s="20">
        <f t="shared" si="70"/>
        <v>259.2</v>
      </c>
      <c r="M1506" s="45">
        <f t="shared" si="71"/>
        <v>0.27</v>
      </c>
    </row>
    <row r="1507" spans="1:13" x14ac:dyDescent="0.3">
      <c r="A1507" s="11" t="s">
        <v>3465</v>
      </c>
      <c r="B1507" s="39">
        <v>45235</v>
      </c>
      <c r="C1507" s="12" t="s">
        <v>1391</v>
      </c>
      <c r="D1507" s="12" t="s">
        <v>1752</v>
      </c>
      <c r="E1507" s="12" t="s">
        <v>1929</v>
      </c>
      <c r="F1507" s="12">
        <v>1</v>
      </c>
      <c r="G1507" s="12">
        <v>935.66</v>
      </c>
      <c r="H1507" s="41">
        <v>0.26</v>
      </c>
      <c r="I1507" s="12" t="s">
        <v>1954</v>
      </c>
      <c r="J1507" s="12">
        <v>692.38839999999993</v>
      </c>
      <c r="K1507" s="17">
        <f t="shared" si="69"/>
        <v>1</v>
      </c>
      <c r="L1507" s="20">
        <f t="shared" si="70"/>
        <v>935.66</v>
      </c>
      <c r="M1507" s="45">
        <f t="shared" si="71"/>
        <v>0.26</v>
      </c>
    </row>
    <row r="1508" spans="1:13" x14ac:dyDescent="0.3">
      <c r="A1508" s="11" t="s">
        <v>3466</v>
      </c>
      <c r="B1508" s="39">
        <v>45864</v>
      </c>
      <c r="C1508" s="12" t="s">
        <v>1456</v>
      </c>
      <c r="D1508" s="12" t="s">
        <v>1676</v>
      </c>
      <c r="E1508" s="12" t="s">
        <v>1910</v>
      </c>
      <c r="F1508" s="12">
        <v>4</v>
      </c>
      <c r="G1508" s="12">
        <v>480.75</v>
      </c>
      <c r="H1508" s="41">
        <v>0.02</v>
      </c>
      <c r="I1508" s="12" t="s">
        <v>1952</v>
      </c>
      <c r="J1508" s="12">
        <v>1884.54</v>
      </c>
      <c r="K1508" s="17">
        <f t="shared" si="69"/>
        <v>4</v>
      </c>
      <c r="L1508" s="20">
        <f t="shared" si="70"/>
        <v>480.75</v>
      </c>
      <c r="M1508" s="45">
        <f t="shared" si="71"/>
        <v>0.02</v>
      </c>
    </row>
    <row r="1509" spans="1:13" x14ac:dyDescent="0.3">
      <c r="A1509" s="11" t="s">
        <v>3467</v>
      </c>
      <c r="B1509" s="39">
        <v>45681</v>
      </c>
      <c r="C1509" s="12" t="s">
        <v>1165</v>
      </c>
      <c r="D1509" s="12" t="s">
        <v>1819</v>
      </c>
      <c r="E1509" s="12" t="s">
        <v>1929</v>
      </c>
      <c r="F1509" s="12">
        <v>2</v>
      </c>
      <c r="G1509" s="12">
        <v>457.83</v>
      </c>
      <c r="H1509" s="41">
        <v>0.01</v>
      </c>
      <c r="I1509" s="12" t="s">
        <v>1957</v>
      </c>
      <c r="J1509" s="12">
        <v>906.50339999999994</v>
      </c>
      <c r="K1509" s="17">
        <f t="shared" si="69"/>
        <v>2</v>
      </c>
      <c r="L1509" s="20">
        <f t="shared" si="70"/>
        <v>457.83</v>
      </c>
      <c r="M1509" s="45">
        <f t="shared" si="71"/>
        <v>0.01</v>
      </c>
    </row>
    <row r="1510" spans="1:13" x14ac:dyDescent="0.3">
      <c r="A1510" s="11" t="s">
        <v>3468</v>
      </c>
      <c r="B1510" s="39">
        <v>45905</v>
      </c>
      <c r="C1510" s="12" t="s">
        <v>553</v>
      </c>
      <c r="D1510" s="12" t="s">
        <v>1718</v>
      </c>
      <c r="E1510" s="12" t="s">
        <v>1927</v>
      </c>
      <c r="F1510" s="12">
        <v>1</v>
      </c>
      <c r="G1510" s="12">
        <v>994.63</v>
      </c>
      <c r="H1510" s="41">
        <v>0.28000000000000003</v>
      </c>
      <c r="I1510" s="12" t="s">
        <v>1952</v>
      </c>
      <c r="J1510" s="12">
        <v>716.1336</v>
      </c>
      <c r="K1510" s="17">
        <f t="shared" si="69"/>
        <v>1</v>
      </c>
      <c r="L1510" s="20">
        <f t="shared" si="70"/>
        <v>994.63</v>
      </c>
      <c r="M1510" s="45">
        <f t="shared" si="71"/>
        <v>0.28000000000000003</v>
      </c>
    </row>
    <row r="1511" spans="1:13" x14ac:dyDescent="0.3">
      <c r="A1511" s="11" t="s">
        <v>3469</v>
      </c>
      <c r="B1511" s="39">
        <v>45765</v>
      </c>
      <c r="C1511" s="12" t="s">
        <v>795</v>
      </c>
      <c r="D1511" s="12" t="s">
        <v>1846</v>
      </c>
      <c r="E1511" s="12" t="s">
        <v>1880</v>
      </c>
      <c r="F1511" s="12">
        <v>3</v>
      </c>
      <c r="G1511" s="12">
        <v>65.569999999999993</v>
      </c>
      <c r="H1511" s="41">
        <v>0.3</v>
      </c>
      <c r="I1511" s="12" t="s">
        <v>1957</v>
      </c>
      <c r="J1511" s="12">
        <v>137.697</v>
      </c>
      <c r="K1511" s="17">
        <f t="shared" si="69"/>
        <v>3</v>
      </c>
      <c r="L1511" s="20">
        <f t="shared" si="70"/>
        <v>65.569999999999993</v>
      </c>
      <c r="M1511" s="45">
        <f t="shared" si="71"/>
        <v>0.3</v>
      </c>
    </row>
    <row r="1512" spans="1:13" x14ac:dyDescent="0.3">
      <c r="A1512" s="11" t="s">
        <v>3470</v>
      </c>
      <c r="B1512" s="39">
        <v>45821</v>
      </c>
      <c r="C1512" s="12" t="s">
        <v>541</v>
      </c>
      <c r="D1512" s="12" t="s">
        <v>1749</v>
      </c>
      <c r="E1512" s="12" t="s">
        <v>1935</v>
      </c>
      <c r="F1512" s="12">
        <v>3</v>
      </c>
      <c r="G1512" s="12">
        <v>622.98</v>
      </c>
      <c r="H1512" s="41">
        <v>0.28000000000000003</v>
      </c>
      <c r="I1512" s="12" t="s">
        <v>1954</v>
      </c>
      <c r="J1512" s="12">
        <v>1345.6368</v>
      </c>
      <c r="K1512" s="17">
        <f t="shared" si="69"/>
        <v>3</v>
      </c>
      <c r="L1512" s="20">
        <f t="shared" si="70"/>
        <v>622.98</v>
      </c>
      <c r="M1512" s="45">
        <f t="shared" si="71"/>
        <v>0.28000000000000003</v>
      </c>
    </row>
    <row r="1513" spans="1:13" x14ac:dyDescent="0.3">
      <c r="A1513" s="11" t="s">
        <v>3471</v>
      </c>
      <c r="B1513" s="39">
        <v>45691</v>
      </c>
      <c r="C1513" s="12" t="s">
        <v>810</v>
      </c>
      <c r="D1513" s="12" t="s">
        <v>1740</v>
      </c>
      <c r="E1513" s="12" t="s">
        <v>1925</v>
      </c>
      <c r="F1513" s="12">
        <v>1</v>
      </c>
      <c r="G1513" s="12">
        <v>170.68</v>
      </c>
      <c r="H1513" s="41">
        <v>0.13</v>
      </c>
      <c r="I1513" s="12" t="s">
        <v>1954</v>
      </c>
      <c r="J1513" s="12">
        <v>148.49160000000001</v>
      </c>
      <c r="K1513" s="17">
        <f t="shared" si="69"/>
        <v>1</v>
      </c>
      <c r="L1513" s="20">
        <f t="shared" si="70"/>
        <v>170.68</v>
      </c>
      <c r="M1513" s="45">
        <f t="shared" si="71"/>
        <v>0.13</v>
      </c>
    </row>
    <row r="1514" spans="1:13" x14ac:dyDescent="0.3">
      <c r="A1514" s="11" t="s">
        <v>3472</v>
      </c>
      <c r="B1514" s="39">
        <v>45860</v>
      </c>
      <c r="C1514" s="12" t="s">
        <v>348</v>
      </c>
      <c r="D1514" s="12" t="s">
        <v>1579</v>
      </c>
      <c r="E1514" s="12" t="s">
        <v>1910</v>
      </c>
      <c r="F1514" s="12">
        <v>4</v>
      </c>
      <c r="G1514" s="12">
        <v>797.83</v>
      </c>
      <c r="H1514" s="41">
        <v>0.08</v>
      </c>
      <c r="I1514" s="12" t="s">
        <v>1952</v>
      </c>
      <c r="J1514" s="12">
        <v>2936.0144</v>
      </c>
      <c r="K1514" s="17">
        <f t="shared" si="69"/>
        <v>4</v>
      </c>
      <c r="L1514" s="20">
        <f t="shared" si="70"/>
        <v>797.83</v>
      </c>
      <c r="M1514" s="45">
        <f t="shared" si="71"/>
        <v>0.08</v>
      </c>
    </row>
    <row r="1515" spans="1:13" x14ac:dyDescent="0.3">
      <c r="A1515" s="11" t="s">
        <v>3473</v>
      </c>
      <c r="B1515" s="39">
        <v>45922</v>
      </c>
      <c r="C1515" s="12" t="s">
        <v>354</v>
      </c>
      <c r="D1515" s="12" t="s">
        <v>1560</v>
      </c>
      <c r="E1515" s="12" t="s">
        <v>1932</v>
      </c>
      <c r="F1515" s="12">
        <v>1</v>
      </c>
      <c r="G1515" s="12">
        <v>372.75</v>
      </c>
      <c r="H1515" s="41">
        <v>0.12</v>
      </c>
      <c r="I1515" s="12" t="s">
        <v>1952</v>
      </c>
      <c r="J1515" s="12">
        <v>328.02</v>
      </c>
      <c r="K1515" s="17">
        <f t="shared" si="69"/>
        <v>1</v>
      </c>
      <c r="L1515" s="20">
        <f t="shared" si="70"/>
        <v>372.75</v>
      </c>
      <c r="M1515" s="45">
        <f t="shared" si="71"/>
        <v>0.12</v>
      </c>
    </row>
    <row r="1516" spans="1:13" x14ac:dyDescent="0.3">
      <c r="A1516" s="11" t="s">
        <v>3474</v>
      </c>
      <c r="B1516" s="39">
        <v>45477</v>
      </c>
      <c r="C1516" s="12" t="s">
        <v>1246</v>
      </c>
      <c r="D1516" s="12" t="s">
        <v>1758</v>
      </c>
      <c r="E1516" s="12" t="s">
        <v>1897</v>
      </c>
      <c r="F1516" s="12">
        <v>1</v>
      </c>
      <c r="G1516" s="12">
        <v>994.18</v>
      </c>
      <c r="H1516" s="41">
        <v>0.05</v>
      </c>
      <c r="I1516" s="12" t="s">
        <v>1954</v>
      </c>
      <c r="J1516" s="12">
        <v>944.47099999999989</v>
      </c>
      <c r="K1516" s="17">
        <f t="shared" si="69"/>
        <v>1</v>
      </c>
      <c r="L1516" s="20">
        <f t="shared" si="70"/>
        <v>994.18</v>
      </c>
      <c r="M1516" s="45">
        <f t="shared" si="71"/>
        <v>0.05</v>
      </c>
    </row>
    <row r="1517" spans="1:13" x14ac:dyDescent="0.3">
      <c r="A1517" s="11" t="s">
        <v>3475</v>
      </c>
      <c r="B1517" s="39">
        <v>45504</v>
      </c>
      <c r="C1517" s="12" t="s">
        <v>1321</v>
      </c>
      <c r="D1517" s="12" t="s">
        <v>1628</v>
      </c>
      <c r="E1517" s="12" t="s">
        <v>1925</v>
      </c>
      <c r="F1517" s="12">
        <v>1</v>
      </c>
      <c r="G1517" s="12">
        <v>136.12</v>
      </c>
      <c r="H1517" s="41">
        <v>7.0000000000000007E-2</v>
      </c>
      <c r="I1517" s="12" t="s">
        <v>1952</v>
      </c>
      <c r="J1517" s="12">
        <v>126.5916</v>
      </c>
      <c r="K1517" s="17">
        <f t="shared" si="69"/>
        <v>1</v>
      </c>
      <c r="L1517" s="20">
        <f t="shared" si="70"/>
        <v>136.12</v>
      </c>
      <c r="M1517" s="45">
        <f t="shared" si="71"/>
        <v>7.0000000000000007E-2</v>
      </c>
    </row>
    <row r="1518" spans="1:13" x14ac:dyDescent="0.3">
      <c r="A1518" s="11" t="s">
        <v>3476</v>
      </c>
      <c r="B1518" s="39">
        <v>45862</v>
      </c>
      <c r="C1518" s="12" t="s">
        <v>128</v>
      </c>
      <c r="D1518" s="12" t="s">
        <v>1731</v>
      </c>
      <c r="E1518" s="12" t="s">
        <v>1938</v>
      </c>
      <c r="F1518" s="12">
        <v>3</v>
      </c>
      <c r="G1518" s="12">
        <v>634.45000000000005</v>
      </c>
      <c r="H1518" s="41">
        <v>0.17</v>
      </c>
      <c r="I1518" s="12" t="s">
        <v>1954</v>
      </c>
      <c r="J1518" s="12">
        <v>1579.7805000000001</v>
      </c>
      <c r="K1518" s="17">
        <f t="shared" si="69"/>
        <v>3</v>
      </c>
      <c r="L1518" s="20">
        <f t="shared" si="70"/>
        <v>634.45000000000005</v>
      </c>
      <c r="M1518" s="45">
        <f t="shared" si="71"/>
        <v>0.17</v>
      </c>
    </row>
    <row r="1519" spans="1:13" x14ac:dyDescent="0.3">
      <c r="A1519" s="11" t="s">
        <v>3477</v>
      </c>
      <c r="B1519" s="39">
        <v>45579</v>
      </c>
      <c r="C1519" s="12" t="s">
        <v>1045</v>
      </c>
      <c r="D1519" s="12" t="s">
        <v>1767</v>
      </c>
      <c r="E1519" s="12" t="s">
        <v>1880</v>
      </c>
      <c r="F1519" s="12">
        <v>4</v>
      </c>
      <c r="G1519" s="12">
        <v>179.62</v>
      </c>
      <c r="H1519" s="41">
        <v>0.05</v>
      </c>
      <c r="I1519" s="12" t="s">
        <v>1952</v>
      </c>
      <c r="J1519" s="12">
        <v>682.55600000000004</v>
      </c>
      <c r="K1519" s="17">
        <f t="shared" si="69"/>
        <v>4</v>
      </c>
      <c r="L1519" s="20">
        <f t="shared" si="70"/>
        <v>179.62</v>
      </c>
      <c r="M1519" s="45">
        <f t="shared" si="71"/>
        <v>0.05</v>
      </c>
    </row>
    <row r="1520" spans="1:13" x14ac:dyDescent="0.3">
      <c r="A1520" s="11" t="s">
        <v>3478</v>
      </c>
      <c r="B1520" s="39">
        <v>45658</v>
      </c>
      <c r="C1520" s="12" t="s">
        <v>942</v>
      </c>
      <c r="D1520" s="12" t="s">
        <v>1628</v>
      </c>
      <c r="E1520" s="12" t="s">
        <v>1938</v>
      </c>
      <c r="F1520" s="12">
        <v>4</v>
      </c>
      <c r="G1520" s="12">
        <v>558.83000000000004</v>
      </c>
      <c r="H1520" s="41">
        <v>0.16</v>
      </c>
      <c r="I1520" s="12" t="s">
        <v>1954</v>
      </c>
      <c r="J1520" s="12">
        <v>1877.6687999999999</v>
      </c>
      <c r="K1520" s="17">
        <f t="shared" si="69"/>
        <v>4</v>
      </c>
      <c r="L1520" s="20">
        <f t="shared" si="70"/>
        <v>558.83000000000004</v>
      </c>
      <c r="M1520" s="45">
        <f t="shared" si="71"/>
        <v>0.16</v>
      </c>
    </row>
    <row r="1521" spans="1:13" x14ac:dyDescent="0.3">
      <c r="A1521" s="11" t="s">
        <v>3479</v>
      </c>
      <c r="B1521" s="39">
        <v>45664</v>
      </c>
      <c r="C1521" s="12" t="s">
        <v>574</v>
      </c>
      <c r="D1521" s="12" t="s">
        <v>1858</v>
      </c>
      <c r="E1521" s="12" t="s">
        <v>1904</v>
      </c>
      <c r="F1521" s="12">
        <v>2</v>
      </c>
      <c r="G1521" s="12">
        <v>859.74</v>
      </c>
      <c r="H1521" s="41">
        <v>0.25</v>
      </c>
      <c r="I1521" s="12" t="s">
        <v>1957</v>
      </c>
      <c r="J1521" s="12">
        <v>1289.6099999999999</v>
      </c>
      <c r="K1521" s="17">
        <f t="shared" si="69"/>
        <v>2</v>
      </c>
      <c r="L1521" s="20">
        <f t="shared" si="70"/>
        <v>859.74</v>
      </c>
      <c r="M1521" s="45">
        <f t="shared" si="71"/>
        <v>0.25</v>
      </c>
    </row>
    <row r="1522" spans="1:13" x14ac:dyDescent="0.3">
      <c r="A1522" s="11" t="s">
        <v>3480</v>
      </c>
      <c r="B1522" s="39">
        <v>45936</v>
      </c>
      <c r="C1522" s="12" t="s">
        <v>379</v>
      </c>
      <c r="D1522" s="12" t="s">
        <v>1770</v>
      </c>
      <c r="E1522" s="12" t="s">
        <v>1932</v>
      </c>
      <c r="F1522" s="12">
        <v>3</v>
      </c>
      <c r="G1522" s="12">
        <v>578.47</v>
      </c>
      <c r="H1522" s="41">
        <v>0.06</v>
      </c>
      <c r="I1522" s="12" t="s">
        <v>1957</v>
      </c>
      <c r="J1522" s="12">
        <v>1631.2854</v>
      </c>
      <c r="K1522" s="17">
        <f t="shared" si="69"/>
        <v>3</v>
      </c>
      <c r="L1522" s="20">
        <f t="shared" si="70"/>
        <v>578.47</v>
      </c>
      <c r="M1522" s="45">
        <f t="shared" si="71"/>
        <v>0.06</v>
      </c>
    </row>
    <row r="1523" spans="1:13" x14ac:dyDescent="0.3">
      <c r="A1523" s="11" t="s">
        <v>3481</v>
      </c>
      <c r="B1523" s="39">
        <v>45344</v>
      </c>
      <c r="C1523" s="12" t="s">
        <v>212</v>
      </c>
      <c r="D1523" s="12" t="s">
        <v>1631</v>
      </c>
      <c r="E1523" s="12" t="s">
        <v>1922</v>
      </c>
      <c r="F1523" s="12">
        <v>1</v>
      </c>
      <c r="G1523" s="12">
        <v>440.48</v>
      </c>
      <c r="H1523" s="41">
        <v>0.11</v>
      </c>
      <c r="I1523" s="12" t="s">
        <v>1957</v>
      </c>
      <c r="J1523" s="12">
        <v>392.02720000000011</v>
      </c>
      <c r="K1523" s="17">
        <f t="shared" si="69"/>
        <v>1</v>
      </c>
      <c r="L1523" s="20">
        <f t="shared" si="70"/>
        <v>440.48</v>
      </c>
      <c r="M1523" s="45">
        <f t="shared" si="71"/>
        <v>0.11</v>
      </c>
    </row>
    <row r="1524" spans="1:13" x14ac:dyDescent="0.3">
      <c r="A1524" s="11" t="s">
        <v>3482</v>
      </c>
      <c r="B1524" s="39">
        <v>45329</v>
      </c>
      <c r="C1524" s="12" t="s">
        <v>78</v>
      </c>
      <c r="D1524" s="12" t="s">
        <v>1991</v>
      </c>
      <c r="E1524" s="12" t="s">
        <v>1941</v>
      </c>
      <c r="F1524" s="12">
        <v>2</v>
      </c>
      <c r="G1524" s="12">
        <v>303.67</v>
      </c>
      <c r="H1524" s="41">
        <v>0.05</v>
      </c>
      <c r="I1524" s="12" t="s">
        <v>1954</v>
      </c>
      <c r="J1524" s="12">
        <v>576.97299999999996</v>
      </c>
      <c r="K1524" s="17">
        <f t="shared" si="69"/>
        <v>2</v>
      </c>
      <c r="L1524" s="20">
        <f t="shared" si="70"/>
        <v>303.67</v>
      </c>
      <c r="M1524" s="45">
        <f t="shared" si="71"/>
        <v>0.05</v>
      </c>
    </row>
    <row r="1525" spans="1:13" x14ac:dyDescent="0.3">
      <c r="A1525" s="11" t="s">
        <v>3483</v>
      </c>
      <c r="B1525" s="39">
        <v>45895</v>
      </c>
      <c r="C1525" s="12" t="s">
        <v>1066</v>
      </c>
      <c r="D1525" s="12" t="s">
        <v>1798</v>
      </c>
      <c r="E1525" s="12" t="s">
        <v>1927</v>
      </c>
      <c r="F1525" s="12">
        <v>2</v>
      </c>
      <c r="G1525" s="12">
        <v>611.21</v>
      </c>
      <c r="H1525" s="41">
        <v>0.22</v>
      </c>
      <c r="I1525" s="12" t="s">
        <v>1957</v>
      </c>
      <c r="J1525" s="12">
        <v>953.48760000000004</v>
      </c>
      <c r="K1525" s="17">
        <f t="shared" si="69"/>
        <v>2</v>
      </c>
      <c r="L1525" s="20">
        <f t="shared" si="70"/>
        <v>611.21</v>
      </c>
      <c r="M1525" s="45">
        <f t="shared" si="71"/>
        <v>0.22</v>
      </c>
    </row>
    <row r="1526" spans="1:13" x14ac:dyDescent="0.3">
      <c r="A1526" s="11" t="s">
        <v>3484</v>
      </c>
      <c r="B1526" s="39">
        <v>45239</v>
      </c>
      <c r="C1526" s="12" t="s">
        <v>667</v>
      </c>
      <c r="D1526" s="12" t="s">
        <v>1689</v>
      </c>
      <c r="E1526" s="12" t="s">
        <v>1929</v>
      </c>
      <c r="F1526" s="12">
        <v>2</v>
      </c>
      <c r="G1526" s="12">
        <v>768.08</v>
      </c>
      <c r="H1526" s="41">
        <v>0.26</v>
      </c>
      <c r="I1526" s="12" t="s">
        <v>1954</v>
      </c>
      <c r="J1526" s="12">
        <v>1136.7583999999999</v>
      </c>
      <c r="K1526" s="17">
        <f t="shared" si="69"/>
        <v>2</v>
      </c>
      <c r="L1526" s="20">
        <f t="shared" si="70"/>
        <v>768.08</v>
      </c>
      <c r="M1526" s="45">
        <f t="shared" si="71"/>
        <v>0.26</v>
      </c>
    </row>
    <row r="1527" spans="1:13" x14ac:dyDescent="0.3">
      <c r="A1527" s="11" t="s">
        <v>3485</v>
      </c>
      <c r="B1527" s="39">
        <v>45296</v>
      </c>
      <c r="C1527" s="12" t="s">
        <v>947</v>
      </c>
      <c r="D1527" s="12" t="s">
        <v>1638</v>
      </c>
      <c r="E1527" s="12" t="s">
        <v>1938</v>
      </c>
      <c r="F1527" s="12">
        <v>1</v>
      </c>
      <c r="G1527" s="12">
        <v>616.82000000000005</v>
      </c>
      <c r="H1527" s="41">
        <v>0.24</v>
      </c>
      <c r="I1527" s="12" t="s">
        <v>1952</v>
      </c>
      <c r="J1527" s="12">
        <v>468.78320000000002</v>
      </c>
      <c r="K1527" s="17">
        <f t="shared" si="69"/>
        <v>1</v>
      </c>
      <c r="L1527" s="20">
        <f t="shared" si="70"/>
        <v>616.82000000000005</v>
      </c>
      <c r="M1527" s="45">
        <f t="shared" si="71"/>
        <v>0.24</v>
      </c>
    </row>
    <row r="1528" spans="1:13" x14ac:dyDescent="0.3">
      <c r="A1528" s="11" t="s">
        <v>3486</v>
      </c>
      <c r="B1528" s="39">
        <v>45672</v>
      </c>
      <c r="C1528" s="12" t="s">
        <v>611</v>
      </c>
      <c r="D1528" s="12" t="s">
        <v>1693</v>
      </c>
      <c r="E1528" s="12" t="s">
        <v>1938</v>
      </c>
      <c r="F1528" s="12">
        <v>1</v>
      </c>
      <c r="G1528" s="12">
        <v>470.34</v>
      </c>
      <c r="H1528" s="41">
        <v>0.18</v>
      </c>
      <c r="I1528" s="12" t="s">
        <v>1957</v>
      </c>
      <c r="J1528" s="12">
        <v>385.67880000000002</v>
      </c>
      <c r="K1528" s="17">
        <f t="shared" si="69"/>
        <v>1</v>
      </c>
      <c r="L1528" s="20">
        <f t="shared" si="70"/>
        <v>470.34</v>
      </c>
      <c r="M1528" s="45">
        <f t="shared" si="71"/>
        <v>0.18</v>
      </c>
    </row>
    <row r="1529" spans="1:13" x14ac:dyDescent="0.3">
      <c r="A1529" s="11" t="s">
        <v>3487</v>
      </c>
      <c r="B1529" s="39">
        <v>45499</v>
      </c>
      <c r="C1529" s="12" t="s">
        <v>718</v>
      </c>
      <c r="D1529" s="12" t="s">
        <v>1734</v>
      </c>
      <c r="E1529" s="12" t="s">
        <v>1910</v>
      </c>
      <c r="F1529" s="12">
        <v>2</v>
      </c>
      <c r="G1529" s="12">
        <v>616.36</v>
      </c>
      <c r="H1529" s="41">
        <v>0.12</v>
      </c>
      <c r="I1529" s="12" t="s">
        <v>1954</v>
      </c>
      <c r="J1529" s="12">
        <v>1084.7936</v>
      </c>
      <c r="K1529" s="17">
        <f t="shared" si="69"/>
        <v>2</v>
      </c>
      <c r="L1529" s="20">
        <f t="shared" si="70"/>
        <v>616.36</v>
      </c>
      <c r="M1529" s="45">
        <f t="shared" si="71"/>
        <v>0.12</v>
      </c>
    </row>
    <row r="1530" spans="1:13" x14ac:dyDescent="0.3">
      <c r="A1530" s="11" t="s">
        <v>3488</v>
      </c>
      <c r="B1530" s="39">
        <v>45434</v>
      </c>
      <c r="C1530" s="12" t="s">
        <v>302</v>
      </c>
      <c r="D1530" s="12" t="s">
        <v>2054</v>
      </c>
      <c r="E1530" s="12" t="s">
        <v>1914</v>
      </c>
      <c r="F1530" s="12">
        <v>3</v>
      </c>
      <c r="G1530" s="12">
        <v>657.24</v>
      </c>
      <c r="H1530" s="41">
        <v>0.18</v>
      </c>
      <c r="I1530" s="12" t="s">
        <v>1954</v>
      </c>
      <c r="J1530" s="12">
        <v>1616.8104000000001</v>
      </c>
      <c r="K1530" s="17">
        <f t="shared" si="69"/>
        <v>3</v>
      </c>
      <c r="L1530" s="20">
        <f t="shared" si="70"/>
        <v>657.24</v>
      </c>
      <c r="M1530" s="45">
        <f t="shared" si="71"/>
        <v>0.18</v>
      </c>
    </row>
    <row r="1531" spans="1:13" x14ac:dyDescent="0.3">
      <c r="A1531" s="11" t="s">
        <v>3489</v>
      </c>
      <c r="B1531" s="39">
        <v>45893</v>
      </c>
      <c r="C1531" s="12" t="s">
        <v>141</v>
      </c>
      <c r="D1531" s="12" t="s">
        <v>1696</v>
      </c>
      <c r="E1531" s="12" t="s">
        <v>1941</v>
      </c>
      <c r="F1531" s="12">
        <v>2</v>
      </c>
      <c r="G1531" s="12">
        <v>392.45</v>
      </c>
      <c r="H1531" s="41">
        <v>0.04</v>
      </c>
      <c r="I1531" s="12" t="s">
        <v>1954</v>
      </c>
      <c r="J1531" s="12">
        <v>753.50399999999991</v>
      </c>
      <c r="K1531" s="17">
        <f t="shared" si="69"/>
        <v>2</v>
      </c>
      <c r="L1531" s="20">
        <f t="shared" si="70"/>
        <v>392.45</v>
      </c>
      <c r="M1531" s="45">
        <f t="shared" si="71"/>
        <v>0.04</v>
      </c>
    </row>
    <row r="1532" spans="1:13" x14ac:dyDescent="0.3">
      <c r="A1532" s="11" t="s">
        <v>3490</v>
      </c>
      <c r="B1532" s="39">
        <v>45346</v>
      </c>
      <c r="C1532" s="12" t="s">
        <v>795</v>
      </c>
      <c r="D1532" s="12" t="s">
        <v>1693</v>
      </c>
      <c r="E1532" s="12" t="s">
        <v>1927</v>
      </c>
      <c r="F1532" s="12">
        <v>3</v>
      </c>
      <c r="G1532" s="12">
        <v>62.03</v>
      </c>
      <c r="H1532" s="41">
        <v>0.01</v>
      </c>
      <c r="I1532" s="12" t="s">
        <v>1957</v>
      </c>
      <c r="J1532" s="12">
        <v>184.22909999999999</v>
      </c>
      <c r="K1532" s="17">
        <f t="shared" si="69"/>
        <v>3</v>
      </c>
      <c r="L1532" s="20">
        <f t="shared" si="70"/>
        <v>62.03</v>
      </c>
      <c r="M1532" s="45">
        <f t="shared" si="71"/>
        <v>0.01</v>
      </c>
    </row>
    <row r="1533" spans="1:13" x14ac:dyDescent="0.3">
      <c r="A1533" s="11" t="s">
        <v>3491</v>
      </c>
      <c r="B1533" s="39">
        <v>45613</v>
      </c>
      <c r="C1533" s="12" t="s">
        <v>336</v>
      </c>
      <c r="D1533" s="12" t="s">
        <v>1864</v>
      </c>
      <c r="E1533" s="12" t="s">
        <v>1894</v>
      </c>
      <c r="F1533" s="12">
        <v>4</v>
      </c>
      <c r="G1533" s="12">
        <v>933.73</v>
      </c>
      <c r="H1533" s="41">
        <v>0.25</v>
      </c>
      <c r="I1533" s="12" t="s">
        <v>1954</v>
      </c>
      <c r="J1533" s="12">
        <v>2801.19</v>
      </c>
      <c r="K1533" s="17">
        <f t="shared" si="69"/>
        <v>4</v>
      </c>
      <c r="L1533" s="20">
        <f t="shared" si="70"/>
        <v>933.73</v>
      </c>
      <c r="M1533" s="45">
        <f t="shared" si="71"/>
        <v>0.25</v>
      </c>
    </row>
    <row r="1534" spans="1:13" x14ac:dyDescent="0.3">
      <c r="A1534" s="11" t="s">
        <v>3492</v>
      </c>
      <c r="B1534" s="39">
        <v>45928</v>
      </c>
      <c r="C1534" s="12" t="s">
        <v>526</v>
      </c>
      <c r="D1534" s="12" t="s">
        <v>1831</v>
      </c>
      <c r="E1534" s="12" t="s">
        <v>1932</v>
      </c>
      <c r="F1534" s="12">
        <v>3</v>
      </c>
      <c r="G1534" s="12">
        <v>615.30999999999995</v>
      </c>
      <c r="H1534" s="41">
        <v>0.14000000000000001</v>
      </c>
      <c r="I1534" s="12" t="s">
        <v>1954</v>
      </c>
      <c r="J1534" s="12">
        <v>1587.4998000000001</v>
      </c>
      <c r="K1534" s="17">
        <f t="shared" si="69"/>
        <v>3</v>
      </c>
      <c r="L1534" s="20">
        <f t="shared" si="70"/>
        <v>615.30999999999995</v>
      </c>
      <c r="M1534" s="45">
        <f t="shared" si="71"/>
        <v>0.14000000000000001</v>
      </c>
    </row>
    <row r="1535" spans="1:13" x14ac:dyDescent="0.3">
      <c r="A1535" s="11" t="s">
        <v>3493</v>
      </c>
      <c r="B1535" s="39">
        <v>45619</v>
      </c>
      <c r="C1535" s="12" t="s">
        <v>1177</v>
      </c>
      <c r="D1535" s="12" t="s">
        <v>1752</v>
      </c>
      <c r="E1535" s="12" t="s">
        <v>1938</v>
      </c>
      <c r="F1535" s="12">
        <v>4</v>
      </c>
      <c r="G1535" s="12">
        <v>790.38</v>
      </c>
      <c r="H1535" s="41">
        <v>0.22</v>
      </c>
      <c r="I1535" s="12" t="s">
        <v>1957</v>
      </c>
      <c r="J1535" s="12">
        <v>2465.9856</v>
      </c>
      <c r="K1535" s="17">
        <f t="shared" si="69"/>
        <v>4</v>
      </c>
      <c r="L1535" s="20">
        <f t="shared" si="70"/>
        <v>790.38</v>
      </c>
      <c r="M1535" s="45">
        <f t="shared" si="71"/>
        <v>0.22</v>
      </c>
    </row>
    <row r="1536" spans="1:13" x14ac:dyDescent="0.3">
      <c r="A1536" s="11" t="s">
        <v>3494</v>
      </c>
      <c r="B1536" s="39">
        <v>45533</v>
      </c>
      <c r="C1536" s="12" t="s">
        <v>867</v>
      </c>
      <c r="D1536" s="12" t="s">
        <v>1752</v>
      </c>
      <c r="E1536" s="12" t="s">
        <v>1935</v>
      </c>
      <c r="F1536" s="12">
        <v>2</v>
      </c>
      <c r="G1536" s="12">
        <v>102.85</v>
      </c>
      <c r="H1536" s="41">
        <v>0.08</v>
      </c>
      <c r="I1536" s="12" t="s">
        <v>1954</v>
      </c>
      <c r="J1536" s="12">
        <v>189.244</v>
      </c>
      <c r="K1536" s="17">
        <f t="shared" si="69"/>
        <v>2</v>
      </c>
      <c r="L1536" s="20">
        <f t="shared" si="70"/>
        <v>102.85</v>
      </c>
      <c r="M1536" s="45">
        <f t="shared" si="71"/>
        <v>0.08</v>
      </c>
    </row>
    <row r="1537" spans="1:13" x14ac:dyDescent="0.3">
      <c r="A1537" s="11" t="s">
        <v>3495</v>
      </c>
      <c r="B1537" s="39">
        <v>45781</v>
      </c>
      <c r="C1537" s="12" t="s">
        <v>157</v>
      </c>
      <c r="D1537" s="12" t="s">
        <v>1597</v>
      </c>
      <c r="E1537" s="12" t="s">
        <v>1932</v>
      </c>
      <c r="F1537" s="12">
        <v>3</v>
      </c>
      <c r="G1537" s="12">
        <v>866.78</v>
      </c>
      <c r="H1537" s="41">
        <v>0.27</v>
      </c>
      <c r="I1537" s="12" t="s">
        <v>1954</v>
      </c>
      <c r="J1537" s="12">
        <v>1898.2482</v>
      </c>
      <c r="K1537" s="17">
        <f t="shared" si="69"/>
        <v>3</v>
      </c>
      <c r="L1537" s="20">
        <f t="shared" si="70"/>
        <v>866.78</v>
      </c>
      <c r="M1537" s="45">
        <f t="shared" si="71"/>
        <v>0.27</v>
      </c>
    </row>
    <row r="1538" spans="1:13" x14ac:dyDescent="0.3">
      <c r="A1538" s="11" t="s">
        <v>3496</v>
      </c>
      <c r="B1538" s="39">
        <v>45378</v>
      </c>
      <c r="C1538" s="12" t="s">
        <v>685</v>
      </c>
      <c r="D1538" s="12" t="s">
        <v>1810</v>
      </c>
      <c r="E1538" s="12" t="s">
        <v>1932</v>
      </c>
      <c r="F1538" s="12">
        <v>3</v>
      </c>
      <c r="G1538" s="12">
        <v>392.84</v>
      </c>
      <c r="H1538" s="41">
        <v>0.27</v>
      </c>
      <c r="I1538" s="12" t="s">
        <v>1954</v>
      </c>
      <c r="J1538" s="12">
        <v>860.31959999999992</v>
      </c>
      <c r="K1538" s="17">
        <f t="shared" ref="K1538:K1601" si="72">IF(F1538="",AVERAGEIF($D$2:$D$2000,D1538,$F$2:$F$2000),F1538)</f>
        <v>3</v>
      </c>
      <c r="L1538" s="20">
        <f t="shared" ref="L1538:L1601" si="73">IF(G1538="",AVERAGEIF($D$2:$D$2000,D1538,$G$2:$G$2000),G1538)</f>
        <v>392.84</v>
      </c>
      <c r="M1538" s="45">
        <f t="shared" ref="M1538:M1601" si="74">IF(H1538="",AVERAGE($D$2:$D$2000,D1538,$H$2:$H$2000),H1538)</f>
        <v>0.27</v>
      </c>
    </row>
    <row r="1539" spans="1:13" x14ac:dyDescent="0.3">
      <c r="A1539" s="11" t="s">
        <v>3497</v>
      </c>
      <c r="B1539" s="39">
        <v>45688</v>
      </c>
      <c r="C1539" s="12" t="s">
        <v>1027</v>
      </c>
      <c r="D1539" s="12" t="s">
        <v>1588</v>
      </c>
      <c r="E1539" s="12" t="s">
        <v>1901</v>
      </c>
      <c r="F1539" s="12">
        <v>2</v>
      </c>
      <c r="G1539" s="12">
        <v>753.1</v>
      </c>
      <c r="H1539" s="41">
        <v>0.19</v>
      </c>
      <c r="I1539" s="12" t="s">
        <v>1954</v>
      </c>
      <c r="J1539" s="12">
        <v>1220.0219999999999</v>
      </c>
      <c r="K1539" s="17">
        <f t="shared" si="72"/>
        <v>2</v>
      </c>
      <c r="L1539" s="20">
        <f t="shared" si="73"/>
        <v>753.1</v>
      </c>
      <c r="M1539" s="45">
        <f t="shared" si="74"/>
        <v>0.19</v>
      </c>
    </row>
    <row r="1540" spans="1:13" x14ac:dyDescent="0.3">
      <c r="A1540" s="11" t="s">
        <v>3498</v>
      </c>
      <c r="B1540" s="39">
        <v>45927</v>
      </c>
      <c r="C1540" s="12" t="s">
        <v>42</v>
      </c>
      <c r="D1540" s="12" t="s">
        <v>1737</v>
      </c>
      <c r="E1540" s="12" t="s">
        <v>1935</v>
      </c>
      <c r="F1540" s="12">
        <v>2</v>
      </c>
      <c r="G1540" s="12">
        <v>700.91</v>
      </c>
      <c r="H1540" s="41">
        <v>0.1</v>
      </c>
      <c r="I1540" s="12" t="s">
        <v>1954</v>
      </c>
      <c r="J1540" s="12">
        <v>1261.6379999999999</v>
      </c>
      <c r="K1540" s="17">
        <f t="shared" si="72"/>
        <v>2</v>
      </c>
      <c r="L1540" s="20">
        <f t="shared" si="73"/>
        <v>700.91</v>
      </c>
      <c r="M1540" s="45">
        <f t="shared" si="74"/>
        <v>0.1</v>
      </c>
    </row>
    <row r="1541" spans="1:13" x14ac:dyDescent="0.3">
      <c r="A1541" s="11" t="s">
        <v>3499</v>
      </c>
      <c r="B1541" s="39">
        <v>45775</v>
      </c>
      <c r="C1541" s="12" t="s">
        <v>268</v>
      </c>
      <c r="D1541" s="12" t="s">
        <v>1611</v>
      </c>
      <c r="E1541" s="12" t="s">
        <v>1922</v>
      </c>
      <c r="F1541" s="12">
        <v>4</v>
      </c>
      <c r="G1541" s="12">
        <v>935.98</v>
      </c>
      <c r="H1541" s="41">
        <v>0.11</v>
      </c>
      <c r="I1541" s="12" t="s">
        <v>1954</v>
      </c>
      <c r="J1541" s="12">
        <v>3332.0888</v>
      </c>
      <c r="K1541" s="17">
        <f t="shared" si="72"/>
        <v>4</v>
      </c>
      <c r="L1541" s="20">
        <f t="shared" si="73"/>
        <v>935.98</v>
      </c>
      <c r="M1541" s="45">
        <f t="shared" si="74"/>
        <v>0.11</v>
      </c>
    </row>
    <row r="1542" spans="1:13" x14ac:dyDescent="0.3">
      <c r="A1542" s="11" t="s">
        <v>3500</v>
      </c>
      <c r="B1542" s="39">
        <v>45849</v>
      </c>
      <c r="C1542" s="12" t="s">
        <v>1502</v>
      </c>
      <c r="D1542" s="12" t="s">
        <v>1804</v>
      </c>
      <c r="E1542" s="12" t="s">
        <v>1932</v>
      </c>
      <c r="F1542" s="12">
        <v>1</v>
      </c>
      <c r="G1542" s="12">
        <v>539.9</v>
      </c>
      <c r="H1542" s="41">
        <v>7.0000000000000007E-2</v>
      </c>
      <c r="I1542" s="12" t="s">
        <v>1952</v>
      </c>
      <c r="J1542" s="12">
        <v>502.10700000000003</v>
      </c>
      <c r="K1542" s="17">
        <f t="shared" si="72"/>
        <v>1</v>
      </c>
      <c r="L1542" s="20">
        <f t="shared" si="73"/>
        <v>539.9</v>
      </c>
      <c r="M1542" s="45">
        <f t="shared" si="74"/>
        <v>7.0000000000000007E-2</v>
      </c>
    </row>
    <row r="1543" spans="1:13" x14ac:dyDescent="0.3">
      <c r="A1543" s="11" t="s">
        <v>3501</v>
      </c>
      <c r="B1543" s="39">
        <v>45573</v>
      </c>
      <c r="C1543" s="12" t="s">
        <v>574</v>
      </c>
      <c r="D1543" s="12" t="s">
        <v>1693</v>
      </c>
      <c r="E1543" s="12" t="s">
        <v>1904</v>
      </c>
      <c r="F1543" s="12">
        <v>1</v>
      </c>
      <c r="G1543" s="12">
        <v>312.81</v>
      </c>
      <c r="H1543" s="41">
        <v>0.14000000000000001</v>
      </c>
      <c r="I1543" s="12" t="s">
        <v>1954</v>
      </c>
      <c r="J1543" s="12">
        <v>269.01659999999998</v>
      </c>
      <c r="K1543" s="17">
        <f t="shared" si="72"/>
        <v>1</v>
      </c>
      <c r="L1543" s="20">
        <f t="shared" si="73"/>
        <v>312.81</v>
      </c>
      <c r="M1543" s="45">
        <f t="shared" si="74"/>
        <v>0.14000000000000001</v>
      </c>
    </row>
    <row r="1544" spans="1:13" x14ac:dyDescent="0.3">
      <c r="A1544" s="11" t="s">
        <v>3502</v>
      </c>
      <c r="B1544" s="39">
        <v>45356</v>
      </c>
      <c r="C1544" s="12" t="s">
        <v>807</v>
      </c>
      <c r="D1544" s="12" t="s">
        <v>1718</v>
      </c>
      <c r="E1544" s="12" t="s">
        <v>1907</v>
      </c>
      <c r="F1544" s="12">
        <v>3</v>
      </c>
      <c r="G1544" s="12">
        <v>855.96</v>
      </c>
      <c r="H1544" s="41">
        <v>0.28999999999999998</v>
      </c>
      <c r="I1544" s="12" t="s">
        <v>1957</v>
      </c>
      <c r="J1544" s="12">
        <v>1823.1948</v>
      </c>
      <c r="K1544" s="17">
        <f t="shared" si="72"/>
        <v>3</v>
      </c>
      <c r="L1544" s="20">
        <f t="shared" si="73"/>
        <v>855.96</v>
      </c>
      <c r="M1544" s="45">
        <f t="shared" si="74"/>
        <v>0.28999999999999998</v>
      </c>
    </row>
    <row r="1545" spans="1:13" x14ac:dyDescent="0.3">
      <c r="A1545" s="11" t="s">
        <v>3503</v>
      </c>
      <c r="B1545" s="39">
        <v>45326</v>
      </c>
      <c r="C1545" s="12" t="s">
        <v>1123</v>
      </c>
      <c r="D1545" s="12" t="s">
        <v>1555</v>
      </c>
      <c r="E1545" s="12" t="s">
        <v>1920</v>
      </c>
      <c r="F1545" s="12">
        <v>3</v>
      </c>
      <c r="G1545" s="12">
        <v>305</v>
      </c>
      <c r="H1545" s="41">
        <v>0.01</v>
      </c>
      <c r="I1545" s="12" t="s">
        <v>1957</v>
      </c>
      <c r="J1545" s="12">
        <v>905.85</v>
      </c>
      <c r="K1545" s="17">
        <f t="shared" si="72"/>
        <v>3</v>
      </c>
      <c r="L1545" s="20">
        <f t="shared" si="73"/>
        <v>305</v>
      </c>
      <c r="M1545" s="45">
        <f t="shared" si="74"/>
        <v>0.01</v>
      </c>
    </row>
    <row r="1546" spans="1:13" x14ac:dyDescent="0.3">
      <c r="A1546" s="11" t="s">
        <v>3504</v>
      </c>
      <c r="B1546" s="39">
        <v>45361</v>
      </c>
      <c r="C1546" s="12" t="s">
        <v>1453</v>
      </c>
      <c r="D1546" s="12" t="s">
        <v>1873</v>
      </c>
      <c r="E1546" s="12" t="s">
        <v>1922</v>
      </c>
      <c r="F1546" s="12">
        <v>3</v>
      </c>
      <c r="G1546" s="12">
        <v>831.15</v>
      </c>
      <c r="H1546" s="41">
        <v>0.19</v>
      </c>
      <c r="I1546" s="12" t="s">
        <v>1952</v>
      </c>
      <c r="J1546" s="12">
        <v>2019.6945000000001</v>
      </c>
      <c r="K1546" s="17">
        <f t="shared" si="72"/>
        <v>3</v>
      </c>
      <c r="L1546" s="20">
        <f t="shared" si="73"/>
        <v>831.15</v>
      </c>
      <c r="M1546" s="45">
        <f t="shared" si="74"/>
        <v>0.19</v>
      </c>
    </row>
    <row r="1547" spans="1:13" x14ac:dyDescent="0.3">
      <c r="A1547" s="11" t="s">
        <v>3505</v>
      </c>
      <c r="B1547" s="39">
        <v>45926</v>
      </c>
      <c r="C1547" s="12" t="s">
        <v>682</v>
      </c>
      <c r="D1547" s="12" t="s">
        <v>1864</v>
      </c>
      <c r="E1547" s="12" t="s">
        <v>1894</v>
      </c>
      <c r="F1547" s="12">
        <v>2</v>
      </c>
      <c r="G1547" s="12">
        <v>644.97</v>
      </c>
      <c r="H1547" s="41">
        <v>0.24</v>
      </c>
      <c r="I1547" s="12" t="s">
        <v>1957</v>
      </c>
      <c r="J1547" s="12">
        <v>980.35440000000006</v>
      </c>
      <c r="K1547" s="17">
        <f t="shared" si="72"/>
        <v>2</v>
      </c>
      <c r="L1547" s="20">
        <f t="shared" si="73"/>
        <v>644.97</v>
      </c>
      <c r="M1547" s="45">
        <f t="shared" si="74"/>
        <v>0.24</v>
      </c>
    </row>
    <row r="1548" spans="1:13" x14ac:dyDescent="0.3">
      <c r="A1548" s="11" t="s">
        <v>3506</v>
      </c>
      <c r="B1548" s="39">
        <v>45839</v>
      </c>
      <c r="C1548" s="12" t="s">
        <v>345</v>
      </c>
      <c r="D1548" s="12" t="s">
        <v>1840</v>
      </c>
      <c r="E1548" s="12" t="s">
        <v>1885</v>
      </c>
      <c r="F1548" s="12">
        <v>1</v>
      </c>
      <c r="G1548" s="12">
        <v>149.56</v>
      </c>
      <c r="H1548" s="41">
        <v>0.09</v>
      </c>
      <c r="I1548" s="12" t="s">
        <v>1952</v>
      </c>
      <c r="J1548" s="12">
        <v>136.09960000000001</v>
      </c>
      <c r="K1548" s="17">
        <f t="shared" si="72"/>
        <v>1</v>
      </c>
      <c r="L1548" s="20">
        <f t="shared" si="73"/>
        <v>149.56</v>
      </c>
      <c r="M1548" s="45">
        <f t="shared" si="74"/>
        <v>0.09</v>
      </c>
    </row>
    <row r="1549" spans="1:13" x14ac:dyDescent="0.3">
      <c r="A1549" s="11" t="s">
        <v>3507</v>
      </c>
      <c r="B1549" s="39">
        <v>45434</v>
      </c>
      <c r="C1549" s="12" t="s">
        <v>712</v>
      </c>
      <c r="D1549" s="12" t="s">
        <v>1702</v>
      </c>
      <c r="E1549" s="12" t="s">
        <v>1941</v>
      </c>
      <c r="F1549" s="12">
        <v>1</v>
      </c>
      <c r="G1549" s="12">
        <v>661.77</v>
      </c>
      <c r="H1549" s="41">
        <v>0.03</v>
      </c>
      <c r="I1549" s="12" t="s">
        <v>1954</v>
      </c>
      <c r="J1549" s="12">
        <v>641.91689999999994</v>
      </c>
      <c r="K1549" s="17">
        <f t="shared" si="72"/>
        <v>1</v>
      </c>
      <c r="L1549" s="20">
        <f t="shared" si="73"/>
        <v>661.77</v>
      </c>
      <c r="M1549" s="45">
        <f t="shared" si="74"/>
        <v>0.03</v>
      </c>
    </row>
    <row r="1550" spans="1:13" x14ac:dyDescent="0.3">
      <c r="A1550" s="11" t="s">
        <v>3508</v>
      </c>
      <c r="B1550" s="39">
        <v>45819</v>
      </c>
      <c r="C1550" s="12" t="s">
        <v>385</v>
      </c>
      <c r="D1550" s="12" t="s">
        <v>1858</v>
      </c>
      <c r="E1550" s="12" t="s">
        <v>1907</v>
      </c>
      <c r="F1550" s="12">
        <v>3</v>
      </c>
      <c r="G1550" s="12">
        <v>99.67</v>
      </c>
      <c r="H1550" s="41">
        <v>0.17</v>
      </c>
      <c r="I1550" s="12" t="s">
        <v>1952</v>
      </c>
      <c r="J1550" s="12">
        <v>248.17830000000001</v>
      </c>
      <c r="K1550" s="17">
        <f t="shared" si="72"/>
        <v>3</v>
      </c>
      <c r="L1550" s="20">
        <f t="shared" si="73"/>
        <v>99.67</v>
      </c>
      <c r="M1550" s="45">
        <f t="shared" si="74"/>
        <v>0.17</v>
      </c>
    </row>
    <row r="1551" spans="1:13" x14ac:dyDescent="0.3">
      <c r="A1551" s="11" t="s">
        <v>3509</v>
      </c>
      <c r="B1551" s="39">
        <v>45553</v>
      </c>
      <c r="C1551" s="12" t="s">
        <v>725</v>
      </c>
      <c r="D1551" s="12" t="s">
        <v>1761</v>
      </c>
      <c r="E1551" s="12" t="s">
        <v>1885</v>
      </c>
      <c r="F1551" s="12">
        <v>3</v>
      </c>
      <c r="G1551" s="12">
        <v>103.66</v>
      </c>
      <c r="H1551" s="41">
        <v>0.26</v>
      </c>
      <c r="I1551" s="12" t="s">
        <v>1957</v>
      </c>
      <c r="J1551" s="12">
        <v>230.12520000000001</v>
      </c>
      <c r="K1551" s="17">
        <f t="shared" si="72"/>
        <v>3</v>
      </c>
      <c r="L1551" s="20">
        <f t="shared" si="73"/>
        <v>103.66</v>
      </c>
      <c r="M1551" s="45">
        <f t="shared" si="74"/>
        <v>0.26</v>
      </c>
    </row>
    <row r="1552" spans="1:13" x14ac:dyDescent="0.3">
      <c r="A1552" s="11" t="s">
        <v>3510</v>
      </c>
      <c r="B1552" s="39">
        <v>45258</v>
      </c>
      <c r="C1552" s="12" t="s">
        <v>1363</v>
      </c>
      <c r="D1552" s="12" t="s">
        <v>1693</v>
      </c>
      <c r="E1552" s="12" t="s">
        <v>1889</v>
      </c>
      <c r="F1552" s="12">
        <v>4</v>
      </c>
      <c r="G1552" s="12">
        <v>54.4</v>
      </c>
      <c r="H1552" s="41">
        <v>0.22</v>
      </c>
      <c r="I1552" s="12" t="s">
        <v>1952</v>
      </c>
      <c r="J1552" s="12">
        <v>169.72800000000001</v>
      </c>
      <c r="K1552" s="17">
        <f t="shared" si="72"/>
        <v>4</v>
      </c>
      <c r="L1552" s="20">
        <f t="shared" si="73"/>
        <v>54.4</v>
      </c>
      <c r="M1552" s="45">
        <f t="shared" si="74"/>
        <v>0.22</v>
      </c>
    </row>
    <row r="1553" spans="1:13" x14ac:dyDescent="0.3">
      <c r="A1553" s="11" t="s">
        <v>3511</v>
      </c>
      <c r="B1553" s="39">
        <v>45435</v>
      </c>
      <c r="C1553" s="12" t="s">
        <v>1516</v>
      </c>
      <c r="D1553" s="12" t="s">
        <v>1828</v>
      </c>
      <c r="E1553" s="12" t="s">
        <v>1927</v>
      </c>
      <c r="F1553" s="12">
        <v>1</v>
      </c>
      <c r="G1553" s="12">
        <v>46.66</v>
      </c>
      <c r="H1553" s="41">
        <v>0.2</v>
      </c>
      <c r="I1553" s="12" t="s">
        <v>1952</v>
      </c>
      <c r="J1553" s="12">
        <v>37.328000000000003</v>
      </c>
      <c r="K1553" s="17">
        <f t="shared" si="72"/>
        <v>1</v>
      </c>
      <c r="L1553" s="20">
        <f t="shared" si="73"/>
        <v>46.66</v>
      </c>
      <c r="M1553" s="45">
        <f t="shared" si="74"/>
        <v>0.2</v>
      </c>
    </row>
    <row r="1554" spans="1:13" x14ac:dyDescent="0.3">
      <c r="A1554" s="11" t="s">
        <v>3512</v>
      </c>
      <c r="B1554" s="39">
        <v>45447</v>
      </c>
      <c r="C1554" s="12" t="s">
        <v>42</v>
      </c>
      <c r="D1554" s="12" t="s">
        <v>1795</v>
      </c>
      <c r="E1554" s="12" t="s">
        <v>1920</v>
      </c>
      <c r="F1554" s="12">
        <v>4</v>
      </c>
      <c r="G1554" s="12">
        <v>871.2</v>
      </c>
      <c r="H1554" s="41">
        <v>0.28999999999999998</v>
      </c>
      <c r="I1554" s="12" t="s">
        <v>1952</v>
      </c>
      <c r="J1554" s="12">
        <v>2474.2080000000001</v>
      </c>
      <c r="K1554" s="17">
        <f t="shared" si="72"/>
        <v>4</v>
      </c>
      <c r="L1554" s="20">
        <f t="shared" si="73"/>
        <v>871.2</v>
      </c>
      <c r="M1554" s="45">
        <f t="shared" si="74"/>
        <v>0.28999999999999998</v>
      </c>
    </row>
    <row r="1555" spans="1:13" x14ac:dyDescent="0.3">
      <c r="A1555" s="11" t="s">
        <v>3513</v>
      </c>
      <c r="B1555" s="39">
        <v>45724</v>
      </c>
      <c r="C1555" s="12" t="s">
        <v>1195</v>
      </c>
      <c r="D1555" s="12" t="s">
        <v>1621</v>
      </c>
      <c r="E1555" s="12" t="s">
        <v>1927</v>
      </c>
      <c r="F1555" s="12">
        <v>4</v>
      </c>
      <c r="G1555" s="12">
        <v>317.11</v>
      </c>
      <c r="H1555" s="41">
        <v>0.16</v>
      </c>
      <c r="I1555" s="12" t="s">
        <v>1954</v>
      </c>
      <c r="J1555" s="12">
        <v>1065.4896000000001</v>
      </c>
      <c r="K1555" s="17">
        <f t="shared" si="72"/>
        <v>4</v>
      </c>
      <c r="L1555" s="20">
        <f t="shared" si="73"/>
        <v>317.11</v>
      </c>
      <c r="M1555" s="45">
        <f t="shared" si="74"/>
        <v>0.16</v>
      </c>
    </row>
    <row r="1556" spans="1:13" x14ac:dyDescent="0.3">
      <c r="A1556" s="11" t="s">
        <v>3514</v>
      </c>
      <c r="B1556" s="39">
        <v>45338</v>
      </c>
      <c r="C1556" s="12" t="s">
        <v>834</v>
      </c>
      <c r="D1556" s="12" t="s">
        <v>1645</v>
      </c>
      <c r="E1556" s="12" t="s">
        <v>1925</v>
      </c>
      <c r="F1556" s="12">
        <v>2</v>
      </c>
      <c r="G1556" s="12">
        <v>388.34</v>
      </c>
      <c r="H1556" s="41">
        <v>0.09</v>
      </c>
      <c r="I1556" s="12" t="s">
        <v>1954</v>
      </c>
      <c r="J1556" s="12">
        <v>706.77879999999993</v>
      </c>
      <c r="K1556" s="17">
        <f t="shared" si="72"/>
        <v>2</v>
      </c>
      <c r="L1556" s="20">
        <f t="shared" si="73"/>
        <v>388.34</v>
      </c>
      <c r="M1556" s="45">
        <f t="shared" si="74"/>
        <v>0.09</v>
      </c>
    </row>
    <row r="1557" spans="1:13" x14ac:dyDescent="0.3">
      <c r="A1557" s="11" t="s">
        <v>3515</v>
      </c>
      <c r="B1557" s="39">
        <v>45252</v>
      </c>
      <c r="C1557" s="12" t="s">
        <v>1015</v>
      </c>
      <c r="D1557" s="12" t="s">
        <v>1660</v>
      </c>
      <c r="E1557" s="12" t="s">
        <v>1904</v>
      </c>
      <c r="F1557" s="12">
        <v>4</v>
      </c>
      <c r="G1557" s="12">
        <v>998.2</v>
      </c>
      <c r="H1557" s="41">
        <v>0.15</v>
      </c>
      <c r="I1557" s="12" t="s">
        <v>1952</v>
      </c>
      <c r="J1557" s="12">
        <v>3393.88</v>
      </c>
      <c r="K1557" s="17">
        <f t="shared" si="72"/>
        <v>4</v>
      </c>
      <c r="L1557" s="20">
        <f t="shared" si="73"/>
        <v>998.2</v>
      </c>
      <c r="M1557" s="45">
        <f t="shared" si="74"/>
        <v>0.15</v>
      </c>
    </row>
    <row r="1558" spans="1:13" x14ac:dyDescent="0.3">
      <c r="A1558" s="11" t="s">
        <v>3516</v>
      </c>
      <c r="B1558" s="39">
        <v>45606</v>
      </c>
      <c r="C1558" s="12" t="s">
        <v>1524</v>
      </c>
      <c r="D1558" s="12" t="s">
        <v>1679</v>
      </c>
      <c r="E1558" s="12" t="s">
        <v>1880</v>
      </c>
      <c r="F1558" s="12">
        <v>1</v>
      </c>
      <c r="G1558" s="12">
        <v>887.38</v>
      </c>
      <c r="H1558" s="41">
        <v>0.01</v>
      </c>
      <c r="I1558" s="12" t="s">
        <v>1957</v>
      </c>
      <c r="J1558" s="12">
        <v>878.50620000000004</v>
      </c>
      <c r="K1558" s="17">
        <f t="shared" si="72"/>
        <v>1</v>
      </c>
      <c r="L1558" s="20">
        <f t="shared" si="73"/>
        <v>887.38</v>
      </c>
      <c r="M1558" s="45">
        <f t="shared" si="74"/>
        <v>0.01</v>
      </c>
    </row>
    <row r="1559" spans="1:13" x14ac:dyDescent="0.3">
      <c r="A1559" s="11" t="s">
        <v>3517</v>
      </c>
      <c r="B1559" s="39">
        <v>45524</v>
      </c>
      <c r="C1559" s="12" t="s">
        <v>994</v>
      </c>
      <c r="D1559" s="12" t="s">
        <v>1682</v>
      </c>
      <c r="E1559" s="12" t="s">
        <v>1922</v>
      </c>
      <c r="F1559" s="12">
        <v>4</v>
      </c>
      <c r="G1559" s="12">
        <v>332.97</v>
      </c>
      <c r="H1559" s="41">
        <v>0.28000000000000003</v>
      </c>
      <c r="I1559" s="12" t="s">
        <v>1952</v>
      </c>
      <c r="J1559" s="12">
        <v>958.95360000000005</v>
      </c>
      <c r="K1559" s="17">
        <f t="shared" si="72"/>
        <v>4</v>
      </c>
      <c r="L1559" s="20">
        <f t="shared" si="73"/>
        <v>332.97</v>
      </c>
      <c r="M1559" s="45">
        <f t="shared" si="74"/>
        <v>0.28000000000000003</v>
      </c>
    </row>
    <row r="1560" spans="1:13" x14ac:dyDescent="0.3">
      <c r="A1560" s="11" t="s">
        <v>3518</v>
      </c>
      <c r="B1560" s="39">
        <v>45934</v>
      </c>
      <c r="C1560" s="12" t="s">
        <v>96</v>
      </c>
      <c r="D1560" s="12" t="s">
        <v>1711</v>
      </c>
      <c r="E1560" s="12" t="s">
        <v>1880</v>
      </c>
      <c r="F1560" s="12">
        <v>2</v>
      </c>
      <c r="G1560" s="12">
        <v>157.91</v>
      </c>
      <c r="H1560" s="41">
        <v>0.09</v>
      </c>
      <c r="I1560" s="12" t="s">
        <v>1957</v>
      </c>
      <c r="J1560" s="12">
        <v>287.39620000000002</v>
      </c>
      <c r="K1560" s="17">
        <f t="shared" si="72"/>
        <v>2</v>
      </c>
      <c r="L1560" s="20">
        <f t="shared" si="73"/>
        <v>157.91</v>
      </c>
      <c r="M1560" s="45">
        <f t="shared" si="74"/>
        <v>0.09</v>
      </c>
    </row>
    <row r="1561" spans="1:13" x14ac:dyDescent="0.3">
      <c r="A1561" s="11" t="s">
        <v>3519</v>
      </c>
      <c r="B1561" s="39">
        <v>45539</v>
      </c>
      <c r="C1561" s="12" t="s">
        <v>1126</v>
      </c>
      <c r="D1561" s="12" t="s">
        <v>1600</v>
      </c>
      <c r="E1561" s="12" t="s">
        <v>1938</v>
      </c>
      <c r="F1561" s="12">
        <v>1</v>
      </c>
      <c r="G1561" s="12">
        <v>548.15</v>
      </c>
      <c r="H1561" s="41">
        <v>0.11</v>
      </c>
      <c r="I1561" s="12" t="s">
        <v>1952</v>
      </c>
      <c r="J1561" s="12">
        <v>487.8535</v>
      </c>
      <c r="K1561" s="17">
        <f t="shared" si="72"/>
        <v>1</v>
      </c>
      <c r="L1561" s="20">
        <f t="shared" si="73"/>
        <v>548.15</v>
      </c>
      <c r="M1561" s="45">
        <f t="shared" si="74"/>
        <v>0.11</v>
      </c>
    </row>
    <row r="1562" spans="1:13" x14ac:dyDescent="0.3">
      <c r="A1562" s="11" t="s">
        <v>3520</v>
      </c>
      <c r="B1562" s="39">
        <v>45555</v>
      </c>
      <c r="C1562" s="12" t="s">
        <v>688</v>
      </c>
      <c r="D1562" s="12" t="s">
        <v>1718</v>
      </c>
      <c r="E1562" s="12" t="s">
        <v>1929</v>
      </c>
      <c r="F1562" s="12">
        <v>1</v>
      </c>
      <c r="G1562" s="12">
        <v>135.13</v>
      </c>
      <c r="H1562" s="41">
        <v>0.04</v>
      </c>
      <c r="I1562" s="12" t="s">
        <v>1952</v>
      </c>
      <c r="J1562" s="12">
        <v>129.72479999999999</v>
      </c>
      <c r="K1562" s="17">
        <f t="shared" si="72"/>
        <v>1</v>
      </c>
      <c r="L1562" s="20">
        <f t="shared" si="73"/>
        <v>135.13</v>
      </c>
      <c r="M1562" s="45">
        <f t="shared" si="74"/>
        <v>0.04</v>
      </c>
    </row>
    <row r="1563" spans="1:13" x14ac:dyDescent="0.3">
      <c r="A1563" s="11" t="s">
        <v>3521</v>
      </c>
      <c r="B1563" s="39">
        <v>45281</v>
      </c>
      <c r="C1563" s="12" t="s">
        <v>718</v>
      </c>
      <c r="D1563" s="12" t="s">
        <v>1743</v>
      </c>
      <c r="E1563" s="12" t="s">
        <v>1894</v>
      </c>
      <c r="F1563" s="12">
        <v>3</v>
      </c>
      <c r="G1563" s="12">
        <v>579.26</v>
      </c>
      <c r="H1563" s="41">
        <v>0.19</v>
      </c>
      <c r="I1563" s="12" t="s">
        <v>1952</v>
      </c>
      <c r="J1563" s="12">
        <v>1407.6017999999999</v>
      </c>
      <c r="K1563" s="17">
        <f t="shared" si="72"/>
        <v>3</v>
      </c>
      <c r="L1563" s="20">
        <f t="shared" si="73"/>
        <v>579.26</v>
      </c>
      <c r="M1563" s="45">
        <f t="shared" si="74"/>
        <v>0.19</v>
      </c>
    </row>
    <row r="1564" spans="1:13" x14ac:dyDescent="0.3">
      <c r="A1564" s="11" t="s">
        <v>3522</v>
      </c>
      <c r="B1564" s="39">
        <v>45582</v>
      </c>
      <c r="C1564" s="12" t="s">
        <v>1225</v>
      </c>
      <c r="D1564" s="12" t="s">
        <v>1618</v>
      </c>
      <c r="E1564" s="12" t="s">
        <v>1880</v>
      </c>
      <c r="F1564" s="12">
        <v>1</v>
      </c>
      <c r="G1564" s="12">
        <v>465.63</v>
      </c>
      <c r="H1564" s="41">
        <v>0.25</v>
      </c>
      <c r="I1564" s="12" t="s">
        <v>1952</v>
      </c>
      <c r="J1564" s="12">
        <v>349.22250000000003</v>
      </c>
      <c r="K1564" s="17">
        <f t="shared" si="72"/>
        <v>1</v>
      </c>
      <c r="L1564" s="20">
        <f t="shared" si="73"/>
        <v>465.63</v>
      </c>
      <c r="M1564" s="45">
        <f t="shared" si="74"/>
        <v>0.25</v>
      </c>
    </row>
    <row r="1565" spans="1:13" x14ac:dyDescent="0.3">
      <c r="A1565" s="11" t="s">
        <v>3523</v>
      </c>
      <c r="B1565" s="39">
        <v>45372</v>
      </c>
      <c r="C1565" s="12" t="s">
        <v>185</v>
      </c>
      <c r="D1565" s="12" t="s">
        <v>1804</v>
      </c>
      <c r="E1565" s="12" t="s">
        <v>1932</v>
      </c>
      <c r="F1565" s="12">
        <v>2</v>
      </c>
      <c r="G1565" s="12">
        <v>675.61</v>
      </c>
      <c r="H1565" s="41">
        <v>0.08</v>
      </c>
      <c r="I1565" s="12" t="s">
        <v>1957</v>
      </c>
      <c r="J1565" s="12">
        <v>1243.1224</v>
      </c>
      <c r="K1565" s="17">
        <f t="shared" si="72"/>
        <v>2</v>
      </c>
      <c r="L1565" s="20">
        <f t="shared" si="73"/>
        <v>675.61</v>
      </c>
      <c r="M1565" s="45">
        <f t="shared" si="74"/>
        <v>0.08</v>
      </c>
    </row>
    <row r="1566" spans="1:13" x14ac:dyDescent="0.3">
      <c r="A1566" s="11" t="s">
        <v>3524</v>
      </c>
      <c r="B1566" s="39">
        <v>45458</v>
      </c>
      <c r="C1566" s="12" t="s">
        <v>1303</v>
      </c>
      <c r="D1566" s="12" t="s">
        <v>1670</v>
      </c>
      <c r="E1566" s="12" t="s">
        <v>1904</v>
      </c>
      <c r="F1566" s="12">
        <v>1</v>
      </c>
      <c r="G1566" s="12">
        <v>718.99</v>
      </c>
      <c r="H1566" s="41">
        <v>0.08</v>
      </c>
      <c r="I1566" s="12" t="s">
        <v>1954</v>
      </c>
      <c r="J1566" s="12">
        <v>661.47080000000005</v>
      </c>
      <c r="K1566" s="17">
        <f t="shared" si="72"/>
        <v>1</v>
      </c>
      <c r="L1566" s="20">
        <f t="shared" si="73"/>
        <v>718.99</v>
      </c>
      <c r="M1566" s="45">
        <f t="shared" si="74"/>
        <v>0.08</v>
      </c>
    </row>
    <row r="1567" spans="1:13" x14ac:dyDescent="0.3">
      <c r="A1567" s="11" t="s">
        <v>3525</v>
      </c>
      <c r="B1567" s="39">
        <v>45943</v>
      </c>
      <c r="C1567" s="12" t="s">
        <v>1186</v>
      </c>
      <c r="D1567" s="12" t="s">
        <v>1607</v>
      </c>
      <c r="E1567" s="12" t="s">
        <v>1917</v>
      </c>
      <c r="F1567" s="12">
        <v>2</v>
      </c>
      <c r="G1567" s="12">
        <v>675.65</v>
      </c>
      <c r="H1567" s="41">
        <v>0.2</v>
      </c>
      <c r="I1567" s="12" t="s">
        <v>1957</v>
      </c>
      <c r="J1567" s="12">
        <v>1081.04</v>
      </c>
      <c r="K1567" s="17">
        <f t="shared" si="72"/>
        <v>2</v>
      </c>
      <c r="L1567" s="20">
        <f t="shared" si="73"/>
        <v>675.65</v>
      </c>
      <c r="M1567" s="45">
        <f t="shared" si="74"/>
        <v>0.2</v>
      </c>
    </row>
    <row r="1568" spans="1:13" x14ac:dyDescent="0.3">
      <c r="A1568" s="11" t="s">
        <v>3526</v>
      </c>
      <c r="B1568" s="39">
        <v>45374</v>
      </c>
      <c r="C1568" s="12" t="s">
        <v>1066</v>
      </c>
      <c r="D1568" s="12" t="s">
        <v>1861</v>
      </c>
      <c r="E1568" s="12" t="s">
        <v>1929</v>
      </c>
      <c r="F1568" s="12">
        <v>4</v>
      </c>
      <c r="G1568" s="12">
        <v>284.24</v>
      </c>
      <c r="H1568" s="41">
        <v>0.1</v>
      </c>
      <c r="I1568" s="12" t="s">
        <v>1952</v>
      </c>
      <c r="J1568" s="12">
        <v>1023.264</v>
      </c>
      <c r="K1568" s="17">
        <f t="shared" si="72"/>
        <v>4</v>
      </c>
      <c r="L1568" s="20">
        <f t="shared" si="73"/>
        <v>284.24</v>
      </c>
      <c r="M1568" s="45">
        <f t="shared" si="74"/>
        <v>0.1</v>
      </c>
    </row>
    <row r="1569" spans="1:13" x14ac:dyDescent="0.3">
      <c r="A1569" s="11" t="s">
        <v>3527</v>
      </c>
      <c r="B1569" s="39">
        <v>45374</v>
      </c>
      <c r="C1569" s="12" t="s">
        <v>700</v>
      </c>
      <c r="D1569" s="12" t="s">
        <v>1555</v>
      </c>
      <c r="E1569" s="12" t="s">
        <v>1894</v>
      </c>
      <c r="F1569" s="12">
        <v>1</v>
      </c>
      <c r="G1569" s="12">
        <v>94.26</v>
      </c>
      <c r="H1569" s="41">
        <v>0.18</v>
      </c>
      <c r="I1569" s="12" t="s">
        <v>1954</v>
      </c>
      <c r="J1569" s="12">
        <v>77.293200000000013</v>
      </c>
      <c r="K1569" s="17">
        <f t="shared" si="72"/>
        <v>1</v>
      </c>
      <c r="L1569" s="20">
        <f t="shared" si="73"/>
        <v>94.26</v>
      </c>
      <c r="M1569" s="45">
        <f t="shared" si="74"/>
        <v>0.18</v>
      </c>
    </row>
    <row r="1570" spans="1:13" x14ac:dyDescent="0.3">
      <c r="A1570" s="11" t="s">
        <v>3528</v>
      </c>
      <c r="B1570" s="39">
        <v>45789</v>
      </c>
      <c r="C1570" s="12" t="s">
        <v>1303</v>
      </c>
      <c r="D1570" s="12" t="s">
        <v>1574</v>
      </c>
      <c r="E1570" s="12" t="s">
        <v>1917</v>
      </c>
      <c r="F1570" s="12">
        <v>4</v>
      </c>
      <c r="G1570" s="12">
        <v>458.58</v>
      </c>
      <c r="H1570" s="41">
        <v>0.28999999999999998</v>
      </c>
      <c r="I1570" s="12" t="s">
        <v>1957</v>
      </c>
      <c r="J1570" s="12">
        <v>1302.3671999999999</v>
      </c>
      <c r="K1570" s="17">
        <f t="shared" si="72"/>
        <v>4</v>
      </c>
      <c r="L1570" s="20">
        <f t="shared" si="73"/>
        <v>458.58</v>
      </c>
      <c r="M1570" s="45">
        <f t="shared" si="74"/>
        <v>0.28999999999999998</v>
      </c>
    </row>
    <row r="1571" spans="1:13" x14ac:dyDescent="0.3">
      <c r="A1571" s="11" t="s">
        <v>3529</v>
      </c>
      <c r="B1571" s="39">
        <v>45452</v>
      </c>
      <c r="C1571" s="12" t="s">
        <v>400</v>
      </c>
      <c r="D1571" s="12" t="s">
        <v>1770</v>
      </c>
      <c r="E1571" s="12" t="s">
        <v>1917</v>
      </c>
      <c r="F1571" s="12">
        <v>4</v>
      </c>
      <c r="G1571" s="12">
        <v>704.49</v>
      </c>
      <c r="H1571" s="41">
        <v>0.05</v>
      </c>
      <c r="I1571" s="12" t="s">
        <v>1957</v>
      </c>
      <c r="J1571" s="12">
        <v>2677.0619999999999</v>
      </c>
      <c r="K1571" s="17">
        <f t="shared" si="72"/>
        <v>4</v>
      </c>
      <c r="L1571" s="20">
        <f t="shared" si="73"/>
        <v>704.49</v>
      </c>
      <c r="M1571" s="45">
        <f t="shared" si="74"/>
        <v>0.05</v>
      </c>
    </row>
    <row r="1572" spans="1:13" x14ac:dyDescent="0.3">
      <c r="A1572" s="11" t="s">
        <v>3530</v>
      </c>
      <c r="B1572" s="39">
        <v>45284</v>
      </c>
      <c r="C1572" s="12" t="s">
        <v>134</v>
      </c>
      <c r="D1572" s="12" t="s">
        <v>1651</v>
      </c>
      <c r="E1572" s="12" t="s">
        <v>1941</v>
      </c>
      <c r="F1572" s="12">
        <v>4</v>
      </c>
      <c r="G1572" s="12">
        <v>822.32</v>
      </c>
      <c r="H1572" s="41">
        <v>0.26</v>
      </c>
      <c r="I1572" s="12" t="s">
        <v>1954</v>
      </c>
      <c r="J1572" s="12">
        <v>2434.0672</v>
      </c>
      <c r="K1572" s="17">
        <f t="shared" si="72"/>
        <v>4</v>
      </c>
      <c r="L1572" s="20">
        <f t="shared" si="73"/>
        <v>822.32</v>
      </c>
      <c r="M1572" s="45">
        <f t="shared" si="74"/>
        <v>0.26</v>
      </c>
    </row>
    <row r="1573" spans="1:13" x14ac:dyDescent="0.3">
      <c r="A1573" s="11" t="s">
        <v>3531</v>
      </c>
      <c r="B1573" s="39">
        <v>45325</v>
      </c>
      <c r="C1573" s="12" t="s">
        <v>795</v>
      </c>
      <c r="D1573" s="12" t="s">
        <v>2054</v>
      </c>
      <c r="E1573" s="12" t="s">
        <v>1925</v>
      </c>
      <c r="F1573" s="12">
        <v>4</v>
      </c>
      <c r="G1573" s="12">
        <v>785.41</v>
      </c>
      <c r="H1573" s="41">
        <v>0.13</v>
      </c>
      <c r="I1573" s="12" t="s">
        <v>1957</v>
      </c>
      <c r="J1573" s="12">
        <v>2733.2267999999999</v>
      </c>
      <c r="K1573" s="17">
        <f t="shared" si="72"/>
        <v>4</v>
      </c>
      <c r="L1573" s="20">
        <f t="shared" si="73"/>
        <v>785.41</v>
      </c>
      <c r="M1573" s="45">
        <f t="shared" si="74"/>
        <v>0.13</v>
      </c>
    </row>
    <row r="1574" spans="1:13" x14ac:dyDescent="0.3">
      <c r="A1574" s="11" t="s">
        <v>3532</v>
      </c>
      <c r="B1574" s="39">
        <v>45465</v>
      </c>
      <c r="C1574" s="12" t="s">
        <v>131</v>
      </c>
      <c r="D1574" s="12" t="s">
        <v>1689</v>
      </c>
      <c r="E1574" s="12" t="s">
        <v>1927</v>
      </c>
      <c r="F1574" s="12">
        <v>1</v>
      </c>
      <c r="G1574" s="12">
        <v>405.8</v>
      </c>
      <c r="H1574" s="41">
        <v>0.11</v>
      </c>
      <c r="I1574" s="12" t="s">
        <v>1954</v>
      </c>
      <c r="J1574" s="12">
        <v>361.16199999999998</v>
      </c>
      <c r="K1574" s="17">
        <f t="shared" si="72"/>
        <v>1</v>
      </c>
      <c r="L1574" s="20">
        <f t="shared" si="73"/>
        <v>405.8</v>
      </c>
      <c r="M1574" s="45">
        <f t="shared" si="74"/>
        <v>0.11</v>
      </c>
    </row>
    <row r="1575" spans="1:13" x14ac:dyDescent="0.3">
      <c r="A1575" s="11" t="s">
        <v>3533</v>
      </c>
      <c r="B1575" s="39">
        <v>45612</v>
      </c>
      <c r="C1575" s="12" t="s">
        <v>1354</v>
      </c>
      <c r="D1575" s="12" t="s">
        <v>1849</v>
      </c>
      <c r="E1575" s="12" t="s">
        <v>1914</v>
      </c>
      <c r="F1575" s="12">
        <v>2</v>
      </c>
      <c r="G1575" s="12">
        <v>976.83</v>
      </c>
      <c r="H1575" s="41">
        <v>0.1</v>
      </c>
      <c r="I1575" s="12" t="s">
        <v>1954</v>
      </c>
      <c r="J1575" s="12">
        <v>1758.2940000000001</v>
      </c>
      <c r="K1575" s="17">
        <f t="shared" si="72"/>
        <v>2</v>
      </c>
      <c r="L1575" s="20">
        <f t="shared" si="73"/>
        <v>976.83</v>
      </c>
      <c r="M1575" s="45">
        <f t="shared" si="74"/>
        <v>0.1</v>
      </c>
    </row>
    <row r="1576" spans="1:13" x14ac:dyDescent="0.3">
      <c r="A1576" s="11" t="s">
        <v>3534</v>
      </c>
      <c r="B1576" s="39">
        <v>45472</v>
      </c>
      <c r="C1576" s="12" t="s">
        <v>879</v>
      </c>
      <c r="D1576" s="12" t="s">
        <v>1767</v>
      </c>
      <c r="E1576" s="12" t="s">
        <v>1889</v>
      </c>
      <c r="F1576" s="12">
        <v>1</v>
      </c>
      <c r="G1576" s="12">
        <v>644.15</v>
      </c>
      <c r="H1576" s="41">
        <v>0.06</v>
      </c>
      <c r="I1576" s="12" t="s">
        <v>1952</v>
      </c>
      <c r="J1576" s="12">
        <v>605.50099999999998</v>
      </c>
      <c r="K1576" s="17">
        <f t="shared" si="72"/>
        <v>1</v>
      </c>
      <c r="L1576" s="20">
        <f t="shared" si="73"/>
        <v>644.15</v>
      </c>
      <c r="M1576" s="45">
        <f t="shared" si="74"/>
        <v>0.06</v>
      </c>
    </row>
    <row r="1577" spans="1:13" x14ac:dyDescent="0.3">
      <c r="A1577" s="11" t="s">
        <v>3535</v>
      </c>
      <c r="B1577" s="39">
        <v>45897</v>
      </c>
      <c r="C1577" s="12" t="s">
        <v>1069</v>
      </c>
      <c r="D1577" s="12" t="s">
        <v>1776</v>
      </c>
      <c r="E1577" s="12" t="s">
        <v>1925</v>
      </c>
      <c r="F1577" s="12">
        <v>1</v>
      </c>
      <c r="G1577" s="12">
        <v>470.55</v>
      </c>
      <c r="H1577" s="41">
        <v>0.23</v>
      </c>
      <c r="I1577" s="12" t="s">
        <v>1954</v>
      </c>
      <c r="J1577" s="12">
        <v>362.32350000000002</v>
      </c>
      <c r="K1577" s="17">
        <f t="shared" si="72"/>
        <v>1</v>
      </c>
      <c r="L1577" s="20">
        <f t="shared" si="73"/>
        <v>470.55</v>
      </c>
      <c r="M1577" s="45">
        <f t="shared" si="74"/>
        <v>0.23</v>
      </c>
    </row>
    <row r="1578" spans="1:13" x14ac:dyDescent="0.3">
      <c r="A1578" s="11" t="s">
        <v>3536</v>
      </c>
      <c r="B1578" s="39">
        <v>45241</v>
      </c>
      <c r="C1578" s="12" t="s">
        <v>1482</v>
      </c>
      <c r="D1578" s="12" t="s">
        <v>1579</v>
      </c>
      <c r="E1578" s="12" t="s">
        <v>1904</v>
      </c>
      <c r="F1578" s="12">
        <v>3</v>
      </c>
      <c r="G1578" s="12">
        <v>598.82000000000005</v>
      </c>
      <c r="H1578" s="41">
        <v>0.19</v>
      </c>
      <c r="I1578" s="12" t="s">
        <v>1957</v>
      </c>
      <c r="J1578" s="12">
        <v>1455.1325999999999</v>
      </c>
      <c r="K1578" s="17">
        <f t="shared" si="72"/>
        <v>3</v>
      </c>
      <c r="L1578" s="20">
        <f t="shared" si="73"/>
        <v>598.82000000000005</v>
      </c>
      <c r="M1578" s="45">
        <f t="shared" si="74"/>
        <v>0.19</v>
      </c>
    </row>
    <row r="1579" spans="1:13" x14ac:dyDescent="0.3">
      <c r="A1579" s="11" t="s">
        <v>3537</v>
      </c>
      <c r="B1579" s="39">
        <v>45851</v>
      </c>
      <c r="C1579" s="12" t="s">
        <v>364</v>
      </c>
      <c r="D1579" s="12" t="s">
        <v>1628</v>
      </c>
      <c r="E1579" s="12" t="s">
        <v>1922</v>
      </c>
      <c r="F1579" s="12">
        <v>4</v>
      </c>
      <c r="G1579" s="12">
        <v>659.17</v>
      </c>
      <c r="H1579" s="41">
        <v>0.12</v>
      </c>
      <c r="I1579" s="12" t="s">
        <v>1952</v>
      </c>
      <c r="J1579" s="12">
        <v>2320.2784000000001</v>
      </c>
      <c r="K1579" s="17">
        <f t="shared" si="72"/>
        <v>4</v>
      </c>
      <c r="L1579" s="20">
        <f t="shared" si="73"/>
        <v>659.17</v>
      </c>
      <c r="M1579" s="45">
        <f t="shared" si="74"/>
        <v>0.12</v>
      </c>
    </row>
    <row r="1580" spans="1:13" x14ac:dyDescent="0.3">
      <c r="A1580" s="11" t="s">
        <v>3538</v>
      </c>
      <c r="B1580" s="39">
        <v>45572</v>
      </c>
      <c r="C1580" s="12" t="s">
        <v>373</v>
      </c>
      <c r="D1580" s="12" t="s">
        <v>1711</v>
      </c>
      <c r="E1580" s="12" t="s">
        <v>1885</v>
      </c>
      <c r="F1580" s="12">
        <v>2</v>
      </c>
      <c r="G1580" s="12">
        <v>216.02</v>
      </c>
      <c r="H1580" s="41">
        <v>0.25</v>
      </c>
      <c r="I1580" s="12" t="s">
        <v>1952</v>
      </c>
      <c r="J1580" s="12">
        <v>324.02999999999997</v>
      </c>
      <c r="K1580" s="17">
        <f t="shared" si="72"/>
        <v>2</v>
      </c>
      <c r="L1580" s="20">
        <f t="shared" si="73"/>
        <v>216.02</v>
      </c>
      <c r="M1580" s="45">
        <f t="shared" si="74"/>
        <v>0.25</v>
      </c>
    </row>
    <row r="1581" spans="1:13" x14ac:dyDescent="0.3">
      <c r="A1581" s="11" t="s">
        <v>3539</v>
      </c>
      <c r="B1581" s="39">
        <v>45774</v>
      </c>
      <c r="C1581" s="12" t="s">
        <v>128</v>
      </c>
      <c r="D1581" s="12" t="s">
        <v>1663</v>
      </c>
      <c r="E1581" s="12" t="s">
        <v>1917</v>
      </c>
      <c r="F1581" s="12">
        <v>2</v>
      </c>
      <c r="G1581" s="12">
        <v>613.47</v>
      </c>
      <c r="H1581" s="41">
        <v>0.02</v>
      </c>
      <c r="I1581" s="12" t="s">
        <v>1954</v>
      </c>
      <c r="J1581" s="12">
        <v>1202.4012</v>
      </c>
      <c r="K1581" s="17">
        <f t="shared" si="72"/>
        <v>2</v>
      </c>
      <c r="L1581" s="20">
        <f t="shared" si="73"/>
        <v>613.47</v>
      </c>
      <c r="M1581" s="45">
        <f t="shared" si="74"/>
        <v>0.02</v>
      </c>
    </row>
    <row r="1582" spans="1:13" x14ac:dyDescent="0.3">
      <c r="A1582" s="11" t="s">
        <v>3540</v>
      </c>
      <c r="B1582" s="39">
        <v>45921</v>
      </c>
      <c r="C1582" s="12" t="s">
        <v>354</v>
      </c>
      <c r="D1582" s="12" t="s">
        <v>1749</v>
      </c>
      <c r="E1582" s="12" t="s">
        <v>1922</v>
      </c>
      <c r="F1582" s="12">
        <v>2</v>
      </c>
      <c r="G1582" s="12">
        <v>485.17</v>
      </c>
      <c r="H1582" s="41">
        <v>0.11</v>
      </c>
      <c r="I1582" s="12" t="s">
        <v>1954</v>
      </c>
      <c r="J1582" s="12">
        <v>863.60260000000005</v>
      </c>
      <c r="K1582" s="17">
        <f t="shared" si="72"/>
        <v>2</v>
      </c>
      <c r="L1582" s="20">
        <f t="shared" si="73"/>
        <v>485.17</v>
      </c>
      <c r="M1582" s="45">
        <f t="shared" si="74"/>
        <v>0.11</v>
      </c>
    </row>
    <row r="1583" spans="1:13" x14ac:dyDescent="0.3">
      <c r="A1583" s="11" t="s">
        <v>3541</v>
      </c>
      <c r="B1583" s="39">
        <v>45268</v>
      </c>
      <c r="C1583" s="12" t="s">
        <v>979</v>
      </c>
      <c r="D1583" s="12" t="s">
        <v>1711</v>
      </c>
      <c r="E1583" s="12" t="s">
        <v>1917</v>
      </c>
      <c r="F1583" s="12">
        <v>1</v>
      </c>
      <c r="G1583" s="12">
        <v>209.7</v>
      </c>
      <c r="H1583" s="41">
        <v>0.2</v>
      </c>
      <c r="I1583" s="12" t="s">
        <v>1954</v>
      </c>
      <c r="J1583" s="12">
        <v>167.76</v>
      </c>
      <c r="K1583" s="17">
        <f t="shared" si="72"/>
        <v>1</v>
      </c>
      <c r="L1583" s="20">
        <f t="shared" si="73"/>
        <v>209.7</v>
      </c>
      <c r="M1583" s="45">
        <f t="shared" si="74"/>
        <v>0.2</v>
      </c>
    </row>
    <row r="1584" spans="1:13" x14ac:dyDescent="0.3">
      <c r="A1584" s="11" t="s">
        <v>3542</v>
      </c>
      <c r="B1584" s="39">
        <v>45402</v>
      </c>
      <c r="C1584" s="12" t="s">
        <v>1036</v>
      </c>
      <c r="D1584" s="12" t="s">
        <v>1852</v>
      </c>
      <c r="E1584" s="12" t="s">
        <v>1880</v>
      </c>
      <c r="F1584" s="12">
        <v>1</v>
      </c>
      <c r="G1584" s="12">
        <v>681.47</v>
      </c>
      <c r="H1584" s="41">
        <v>0.15</v>
      </c>
      <c r="I1584" s="12" t="s">
        <v>1952</v>
      </c>
      <c r="J1584" s="12">
        <v>579.24950000000001</v>
      </c>
      <c r="K1584" s="17">
        <f t="shared" si="72"/>
        <v>1</v>
      </c>
      <c r="L1584" s="20">
        <f t="shared" si="73"/>
        <v>681.47</v>
      </c>
      <c r="M1584" s="45">
        <f t="shared" si="74"/>
        <v>0.15</v>
      </c>
    </row>
    <row r="1585" spans="1:13" x14ac:dyDescent="0.3">
      <c r="A1585" s="11" t="s">
        <v>3543</v>
      </c>
      <c r="B1585" s="39">
        <v>45667</v>
      </c>
      <c r="C1585" s="12" t="s">
        <v>1373</v>
      </c>
      <c r="D1585" s="12" t="s">
        <v>1804</v>
      </c>
      <c r="E1585" s="12" t="s">
        <v>1935</v>
      </c>
      <c r="F1585" s="12">
        <v>2</v>
      </c>
      <c r="G1585" s="12">
        <v>877.21</v>
      </c>
      <c r="H1585" s="41">
        <v>0.1</v>
      </c>
      <c r="I1585" s="12" t="s">
        <v>1952</v>
      </c>
      <c r="J1585" s="12">
        <v>1578.9780000000001</v>
      </c>
      <c r="K1585" s="17">
        <f t="shared" si="72"/>
        <v>2</v>
      </c>
      <c r="L1585" s="20">
        <f t="shared" si="73"/>
        <v>877.21</v>
      </c>
      <c r="M1585" s="45">
        <f t="shared" si="74"/>
        <v>0.1</v>
      </c>
    </row>
    <row r="1586" spans="1:13" x14ac:dyDescent="0.3">
      <c r="A1586" s="11" t="s">
        <v>3544</v>
      </c>
      <c r="B1586" s="39">
        <v>45902</v>
      </c>
      <c r="C1586" s="12" t="s">
        <v>1012</v>
      </c>
      <c r="D1586" s="12" t="s">
        <v>1810</v>
      </c>
      <c r="E1586" s="12" t="s">
        <v>1901</v>
      </c>
      <c r="F1586" s="12">
        <v>2</v>
      </c>
      <c r="G1586" s="12">
        <v>479.77</v>
      </c>
      <c r="H1586" s="41">
        <v>0.21</v>
      </c>
      <c r="I1586" s="12" t="s">
        <v>1954</v>
      </c>
      <c r="J1586" s="12">
        <v>758.03660000000002</v>
      </c>
      <c r="K1586" s="17">
        <f t="shared" si="72"/>
        <v>2</v>
      </c>
      <c r="L1586" s="20">
        <f t="shared" si="73"/>
        <v>479.77</v>
      </c>
      <c r="M1586" s="45">
        <f t="shared" si="74"/>
        <v>0.21</v>
      </c>
    </row>
    <row r="1587" spans="1:13" x14ac:dyDescent="0.3">
      <c r="A1587" s="11" t="s">
        <v>3545</v>
      </c>
      <c r="B1587" s="39">
        <v>45589</v>
      </c>
      <c r="C1587" s="12" t="s">
        <v>1024</v>
      </c>
      <c r="D1587" s="12" t="s">
        <v>1825</v>
      </c>
      <c r="E1587" s="12" t="s">
        <v>1929</v>
      </c>
      <c r="F1587" s="12">
        <v>1</v>
      </c>
      <c r="G1587" s="12">
        <v>140.72</v>
      </c>
      <c r="H1587" s="41">
        <v>0</v>
      </c>
      <c r="I1587" s="12" t="s">
        <v>1957</v>
      </c>
      <c r="J1587" s="12">
        <v>140.72</v>
      </c>
      <c r="K1587" s="17">
        <f t="shared" si="72"/>
        <v>1</v>
      </c>
      <c r="L1587" s="20">
        <f t="shared" si="73"/>
        <v>140.72</v>
      </c>
      <c r="M1587" s="45">
        <f t="shared" si="74"/>
        <v>0</v>
      </c>
    </row>
    <row r="1588" spans="1:13" x14ac:dyDescent="0.3">
      <c r="A1588" s="11" t="s">
        <v>3546</v>
      </c>
      <c r="B1588" s="39">
        <v>45668</v>
      </c>
      <c r="C1588" s="12" t="s">
        <v>118</v>
      </c>
      <c r="D1588" s="12" t="s">
        <v>1624</v>
      </c>
      <c r="E1588" s="12" t="s">
        <v>1904</v>
      </c>
      <c r="F1588" s="12">
        <v>2</v>
      </c>
      <c r="G1588" s="12">
        <v>764.25</v>
      </c>
      <c r="H1588" s="41">
        <v>0.23</v>
      </c>
      <c r="I1588" s="12" t="s">
        <v>1954</v>
      </c>
      <c r="J1588" s="12">
        <v>1176.9449999999999</v>
      </c>
      <c r="K1588" s="17">
        <f t="shared" si="72"/>
        <v>2</v>
      </c>
      <c r="L1588" s="20">
        <f t="shared" si="73"/>
        <v>764.25</v>
      </c>
      <c r="M1588" s="45">
        <f t="shared" si="74"/>
        <v>0.23</v>
      </c>
    </row>
    <row r="1589" spans="1:13" x14ac:dyDescent="0.3">
      <c r="A1589" s="11" t="s">
        <v>3547</v>
      </c>
      <c r="B1589" s="39">
        <v>45300</v>
      </c>
      <c r="C1589" s="12" t="s">
        <v>728</v>
      </c>
      <c r="D1589" s="12" t="s">
        <v>1825</v>
      </c>
      <c r="E1589" s="12" t="s">
        <v>1901</v>
      </c>
      <c r="F1589" s="12">
        <v>3</v>
      </c>
      <c r="G1589" s="12">
        <v>107.8</v>
      </c>
      <c r="H1589" s="41">
        <v>0.28999999999999998</v>
      </c>
      <c r="I1589" s="12" t="s">
        <v>1954</v>
      </c>
      <c r="J1589" s="12">
        <v>229.614</v>
      </c>
      <c r="K1589" s="17">
        <f t="shared" si="72"/>
        <v>3</v>
      </c>
      <c r="L1589" s="20">
        <f t="shared" si="73"/>
        <v>107.8</v>
      </c>
      <c r="M1589" s="45">
        <f t="shared" si="74"/>
        <v>0.28999999999999998</v>
      </c>
    </row>
    <row r="1590" spans="1:13" x14ac:dyDescent="0.3">
      <c r="A1590" s="11" t="s">
        <v>3548</v>
      </c>
      <c r="B1590" s="39">
        <v>45757</v>
      </c>
      <c r="C1590" s="12" t="s">
        <v>502</v>
      </c>
      <c r="D1590" s="12" t="s">
        <v>1635</v>
      </c>
      <c r="E1590" s="12" t="s">
        <v>1910</v>
      </c>
      <c r="F1590" s="12">
        <v>4</v>
      </c>
      <c r="G1590" s="12">
        <v>565.37</v>
      </c>
      <c r="H1590" s="41">
        <v>7.0000000000000007E-2</v>
      </c>
      <c r="I1590" s="12" t="s">
        <v>1954</v>
      </c>
      <c r="J1590" s="12">
        <v>2103.1763999999998</v>
      </c>
      <c r="K1590" s="17">
        <f t="shared" si="72"/>
        <v>4</v>
      </c>
      <c r="L1590" s="20">
        <f t="shared" si="73"/>
        <v>565.37</v>
      </c>
      <c r="M1590" s="45">
        <f t="shared" si="74"/>
        <v>7.0000000000000007E-2</v>
      </c>
    </row>
    <row r="1591" spans="1:13" x14ac:dyDescent="0.3">
      <c r="A1591" s="11" t="s">
        <v>3549</v>
      </c>
      <c r="B1591" s="39">
        <v>45235</v>
      </c>
      <c r="C1591" s="12" t="s">
        <v>141</v>
      </c>
      <c r="D1591" s="12" t="s">
        <v>1679</v>
      </c>
      <c r="E1591" s="12" t="s">
        <v>1897</v>
      </c>
      <c r="F1591" s="12">
        <v>3</v>
      </c>
      <c r="G1591" s="12">
        <v>811.45</v>
      </c>
      <c r="H1591" s="41">
        <v>0.26</v>
      </c>
      <c r="I1591" s="12" t="s">
        <v>1952</v>
      </c>
      <c r="J1591" s="12">
        <v>1801.4190000000001</v>
      </c>
      <c r="K1591" s="17">
        <f t="shared" si="72"/>
        <v>3</v>
      </c>
      <c r="L1591" s="20">
        <f t="shared" si="73"/>
        <v>811.45</v>
      </c>
      <c r="M1591" s="45">
        <f t="shared" si="74"/>
        <v>0.26</v>
      </c>
    </row>
    <row r="1592" spans="1:13" x14ac:dyDescent="0.3">
      <c r="A1592" s="11" t="s">
        <v>3550</v>
      </c>
      <c r="B1592" s="39">
        <v>45749</v>
      </c>
      <c r="C1592" s="12" t="s">
        <v>1286</v>
      </c>
      <c r="D1592" s="12" t="s">
        <v>1670</v>
      </c>
      <c r="E1592" s="12" t="s">
        <v>1941</v>
      </c>
      <c r="F1592" s="12">
        <v>4</v>
      </c>
      <c r="G1592" s="12">
        <v>62.25</v>
      </c>
      <c r="H1592" s="41">
        <v>0.11</v>
      </c>
      <c r="I1592" s="12" t="s">
        <v>1954</v>
      </c>
      <c r="J1592" s="12">
        <v>221.61</v>
      </c>
      <c r="K1592" s="17">
        <f t="shared" si="72"/>
        <v>4</v>
      </c>
      <c r="L1592" s="20">
        <f t="shared" si="73"/>
        <v>62.25</v>
      </c>
      <c r="M1592" s="45">
        <f t="shared" si="74"/>
        <v>0.11</v>
      </c>
    </row>
    <row r="1593" spans="1:13" x14ac:dyDescent="0.3">
      <c r="A1593" s="11" t="s">
        <v>3551</v>
      </c>
      <c r="B1593" s="39">
        <v>45807</v>
      </c>
      <c r="C1593" s="12" t="s">
        <v>111</v>
      </c>
      <c r="D1593" s="12" t="s">
        <v>1861</v>
      </c>
      <c r="E1593" s="12" t="s">
        <v>1917</v>
      </c>
      <c r="F1593" s="12">
        <v>1</v>
      </c>
      <c r="G1593" s="12">
        <v>749.78</v>
      </c>
      <c r="H1593" s="41">
        <v>0.03</v>
      </c>
      <c r="I1593" s="12" t="s">
        <v>1952</v>
      </c>
      <c r="J1593" s="12">
        <v>727.28659999999991</v>
      </c>
      <c r="K1593" s="17">
        <f t="shared" si="72"/>
        <v>1</v>
      </c>
      <c r="L1593" s="20">
        <f t="shared" si="73"/>
        <v>749.78</v>
      </c>
      <c r="M1593" s="45">
        <f t="shared" si="74"/>
        <v>0.03</v>
      </c>
    </row>
    <row r="1594" spans="1:13" x14ac:dyDescent="0.3">
      <c r="A1594" s="11" t="s">
        <v>3552</v>
      </c>
      <c r="B1594" s="39">
        <v>45496</v>
      </c>
      <c r="C1594" s="12" t="s">
        <v>1108</v>
      </c>
      <c r="D1594" s="12" t="s">
        <v>1752</v>
      </c>
      <c r="E1594" s="12" t="s">
        <v>1901</v>
      </c>
      <c r="F1594" s="12">
        <v>3</v>
      </c>
      <c r="G1594" s="12">
        <v>630.28</v>
      </c>
      <c r="H1594" s="41">
        <v>7.0000000000000007E-2</v>
      </c>
      <c r="I1594" s="12" t="s">
        <v>1957</v>
      </c>
      <c r="J1594" s="12">
        <v>1758.4811999999999</v>
      </c>
      <c r="K1594" s="17">
        <f t="shared" si="72"/>
        <v>3</v>
      </c>
      <c r="L1594" s="20">
        <f t="shared" si="73"/>
        <v>630.28</v>
      </c>
      <c r="M1594" s="45">
        <f t="shared" si="74"/>
        <v>7.0000000000000007E-2</v>
      </c>
    </row>
    <row r="1595" spans="1:13" x14ac:dyDescent="0.3">
      <c r="A1595" s="11" t="s">
        <v>3553</v>
      </c>
      <c r="B1595" s="39">
        <v>45355</v>
      </c>
      <c r="C1595" s="12" t="s">
        <v>490</v>
      </c>
      <c r="D1595" s="12" t="s">
        <v>1660</v>
      </c>
      <c r="E1595" s="12" t="s">
        <v>1932</v>
      </c>
      <c r="F1595" s="12">
        <v>1</v>
      </c>
      <c r="G1595" s="12">
        <v>101.84</v>
      </c>
      <c r="H1595" s="41">
        <v>0.17</v>
      </c>
      <c r="I1595" s="12" t="s">
        <v>1952</v>
      </c>
      <c r="J1595" s="12">
        <v>84.527199999999993</v>
      </c>
      <c r="K1595" s="17">
        <f t="shared" si="72"/>
        <v>1</v>
      </c>
      <c r="L1595" s="20">
        <f t="shared" si="73"/>
        <v>101.84</v>
      </c>
      <c r="M1595" s="45">
        <f t="shared" si="74"/>
        <v>0.17</v>
      </c>
    </row>
    <row r="1596" spans="1:13" x14ac:dyDescent="0.3">
      <c r="A1596" s="11" t="s">
        <v>3554</v>
      </c>
      <c r="B1596" s="39">
        <v>45256</v>
      </c>
      <c r="C1596" s="12" t="s">
        <v>212</v>
      </c>
      <c r="D1596" s="12" t="s">
        <v>1641</v>
      </c>
      <c r="E1596" s="12" t="s">
        <v>1938</v>
      </c>
      <c r="F1596" s="12">
        <v>4</v>
      </c>
      <c r="G1596" s="12">
        <v>641.45000000000005</v>
      </c>
      <c r="H1596" s="41">
        <v>0.16</v>
      </c>
      <c r="I1596" s="12" t="s">
        <v>1957</v>
      </c>
      <c r="J1596" s="12">
        <v>2155.2719999999999</v>
      </c>
      <c r="K1596" s="17">
        <f t="shared" si="72"/>
        <v>4</v>
      </c>
      <c r="L1596" s="20">
        <f t="shared" si="73"/>
        <v>641.45000000000005</v>
      </c>
      <c r="M1596" s="45">
        <f t="shared" si="74"/>
        <v>0.16</v>
      </c>
    </row>
    <row r="1597" spans="1:13" x14ac:dyDescent="0.3">
      <c r="A1597" s="11" t="s">
        <v>3555</v>
      </c>
      <c r="B1597" s="39">
        <v>45849</v>
      </c>
      <c r="C1597" s="12" t="s">
        <v>1462</v>
      </c>
      <c r="D1597" s="12" t="s">
        <v>1702</v>
      </c>
      <c r="E1597" s="12" t="s">
        <v>1885</v>
      </c>
      <c r="F1597" s="12">
        <v>1</v>
      </c>
      <c r="G1597" s="12">
        <v>135.87</v>
      </c>
      <c r="H1597" s="41">
        <v>0.23</v>
      </c>
      <c r="I1597" s="12" t="s">
        <v>1954</v>
      </c>
      <c r="J1597" s="12">
        <v>104.6199</v>
      </c>
      <c r="K1597" s="17">
        <f t="shared" si="72"/>
        <v>1</v>
      </c>
      <c r="L1597" s="20">
        <f t="shared" si="73"/>
        <v>135.87</v>
      </c>
      <c r="M1597" s="45">
        <f t="shared" si="74"/>
        <v>0.23</v>
      </c>
    </row>
    <row r="1598" spans="1:13" x14ac:dyDescent="0.3">
      <c r="A1598" s="11" t="s">
        <v>3556</v>
      </c>
      <c r="B1598" s="39">
        <v>45344</v>
      </c>
      <c r="C1598" s="12" t="s">
        <v>345</v>
      </c>
      <c r="D1598" s="12" t="s">
        <v>1631</v>
      </c>
      <c r="E1598" s="12" t="s">
        <v>1904</v>
      </c>
      <c r="F1598" s="12">
        <v>1</v>
      </c>
      <c r="G1598" s="12">
        <v>388.35</v>
      </c>
      <c r="H1598" s="41">
        <v>0.01</v>
      </c>
      <c r="I1598" s="12" t="s">
        <v>1954</v>
      </c>
      <c r="J1598" s="12">
        <v>384.4665</v>
      </c>
      <c r="K1598" s="17">
        <f t="shared" si="72"/>
        <v>1</v>
      </c>
      <c r="L1598" s="20">
        <f t="shared" si="73"/>
        <v>388.35</v>
      </c>
      <c r="M1598" s="45">
        <f t="shared" si="74"/>
        <v>0.01</v>
      </c>
    </row>
    <row r="1599" spans="1:13" x14ac:dyDescent="0.3">
      <c r="A1599" s="11" t="s">
        <v>3557</v>
      </c>
      <c r="B1599" s="39">
        <v>45367</v>
      </c>
      <c r="C1599" s="12" t="s">
        <v>2632</v>
      </c>
      <c r="D1599" s="12" t="s">
        <v>1686</v>
      </c>
      <c r="E1599" s="12" t="s">
        <v>1914</v>
      </c>
      <c r="F1599" s="12">
        <v>2</v>
      </c>
      <c r="G1599" s="12">
        <v>999.08</v>
      </c>
      <c r="H1599" s="41">
        <v>0.3</v>
      </c>
      <c r="I1599" s="12" t="s">
        <v>1954</v>
      </c>
      <c r="J1599" s="12">
        <v>1398.712</v>
      </c>
      <c r="K1599" s="17">
        <f t="shared" si="72"/>
        <v>2</v>
      </c>
      <c r="L1599" s="20">
        <f t="shared" si="73"/>
        <v>999.08</v>
      </c>
      <c r="M1599" s="45">
        <f t="shared" si="74"/>
        <v>0.3</v>
      </c>
    </row>
    <row r="1600" spans="1:13" x14ac:dyDescent="0.3">
      <c r="A1600" s="11" t="s">
        <v>3558</v>
      </c>
      <c r="B1600" s="39">
        <v>45887</v>
      </c>
      <c r="C1600" s="12" t="s">
        <v>571</v>
      </c>
      <c r="D1600" s="12" t="s">
        <v>1686</v>
      </c>
      <c r="E1600" s="12" t="s">
        <v>1935</v>
      </c>
      <c r="F1600" s="12">
        <v>3</v>
      </c>
      <c r="G1600" s="12">
        <v>453.19</v>
      </c>
      <c r="H1600" s="41">
        <v>0.08</v>
      </c>
      <c r="I1600" s="12" t="s">
        <v>1957</v>
      </c>
      <c r="J1600" s="12">
        <v>1250.8044</v>
      </c>
      <c r="K1600" s="17">
        <f t="shared" si="72"/>
        <v>3</v>
      </c>
      <c r="L1600" s="20">
        <f t="shared" si="73"/>
        <v>453.19</v>
      </c>
      <c r="M1600" s="45">
        <f t="shared" si="74"/>
        <v>0.08</v>
      </c>
    </row>
    <row r="1601" spans="1:13" x14ac:dyDescent="0.3">
      <c r="A1601" s="11" t="s">
        <v>3559</v>
      </c>
      <c r="B1601" s="39">
        <v>45567</v>
      </c>
      <c r="C1601" s="12" t="s">
        <v>765</v>
      </c>
      <c r="D1601" s="12" t="s">
        <v>1816</v>
      </c>
      <c r="E1601" s="12" t="s">
        <v>1917</v>
      </c>
      <c r="F1601" s="12">
        <v>2</v>
      </c>
      <c r="G1601" s="12">
        <v>61.31</v>
      </c>
      <c r="H1601" s="41">
        <v>0.15</v>
      </c>
      <c r="I1601" s="12" t="s">
        <v>1957</v>
      </c>
      <c r="J1601" s="12">
        <v>104.227</v>
      </c>
      <c r="K1601" s="17">
        <f t="shared" si="72"/>
        <v>2</v>
      </c>
      <c r="L1601" s="20">
        <f t="shared" si="73"/>
        <v>61.31</v>
      </c>
      <c r="M1601" s="45">
        <f t="shared" si="74"/>
        <v>0.15</v>
      </c>
    </row>
    <row r="1602" spans="1:13" x14ac:dyDescent="0.3">
      <c r="A1602" s="11" t="s">
        <v>3560</v>
      </c>
      <c r="B1602" s="39">
        <v>45223</v>
      </c>
      <c r="C1602" s="12" t="s">
        <v>1084</v>
      </c>
      <c r="D1602" s="12" t="s">
        <v>1819</v>
      </c>
      <c r="E1602" s="12" t="s">
        <v>1917</v>
      </c>
      <c r="F1602" s="12">
        <v>2</v>
      </c>
      <c r="G1602" s="12">
        <v>870.13</v>
      </c>
      <c r="H1602" s="41">
        <v>0.23</v>
      </c>
      <c r="I1602" s="12" t="s">
        <v>1952</v>
      </c>
      <c r="J1602" s="12">
        <v>1340.0001999999999</v>
      </c>
      <c r="K1602" s="17">
        <f t="shared" ref="K1602:K1665" si="75">IF(F1602="",AVERAGEIF($D$2:$D$2000,D1602,$F$2:$F$2000),F1602)</f>
        <v>2</v>
      </c>
      <c r="L1602" s="20">
        <f t="shared" ref="L1602:L1665" si="76">IF(G1602="",AVERAGEIF($D$2:$D$2000,D1602,$G$2:$G$2000),G1602)</f>
        <v>870.13</v>
      </c>
      <c r="M1602" s="45">
        <f t="shared" ref="M1602:M1665" si="77">IF(H1602="",AVERAGE($D$2:$D$2000,D1602,$H$2:$H$2000),H1602)</f>
        <v>0.23</v>
      </c>
    </row>
    <row r="1603" spans="1:13" x14ac:dyDescent="0.3">
      <c r="A1603" s="11" t="s">
        <v>3561</v>
      </c>
      <c r="B1603" s="39">
        <v>45664</v>
      </c>
      <c r="C1603" s="12" t="s">
        <v>251</v>
      </c>
      <c r="D1603" s="12" t="s">
        <v>1611</v>
      </c>
      <c r="E1603" s="12" t="s">
        <v>1941</v>
      </c>
      <c r="F1603" s="12">
        <v>1</v>
      </c>
      <c r="G1603" s="12">
        <v>336.51</v>
      </c>
      <c r="H1603" s="41">
        <v>0.11</v>
      </c>
      <c r="I1603" s="12" t="s">
        <v>1954</v>
      </c>
      <c r="J1603" s="12">
        <v>299.4939</v>
      </c>
      <c r="K1603" s="17">
        <f t="shared" si="75"/>
        <v>1</v>
      </c>
      <c r="L1603" s="20">
        <f t="shared" si="76"/>
        <v>336.51</v>
      </c>
      <c r="M1603" s="45">
        <f t="shared" si="77"/>
        <v>0.11</v>
      </c>
    </row>
    <row r="1604" spans="1:13" x14ac:dyDescent="0.3">
      <c r="A1604" s="11" t="s">
        <v>3562</v>
      </c>
      <c r="B1604" s="39">
        <v>45313</v>
      </c>
      <c r="C1604" s="12" t="s">
        <v>605</v>
      </c>
      <c r="D1604" s="12" t="s">
        <v>1776</v>
      </c>
      <c r="E1604" s="12" t="s">
        <v>1880</v>
      </c>
      <c r="F1604" s="12">
        <v>1</v>
      </c>
      <c r="G1604" s="12">
        <v>305.70999999999998</v>
      </c>
      <c r="H1604" s="41">
        <v>0.26</v>
      </c>
      <c r="I1604" s="12" t="s">
        <v>1957</v>
      </c>
      <c r="J1604" s="12">
        <v>226.22540000000001</v>
      </c>
      <c r="K1604" s="17">
        <f t="shared" si="75"/>
        <v>1</v>
      </c>
      <c r="L1604" s="20">
        <f t="shared" si="76"/>
        <v>305.70999999999998</v>
      </c>
      <c r="M1604" s="45">
        <f t="shared" si="77"/>
        <v>0.26</v>
      </c>
    </row>
    <row r="1605" spans="1:13" x14ac:dyDescent="0.3">
      <c r="A1605" s="11" t="s">
        <v>3563</v>
      </c>
      <c r="B1605" s="39">
        <v>45224</v>
      </c>
      <c r="C1605" s="12" t="s">
        <v>424</v>
      </c>
      <c r="D1605" s="12" t="s">
        <v>1593</v>
      </c>
      <c r="E1605" s="12" t="s">
        <v>1938</v>
      </c>
      <c r="F1605" s="12">
        <v>2</v>
      </c>
      <c r="G1605" s="12">
        <v>635.39</v>
      </c>
      <c r="H1605" s="41">
        <v>0.28999999999999998</v>
      </c>
      <c r="I1605" s="12" t="s">
        <v>1957</v>
      </c>
      <c r="J1605" s="12">
        <v>902.25379999999996</v>
      </c>
      <c r="K1605" s="17">
        <f t="shared" si="75"/>
        <v>2</v>
      </c>
      <c r="L1605" s="20">
        <f t="shared" si="76"/>
        <v>635.39</v>
      </c>
      <c r="M1605" s="45">
        <f t="shared" si="77"/>
        <v>0.28999999999999998</v>
      </c>
    </row>
    <row r="1606" spans="1:13" x14ac:dyDescent="0.3">
      <c r="A1606" s="11" t="s">
        <v>3564</v>
      </c>
      <c r="B1606" s="39">
        <v>45491</v>
      </c>
      <c r="C1606" s="12" t="s">
        <v>409</v>
      </c>
      <c r="D1606" s="12" t="s">
        <v>1852</v>
      </c>
      <c r="E1606" s="12" t="s">
        <v>1941</v>
      </c>
      <c r="F1606" s="12">
        <v>2</v>
      </c>
      <c r="G1606" s="12">
        <v>253.87</v>
      </c>
      <c r="H1606" s="41">
        <v>0.23</v>
      </c>
      <c r="I1606" s="12" t="s">
        <v>1957</v>
      </c>
      <c r="J1606" s="12">
        <v>390.95979999999997</v>
      </c>
      <c r="K1606" s="17">
        <f t="shared" si="75"/>
        <v>2</v>
      </c>
      <c r="L1606" s="20">
        <f t="shared" si="76"/>
        <v>253.87</v>
      </c>
      <c r="M1606" s="45">
        <f t="shared" si="77"/>
        <v>0.23</v>
      </c>
    </row>
    <row r="1607" spans="1:13" x14ac:dyDescent="0.3">
      <c r="A1607" s="11" t="s">
        <v>3565</v>
      </c>
      <c r="B1607" s="39">
        <v>45472</v>
      </c>
      <c r="C1607" s="12" t="s">
        <v>1499</v>
      </c>
      <c r="D1607" s="12" t="s">
        <v>1804</v>
      </c>
      <c r="E1607" s="12" t="s">
        <v>1935</v>
      </c>
      <c r="F1607" s="12">
        <v>3</v>
      </c>
      <c r="G1607" s="12">
        <v>915.81</v>
      </c>
      <c r="H1607" s="41">
        <v>0.17</v>
      </c>
      <c r="I1607" s="12" t="s">
        <v>1957</v>
      </c>
      <c r="J1607" s="12">
        <v>2280.3669</v>
      </c>
      <c r="K1607" s="17">
        <f t="shared" si="75"/>
        <v>3</v>
      </c>
      <c r="L1607" s="20">
        <f t="shared" si="76"/>
        <v>915.81</v>
      </c>
      <c r="M1607" s="45">
        <f t="shared" si="77"/>
        <v>0.17</v>
      </c>
    </row>
    <row r="1608" spans="1:13" x14ac:dyDescent="0.3">
      <c r="A1608" s="11" t="s">
        <v>3566</v>
      </c>
      <c r="B1608" s="39">
        <v>45795</v>
      </c>
      <c r="C1608" s="12" t="s">
        <v>688</v>
      </c>
      <c r="D1608" s="12" t="s">
        <v>1699</v>
      </c>
      <c r="E1608" s="12" t="s">
        <v>1910</v>
      </c>
      <c r="F1608" s="12">
        <v>3</v>
      </c>
      <c r="G1608" s="12">
        <v>779.5</v>
      </c>
      <c r="H1608" s="41">
        <v>0.02</v>
      </c>
      <c r="I1608" s="12" t="s">
        <v>1952</v>
      </c>
      <c r="J1608" s="12">
        <v>2291.73</v>
      </c>
      <c r="K1608" s="17">
        <f t="shared" si="75"/>
        <v>3</v>
      </c>
      <c r="L1608" s="20">
        <f t="shared" si="76"/>
        <v>779.5</v>
      </c>
      <c r="M1608" s="45">
        <f t="shared" si="77"/>
        <v>0.02</v>
      </c>
    </row>
    <row r="1609" spans="1:13" x14ac:dyDescent="0.3">
      <c r="A1609" s="11" t="s">
        <v>3567</v>
      </c>
      <c r="B1609" s="39">
        <v>45470</v>
      </c>
      <c r="C1609" s="12" t="s">
        <v>1456</v>
      </c>
      <c r="D1609" s="12" t="s">
        <v>1758</v>
      </c>
      <c r="E1609" s="12" t="s">
        <v>1932</v>
      </c>
      <c r="F1609" s="12">
        <v>2</v>
      </c>
      <c r="G1609" s="12">
        <v>780.57</v>
      </c>
      <c r="H1609" s="41">
        <v>0.26</v>
      </c>
      <c r="I1609" s="12" t="s">
        <v>1952</v>
      </c>
      <c r="J1609" s="12">
        <v>1155.2436</v>
      </c>
      <c r="K1609" s="17">
        <f t="shared" si="75"/>
        <v>2</v>
      </c>
      <c r="L1609" s="20">
        <f t="shared" si="76"/>
        <v>780.57</v>
      </c>
      <c r="M1609" s="45">
        <f t="shared" si="77"/>
        <v>0.26</v>
      </c>
    </row>
    <row r="1610" spans="1:13" x14ac:dyDescent="0.3">
      <c r="A1610" s="11" t="s">
        <v>3568</v>
      </c>
      <c r="B1610" s="39">
        <v>45390</v>
      </c>
      <c r="C1610" s="12" t="s">
        <v>1207</v>
      </c>
      <c r="D1610" s="12" t="s">
        <v>1861</v>
      </c>
      <c r="E1610" s="12" t="s">
        <v>1941</v>
      </c>
      <c r="F1610" s="12">
        <v>1</v>
      </c>
      <c r="G1610" s="12">
        <v>511.35</v>
      </c>
      <c r="H1610" s="41">
        <v>0</v>
      </c>
      <c r="I1610" s="12" t="s">
        <v>1952</v>
      </c>
      <c r="J1610" s="12">
        <v>511.35</v>
      </c>
      <c r="K1610" s="17">
        <f t="shared" si="75"/>
        <v>1</v>
      </c>
      <c r="L1610" s="20">
        <f t="shared" si="76"/>
        <v>511.35</v>
      </c>
      <c r="M1610" s="45">
        <f t="shared" si="77"/>
        <v>0</v>
      </c>
    </row>
    <row r="1611" spans="1:13" x14ac:dyDescent="0.3">
      <c r="A1611" s="11" t="s">
        <v>3569</v>
      </c>
      <c r="B1611" s="39">
        <v>45803</v>
      </c>
      <c r="C1611" s="12" t="s">
        <v>78</v>
      </c>
      <c r="D1611" s="12" t="s">
        <v>1867</v>
      </c>
      <c r="E1611" s="12" t="s">
        <v>1894</v>
      </c>
      <c r="F1611" s="12">
        <v>4</v>
      </c>
      <c r="G1611" s="12">
        <v>44.07</v>
      </c>
      <c r="H1611" s="41">
        <v>0.28999999999999998</v>
      </c>
      <c r="I1611" s="12" t="s">
        <v>1957</v>
      </c>
      <c r="J1611" s="12">
        <v>125.1588</v>
      </c>
      <c r="K1611" s="17">
        <f t="shared" si="75"/>
        <v>4</v>
      </c>
      <c r="L1611" s="20">
        <f t="shared" si="76"/>
        <v>44.07</v>
      </c>
      <c r="M1611" s="45">
        <f t="shared" si="77"/>
        <v>0.28999999999999998</v>
      </c>
    </row>
    <row r="1612" spans="1:13" x14ac:dyDescent="0.3">
      <c r="A1612" s="11" t="s">
        <v>3570</v>
      </c>
      <c r="B1612" s="39">
        <v>45320</v>
      </c>
      <c r="C1612" s="12" t="s">
        <v>653</v>
      </c>
      <c r="D1612" s="12" t="s">
        <v>1783</v>
      </c>
      <c r="E1612" s="12" t="s">
        <v>1920</v>
      </c>
      <c r="F1612" s="12">
        <v>2</v>
      </c>
      <c r="G1612" s="12">
        <v>895.92</v>
      </c>
      <c r="H1612" s="41">
        <v>0.15</v>
      </c>
      <c r="I1612" s="12" t="s">
        <v>1952</v>
      </c>
      <c r="J1612" s="12">
        <v>1523.0640000000001</v>
      </c>
      <c r="K1612" s="17">
        <f t="shared" si="75"/>
        <v>2</v>
      </c>
      <c r="L1612" s="20">
        <f t="shared" si="76"/>
        <v>895.92</v>
      </c>
      <c r="M1612" s="45">
        <f t="shared" si="77"/>
        <v>0.15</v>
      </c>
    </row>
    <row r="1613" spans="1:13" x14ac:dyDescent="0.3">
      <c r="A1613" s="11" t="s">
        <v>3571</v>
      </c>
      <c r="B1613" s="39">
        <v>45619</v>
      </c>
      <c r="C1613" s="12" t="s">
        <v>973</v>
      </c>
      <c r="D1613" s="12" t="s">
        <v>1734</v>
      </c>
      <c r="E1613" s="12" t="s">
        <v>1889</v>
      </c>
      <c r="F1613" s="12">
        <v>4</v>
      </c>
      <c r="G1613" s="12">
        <v>456.32</v>
      </c>
      <c r="H1613" s="41">
        <v>0.22</v>
      </c>
      <c r="I1613" s="12" t="s">
        <v>1957</v>
      </c>
      <c r="J1613" s="12">
        <v>1423.7184</v>
      </c>
      <c r="K1613" s="17">
        <f t="shared" si="75"/>
        <v>4</v>
      </c>
      <c r="L1613" s="20">
        <f t="shared" si="76"/>
        <v>456.32</v>
      </c>
      <c r="M1613" s="45">
        <f t="shared" si="77"/>
        <v>0.22</v>
      </c>
    </row>
    <row r="1614" spans="1:13" x14ac:dyDescent="0.3">
      <c r="A1614" s="11" t="s">
        <v>3572</v>
      </c>
      <c r="B1614" s="39">
        <v>45777</v>
      </c>
      <c r="C1614" s="12" t="s">
        <v>1315</v>
      </c>
      <c r="D1614" s="12" t="s">
        <v>1673</v>
      </c>
      <c r="E1614" s="12" t="s">
        <v>1880</v>
      </c>
      <c r="F1614" s="12">
        <v>1</v>
      </c>
      <c r="G1614" s="12">
        <v>905.5</v>
      </c>
      <c r="H1614" s="41">
        <v>0.28999999999999998</v>
      </c>
      <c r="I1614" s="12" t="s">
        <v>1957</v>
      </c>
      <c r="J1614" s="12">
        <v>642.90499999999997</v>
      </c>
      <c r="K1614" s="17">
        <f t="shared" si="75"/>
        <v>1</v>
      </c>
      <c r="L1614" s="20">
        <f t="shared" si="76"/>
        <v>905.5</v>
      </c>
      <c r="M1614" s="45">
        <f t="shared" si="77"/>
        <v>0.28999999999999998</v>
      </c>
    </row>
    <row r="1615" spans="1:13" x14ac:dyDescent="0.3">
      <c r="A1615" s="11" t="s">
        <v>3573</v>
      </c>
      <c r="B1615" s="39">
        <v>45523</v>
      </c>
      <c r="C1615" s="12" t="s">
        <v>673</v>
      </c>
      <c r="D1615" s="12" t="s">
        <v>1991</v>
      </c>
      <c r="E1615" s="12" t="s">
        <v>1925</v>
      </c>
      <c r="F1615" s="12">
        <v>3</v>
      </c>
      <c r="G1615" s="12">
        <v>63.19</v>
      </c>
      <c r="H1615" s="41">
        <v>0.08</v>
      </c>
      <c r="I1615" s="12" t="s">
        <v>1952</v>
      </c>
      <c r="J1615" s="12">
        <v>174.40440000000001</v>
      </c>
      <c r="K1615" s="17">
        <f t="shared" si="75"/>
        <v>3</v>
      </c>
      <c r="L1615" s="20">
        <f t="shared" si="76"/>
        <v>63.19</v>
      </c>
      <c r="M1615" s="45">
        <f t="shared" si="77"/>
        <v>0.08</v>
      </c>
    </row>
    <row r="1616" spans="1:13" x14ac:dyDescent="0.3">
      <c r="A1616" s="11" t="s">
        <v>3574</v>
      </c>
      <c r="B1616" s="39">
        <v>45628</v>
      </c>
      <c r="C1616" s="12" t="s">
        <v>195</v>
      </c>
      <c r="D1616" s="12" t="s">
        <v>1786</v>
      </c>
      <c r="E1616" s="12" t="s">
        <v>1907</v>
      </c>
      <c r="F1616" s="12">
        <v>3</v>
      </c>
      <c r="G1616" s="12">
        <v>687.66</v>
      </c>
      <c r="H1616" s="41">
        <v>0.06</v>
      </c>
      <c r="I1616" s="12" t="s">
        <v>1954</v>
      </c>
      <c r="J1616" s="12">
        <v>1939.2012</v>
      </c>
      <c r="K1616" s="17">
        <f t="shared" si="75"/>
        <v>3</v>
      </c>
      <c r="L1616" s="20">
        <f t="shared" si="76"/>
        <v>687.66</v>
      </c>
      <c r="M1616" s="45">
        <f t="shared" si="77"/>
        <v>0.06</v>
      </c>
    </row>
    <row r="1617" spans="1:13" x14ac:dyDescent="0.3">
      <c r="A1617" s="11" t="s">
        <v>3575</v>
      </c>
      <c r="B1617" s="39">
        <v>45742</v>
      </c>
      <c r="C1617" s="12" t="s">
        <v>718</v>
      </c>
      <c r="D1617" s="12" t="s">
        <v>1702</v>
      </c>
      <c r="E1617" s="12" t="s">
        <v>1914</v>
      </c>
      <c r="F1617" s="12">
        <v>4</v>
      </c>
      <c r="G1617" s="12">
        <v>639.05999999999995</v>
      </c>
      <c r="H1617" s="41">
        <v>0.12</v>
      </c>
      <c r="I1617" s="12" t="s">
        <v>1954</v>
      </c>
      <c r="J1617" s="12">
        <v>2249.4911999999999</v>
      </c>
      <c r="K1617" s="17">
        <f t="shared" si="75"/>
        <v>4</v>
      </c>
      <c r="L1617" s="20">
        <f t="shared" si="76"/>
        <v>639.05999999999995</v>
      </c>
      <c r="M1617" s="45">
        <f t="shared" si="77"/>
        <v>0.12</v>
      </c>
    </row>
    <row r="1618" spans="1:13" x14ac:dyDescent="0.3">
      <c r="A1618" s="11" t="s">
        <v>3576</v>
      </c>
      <c r="B1618" s="39">
        <v>45456</v>
      </c>
      <c r="C1618" s="12" t="s">
        <v>251</v>
      </c>
      <c r="D1618" s="12" t="s">
        <v>1789</v>
      </c>
      <c r="E1618" s="12" t="s">
        <v>1907</v>
      </c>
      <c r="F1618" s="12">
        <v>1</v>
      </c>
      <c r="G1618" s="12">
        <v>475.15</v>
      </c>
      <c r="H1618" s="41">
        <v>0.04</v>
      </c>
      <c r="I1618" s="12" t="s">
        <v>1957</v>
      </c>
      <c r="J1618" s="12">
        <v>456.14399999999989</v>
      </c>
      <c r="K1618" s="17">
        <f t="shared" si="75"/>
        <v>1</v>
      </c>
      <c r="L1618" s="20">
        <f t="shared" si="76"/>
        <v>475.15</v>
      </c>
      <c r="M1618" s="45">
        <f t="shared" si="77"/>
        <v>0.04</v>
      </c>
    </row>
    <row r="1619" spans="1:13" x14ac:dyDescent="0.3">
      <c r="A1619" s="11" t="s">
        <v>3577</v>
      </c>
      <c r="B1619" s="39">
        <v>45534</v>
      </c>
      <c r="C1619" s="12" t="s">
        <v>632</v>
      </c>
      <c r="D1619" s="12" t="s">
        <v>1705</v>
      </c>
      <c r="E1619" s="12" t="s">
        <v>1904</v>
      </c>
      <c r="F1619" s="12">
        <v>1</v>
      </c>
      <c r="G1619" s="12">
        <v>62.38</v>
      </c>
      <c r="H1619" s="41">
        <v>0.08</v>
      </c>
      <c r="I1619" s="12" t="s">
        <v>1957</v>
      </c>
      <c r="J1619" s="12">
        <v>57.389600000000002</v>
      </c>
      <c r="K1619" s="17">
        <f t="shared" si="75"/>
        <v>1</v>
      </c>
      <c r="L1619" s="20">
        <f t="shared" si="76"/>
        <v>62.38</v>
      </c>
      <c r="M1619" s="45">
        <f t="shared" si="77"/>
        <v>0.08</v>
      </c>
    </row>
    <row r="1620" spans="1:13" x14ac:dyDescent="0.3">
      <c r="A1620" s="11" t="s">
        <v>3578</v>
      </c>
      <c r="B1620" s="39">
        <v>45375</v>
      </c>
      <c r="C1620" s="12" t="s">
        <v>1120</v>
      </c>
      <c r="D1620" s="12" t="s">
        <v>1611</v>
      </c>
      <c r="E1620" s="12" t="s">
        <v>1907</v>
      </c>
      <c r="F1620" s="12">
        <v>1</v>
      </c>
      <c r="G1620" s="12">
        <v>977.02</v>
      </c>
      <c r="H1620" s="41">
        <v>0.2</v>
      </c>
      <c r="I1620" s="12" t="s">
        <v>1957</v>
      </c>
      <c r="J1620" s="12">
        <v>781.61599999999999</v>
      </c>
      <c r="K1620" s="17">
        <f t="shared" si="75"/>
        <v>1</v>
      </c>
      <c r="L1620" s="20">
        <f t="shared" si="76"/>
        <v>977.02</v>
      </c>
      <c r="M1620" s="45">
        <f t="shared" si="77"/>
        <v>0.2</v>
      </c>
    </row>
    <row r="1621" spans="1:13" x14ac:dyDescent="0.3">
      <c r="A1621" s="11" t="s">
        <v>3579</v>
      </c>
      <c r="B1621" s="39">
        <v>45546</v>
      </c>
      <c r="C1621" s="12" t="s">
        <v>275</v>
      </c>
      <c r="D1621" s="12" t="s">
        <v>1825</v>
      </c>
      <c r="E1621" s="12" t="s">
        <v>1897</v>
      </c>
      <c r="F1621" s="12">
        <v>2</v>
      </c>
      <c r="G1621" s="12">
        <v>898.81</v>
      </c>
      <c r="H1621" s="41">
        <v>0.25</v>
      </c>
      <c r="I1621" s="12" t="s">
        <v>1952</v>
      </c>
      <c r="J1621" s="12">
        <v>1348.2149999999999</v>
      </c>
      <c r="K1621" s="17">
        <f t="shared" si="75"/>
        <v>2</v>
      </c>
      <c r="L1621" s="20">
        <f t="shared" si="76"/>
        <v>898.81</v>
      </c>
      <c r="M1621" s="45">
        <f t="shared" si="77"/>
        <v>0.25</v>
      </c>
    </row>
    <row r="1622" spans="1:13" x14ac:dyDescent="0.3">
      <c r="A1622" s="11" t="s">
        <v>3580</v>
      </c>
      <c r="B1622" s="39">
        <v>45769</v>
      </c>
      <c r="C1622" s="12" t="s">
        <v>1111</v>
      </c>
      <c r="D1622" s="12" t="s">
        <v>1746</v>
      </c>
      <c r="E1622" s="12" t="s">
        <v>1894</v>
      </c>
      <c r="F1622" s="12">
        <v>2</v>
      </c>
      <c r="G1622" s="12">
        <v>422.13</v>
      </c>
      <c r="H1622" s="41">
        <v>0.28000000000000003</v>
      </c>
      <c r="I1622" s="12" t="s">
        <v>1952</v>
      </c>
      <c r="J1622" s="12">
        <v>607.86720000000003</v>
      </c>
      <c r="K1622" s="17">
        <f t="shared" si="75"/>
        <v>2</v>
      </c>
      <c r="L1622" s="20">
        <f t="shared" si="76"/>
        <v>422.13</v>
      </c>
      <c r="M1622" s="45">
        <f t="shared" si="77"/>
        <v>0.28000000000000003</v>
      </c>
    </row>
    <row r="1623" spans="1:13" x14ac:dyDescent="0.3">
      <c r="A1623" s="11" t="s">
        <v>3581</v>
      </c>
      <c r="B1623" s="39">
        <v>45524</v>
      </c>
      <c r="C1623" s="12" t="s">
        <v>195</v>
      </c>
      <c r="D1623" s="12" t="s">
        <v>1673</v>
      </c>
      <c r="E1623" s="12" t="s">
        <v>1920</v>
      </c>
      <c r="F1623" s="12">
        <v>1</v>
      </c>
      <c r="G1623" s="12">
        <v>324.56</v>
      </c>
      <c r="H1623" s="41">
        <v>0.03</v>
      </c>
      <c r="I1623" s="12" t="s">
        <v>1957</v>
      </c>
      <c r="J1623" s="12">
        <v>314.82319999999999</v>
      </c>
      <c r="K1623" s="17">
        <f t="shared" si="75"/>
        <v>1</v>
      </c>
      <c r="L1623" s="20">
        <f t="shared" si="76"/>
        <v>324.56</v>
      </c>
      <c r="M1623" s="45">
        <f t="shared" si="77"/>
        <v>0.03</v>
      </c>
    </row>
    <row r="1624" spans="1:13" x14ac:dyDescent="0.3">
      <c r="A1624" s="11" t="s">
        <v>3582</v>
      </c>
      <c r="B1624" s="39">
        <v>45531</v>
      </c>
      <c r="C1624" s="12" t="s">
        <v>1453</v>
      </c>
      <c r="D1624" s="12" t="s">
        <v>1740</v>
      </c>
      <c r="E1624" s="12" t="s">
        <v>1932</v>
      </c>
      <c r="F1624" s="12">
        <v>4</v>
      </c>
      <c r="G1624" s="12">
        <v>570.38</v>
      </c>
      <c r="H1624" s="41">
        <v>0.26</v>
      </c>
      <c r="I1624" s="12" t="s">
        <v>1954</v>
      </c>
      <c r="J1624" s="12">
        <v>1688.3248000000001</v>
      </c>
      <c r="K1624" s="17">
        <f t="shared" si="75"/>
        <v>4</v>
      </c>
      <c r="L1624" s="20">
        <f t="shared" si="76"/>
        <v>570.38</v>
      </c>
      <c r="M1624" s="45">
        <f t="shared" si="77"/>
        <v>0.26</v>
      </c>
    </row>
    <row r="1625" spans="1:13" x14ac:dyDescent="0.3">
      <c r="A1625" s="11" t="s">
        <v>3583</v>
      </c>
      <c r="B1625" s="39">
        <v>45479</v>
      </c>
      <c r="C1625" s="12" t="s">
        <v>1240</v>
      </c>
      <c r="D1625" s="12" t="s">
        <v>1673</v>
      </c>
      <c r="E1625" s="12" t="s">
        <v>1929</v>
      </c>
      <c r="F1625" s="12">
        <v>2</v>
      </c>
      <c r="G1625" s="12">
        <v>223.73</v>
      </c>
      <c r="H1625" s="41">
        <v>0.11</v>
      </c>
      <c r="I1625" s="12" t="s">
        <v>1954</v>
      </c>
      <c r="J1625" s="12">
        <v>398.23939999999999</v>
      </c>
      <c r="K1625" s="17">
        <f t="shared" si="75"/>
        <v>2</v>
      </c>
      <c r="L1625" s="20">
        <f t="shared" si="76"/>
        <v>223.73</v>
      </c>
      <c r="M1625" s="45">
        <f t="shared" si="77"/>
        <v>0.11</v>
      </c>
    </row>
    <row r="1626" spans="1:13" x14ac:dyDescent="0.3">
      <c r="A1626" s="11" t="s">
        <v>3584</v>
      </c>
      <c r="B1626" s="39">
        <v>45868</v>
      </c>
      <c r="C1626" s="12" t="s">
        <v>1111</v>
      </c>
      <c r="D1626" s="12" t="s">
        <v>1834</v>
      </c>
      <c r="E1626" s="12" t="s">
        <v>1932</v>
      </c>
      <c r="F1626" s="12">
        <v>4</v>
      </c>
      <c r="G1626" s="12">
        <v>164.93</v>
      </c>
      <c r="H1626" s="41">
        <v>0.11</v>
      </c>
      <c r="I1626" s="12" t="s">
        <v>1952</v>
      </c>
      <c r="J1626" s="12">
        <v>587.1508</v>
      </c>
      <c r="K1626" s="17">
        <f t="shared" si="75"/>
        <v>4</v>
      </c>
      <c r="L1626" s="20">
        <f t="shared" si="76"/>
        <v>164.93</v>
      </c>
      <c r="M1626" s="45">
        <f t="shared" si="77"/>
        <v>0.11</v>
      </c>
    </row>
    <row r="1627" spans="1:13" x14ac:dyDescent="0.3">
      <c r="A1627" s="11" t="s">
        <v>3585</v>
      </c>
      <c r="B1627" s="39">
        <v>45569</v>
      </c>
      <c r="C1627" s="12" t="s">
        <v>807</v>
      </c>
      <c r="D1627" s="12" t="s">
        <v>1611</v>
      </c>
      <c r="E1627" s="12" t="s">
        <v>1907</v>
      </c>
      <c r="F1627" s="12">
        <v>3</v>
      </c>
      <c r="G1627" s="12">
        <v>326.66000000000003</v>
      </c>
      <c r="H1627" s="41">
        <v>0.28000000000000003</v>
      </c>
      <c r="I1627" s="12" t="s">
        <v>1957</v>
      </c>
      <c r="J1627" s="12">
        <v>705.5856</v>
      </c>
      <c r="K1627" s="17">
        <f t="shared" si="75"/>
        <v>3</v>
      </c>
      <c r="L1627" s="20">
        <f t="shared" si="76"/>
        <v>326.66000000000003</v>
      </c>
      <c r="M1627" s="45">
        <f t="shared" si="77"/>
        <v>0.28000000000000003</v>
      </c>
    </row>
    <row r="1628" spans="1:13" x14ac:dyDescent="0.3">
      <c r="A1628" s="11" t="s">
        <v>3586</v>
      </c>
      <c r="B1628" s="39">
        <v>45382</v>
      </c>
      <c r="C1628" s="12" t="s">
        <v>608</v>
      </c>
      <c r="D1628" s="12" t="s">
        <v>1555</v>
      </c>
      <c r="E1628" s="12" t="s">
        <v>1929</v>
      </c>
      <c r="F1628" s="12">
        <v>2</v>
      </c>
      <c r="G1628" s="12">
        <v>462.93</v>
      </c>
      <c r="H1628" s="41">
        <v>0.17</v>
      </c>
      <c r="I1628" s="12" t="s">
        <v>1954</v>
      </c>
      <c r="J1628" s="12">
        <v>768.46379999999999</v>
      </c>
      <c r="K1628" s="17">
        <f t="shared" si="75"/>
        <v>2</v>
      </c>
      <c r="L1628" s="20">
        <f t="shared" si="76"/>
        <v>462.93</v>
      </c>
      <c r="M1628" s="45">
        <f t="shared" si="77"/>
        <v>0.17</v>
      </c>
    </row>
    <row r="1629" spans="1:13" x14ac:dyDescent="0.3">
      <c r="A1629" s="11" t="s">
        <v>3587</v>
      </c>
      <c r="B1629" s="39">
        <v>45885</v>
      </c>
      <c r="C1629" s="12" t="s">
        <v>502</v>
      </c>
      <c r="D1629" s="12" t="s">
        <v>1550</v>
      </c>
      <c r="E1629" s="12" t="s">
        <v>1932</v>
      </c>
      <c r="F1629" s="12">
        <v>3</v>
      </c>
      <c r="G1629" s="12">
        <v>60.26</v>
      </c>
      <c r="H1629" s="41">
        <v>0.04</v>
      </c>
      <c r="I1629" s="12" t="s">
        <v>1952</v>
      </c>
      <c r="J1629" s="12">
        <v>173.5488</v>
      </c>
      <c r="K1629" s="17">
        <f t="shared" si="75"/>
        <v>3</v>
      </c>
      <c r="L1629" s="20">
        <f t="shared" si="76"/>
        <v>60.26</v>
      </c>
      <c r="M1629" s="45">
        <f t="shared" si="77"/>
        <v>0.04</v>
      </c>
    </row>
    <row r="1630" spans="1:13" x14ac:dyDescent="0.3">
      <c r="A1630" s="11" t="s">
        <v>3588</v>
      </c>
      <c r="B1630" s="39">
        <v>45829</v>
      </c>
      <c r="C1630" s="12" t="s">
        <v>265</v>
      </c>
      <c r="D1630" s="12" t="s">
        <v>1673</v>
      </c>
      <c r="E1630" s="12" t="s">
        <v>1914</v>
      </c>
      <c r="F1630" s="12">
        <v>3</v>
      </c>
      <c r="G1630" s="12">
        <v>109.5</v>
      </c>
      <c r="H1630" s="41">
        <v>0.06</v>
      </c>
      <c r="I1630" s="12" t="s">
        <v>1957</v>
      </c>
      <c r="J1630" s="12">
        <v>308.79000000000002</v>
      </c>
      <c r="K1630" s="17">
        <f t="shared" si="75"/>
        <v>3</v>
      </c>
      <c r="L1630" s="20">
        <f t="shared" si="76"/>
        <v>109.5</v>
      </c>
      <c r="M1630" s="45">
        <f t="shared" si="77"/>
        <v>0.06</v>
      </c>
    </row>
    <row r="1631" spans="1:13" x14ac:dyDescent="0.3">
      <c r="A1631" s="11" t="s">
        <v>3589</v>
      </c>
      <c r="B1631" s="39">
        <v>45721</v>
      </c>
      <c r="C1631" s="12" t="s">
        <v>1204</v>
      </c>
      <c r="D1631" s="12" t="s">
        <v>1786</v>
      </c>
      <c r="E1631" s="12" t="s">
        <v>1932</v>
      </c>
      <c r="F1631" s="12">
        <v>1</v>
      </c>
      <c r="G1631" s="12">
        <v>505.83</v>
      </c>
      <c r="H1631" s="41">
        <v>0.14000000000000001</v>
      </c>
      <c r="I1631" s="12" t="s">
        <v>1957</v>
      </c>
      <c r="J1631" s="12">
        <v>435.0138</v>
      </c>
      <c r="K1631" s="17">
        <f t="shared" si="75"/>
        <v>1</v>
      </c>
      <c r="L1631" s="20">
        <f t="shared" si="76"/>
        <v>505.83</v>
      </c>
      <c r="M1631" s="45">
        <f t="shared" si="77"/>
        <v>0.14000000000000001</v>
      </c>
    </row>
    <row r="1632" spans="1:13" x14ac:dyDescent="0.3">
      <c r="A1632" s="11" t="s">
        <v>3590</v>
      </c>
      <c r="B1632" s="39">
        <v>45511</v>
      </c>
      <c r="C1632" s="12" t="s">
        <v>550</v>
      </c>
      <c r="D1632" s="12" t="s">
        <v>1870</v>
      </c>
      <c r="E1632" s="12" t="s">
        <v>1917</v>
      </c>
      <c r="F1632" s="12">
        <v>2</v>
      </c>
      <c r="G1632" s="12">
        <v>443.15</v>
      </c>
      <c r="H1632" s="41">
        <v>0.27</v>
      </c>
      <c r="I1632" s="12" t="s">
        <v>1954</v>
      </c>
      <c r="J1632" s="12">
        <v>646.99899999999991</v>
      </c>
      <c r="K1632" s="17">
        <f t="shared" si="75"/>
        <v>2</v>
      </c>
      <c r="L1632" s="20">
        <f t="shared" si="76"/>
        <v>443.15</v>
      </c>
      <c r="M1632" s="45">
        <f t="shared" si="77"/>
        <v>0.27</v>
      </c>
    </row>
    <row r="1633" spans="1:13" x14ac:dyDescent="0.3">
      <c r="A1633" s="11" t="s">
        <v>3591</v>
      </c>
      <c r="B1633" s="39">
        <v>45739</v>
      </c>
      <c r="C1633" s="12" t="s">
        <v>1535</v>
      </c>
      <c r="D1633" s="12" t="s">
        <v>1579</v>
      </c>
      <c r="E1633" s="12" t="s">
        <v>1907</v>
      </c>
      <c r="F1633" s="12">
        <v>2</v>
      </c>
      <c r="G1633" s="12">
        <v>784.26</v>
      </c>
      <c r="H1633" s="41">
        <v>0.23</v>
      </c>
      <c r="I1633" s="12" t="s">
        <v>1954</v>
      </c>
      <c r="J1633" s="12">
        <v>1207.7603999999999</v>
      </c>
      <c r="K1633" s="17">
        <f t="shared" si="75"/>
        <v>2</v>
      </c>
      <c r="L1633" s="20">
        <f t="shared" si="76"/>
        <v>784.26</v>
      </c>
      <c r="M1633" s="45">
        <f t="shared" si="77"/>
        <v>0.23</v>
      </c>
    </row>
    <row r="1634" spans="1:13" x14ac:dyDescent="0.3">
      <c r="A1634" s="11" t="s">
        <v>3592</v>
      </c>
      <c r="B1634" s="39">
        <v>45533</v>
      </c>
      <c r="C1634" s="12" t="s">
        <v>1416</v>
      </c>
      <c r="D1634" s="12" t="s">
        <v>1689</v>
      </c>
      <c r="E1634" s="12" t="s">
        <v>1920</v>
      </c>
      <c r="F1634" s="12">
        <v>3</v>
      </c>
      <c r="G1634" s="12">
        <v>590.30999999999995</v>
      </c>
      <c r="H1634" s="41">
        <v>0.17</v>
      </c>
      <c r="I1634" s="12" t="s">
        <v>1954</v>
      </c>
      <c r="J1634" s="12">
        <v>1469.8719000000001</v>
      </c>
      <c r="K1634" s="17">
        <f t="shared" si="75"/>
        <v>3</v>
      </c>
      <c r="L1634" s="20">
        <f t="shared" si="76"/>
        <v>590.30999999999995</v>
      </c>
      <c r="M1634" s="45">
        <f t="shared" si="77"/>
        <v>0.17</v>
      </c>
    </row>
    <row r="1635" spans="1:13" x14ac:dyDescent="0.3">
      <c r="A1635" s="11" t="s">
        <v>3593</v>
      </c>
      <c r="B1635" s="39">
        <v>45553</v>
      </c>
      <c r="C1635" s="12" t="s">
        <v>421</v>
      </c>
      <c r="D1635" s="12" t="s">
        <v>1783</v>
      </c>
      <c r="E1635" s="12" t="s">
        <v>1932</v>
      </c>
      <c r="F1635" s="12">
        <v>1</v>
      </c>
      <c r="G1635" s="12">
        <v>696.13</v>
      </c>
      <c r="H1635" s="41">
        <v>0.06</v>
      </c>
      <c r="I1635" s="12" t="s">
        <v>1957</v>
      </c>
      <c r="J1635" s="12">
        <v>654.36219999999992</v>
      </c>
      <c r="K1635" s="17">
        <f t="shared" si="75"/>
        <v>1</v>
      </c>
      <c r="L1635" s="20">
        <f t="shared" si="76"/>
        <v>696.13</v>
      </c>
      <c r="M1635" s="45">
        <f t="shared" si="77"/>
        <v>0.06</v>
      </c>
    </row>
    <row r="1636" spans="1:13" x14ac:dyDescent="0.3">
      <c r="A1636" s="11" t="s">
        <v>3594</v>
      </c>
      <c r="B1636" s="39">
        <v>45341</v>
      </c>
      <c r="C1636" s="12" t="s">
        <v>373</v>
      </c>
      <c r="D1636" s="12" t="s">
        <v>1728</v>
      </c>
      <c r="E1636" s="12" t="s">
        <v>1904</v>
      </c>
      <c r="F1636" s="12">
        <v>4</v>
      </c>
      <c r="G1636" s="12">
        <v>194.39</v>
      </c>
      <c r="H1636" s="41">
        <v>0.25</v>
      </c>
      <c r="I1636" s="12" t="s">
        <v>1952</v>
      </c>
      <c r="J1636" s="12">
        <v>583.16999999999996</v>
      </c>
      <c r="K1636" s="17">
        <f t="shared" si="75"/>
        <v>4</v>
      </c>
      <c r="L1636" s="20">
        <f t="shared" si="76"/>
        <v>194.39</v>
      </c>
      <c r="M1636" s="45">
        <f t="shared" si="77"/>
        <v>0.25</v>
      </c>
    </row>
    <row r="1637" spans="1:13" x14ac:dyDescent="0.3">
      <c r="A1637" s="11" t="s">
        <v>3595</v>
      </c>
      <c r="B1637" s="39">
        <v>45430</v>
      </c>
      <c r="C1637" s="12" t="s">
        <v>1048</v>
      </c>
      <c r="D1637" s="12" t="s">
        <v>1670</v>
      </c>
      <c r="E1637" s="12" t="s">
        <v>1885</v>
      </c>
      <c r="F1637" s="12">
        <v>1</v>
      </c>
      <c r="G1637" s="12">
        <v>339.7</v>
      </c>
      <c r="H1637" s="41">
        <v>0.1</v>
      </c>
      <c r="I1637" s="12" t="s">
        <v>1952</v>
      </c>
      <c r="J1637" s="12">
        <v>305.73</v>
      </c>
      <c r="K1637" s="17">
        <f t="shared" si="75"/>
        <v>1</v>
      </c>
      <c r="L1637" s="20">
        <f t="shared" si="76"/>
        <v>339.7</v>
      </c>
      <c r="M1637" s="45">
        <f t="shared" si="77"/>
        <v>0.1</v>
      </c>
    </row>
    <row r="1638" spans="1:13" x14ac:dyDescent="0.3">
      <c r="A1638" s="11" t="s">
        <v>3596</v>
      </c>
      <c r="B1638" s="39">
        <v>45912</v>
      </c>
      <c r="C1638" s="12" t="s">
        <v>189</v>
      </c>
      <c r="D1638" s="12" t="s">
        <v>1779</v>
      </c>
      <c r="E1638" s="12" t="s">
        <v>1925</v>
      </c>
      <c r="F1638" s="12">
        <v>4</v>
      </c>
      <c r="G1638" s="12">
        <v>463.16</v>
      </c>
      <c r="H1638" s="41">
        <v>0.27</v>
      </c>
      <c r="I1638" s="12" t="s">
        <v>1954</v>
      </c>
      <c r="J1638" s="12">
        <v>1352.4272000000001</v>
      </c>
      <c r="K1638" s="17">
        <f t="shared" si="75"/>
        <v>4</v>
      </c>
      <c r="L1638" s="20">
        <f t="shared" si="76"/>
        <v>463.16</v>
      </c>
      <c r="M1638" s="45">
        <f t="shared" si="77"/>
        <v>0.27</v>
      </c>
    </row>
    <row r="1639" spans="1:13" x14ac:dyDescent="0.3">
      <c r="A1639" s="11" t="s">
        <v>3597</v>
      </c>
      <c r="B1639" s="39">
        <v>45709</v>
      </c>
      <c r="C1639" s="12" t="s">
        <v>382</v>
      </c>
      <c r="D1639" s="12" t="s">
        <v>1570</v>
      </c>
      <c r="E1639" s="12" t="s">
        <v>1917</v>
      </c>
      <c r="F1639" s="12">
        <v>2</v>
      </c>
      <c r="G1639" s="12">
        <v>824.91</v>
      </c>
      <c r="H1639" s="41">
        <v>0.09</v>
      </c>
      <c r="I1639" s="12" t="s">
        <v>1952</v>
      </c>
      <c r="J1639" s="12">
        <v>1501.3362</v>
      </c>
      <c r="K1639" s="17">
        <f t="shared" si="75"/>
        <v>2</v>
      </c>
      <c r="L1639" s="20">
        <f t="shared" si="76"/>
        <v>824.91</v>
      </c>
      <c r="M1639" s="45">
        <f t="shared" si="77"/>
        <v>0.09</v>
      </c>
    </row>
    <row r="1640" spans="1:13" x14ac:dyDescent="0.3">
      <c r="A1640" s="11" t="s">
        <v>3598</v>
      </c>
      <c r="B1640" s="39">
        <v>45520</v>
      </c>
      <c r="C1640" s="12" t="s">
        <v>262</v>
      </c>
      <c r="D1640" s="12" t="s">
        <v>1570</v>
      </c>
      <c r="E1640" s="12" t="s">
        <v>1889</v>
      </c>
      <c r="F1640" s="12">
        <v>4</v>
      </c>
      <c r="G1640" s="12">
        <v>796.89</v>
      </c>
      <c r="H1640" s="41">
        <v>0.17</v>
      </c>
      <c r="I1640" s="12" t="s">
        <v>1952</v>
      </c>
      <c r="J1640" s="12">
        <v>2645.6747999999998</v>
      </c>
      <c r="K1640" s="17">
        <f t="shared" si="75"/>
        <v>4</v>
      </c>
      <c r="L1640" s="20">
        <f t="shared" si="76"/>
        <v>796.89</v>
      </c>
      <c r="M1640" s="45">
        <f t="shared" si="77"/>
        <v>0.17</v>
      </c>
    </row>
    <row r="1641" spans="1:13" x14ac:dyDescent="0.3">
      <c r="A1641" s="11" t="s">
        <v>3599</v>
      </c>
      <c r="B1641" s="39">
        <v>45478</v>
      </c>
      <c r="C1641" s="12" t="s">
        <v>780</v>
      </c>
      <c r="D1641" s="12" t="s">
        <v>1648</v>
      </c>
      <c r="E1641" s="12" t="s">
        <v>1935</v>
      </c>
      <c r="F1641" s="12">
        <v>3</v>
      </c>
      <c r="G1641" s="12">
        <v>543.92999999999995</v>
      </c>
      <c r="H1641" s="41">
        <v>0.3</v>
      </c>
      <c r="I1641" s="12" t="s">
        <v>1957</v>
      </c>
      <c r="J1641" s="12">
        <v>1142.2529999999999</v>
      </c>
      <c r="K1641" s="17">
        <f t="shared" si="75"/>
        <v>3</v>
      </c>
      <c r="L1641" s="20">
        <f t="shared" si="76"/>
        <v>543.92999999999995</v>
      </c>
      <c r="M1641" s="45">
        <f t="shared" si="77"/>
        <v>0.3</v>
      </c>
    </row>
    <row r="1642" spans="1:13" x14ac:dyDescent="0.3">
      <c r="A1642" s="11" t="s">
        <v>3600</v>
      </c>
      <c r="B1642" s="39">
        <v>45496</v>
      </c>
      <c r="C1642" s="12" t="s">
        <v>580</v>
      </c>
      <c r="D1642" s="12" t="s">
        <v>1607</v>
      </c>
      <c r="E1642" s="12" t="s">
        <v>1907</v>
      </c>
      <c r="F1642" s="12">
        <v>2</v>
      </c>
      <c r="G1642" s="12">
        <v>44.65</v>
      </c>
      <c r="H1642" s="41">
        <v>0.03</v>
      </c>
      <c r="I1642" s="12" t="s">
        <v>1954</v>
      </c>
      <c r="J1642" s="12">
        <v>86.620999999999995</v>
      </c>
      <c r="K1642" s="17">
        <f t="shared" si="75"/>
        <v>2</v>
      </c>
      <c r="L1642" s="20">
        <f t="shared" si="76"/>
        <v>44.65</v>
      </c>
      <c r="M1642" s="45">
        <f t="shared" si="77"/>
        <v>0.03</v>
      </c>
    </row>
    <row r="1643" spans="1:13" x14ac:dyDescent="0.3">
      <c r="A1643" s="11" t="s">
        <v>3601</v>
      </c>
      <c r="B1643" s="39">
        <v>45742</v>
      </c>
      <c r="C1643" s="12" t="s">
        <v>810</v>
      </c>
      <c r="D1643" s="12" t="s">
        <v>1743</v>
      </c>
      <c r="E1643" s="12" t="s">
        <v>1880</v>
      </c>
      <c r="F1643" s="12">
        <v>4</v>
      </c>
      <c r="G1643" s="12">
        <v>827.39</v>
      </c>
      <c r="H1643" s="41">
        <v>0.06</v>
      </c>
      <c r="I1643" s="12" t="s">
        <v>1957</v>
      </c>
      <c r="J1643" s="12">
        <v>3110.9863999999998</v>
      </c>
      <c r="K1643" s="17">
        <f t="shared" si="75"/>
        <v>4</v>
      </c>
      <c r="L1643" s="20">
        <f t="shared" si="76"/>
        <v>827.39</v>
      </c>
      <c r="M1643" s="45">
        <f t="shared" si="77"/>
        <v>0.06</v>
      </c>
    </row>
    <row r="1644" spans="1:13" x14ac:dyDescent="0.3">
      <c r="A1644" s="11" t="s">
        <v>3602</v>
      </c>
      <c r="B1644" s="39">
        <v>45301</v>
      </c>
      <c r="C1644" s="12" t="s">
        <v>982</v>
      </c>
      <c r="D1644" s="12" t="s">
        <v>1607</v>
      </c>
      <c r="E1644" s="12" t="s">
        <v>1922</v>
      </c>
      <c r="F1644" s="12">
        <v>2</v>
      </c>
      <c r="G1644" s="12">
        <v>403.2</v>
      </c>
      <c r="H1644" s="41">
        <v>0.21</v>
      </c>
      <c r="I1644" s="12" t="s">
        <v>1954</v>
      </c>
      <c r="J1644" s="12">
        <v>637.05600000000004</v>
      </c>
      <c r="K1644" s="17">
        <f t="shared" si="75"/>
        <v>2</v>
      </c>
      <c r="L1644" s="20">
        <f t="shared" si="76"/>
        <v>403.2</v>
      </c>
      <c r="M1644" s="45">
        <f t="shared" si="77"/>
        <v>0.21</v>
      </c>
    </row>
    <row r="1645" spans="1:13" x14ac:dyDescent="0.3">
      <c r="A1645" s="11" t="s">
        <v>3603</v>
      </c>
      <c r="B1645" s="39">
        <v>45547</v>
      </c>
      <c r="C1645" s="12" t="s">
        <v>81</v>
      </c>
      <c r="D1645" s="12" t="s">
        <v>1834</v>
      </c>
      <c r="E1645" s="12" t="s">
        <v>1925</v>
      </c>
      <c r="F1645" s="12">
        <v>4</v>
      </c>
      <c r="G1645" s="12">
        <v>292.31</v>
      </c>
      <c r="H1645" s="41">
        <v>0.27</v>
      </c>
      <c r="I1645" s="12" t="s">
        <v>1954</v>
      </c>
      <c r="J1645" s="12">
        <v>853.54520000000002</v>
      </c>
      <c r="K1645" s="17">
        <f t="shared" si="75"/>
        <v>4</v>
      </c>
      <c r="L1645" s="20">
        <f t="shared" si="76"/>
        <v>292.31</v>
      </c>
      <c r="M1645" s="45">
        <f t="shared" si="77"/>
        <v>0.27</v>
      </c>
    </row>
    <row r="1646" spans="1:13" x14ac:dyDescent="0.3">
      <c r="A1646" s="11" t="s">
        <v>3604</v>
      </c>
      <c r="B1646" s="39">
        <v>45806</v>
      </c>
      <c r="C1646" s="12" t="s">
        <v>1521</v>
      </c>
      <c r="D1646" s="12" t="s">
        <v>1560</v>
      </c>
      <c r="E1646" s="12" t="s">
        <v>1917</v>
      </c>
      <c r="F1646" s="12">
        <v>1</v>
      </c>
      <c r="G1646" s="12">
        <v>948.33</v>
      </c>
      <c r="H1646" s="41">
        <v>0.11</v>
      </c>
      <c r="I1646" s="12" t="s">
        <v>1952</v>
      </c>
      <c r="J1646" s="12">
        <v>844.01370000000009</v>
      </c>
      <c r="K1646" s="17">
        <f t="shared" si="75"/>
        <v>1</v>
      </c>
      <c r="L1646" s="20">
        <f t="shared" si="76"/>
        <v>948.33</v>
      </c>
      <c r="M1646" s="45">
        <f t="shared" si="77"/>
        <v>0.11</v>
      </c>
    </row>
    <row r="1647" spans="1:13" x14ac:dyDescent="0.3">
      <c r="A1647" s="11" t="s">
        <v>3605</v>
      </c>
      <c r="B1647" s="39">
        <v>45294</v>
      </c>
      <c r="C1647" s="12" t="s">
        <v>1087</v>
      </c>
      <c r="D1647" s="12" t="s">
        <v>1689</v>
      </c>
      <c r="E1647" s="12" t="s">
        <v>1901</v>
      </c>
      <c r="F1647" s="12">
        <v>1</v>
      </c>
      <c r="G1647" s="12">
        <v>702.27</v>
      </c>
      <c r="H1647" s="41">
        <v>0.17</v>
      </c>
      <c r="I1647" s="12" t="s">
        <v>1957</v>
      </c>
      <c r="J1647" s="12">
        <v>582.88409999999999</v>
      </c>
      <c r="K1647" s="17">
        <f t="shared" si="75"/>
        <v>1</v>
      </c>
      <c r="L1647" s="20">
        <f t="shared" si="76"/>
        <v>702.27</v>
      </c>
      <c r="M1647" s="45">
        <f t="shared" si="77"/>
        <v>0.17</v>
      </c>
    </row>
    <row r="1648" spans="1:13" x14ac:dyDescent="0.3">
      <c r="A1648" s="11" t="s">
        <v>3606</v>
      </c>
      <c r="B1648" s="39">
        <v>45875</v>
      </c>
      <c r="C1648" s="12" t="s">
        <v>164</v>
      </c>
      <c r="D1648" s="12" t="s">
        <v>1660</v>
      </c>
      <c r="E1648" s="12" t="s">
        <v>1894</v>
      </c>
      <c r="F1648" s="12">
        <v>2</v>
      </c>
      <c r="G1648" s="12">
        <v>379.28</v>
      </c>
      <c r="H1648" s="41">
        <v>0.26</v>
      </c>
      <c r="I1648" s="12" t="s">
        <v>1952</v>
      </c>
      <c r="J1648" s="12">
        <v>561.33439999999996</v>
      </c>
      <c r="K1648" s="17">
        <f t="shared" si="75"/>
        <v>2</v>
      </c>
      <c r="L1648" s="20">
        <f t="shared" si="76"/>
        <v>379.28</v>
      </c>
      <c r="M1648" s="45">
        <f t="shared" si="77"/>
        <v>0.26</v>
      </c>
    </row>
    <row r="1649" spans="1:13" x14ac:dyDescent="0.3">
      <c r="A1649" s="11" t="s">
        <v>3607</v>
      </c>
      <c r="B1649" s="39">
        <v>45669</v>
      </c>
      <c r="C1649" s="12" t="s">
        <v>458</v>
      </c>
      <c r="D1649" s="12" t="s">
        <v>1714</v>
      </c>
      <c r="E1649" s="12" t="s">
        <v>1880</v>
      </c>
      <c r="F1649" s="12">
        <v>4</v>
      </c>
      <c r="G1649" s="12">
        <v>92.35</v>
      </c>
      <c r="H1649" s="41">
        <v>0.15</v>
      </c>
      <c r="I1649" s="12" t="s">
        <v>1952</v>
      </c>
      <c r="J1649" s="12">
        <v>313.99</v>
      </c>
      <c r="K1649" s="17">
        <f t="shared" si="75"/>
        <v>4</v>
      </c>
      <c r="L1649" s="20">
        <f t="shared" si="76"/>
        <v>92.35</v>
      </c>
      <c r="M1649" s="45">
        <f t="shared" si="77"/>
        <v>0.15</v>
      </c>
    </row>
    <row r="1650" spans="1:13" x14ac:dyDescent="0.3">
      <c r="A1650" s="11" t="s">
        <v>3608</v>
      </c>
      <c r="B1650" s="39">
        <v>45606</v>
      </c>
      <c r="C1650" s="12" t="s">
        <v>718</v>
      </c>
      <c r="D1650" s="12" t="s">
        <v>1689</v>
      </c>
      <c r="E1650" s="12" t="s">
        <v>1922</v>
      </c>
      <c r="F1650" s="12">
        <v>4</v>
      </c>
      <c r="G1650" s="12">
        <v>721.54</v>
      </c>
      <c r="H1650" s="41">
        <v>0.21</v>
      </c>
      <c r="I1650" s="12" t="s">
        <v>1952</v>
      </c>
      <c r="J1650" s="12">
        <v>2280.0664000000002</v>
      </c>
      <c r="K1650" s="17">
        <f t="shared" si="75"/>
        <v>4</v>
      </c>
      <c r="L1650" s="20">
        <f t="shared" si="76"/>
        <v>721.54</v>
      </c>
      <c r="M1650" s="45">
        <f t="shared" si="77"/>
        <v>0.21</v>
      </c>
    </row>
    <row r="1651" spans="1:13" x14ac:dyDescent="0.3">
      <c r="A1651" s="11" t="s">
        <v>3609</v>
      </c>
      <c r="B1651" s="39">
        <v>45787</v>
      </c>
      <c r="C1651" s="12" t="s">
        <v>206</v>
      </c>
      <c r="D1651" s="12" t="s">
        <v>1686</v>
      </c>
      <c r="E1651" s="12" t="s">
        <v>1914</v>
      </c>
      <c r="F1651" s="12">
        <v>1</v>
      </c>
      <c r="G1651" s="12">
        <v>228.69</v>
      </c>
      <c r="H1651" s="41">
        <v>0.14000000000000001</v>
      </c>
      <c r="I1651" s="12" t="s">
        <v>1952</v>
      </c>
      <c r="J1651" s="12">
        <v>196.67339999999999</v>
      </c>
      <c r="K1651" s="17">
        <f t="shared" si="75"/>
        <v>1</v>
      </c>
      <c r="L1651" s="20">
        <f t="shared" si="76"/>
        <v>228.69</v>
      </c>
      <c r="M1651" s="45">
        <f t="shared" si="77"/>
        <v>0.14000000000000001</v>
      </c>
    </row>
    <row r="1652" spans="1:13" x14ac:dyDescent="0.3">
      <c r="A1652" s="11" t="s">
        <v>3610</v>
      </c>
      <c r="B1652" s="39">
        <v>45929</v>
      </c>
      <c r="C1652" s="12" t="s">
        <v>1123</v>
      </c>
      <c r="D1652" s="12" t="s">
        <v>1734</v>
      </c>
      <c r="E1652" s="12" t="s">
        <v>1917</v>
      </c>
      <c r="F1652" s="12">
        <v>1</v>
      </c>
      <c r="G1652" s="12">
        <v>899.09</v>
      </c>
      <c r="H1652" s="41">
        <v>0.2</v>
      </c>
      <c r="I1652" s="12" t="s">
        <v>1954</v>
      </c>
      <c r="J1652" s="12">
        <v>719.27200000000005</v>
      </c>
      <c r="K1652" s="17">
        <f t="shared" si="75"/>
        <v>1</v>
      </c>
      <c r="L1652" s="20">
        <f t="shared" si="76"/>
        <v>899.09</v>
      </c>
      <c r="M1652" s="45">
        <f t="shared" si="77"/>
        <v>0.2</v>
      </c>
    </row>
    <row r="1653" spans="1:13" x14ac:dyDescent="0.3">
      <c r="A1653" s="11" t="s">
        <v>3611</v>
      </c>
      <c r="B1653" s="39">
        <v>45379</v>
      </c>
      <c r="C1653" s="12" t="s">
        <v>1210</v>
      </c>
      <c r="D1653" s="12" t="s">
        <v>1584</v>
      </c>
      <c r="E1653" s="12" t="s">
        <v>1910</v>
      </c>
      <c r="F1653" s="12">
        <v>4</v>
      </c>
      <c r="G1653" s="12">
        <v>195.75</v>
      </c>
      <c r="H1653" s="41">
        <v>0.17</v>
      </c>
      <c r="I1653" s="12" t="s">
        <v>1952</v>
      </c>
      <c r="J1653" s="12">
        <v>649.89</v>
      </c>
      <c r="K1653" s="17">
        <f t="shared" si="75"/>
        <v>4</v>
      </c>
      <c r="L1653" s="20">
        <f t="shared" si="76"/>
        <v>195.75</v>
      </c>
      <c r="M1653" s="45">
        <f t="shared" si="77"/>
        <v>0.17</v>
      </c>
    </row>
    <row r="1654" spans="1:13" x14ac:dyDescent="0.3">
      <c r="A1654" s="11" t="s">
        <v>3612</v>
      </c>
      <c r="B1654" s="39">
        <v>45532</v>
      </c>
      <c r="C1654" s="12" t="s">
        <v>1333</v>
      </c>
      <c r="D1654" s="12" t="s">
        <v>1855</v>
      </c>
      <c r="E1654" s="12" t="s">
        <v>1929</v>
      </c>
      <c r="F1654" s="12">
        <v>3</v>
      </c>
      <c r="G1654" s="12">
        <v>199.13</v>
      </c>
      <c r="H1654" s="41">
        <v>0.24</v>
      </c>
      <c r="I1654" s="12" t="s">
        <v>1952</v>
      </c>
      <c r="J1654" s="12">
        <v>454.01639999999998</v>
      </c>
      <c r="K1654" s="17">
        <f t="shared" si="75"/>
        <v>3</v>
      </c>
      <c r="L1654" s="20">
        <f t="shared" si="76"/>
        <v>199.13</v>
      </c>
      <c r="M1654" s="45">
        <f t="shared" si="77"/>
        <v>0.24</v>
      </c>
    </row>
    <row r="1655" spans="1:13" x14ac:dyDescent="0.3">
      <c r="A1655" s="11" t="s">
        <v>3613</v>
      </c>
      <c r="B1655" s="39">
        <v>45466</v>
      </c>
      <c r="C1655" s="12" t="s">
        <v>541</v>
      </c>
      <c r="D1655" s="12" t="s">
        <v>1635</v>
      </c>
      <c r="E1655" s="12" t="s">
        <v>1927</v>
      </c>
      <c r="F1655" s="12">
        <v>2</v>
      </c>
      <c r="G1655" s="12">
        <v>833.62</v>
      </c>
      <c r="H1655" s="41">
        <v>0.18</v>
      </c>
      <c r="I1655" s="12" t="s">
        <v>1952</v>
      </c>
      <c r="J1655" s="12">
        <v>1367.1368</v>
      </c>
      <c r="K1655" s="17">
        <f t="shared" si="75"/>
        <v>2</v>
      </c>
      <c r="L1655" s="20">
        <f t="shared" si="76"/>
        <v>833.62</v>
      </c>
      <c r="M1655" s="45">
        <f t="shared" si="77"/>
        <v>0.18</v>
      </c>
    </row>
    <row r="1656" spans="1:13" x14ac:dyDescent="0.3">
      <c r="A1656" s="11" t="s">
        <v>3614</v>
      </c>
      <c r="B1656" s="39">
        <v>45395</v>
      </c>
      <c r="C1656" s="12" t="s">
        <v>1499</v>
      </c>
      <c r="D1656" s="12" t="s">
        <v>1801</v>
      </c>
      <c r="E1656" s="12" t="s">
        <v>1880</v>
      </c>
      <c r="F1656" s="12">
        <v>1</v>
      </c>
      <c r="G1656" s="12">
        <v>676.26</v>
      </c>
      <c r="H1656" s="41">
        <v>0.14000000000000001</v>
      </c>
      <c r="I1656" s="12" t="s">
        <v>1952</v>
      </c>
      <c r="J1656" s="12">
        <v>581.58359999999993</v>
      </c>
      <c r="K1656" s="17">
        <f t="shared" si="75"/>
        <v>1</v>
      </c>
      <c r="L1656" s="20">
        <f t="shared" si="76"/>
        <v>676.26</v>
      </c>
      <c r="M1656" s="45">
        <f t="shared" si="77"/>
        <v>0.14000000000000001</v>
      </c>
    </row>
    <row r="1657" spans="1:13" x14ac:dyDescent="0.3">
      <c r="A1657" s="11" t="s">
        <v>3615</v>
      </c>
      <c r="B1657" s="39">
        <v>45708</v>
      </c>
      <c r="C1657" s="12" t="s">
        <v>134</v>
      </c>
      <c r="D1657" s="12" t="s">
        <v>1755</v>
      </c>
      <c r="E1657" s="12" t="s">
        <v>1914</v>
      </c>
      <c r="F1657" s="12">
        <v>2</v>
      </c>
      <c r="G1657" s="12">
        <v>666.49</v>
      </c>
      <c r="H1657" s="41">
        <v>0.06</v>
      </c>
      <c r="I1657" s="12" t="s">
        <v>1952</v>
      </c>
      <c r="J1657" s="12">
        <v>1253.0011999999999</v>
      </c>
      <c r="K1657" s="17">
        <f t="shared" si="75"/>
        <v>2</v>
      </c>
      <c r="L1657" s="20">
        <f t="shared" si="76"/>
        <v>666.49</v>
      </c>
      <c r="M1657" s="45">
        <f t="shared" si="77"/>
        <v>0.06</v>
      </c>
    </row>
    <row r="1658" spans="1:13" x14ac:dyDescent="0.3">
      <c r="A1658" s="11" t="s">
        <v>3616</v>
      </c>
      <c r="B1658" s="39">
        <v>45735</v>
      </c>
      <c r="C1658" s="12" t="s">
        <v>1430</v>
      </c>
      <c r="D1658" s="12" t="s">
        <v>1611</v>
      </c>
      <c r="E1658" s="12" t="s">
        <v>1897</v>
      </c>
      <c r="F1658" s="12">
        <v>3</v>
      </c>
      <c r="G1658" s="12">
        <v>471.19</v>
      </c>
      <c r="H1658" s="41">
        <v>0.28000000000000003</v>
      </c>
      <c r="I1658" s="12" t="s">
        <v>1957</v>
      </c>
      <c r="J1658" s="12">
        <v>1017.7704</v>
      </c>
      <c r="K1658" s="17">
        <f t="shared" si="75"/>
        <v>3</v>
      </c>
      <c r="L1658" s="20">
        <f t="shared" si="76"/>
        <v>471.19</v>
      </c>
      <c r="M1658" s="45">
        <f t="shared" si="77"/>
        <v>0.28000000000000003</v>
      </c>
    </row>
    <row r="1659" spans="1:13" x14ac:dyDescent="0.3">
      <c r="A1659" s="11" t="s">
        <v>3617</v>
      </c>
      <c r="B1659" s="39">
        <v>45237</v>
      </c>
      <c r="C1659" s="12" t="s">
        <v>418</v>
      </c>
      <c r="D1659" s="12" t="s">
        <v>1584</v>
      </c>
      <c r="E1659" s="12" t="s">
        <v>1894</v>
      </c>
      <c r="F1659" s="12">
        <v>4</v>
      </c>
      <c r="G1659" s="12">
        <v>555.65</v>
      </c>
      <c r="H1659" s="41">
        <v>0.25</v>
      </c>
      <c r="I1659" s="12" t="s">
        <v>1957</v>
      </c>
      <c r="J1659" s="12">
        <v>1666.95</v>
      </c>
      <c r="K1659" s="17">
        <f t="shared" si="75"/>
        <v>4</v>
      </c>
      <c r="L1659" s="20">
        <f t="shared" si="76"/>
        <v>555.65</v>
      </c>
      <c r="M1659" s="45">
        <f t="shared" si="77"/>
        <v>0.25</v>
      </c>
    </row>
    <row r="1660" spans="1:13" x14ac:dyDescent="0.3">
      <c r="A1660" s="11" t="s">
        <v>3618</v>
      </c>
      <c r="B1660" s="39">
        <v>45282</v>
      </c>
      <c r="C1660" s="12" t="s">
        <v>145</v>
      </c>
      <c r="D1660" s="12" t="s">
        <v>1861</v>
      </c>
      <c r="E1660" s="12" t="s">
        <v>1927</v>
      </c>
      <c r="F1660" s="12">
        <v>2</v>
      </c>
      <c r="G1660" s="12">
        <v>100.42</v>
      </c>
      <c r="H1660" s="41">
        <v>0.06</v>
      </c>
      <c r="I1660" s="12" t="s">
        <v>1952</v>
      </c>
      <c r="J1660" s="12">
        <v>188.78960000000001</v>
      </c>
      <c r="K1660" s="17">
        <f t="shared" si="75"/>
        <v>2</v>
      </c>
      <c r="L1660" s="20">
        <f t="shared" si="76"/>
        <v>100.42</v>
      </c>
      <c r="M1660" s="45">
        <f t="shared" si="77"/>
        <v>0.06</v>
      </c>
    </row>
    <row r="1661" spans="1:13" x14ac:dyDescent="0.3">
      <c r="A1661" s="11" t="s">
        <v>3619</v>
      </c>
      <c r="B1661" s="39">
        <v>45337</v>
      </c>
      <c r="C1661" s="12" t="s">
        <v>195</v>
      </c>
      <c r="D1661" s="12" t="s">
        <v>1870</v>
      </c>
      <c r="E1661" s="12" t="s">
        <v>1938</v>
      </c>
      <c r="F1661" s="12">
        <v>3</v>
      </c>
      <c r="G1661" s="12">
        <v>981.69</v>
      </c>
      <c r="H1661" s="41">
        <v>0.05</v>
      </c>
      <c r="I1661" s="12" t="s">
        <v>1957</v>
      </c>
      <c r="J1661" s="12">
        <v>2797.8164999999999</v>
      </c>
      <c r="K1661" s="17">
        <f t="shared" si="75"/>
        <v>3</v>
      </c>
      <c r="L1661" s="20">
        <f t="shared" si="76"/>
        <v>981.69</v>
      </c>
      <c r="M1661" s="45">
        <f t="shared" si="77"/>
        <v>0.05</v>
      </c>
    </row>
    <row r="1662" spans="1:13" x14ac:dyDescent="0.3">
      <c r="A1662" s="11" t="s">
        <v>3620</v>
      </c>
      <c r="B1662" s="39">
        <v>45310</v>
      </c>
      <c r="C1662" s="12" t="s">
        <v>1039</v>
      </c>
      <c r="D1662" s="12" t="s">
        <v>1593</v>
      </c>
      <c r="E1662" s="12" t="s">
        <v>1932</v>
      </c>
      <c r="F1662" s="12">
        <v>2</v>
      </c>
      <c r="G1662" s="12">
        <v>848.87</v>
      </c>
      <c r="H1662" s="41">
        <v>0.09</v>
      </c>
      <c r="I1662" s="12" t="s">
        <v>1957</v>
      </c>
      <c r="J1662" s="12">
        <v>1544.9434000000001</v>
      </c>
      <c r="K1662" s="17">
        <f t="shared" si="75"/>
        <v>2</v>
      </c>
      <c r="L1662" s="20">
        <f t="shared" si="76"/>
        <v>848.87</v>
      </c>
      <c r="M1662" s="45">
        <f t="shared" si="77"/>
        <v>0.09</v>
      </c>
    </row>
    <row r="1663" spans="1:13" x14ac:dyDescent="0.3">
      <c r="A1663" s="11" t="s">
        <v>3621</v>
      </c>
      <c r="B1663" s="39">
        <v>45230</v>
      </c>
      <c r="C1663" s="12" t="s">
        <v>1183</v>
      </c>
      <c r="D1663" s="12" t="s">
        <v>1864</v>
      </c>
      <c r="E1663" s="12" t="s">
        <v>1917</v>
      </c>
      <c r="F1663" s="12">
        <v>3</v>
      </c>
      <c r="G1663" s="12">
        <v>582.32000000000005</v>
      </c>
      <c r="H1663" s="41">
        <v>0</v>
      </c>
      <c r="I1663" s="12" t="s">
        <v>1954</v>
      </c>
      <c r="J1663" s="12">
        <v>1746.96</v>
      </c>
      <c r="K1663" s="17">
        <f t="shared" si="75"/>
        <v>3</v>
      </c>
      <c r="L1663" s="20">
        <f t="shared" si="76"/>
        <v>582.32000000000005</v>
      </c>
      <c r="M1663" s="45">
        <f t="shared" si="77"/>
        <v>0</v>
      </c>
    </row>
    <row r="1664" spans="1:13" x14ac:dyDescent="0.3">
      <c r="A1664" s="11" t="s">
        <v>3622</v>
      </c>
      <c r="B1664" s="39">
        <v>45341</v>
      </c>
      <c r="C1664" s="12" t="s">
        <v>574</v>
      </c>
      <c r="D1664" s="12" t="s">
        <v>1721</v>
      </c>
      <c r="E1664" s="12" t="s">
        <v>1935</v>
      </c>
      <c r="F1664" s="12">
        <v>2</v>
      </c>
      <c r="G1664" s="12">
        <v>869.43</v>
      </c>
      <c r="H1664" s="41">
        <v>0.24</v>
      </c>
      <c r="I1664" s="12" t="s">
        <v>1957</v>
      </c>
      <c r="J1664" s="12">
        <v>1321.5336</v>
      </c>
      <c r="K1664" s="17">
        <f t="shared" si="75"/>
        <v>2</v>
      </c>
      <c r="L1664" s="20">
        <f t="shared" si="76"/>
        <v>869.43</v>
      </c>
      <c r="M1664" s="45">
        <f t="shared" si="77"/>
        <v>0.24</v>
      </c>
    </row>
    <row r="1665" spans="1:13" x14ac:dyDescent="0.3">
      <c r="A1665" s="11" t="s">
        <v>3623</v>
      </c>
      <c r="B1665" s="39">
        <v>45440</v>
      </c>
      <c r="C1665" s="12" t="s">
        <v>96</v>
      </c>
      <c r="D1665" s="12" t="s">
        <v>1737</v>
      </c>
      <c r="E1665" s="12" t="s">
        <v>1897</v>
      </c>
      <c r="F1665" s="12">
        <v>1</v>
      </c>
      <c r="G1665" s="12">
        <v>62.26</v>
      </c>
      <c r="H1665" s="41">
        <v>0.03</v>
      </c>
      <c r="I1665" s="12" t="s">
        <v>1957</v>
      </c>
      <c r="J1665" s="12">
        <v>60.392200000000003</v>
      </c>
      <c r="K1665" s="17">
        <f t="shared" si="75"/>
        <v>1</v>
      </c>
      <c r="L1665" s="20">
        <f t="shared" si="76"/>
        <v>62.26</v>
      </c>
      <c r="M1665" s="45">
        <f t="shared" si="77"/>
        <v>0.03</v>
      </c>
    </row>
    <row r="1666" spans="1:13" x14ac:dyDescent="0.3">
      <c r="A1666" s="11" t="s">
        <v>3624</v>
      </c>
      <c r="B1666" s="39">
        <v>45798</v>
      </c>
      <c r="C1666" s="12" t="s">
        <v>517</v>
      </c>
      <c r="D1666" s="12" t="s">
        <v>1689</v>
      </c>
      <c r="E1666" s="12" t="s">
        <v>1927</v>
      </c>
      <c r="F1666" s="12">
        <v>3</v>
      </c>
      <c r="G1666" s="12">
        <v>343.97</v>
      </c>
      <c r="H1666" s="41">
        <v>0.04</v>
      </c>
      <c r="I1666" s="12" t="s">
        <v>1957</v>
      </c>
      <c r="J1666" s="12">
        <v>990.6336</v>
      </c>
      <c r="K1666" s="17">
        <f t="shared" ref="K1666:K1729" si="78">IF(F1666="",AVERAGEIF($D$2:$D$2000,D1666,$F$2:$F$2000),F1666)</f>
        <v>3</v>
      </c>
      <c r="L1666" s="20">
        <f t="shared" ref="L1666:L1729" si="79">IF(G1666="",AVERAGEIF($D$2:$D$2000,D1666,$G$2:$G$2000),G1666)</f>
        <v>343.97</v>
      </c>
      <c r="M1666" s="45">
        <f t="shared" ref="M1666:M1729" si="80">IF(H1666="",AVERAGE($D$2:$D$2000,D1666,$H$2:$H$2000),H1666)</f>
        <v>0.04</v>
      </c>
    </row>
    <row r="1667" spans="1:13" x14ac:dyDescent="0.3">
      <c r="A1667" s="11" t="s">
        <v>3625</v>
      </c>
      <c r="B1667" s="39">
        <v>45293</v>
      </c>
      <c r="C1667" s="12" t="s">
        <v>967</v>
      </c>
      <c r="D1667" s="12" t="s">
        <v>1641</v>
      </c>
      <c r="E1667" s="12" t="s">
        <v>1922</v>
      </c>
      <c r="F1667" s="12">
        <v>3</v>
      </c>
      <c r="G1667" s="12">
        <v>304.67</v>
      </c>
      <c r="H1667" s="41">
        <v>0.11</v>
      </c>
      <c r="I1667" s="12" t="s">
        <v>1952</v>
      </c>
      <c r="J1667" s="12">
        <v>813.46889999999996</v>
      </c>
      <c r="K1667" s="17">
        <f t="shared" si="78"/>
        <v>3</v>
      </c>
      <c r="L1667" s="20">
        <f t="shared" si="79"/>
        <v>304.67</v>
      </c>
      <c r="M1667" s="45">
        <f t="shared" si="80"/>
        <v>0.11</v>
      </c>
    </row>
    <row r="1668" spans="1:13" x14ac:dyDescent="0.3">
      <c r="A1668" s="11" t="s">
        <v>3626</v>
      </c>
      <c r="B1668" s="39">
        <v>45296</v>
      </c>
      <c r="C1668" s="12" t="s">
        <v>1153</v>
      </c>
      <c r="D1668" s="12" t="s">
        <v>1651</v>
      </c>
      <c r="E1668" s="12" t="s">
        <v>1914</v>
      </c>
      <c r="F1668" s="12">
        <v>4</v>
      </c>
      <c r="G1668" s="12">
        <v>208.34</v>
      </c>
      <c r="H1668" s="41">
        <v>0.01</v>
      </c>
      <c r="I1668" s="12" t="s">
        <v>1954</v>
      </c>
      <c r="J1668" s="12">
        <v>825.02639999999997</v>
      </c>
      <c r="K1668" s="17">
        <f t="shared" si="78"/>
        <v>4</v>
      </c>
      <c r="L1668" s="20">
        <f t="shared" si="79"/>
        <v>208.34</v>
      </c>
      <c r="M1668" s="45">
        <f t="shared" si="80"/>
        <v>0.01</v>
      </c>
    </row>
    <row r="1669" spans="1:13" x14ac:dyDescent="0.3">
      <c r="A1669" s="11" t="s">
        <v>3627</v>
      </c>
      <c r="B1669" s="39">
        <v>45860</v>
      </c>
      <c r="C1669" s="12" t="s">
        <v>994</v>
      </c>
      <c r="D1669" s="12" t="s">
        <v>1834</v>
      </c>
      <c r="E1669" s="12" t="s">
        <v>1885</v>
      </c>
      <c r="F1669" s="12">
        <v>1</v>
      </c>
      <c r="G1669" s="12">
        <v>119.04</v>
      </c>
      <c r="H1669" s="41">
        <v>0.13</v>
      </c>
      <c r="I1669" s="12" t="s">
        <v>1957</v>
      </c>
      <c r="J1669" s="12">
        <v>103.56480000000001</v>
      </c>
      <c r="K1669" s="17">
        <f t="shared" si="78"/>
        <v>1</v>
      </c>
      <c r="L1669" s="20">
        <f t="shared" si="79"/>
        <v>119.04</v>
      </c>
      <c r="M1669" s="45">
        <f t="shared" si="80"/>
        <v>0.13</v>
      </c>
    </row>
    <row r="1670" spans="1:13" x14ac:dyDescent="0.3">
      <c r="A1670" s="11" t="s">
        <v>3628</v>
      </c>
      <c r="B1670" s="39">
        <v>45843</v>
      </c>
      <c r="C1670" s="12" t="s">
        <v>1021</v>
      </c>
      <c r="D1670" s="12" t="s">
        <v>1705</v>
      </c>
      <c r="E1670" s="12" t="s">
        <v>1914</v>
      </c>
      <c r="F1670" s="12">
        <v>4</v>
      </c>
      <c r="G1670" s="12">
        <v>791.65</v>
      </c>
      <c r="H1670" s="41">
        <v>0.06</v>
      </c>
      <c r="I1670" s="12" t="s">
        <v>1957</v>
      </c>
      <c r="J1670" s="12">
        <v>2976.6039999999998</v>
      </c>
      <c r="K1670" s="17">
        <f t="shared" si="78"/>
        <v>4</v>
      </c>
      <c r="L1670" s="20">
        <f t="shared" si="79"/>
        <v>791.65</v>
      </c>
      <c r="M1670" s="45">
        <f t="shared" si="80"/>
        <v>0.06</v>
      </c>
    </row>
    <row r="1671" spans="1:13" x14ac:dyDescent="0.3">
      <c r="A1671" s="11" t="s">
        <v>3629</v>
      </c>
      <c r="B1671" s="39">
        <v>45862</v>
      </c>
      <c r="C1671" s="12" t="s">
        <v>202</v>
      </c>
      <c r="D1671" s="12" t="s">
        <v>1607</v>
      </c>
      <c r="E1671" s="12" t="s">
        <v>1889</v>
      </c>
      <c r="F1671" s="12">
        <v>2</v>
      </c>
      <c r="G1671" s="12">
        <v>414.86</v>
      </c>
      <c r="H1671" s="41">
        <v>0.23</v>
      </c>
      <c r="I1671" s="12" t="s">
        <v>1952</v>
      </c>
      <c r="J1671" s="12">
        <v>638.88440000000003</v>
      </c>
      <c r="K1671" s="17">
        <f t="shared" si="78"/>
        <v>2</v>
      </c>
      <c r="L1671" s="20">
        <f t="shared" si="79"/>
        <v>414.86</v>
      </c>
      <c r="M1671" s="45">
        <f t="shared" si="80"/>
        <v>0.23</v>
      </c>
    </row>
    <row r="1672" spans="1:13" x14ac:dyDescent="0.3">
      <c r="A1672" s="11" t="s">
        <v>3630</v>
      </c>
      <c r="B1672" s="39">
        <v>45385</v>
      </c>
      <c r="C1672" s="12" t="s">
        <v>1482</v>
      </c>
      <c r="D1672" s="12" t="s">
        <v>1686</v>
      </c>
      <c r="E1672" s="12" t="s">
        <v>1922</v>
      </c>
      <c r="F1672" s="12">
        <v>2</v>
      </c>
      <c r="G1672" s="12">
        <v>960.81</v>
      </c>
      <c r="H1672" s="41">
        <v>0.28000000000000003</v>
      </c>
      <c r="I1672" s="12" t="s">
        <v>1954</v>
      </c>
      <c r="J1672" s="12">
        <v>1383.5663999999999</v>
      </c>
      <c r="K1672" s="17">
        <f t="shared" si="78"/>
        <v>2</v>
      </c>
      <c r="L1672" s="20">
        <f t="shared" si="79"/>
        <v>960.81</v>
      </c>
      <c r="M1672" s="45">
        <f t="shared" si="80"/>
        <v>0.28000000000000003</v>
      </c>
    </row>
    <row r="1673" spans="1:13" x14ac:dyDescent="0.3">
      <c r="A1673" s="11" t="s">
        <v>3631</v>
      </c>
      <c r="B1673" s="39">
        <v>45668</v>
      </c>
      <c r="C1673" s="12" t="s">
        <v>697</v>
      </c>
      <c r="D1673" s="12" t="s">
        <v>1725</v>
      </c>
      <c r="E1673" s="12" t="s">
        <v>1897</v>
      </c>
      <c r="F1673" s="12">
        <v>4</v>
      </c>
      <c r="G1673" s="12">
        <v>943.36</v>
      </c>
      <c r="H1673" s="41">
        <v>0.18</v>
      </c>
      <c r="I1673" s="12" t="s">
        <v>1954</v>
      </c>
      <c r="J1673" s="12">
        <v>3094.2208000000001</v>
      </c>
      <c r="K1673" s="17">
        <f t="shared" si="78"/>
        <v>4</v>
      </c>
      <c r="L1673" s="20">
        <f t="shared" si="79"/>
        <v>943.36</v>
      </c>
      <c r="M1673" s="45">
        <f t="shared" si="80"/>
        <v>0.18</v>
      </c>
    </row>
    <row r="1674" spans="1:13" x14ac:dyDescent="0.3">
      <c r="A1674" s="11" t="s">
        <v>3632</v>
      </c>
      <c r="B1674" s="39">
        <v>45561</v>
      </c>
      <c r="C1674" s="12" t="s">
        <v>700</v>
      </c>
      <c r="D1674" s="12" t="s">
        <v>2054</v>
      </c>
      <c r="E1674" s="12" t="s">
        <v>1925</v>
      </c>
      <c r="F1674" s="12">
        <v>1</v>
      </c>
      <c r="G1674" s="12">
        <v>830.42</v>
      </c>
      <c r="H1674" s="41">
        <v>0.26</v>
      </c>
      <c r="I1674" s="12" t="s">
        <v>1957</v>
      </c>
      <c r="J1674" s="12">
        <v>614.51080000000002</v>
      </c>
      <c r="K1674" s="17">
        <f t="shared" si="78"/>
        <v>1</v>
      </c>
      <c r="L1674" s="20">
        <f t="shared" si="79"/>
        <v>830.42</v>
      </c>
      <c r="M1674" s="45">
        <f t="shared" si="80"/>
        <v>0.26</v>
      </c>
    </row>
    <row r="1675" spans="1:13" x14ac:dyDescent="0.3">
      <c r="A1675" s="11" t="s">
        <v>3633</v>
      </c>
      <c r="B1675" s="39">
        <v>45637</v>
      </c>
      <c r="C1675" s="12" t="s">
        <v>1117</v>
      </c>
      <c r="D1675" s="12" t="s">
        <v>1776</v>
      </c>
      <c r="E1675" s="12" t="s">
        <v>1935</v>
      </c>
      <c r="F1675" s="12">
        <v>1</v>
      </c>
      <c r="G1675" s="12">
        <v>762.55</v>
      </c>
      <c r="H1675" s="41">
        <v>0.19</v>
      </c>
      <c r="I1675" s="12" t="s">
        <v>1952</v>
      </c>
      <c r="J1675" s="12">
        <v>617.66549999999995</v>
      </c>
      <c r="K1675" s="17">
        <f t="shared" si="78"/>
        <v>1</v>
      </c>
      <c r="L1675" s="20">
        <f t="shared" si="79"/>
        <v>762.55</v>
      </c>
      <c r="M1675" s="45">
        <f t="shared" si="80"/>
        <v>0.19</v>
      </c>
    </row>
    <row r="1676" spans="1:13" x14ac:dyDescent="0.3">
      <c r="A1676" s="11" t="s">
        <v>3634</v>
      </c>
      <c r="B1676" s="39">
        <v>45839</v>
      </c>
      <c r="C1676" s="12" t="s">
        <v>1087</v>
      </c>
      <c r="D1676" s="12" t="s">
        <v>1798</v>
      </c>
      <c r="E1676" s="12" t="s">
        <v>1938</v>
      </c>
      <c r="F1676" s="12">
        <v>2</v>
      </c>
      <c r="G1676" s="12">
        <v>464.43</v>
      </c>
      <c r="H1676" s="41">
        <v>0.24</v>
      </c>
      <c r="I1676" s="12" t="s">
        <v>1957</v>
      </c>
      <c r="J1676" s="12">
        <v>705.93360000000007</v>
      </c>
      <c r="K1676" s="17">
        <f t="shared" si="78"/>
        <v>2</v>
      </c>
      <c r="L1676" s="20">
        <f t="shared" si="79"/>
        <v>464.43</v>
      </c>
      <c r="M1676" s="45">
        <f t="shared" si="80"/>
        <v>0.24</v>
      </c>
    </row>
    <row r="1677" spans="1:13" x14ac:dyDescent="0.3">
      <c r="A1677" s="11" t="s">
        <v>3635</v>
      </c>
      <c r="B1677" s="39">
        <v>45851</v>
      </c>
      <c r="C1677" s="12" t="s">
        <v>78</v>
      </c>
      <c r="D1677" s="12" t="s">
        <v>1767</v>
      </c>
      <c r="E1677" s="12" t="s">
        <v>1938</v>
      </c>
      <c r="F1677" s="12">
        <v>1</v>
      </c>
      <c r="G1677" s="12">
        <v>711.08</v>
      </c>
      <c r="H1677" s="41">
        <v>0.24</v>
      </c>
      <c r="I1677" s="12" t="s">
        <v>1954</v>
      </c>
      <c r="J1677" s="12">
        <v>540.42079999999999</v>
      </c>
      <c r="K1677" s="17">
        <f t="shared" si="78"/>
        <v>1</v>
      </c>
      <c r="L1677" s="20">
        <f t="shared" si="79"/>
        <v>711.08</v>
      </c>
      <c r="M1677" s="45">
        <f t="shared" si="80"/>
        <v>0.24</v>
      </c>
    </row>
    <row r="1678" spans="1:13" x14ac:dyDescent="0.3">
      <c r="A1678" s="11" t="s">
        <v>3636</v>
      </c>
      <c r="B1678" s="39">
        <v>45656</v>
      </c>
      <c r="C1678" s="12" t="s">
        <v>813</v>
      </c>
      <c r="D1678" s="12" t="s">
        <v>1708</v>
      </c>
      <c r="E1678" s="12" t="s">
        <v>1927</v>
      </c>
      <c r="F1678" s="12">
        <v>2</v>
      </c>
      <c r="G1678" s="12">
        <v>984.96</v>
      </c>
      <c r="H1678" s="41">
        <v>0.16</v>
      </c>
      <c r="I1678" s="12" t="s">
        <v>1954</v>
      </c>
      <c r="J1678" s="12">
        <v>1654.7328</v>
      </c>
      <c r="K1678" s="17">
        <f t="shared" si="78"/>
        <v>2</v>
      </c>
      <c r="L1678" s="20">
        <f t="shared" si="79"/>
        <v>984.96</v>
      </c>
      <c r="M1678" s="45">
        <f t="shared" si="80"/>
        <v>0.16</v>
      </c>
    </row>
    <row r="1679" spans="1:13" x14ac:dyDescent="0.3">
      <c r="A1679" s="11" t="s">
        <v>3637</v>
      </c>
      <c r="B1679" s="39">
        <v>45759</v>
      </c>
      <c r="C1679" s="12" t="s">
        <v>1087</v>
      </c>
      <c r="D1679" s="12" t="s">
        <v>1686</v>
      </c>
      <c r="E1679" s="12" t="s">
        <v>1922</v>
      </c>
      <c r="F1679" s="12">
        <v>1</v>
      </c>
      <c r="G1679" s="12">
        <v>21.14</v>
      </c>
      <c r="H1679" s="41">
        <v>0.06</v>
      </c>
      <c r="I1679" s="12" t="s">
        <v>1957</v>
      </c>
      <c r="J1679" s="12">
        <v>19.871600000000001</v>
      </c>
      <c r="K1679" s="17">
        <f t="shared" si="78"/>
        <v>1</v>
      </c>
      <c r="L1679" s="20">
        <f t="shared" si="79"/>
        <v>21.14</v>
      </c>
      <c r="M1679" s="45">
        <f t="shared" si="80"/>
        <v>0.06</v>
      </c>
    </row>
    <row r="1680" spans="1:13" x14ac:dyDescent="0.3">
      <c r="A1680" s="11" t="s">
        <v>3638</v>
      </c>
      <c r="B1680" s="39">
        <v>45679</v>
      </c>
      <c r="C1680" s="12" t="s">
        <v>379</v>
      </c>
      <c r="D1680" s="12" t="s">
        <v>1870</v>
      </c>
      <c r="E1680" s="12" t="s">
        <v>1910</v>
      </c>
      <c r="F1680" s="12">
        <v>1</v>
      </c>
      <c r="G1680" s="12">
        <v>343.03</v>
      </c>
      <c r="H1680" s="41">
        <v>0.16</v>
      </c>
      <c r="I1680" s="12" t="s">
        <v>1952</v>
      </c>
      <c r="J1680" s="12">
        <v>288.14519999999999</v>
      </c>
      <c r="K1680" s="17">
        <f t="shared" si="78"/>
        <v>1</v>
      </c>
      <c r="L1680" s="20">
        <f t="shared" si="79"/>
        <v>343.03</v>
      </c>
      <c r="M1680" s="45">
        <f t="shared" si="80"/>
        <v>0.16</v>
      </c>
    </row>
    <row r="1681" spans="1:13" x14ac:dyDescent="0.3">
      <c r="A1681" s="11" t="s">
        <v>3639</v>
      </c>
      <c r="B1681" s="39">
        <v>45237</v>
      </c>
      <c r="C1681" s="12" t="s">
        <v>801</v>
      </c>
      <c r="D1681" s="12" t="s">
        <v>1628</v>
      </c>
      <c r="E1681" s="12" t="s">
        <v>1938</v>
      </c>
      <c r="F1681" s="12">
        <v>3</v>
      </c>
      <c r="G1681" s="12">
        <v>94.83</v>
      </c>
      <c r="H1681" s="41">
        <v>0.16</v>
      </c>
      <c r="I1681" s="12" t="s">
        <v>1957</v>
      </c>
      <c r="J1681" s="12">
        <v>238.9716</v>
      </c>
      <c r="K1681" s="17">
        <f t="shared" si="78"/>
        <v>3</v>
      </c>
      <c r="L1681" s="20">
        <f t="shared" si="79"/>
        <v>94.83</v>
      </c>
      <c r="M1681" s="45">
        <f t="shared" si="80"/>
        <v>0.16</v>
      </c>
    </row>
    <row r="1682" spans="1:13" x14ac:dyDescent="0.3">
      <c r="A1682" s="11" t="s">
        <v>3640</v>
      </c>
      <c r="B1682" s="39">
        <v>45790</v>
      </c>
      <c r="C1682" s="12" t="s">
        <v>85</v>
      </c>
      <c r="D1682" s="12" t="s">
        <v>1783</v>
      </c>
      <c r="E1682" s="12" t="s">
        <v>1941</v>
      </c>
      <c r="F1682" s="12">
        <v>3</v>
      </c>
      <c r="G1682" s="12">
        <v>74.66</v>
      </c>
      <c r="H1682" s="41">
        <v>0.03</v>
      </c>
      <c r="I1682" s="12" t="s">
        <v>1954</v>
      </c>
      <c r="J1682" s="12">
        <v>217.26060000000001</v>
      </c>
      <c r="K1682" s="17">
        <f t="shared" si="78"/>
        <v>3</v>
      </c>
      <c r="L1682" s="20">
        <f t="shared" si="79"/>
        <v>74.66</v>
      </c>
      <c r="M1682" s="45">
        <f t="shared" si="80"/>
        <v>0.03</v>
      </c>
    </row>
    <row r="1683" spans="1:13" x14ac:dyDescent="0.3">
      <c r="A1683" s="11" t="s">
        <v>3641</v>
      </c>
      <c r="B1683" s="39">
        <v>45268</v>
      </c>
      <c r="C1683" s="12" t="s">
        <v>470</v>
      </c>
      <c r="D1683" s="12" t="s">
        <v>1682</v>
      </c>
      <c r="E1683" s="12" t="s">
        <v>1929</v>
      </c>
      <c r="F1683" s="12">
        <v>3</v>
      </c>
      <c r="G1683" s="12">
        <v>281.95999999999998</v>
      </c>
      <c r="H1683" s="41">
        <v>0.01</v>
      </c>
      <c r="I1683" s="12" t="s">
        <v>1957</v>
      </c>
      <c r="J1683" s="12">
        <v>837.42119999999989</v>
      </c>
      <c r="K1683" s="17">
        <f t="shared" si="78"/>
        <v>3</v>
      </c>
      <c r="L1683" s="20">
        <f t="shared" si="79"/>
        <v>281.95999999999998</v>
      </c>
      <c r="M1683" s="45">
        <f t="shared" si="80"/>
        <v>0.01</v>
      </c>
    </row>
    <row r="1684" spans="1:13" x14ac:dyDescent="0.3">
      <c r="A1684" s="11" t="s">
        <v>3642</v>
      </c>
      <c r="B1684" s="39">
        <v>45664</v>
      </c>
      <c r="C1684" s="12" t="s">
        <v>768</v>
      </c>
      <c r="D1684" s="12" t="s">
        <v>1789</v>
      </c>
      <c r="E1684" s="12" t="s">
        <v>1938</v>
      </c>
      <c r="F1684" s="12">
        <v>4</v>
      </c>
      <c r="G1684" s="12">
        <v>622.27</v>
      </c>
      <c r="H1684" s="41">
        <v>0.02</v>
      </c>
      <c r="I1684" s="12" t="s">
        <v>1954</v>
      </c>
      <c r="J1684" s="12">
        <v>2439.2984000000001</v>
      </c>
      <c r="K1684" s="17">
        <f t="shared" si="78"/>
        <v>4</v>
      </c>
      <c r="L1684" s="20">
        <f t="shared" si="79"/>
        <v>622.27</v>
      </c>
      <c r="M1684" s="45">
        <f t="shared" si="80"/>
        <v>0.02</v>
      </c>
    </row>
    <row r="1685" spans="1:13" x14ac:dyDescent="0.3">
      <c r="A1685" s="11" t="s">
        <v>3643</v>
      </c>
      <c r="B1685" s="39">
        <v>45475</v>
      </c>
      <c r="C1685" s="12" t="s">
        <v>367</v>
      </c>
      <c r="D1685" s="12" t="s">
        <v>1682</v>
      </c>
      <c r="E1685" s="12" t="s">
        <v>1907</v>
      </c>
      <c r="F1685" s="12">
        <v>2</v>
      </c>
      <c r="G1685" s="12">
        <v>78.27</v>
      </c>
      <c r="H1685" s="41">
        <v>0.28999999999999998</v>
      </c>
      <c r="I1685" s="12" t="s">
        <v>1957</v>
      </c>
      <c r="J1685" s="12">
        <v>111.1434</v>
      </c>
      <c r="K1685" s="17">
        <f t="shared" si="78"/>
        <v>2</v>
      </c>
      <c r="L1685" s="20">
        <f t="shared" si="79"/>
        <v>78.27</v>
      </c>
      <c r="M1685" s="45">
        <f t="shared" si="80"/>
        <v>0.28999999999999998</v>
      </c>
    </row>
    <row r="1686" spans="1:13" x14ac:dyDescent="0.3">
      <c r="A1686" s="11" t="s">
        <v>3644</v>
      </c>
      <c r="B1686" s="39">
        <v>45845</v>
      </c>
      <c r="C1686" s="12" t="s">
        <v>62</v>
      </c>
      <c r="D1686" s="12" t="s">
        <v>1761</v>
      </c>
      <c r="E1686" s="12" t="s">
        <v>1925</v>
      </c>
      <c r="F1686" s="12">
        <v>4</v>
      </c>
      <c r="G1686" s="12">
        <v>676.58</v>
      </c>
      <c r="H1686" s="41">
        <v>0.23</v>
      </c>
      <c r="I1686" s="12" t="s">
        <v>1957</v>
      </c>
      <c r="J1686" s="12">
        <v>2083.8663999999999</v>
      </c>
      <c r="K1686" s="17">
        <f t="shared" si="78"/>
        <v>4</v>
      </c>
      <c r="L1686" s="20">
        <f t="shared" si="79"/>
        <v>676.58</v>
      </c>
      <c r="M1686" s="45">
        <f t="shared" si="80"/>
        <v>0.23</v>
      </c>
    </row>
    <row r="1687" spans="1:13" x14ac:dyDescent="0.3">
      <c r="A1687" s="11" t="s">
        <v>3645</v>
      </c>
      <c r="B1687" s="39">
        <v>45446</v>
      </c>
      <c r="C1687" s="12" t="s">
        <v>2632</v>
      </c>
      <c r="D1687" s="12" t="s">
        <v>1663</v>
      </c>
      <c r="E1687" s="12" t="s">
        <v>1885</v>
      </c>
      <c r="F1687" s="12">
        <v>2</v>
      </c>
      <c r="G1687" s="12">
        <v>938.6</v>
      </c>
      <c r="H1687" s="41">
        <v>0.04</v>
      </c>
      <c r="I1687" s="12" t="s">
        <v>1954</v>
      </c>
      <c r="J1687" s="12">
        <v>1802.1120000000001</v>
      </c>
      <c r="K1687" s="17">
        <f t="shared" si="78"/>
        <v>2</v>
      </c>
      <c r="L1687" s="20">
        <f t="shared" si="79"/>
        <v>938.6</v>
      </c>
      <c r="M1687" s="45">
        <f t="shared" si="80"/>
        <v>0.04</v>
      </c>
    </row>
    <row r="1688" spans="1:13" x14ac:dyDescent="0.3">
      <c r="A1688" s="11" t="s">
        <v>3646</v>
      </c>
      <c r="B1688" s="39">
        <v>45761</v>
      </c>
      <c r="C1688" s="12" t="s">
        <v>1123</v>
      </c>
      <c r="D1688" s="12" t="s">
        <v>1604</v>
      </c>
      <c r="E1688" s="12" t="s">
        <v>1927</v>
      </c>
      <c r="F1688" s="12">
        <v>2</v>
      </c>
      <c r="G1688" s="12">
        <v>859.47</v>
      </c>
      <c r="H1688" s="41">
        <v>0.01</v>
      </c>
      <c r="I1688" s="12" t="s">
        <v>1952</v>
      </c>
      <c r="J1688" s="12">
        <v>1701.7506000000001</v>
      </c>
      <c r="K1688" s="17">
        <f t="shared" si="78"/>
        <v>2</v>
      </c>
      <c r="L1688" s="20">
        <f t="shared" si="79"/>
        <v>859.47</v>
      </c>
      <c r="M1688" s="45">
        <f t="shared" si="80"/>
        <v>0.01</v>
      </c>
    </row>
    <row r="1689" spans="1:13" x14ac:dyDescent="0.3">
      <c r="A1689" s="11" t="s">
        <v>3647</v>
      </c>
      <c r="B1689" s="39">
        <v>45363</v>
      </c>
      <c r="C1689" s="12" t="s">
        <v>218</v>
      </c>
      <c r="D1689" s="12" t="s">
        <v>1651</v>
      </c>
      <c r="E1689" s="12" t="s">
        <v>1927</v>
      </c>
      <c r="F1689" s="12">
        <v>3</v>
      </c>
      <c r="G1689" s="12">
        <v>672.98</v>
      </c>
      <c r="H1689" s="41">
        <v>0.23</v>
      </c>
      <c r="I1689" s="12" t="s">
        <v>1954</v>
      </c>
      <c r="J1689" s="12">
        <v>1554.5838000000001</v>
      </c>
      <c r="K1689" s="17">
        <f t="shared" si="78"/>
        <v>3</v>
      </c>
      <c r="L1689" s="20">
        <f t="shared" si="79"/>
        <v>672.98</v>
      </c>
      <c r="M1689" s="45">
        <f t="shared" si="80"/>
        <v>0.23</v>
      </c>
    </row>
    <row r="1690" spans="1:13" x14ac:dyDescent="0.3">
      <c r="A1690" s="11" t="s">
        <v>3648</v>
      </c>
      <c r="B1690" s="39">
        <v>45420</v>
      </c>
      <c r="C1690" s="12" t="s">
        <v>679</v>
      </c>
      <c r="D1690" s="12" t="s">
        <v>1743</v>
      </c>
      <c r="E1690" s="12" t="s">
        <v>1938</v>
      </c>
      <c r="F1690" s="12">
        <v>1</v>
      </c>
      <c r="G1690" s="12">
        <v>75.8</v>
      </c>
      <c r="H1690" s="41">
        <v>0.28999999999999998</v>
      </c>
      <c r="I1690" s="12" t="s">
        <v>1954</v>
      </c>
      <c r="J1690" s="12">
        <v>53.817999999999998</v>
      </c>
      <c r="K1690" s="17">
        <f t="shared" si="78"/>
        <v>1</v>
      </c>
      <c r="L1690" s="20">
        <f t="shared" si="79"/>
        <v>75.8</v>
      </c>
      <c r="M1690" s="45">
        <f t="shared" si="80"/>
        <v>0.28999999999999998</v>
      </c>
    </row>
    <row r="1691" spans="1:13" x14ac:dyDescent="0.3">
      <c r="A1691" s="11" t="s">
        <v>3649</v>
      </c>
      <c r="B1691" s="39">
        <v>45536</v>
      </c>
      <c r="C1691" s="12" t="s">
        <v>141</v>
      </c>
      <c r="D1691" s="12" t="s">
        <v>1618</v>
      </c>
      <c r="E1691" s="12" t="s">
        <v>1929</v>
      </c>
      <c r="F1691" s="12">
        <v>4</v>
      </c>
      <c r="G1691" s="12">
        <v>742.15</v>
      </c>
      <c r="H1691" s="41">
        <v>0.1</v>
      </c>
      <c r="I1691" s="12" t="s">
        <v>1957</v>
      </c>
      <c r="J1691" s="12">
        <v>2671.74</v>
      </c>
      <c r="K1691" s="17">
        <f t="shared" si="78"/>
        <v>4</v>
      </c>
      <c r="L1691" s="20">
        <f t="shared" si="79"/>
        <v>742.15</v>
      </c>
      <c r="M1691" s="45">
        <f t="shared" si="80"/>
        <v>0.1</v>
      </c>
    </row>
    <row r="1692" spans="1:13" x14ac:dyDescent="0.3">
      <c r="A1692" s="11" t="s">
        <v>3650</v>
      </c>
      <c r="B1692" s="39">
        <v>45445</v>
      </c>
      <c r="C1692" s="12" t="s">
        <v>268</v>
      </c>
      <c r="D1692" s="12" t="s">
        <v>1660</v>
      </c>
      <c r="E1692" s="12" t="s">
        <v>1907</v>
      </c>
      <c r="F1692" s="12">
        <v>1</v>
      </c>
      <c r="G1692" s="12">
        <v>637.39</v>
      </c>
      <c r="H1692" s="41">
        <v>0.22</v>
      </c>
      <c r="I1692" s="12" t="s">
        <v>1954</v>
      </c>
      <c r="J1692" s="12">
        <v>497.16419999999999</v>
      </c>
      <c r="K1692" s="17">
        <f t="shared" si="78"/>
        <v>1</v>
      </c>
      <c r="L1692" s="20">
        <f t="shared" si="79"/>
        <v>637.39</v>
      </c>
      <c r="M1692" s="45">
        <f t="shared" si="80"/>
        <v>0.22</v>
      </c>
    </row>
    <row r="1693" spans="1:13" x14ac:dyDescent="0.3">
      <c r="A1693" s="11" t="s">
        <v>3651</v>
      </c>
      <c r="B1693" s="39">
        <v>45230</v>
      </c>
      <c r="C1693" s="12" t="s">
        <v>1231</v>
      </c>
      <c r="D1693" s="12" t="s">
        <v>1574</v>
      </c>
      <c r="E1693" s="12" t="s">
        <v>1935</v>
      </c>
      <c r="F1693" s="12">
        <v>1</v>
      </c>
      <c r="G1693" s="12">
        <v>631</v>
      </c>
      <c r="H1693" s="41">
        <v>0.04</v>
      </c>
      <c r="I1693" s="12" t="s">
        <v>1952</v>
      </c>
      <c r="J1693" s="12">
        <v>605.76</v>
      </c>
      <c r="K1693" s="17">
        <f t="shared" si="78"/>
        <v>1</v>
      </c>
      <c r="L1693" s="20">
        <f t="shared" si="79"/>
        <v>631</v>
      </c>
      <c r="M1693" s="45">
        <f t="shared" si="80"/>
        <v>0.04</v>
      </c>
    </row>
    <row r="1694" spans="1:13" x14ac:dyDescent="0.3">
      <c r="A1694" s="11" t="s">
        <v>3652</v>
      </c>
      <c r="B1694" s="39">
        <v>45916</v>
      </c>
      <c r="C1694" s="12" t="s">
        <v>1237</v>
      </c>
      <c r="D1694" s="12" t="s">
        <v>1816</v>
      </c>
      <c r="E1694" s="12" t="s">
        <v>1894</v>
      </c>
      <c r="F1694" s="12">
        <v>4</v>
      </c>
      <c r="G1694" s="12">
        <v>983.98</v>
      </c>
      <c r="H1694" s="41">
        <v>0.11</v>
      </c>
      <c r="I1694" s="12" t="s">
        <v>1957</v>
      </c>
      <c r="J1694" s="12">
        <v>3502.9688000000001</v>
      </c>
      <c r="K1694" s="17">
        <f t="shared" si="78"/>
        <v>4</v>
      </c>
      <c r="L1694" s="20">
        <f t="shared" si="79"/>
        <v>983.98</v>
      </c>
      <c r="M1694" s="45">
        <f t="shared" si="80"/>
        <v>0.11</v>
      </c>
    </row>
    <row r="1695" spans="1:13" x14ac:dyDescent="0.3">
      <c r="A1695" s="11" t="s">
        <v>3653</v>
      </c>
      <c r="B1695" s="39">
        <v>45353</v>
      </c>
      <c r="C1695" s="12" t="s">
        <v>209</v>
      </c>
      <c r="D1695" s="12" t="s">
        <v>1740</v>
      </c>
      <c r="E1695" s="12" t="s">
        <v>1920</v>
      </c>
      <c r="F1695" s="12">
        <v>4</v>
      </c>
      <c r="G1695" s="12">
        <v>73.69</v>
      </c>
      <c r="H1695" s="41">
        <v>0.08</v>
      </c>
      <c r="I1695" s="12" t="s">
        <v>1952</v>
      </c>
      <c r="J1695" s="12">
        <v>271.17919999999998</v>
      </c>
      <c r="K1695" s="17">
        <f t="shared" si="78"/>
        <v>4</v>
      </c>
      <c r="L1695" s="20">
        <f t="shared" si="79"/>
        <v>73.69</v>
      </c>
      <c r="M1695" s="45">
        <f t="shared" si="80"/>
        <v>0.08</v>
      </c>
    </row>
    <row r="1696" spans="1:13" x14ac:dyDescent="0.3">
      <c r="A1696" s="11" t="s">
        <v>3654</v>
      </c>
      <c r="B1696" s="39">
        <v>45490</v>
      </c>
      <c r="C1696" s="12" t="s">
        <v>1354</v>
      </c>
      <c r="D1696" s="12" t="s">
        <v>1597</v>
      </c>
      <c r="E1696" s="12" t="s">
        <v>1907</v>
      </c>
      <c r="F1696" s="12">
        <v>3</v>
      </c>
      <c r="G1696" s="12">
        <v>110.99</v>
      </c>
      <c r="H1696" s="41">
        <v>0.21</v>
      </c>
      <c r="I1696" s="12" t="s">
        <v>1952</v>
      </c>
      <c r="J1696" s="12">
        <v>263.04629999999997</v>
      </c>
      <c r="K1696" s="17">
        <f t="shared" si="78"/>
        <v>3</v>
      </c>
      <c r="L1696" s="20">
        <f t="shared" si="79"/>
        <v>110.99</v>
      </c>
      <c r="M1696" s="45">
        <f t="shared" si="80"/>
        <v>0.21</v>
      </c>
    </row>
    <row r="1697" spans="1:13" x14ac:dyDescent="0.3">
      <c r="A1697" s="11" t="s">
        <v>3655</v>
      </c>
      <c r="B1697" s="39">
        <v>45850</v>
      </c>
      <c r="C1697" s="12" t="s">
        <v>305</v>
      </c>
      <c r="D1697" s="12" t="s">
        <v>1593</v>
      </c>
      <c r="E1697" s="12" t="s">
        <v>1907</v>
      </c>
      <c r="F1697" s="12">
        <v>1</v>
      </c>
      <c r="G1697" s="12">
        <v>66.86</v>
      </c>
      <c r="H1697" s="41">
        <v>0.22</v>
      </c>
      <c r="I1697" s="12" t="s">
        <v>1957</v>
      </c>
      <c r="J1697" s="12">
        <v>52.150799999999997</v>
      </c>
      <c r="K1697" s="17">
        <f t="shared" si="78"/>
        <v>1</v>
      </c>
      <c r="L1697" s="20">
        <f t="shared" si="79"/>
        <v>66.86</v>
      </c>
      <c r="M1697" s="45">
        <f t="shared" si="80"/>
        <v>0.22</v>
      </c>
    </row>
    <row r="1698" spans="1:13" x14ac:dyDescent="0.3">
      <c r="A1698" s="11" t="s">
        <v>3656</v>
      </c>
      <c r="B1698" s="39">
        <v>45515</v>
      </c>
      <c r="C1698" s="12" t="s">
        <v>1306</v>
      </c>
      <c r="D1698" s="12" t="s">
        <v>1776</v>
      </c>
      <c r="E1698" s="12" t="s">
        <v>1938</v>
      </c>
      <c r="F1698" s="12">
        <v>1</v>
      </c>
      <c r="G1698" s="12">
        <v>980.26</v>
      </c>
      <c r="H1698" s="41">
        <v>0.14000000000000001</v>
      </c>
      <c r="I1698" s="12" t="s">
        <v>1954</v>
      </c>
      <c r="J1698" s="12">
        <v>843.02359999999999</v>
      </c>
      <c r="K1698" s="17">
        <f t="shared" si="78"/>
        <v>1</v>
      </c>
      <c r="L1698" s="20">
        <f t="shared" si="79"/>
        <v>980.26</v>
      </c>
      <c r="M1698" s="45">
        <f t="shared" si="80"/>
        <v>0.14000000000000001</v>
      </c>
    </row>
    <row r="1699" spans="1:13" x14ac:dyDescent="0.3">
      <c r="A1699" s="11" t="s">
        <v>3657</v>
      </c>
      <c r="B1699" s="39">
        <v>45322</v>
      </c>
      <c r="C1699" s="12" t="s">
        <v>151</v>
      </c>
      <c r="D1699" s="12" t="s">
        <v>1621</v>
      </c>
      <c r="E1699" s="12" t="s">
        <v>1938</v>
      </c>
      <c r="F1699" s="12">
        <v>1</v>
      </c>
      <c r="G1699" s="12">
        <v>235.28</v>
      </c>
      <c r="H1699" s="41">
        <v>0.05</v>
      </c>
      <c r="I1699" s="12" t="s">
        <v>1954</v>
      </c>
      <c r="J1699" s="12">
        <v>223.51599999999999</v>
      </c>
      <c r="K1699" s="17">
        <f t="shared" si="78"/>
        <v>1</v>
      </c>
      <c r="L1699" s="20">
        <f t="shared" si="79"/>
        <v>235.28</v>
      </c>
      <c r="M1699" s="45">
        <f t="shared" si="80"/>
        <v>0.05</v>
      </c>
    </row>
    <row r="1700" spans="1:13" x14ac:dyDescent="0.3">
      <c r="A1700" s="11" t="s">
        <v>3658</v>
      </c>
      <c r="B1700" s="39">
        <v>45542</v>
      </c>
      <c r="C1700" s="12" t="s">
        <v>1303</v>
      </c>
      <c r="D1700" s="12" t="s">
        <v>1550</v>
      </c>
      <c r="E1700" s="12" t="s">
        <v>1929</v>
      </c>
      <c r="F1700" s="12">
        <v>3</v>
      </c>
      <c r="G1700" s="12">
        <v>407.39</v>
      </c>
      <c r="H1700" s="41">
        <v>0.08</v>
      </c>
      <c r="I1700" s="12" t="s">
        <v>1954</v>
      </c>
      <c r="J1700" s="12">
        <v>1124.3964000000001</v>
      </c>
      <c r="K1700" s="17">
        <f t="shared" si="78"/>
        <v>3</v>
      </c>
      <c r="L1700" s="20">
        <f t="shared" si="79"/>
        <v>407.39</v>
      </c>
      <c r="M1700" s="45">
        <f t="shared" si="80"/>
        <v>0.08</v>
      </c>
    </row>
    <row r="1701" spans="1:13" x14ac:dyDescent="0.3">
      <c r="A1701" s="11" t="s">
        <v>3659</v>
      </c>
      <c r="B1701" s="39">
        <v>45675</v>
      </c>
      <c r="C1701" s="12" t="s">
        <v>255</v>
      </c>
      <c r="D1701" s="12" t="s">
        <v>1651</v>
      </c>
      <c r="E1701" s="12" t="s">
        <v>1927</v>
      </c>
      <c r="F1701" s="12">
        <v>4</v>
      </c>
      <c r="G1701" s="12">
        <v>459.83</v>
      </c>
      <c r="H1701" s="41">
        <v>0.12</v>
      </c>
      <c r="I1701" s="12" t="s">
        <v>1957</v>
      </c>
      <c r="J1701" s="12">
        <v>1618.6016</v>
      </c>
      <c r="K1701" s="17">
        <f t="shared" si="78"/>
        <v>4</v>
      </c>
      <c r="L1701" s="20">
        <f t="shared" si="79"/>
        <v>459.83</v>
      </c>
      <c r="M1701" s="45">
        <f t="shared" si="80"/>
        <v>0.12</v>
      </c>
    </row>
    <row r="1702" spans="1:13" x14ac:dyDescent="0.3">
      <c r="A1702" s="11" t="s">
        <v>3660</v>
      </c>
      <c r="B1702" s="39">
        <v>45333</v>
      </c>
      <c r="C1702" s="12" t="s">
        <v>502</v>
      </c>
      <c r="D1702" s="12" t="s">
        <v>1855</v>
      </c>
      <c r="E1702" s="12" t="s">
        <v>1897</v>
      </c>
      <c r="F1702" s="12">
        <v>3</v>
      </c>
      <c r="G1702" s="12">
        <v>706.6</v>
      </c>
      <c r="H1702" s="41">
        <v>0.17</v>
      </c>
      <c r="I1702" s="12" t="s">
        <v>1954</v>
      </c>
      <c r="J1702" s="12">
        <v>1759.434</v>
      </c>
      <c r="K1702" s="17">
        <f t="shared" si="78"/>
        <v>3</v>
      </c>
      <c r="L1702" s="20">
        <f t="shared" si="79"/>
        <v>706.6</v>
      </c>
      <c r="M1702" s="45">
        <f t="shared" si="80"/>
        <v>0.17</v>
      </c>
    </row>
    <row r="1703" spans="1:13" x14ac:dyDescent="0.3">
      <c r="A1703" s="11" t="s">
        <v>3661</v>
      </c>
      <c r="B1703" s="39">
        <v>45819</v>
      </c>
      <c r="C1703" s="12" t="s">
        <v>1436</v>
      </c>
      <c r="D1703" s="12" t="s">
        <v>1849</v>
      </c>
      <c r="E1703" s="12" t="s">
        <v>1941</v>
      </c>
      <c r="F1703" s="12">
        <v>3</v>
      </c>
      <c r="G1703" s="12">
        <v>811.16</v>
      </c>
      <c r="H1703" s="41">
        <v>0.1</v>
      </c>
      <c r="I1703" s="12" t="s">
        <v>1957</v>
      </c>
      <c r="J1703" s="12">
        <v>2190.1320000000001</v>
      </c>
      <c r="K1703" s="17">
        <f t="shared" si="78"/>
        <v>3</v>
      </c>
      <c r="L1703" s="20">
        <f t="shared" si="79"/>
        <v>811.16</v>
      </c>
      <c r="M1703" s="45">
        <f t="shared" si="80"/>
        <v>0.1</v>
      </c>
    </row>
    <row r="1704" spans="1:13" x14ac:dyDescent="0.3">
      <c r="A1704" s="11" t="s">
        <v>3662</v>
      </c>
      <c r="B1704" s="39">
        <v>45268</v>
      </c>
      <c r="C1704" s="12" t="s">
        <v>712</v>
      </c>
      <c r="D1704" s="12" t="s">
        <v>1682</v>
      </c>
      <c r="E1704" s="12" t="s">
        <v>1907</v>
      </c>
      <c r="F1704" s="12">
        <v>2</v>
      </c>
      <c r="G1704" s="12">
        <v>985.79</v>
      </c>
      <c r="H1704" s="41">
        <v>0.04</v>
      </c>
      <c r="I1704" s="12" t="s">
        <v>1954</v>
      </c>
      <c r="J1704" s="12">
        <v>1892.7167999999999</v>
      </c>
      <c r="K1704" s="17">
        <f t="shared" si="78"/>
        <v>2</v>
      </c>
      <c r="L1704" s="20">
        <f t="shared" si="79"/>
        <v>985.79</v>
      </c>
      <c r="M1704" s="45">
        <f t="shared" si="80"/>
        <v>0.04</v>
      </c>
    </row>
    <row r="1705" spans="1:13" x14ac:dyDescent="0.3">
      <c r="A1705" s="11" t="s">
        <v>3663</v>
      </c>
      <c r="B1705" s="39">
        <v>45521</v>
      </c>
      <c r="C1705" s="12" t="s">
        <v>623</v>
      </c>
      <c r="D1705" s="12" t="s">
        <v>1670</v>
      </c>
      <c r="E1705" s="12" t="s">
        <v>1927</v>
      </c>
      <c r="F1705" s="12">
        <v>1</v>
      </c>
      <c r="G1705" s="12">
        <v>255.02</v>
      </c>
      <c r="H1705" s="41">
        <v>0.3</v>
      </c>
      <c r="I1705" s="12" t="s">
        <v>1952</v>
      </c>
      <c r="J1705" s="12">
        <v>178.51400000000001</v>
      </c>
      <c r="K1705" s="17">
        <f t="shared" si="78"/>
        <v>1</v>
      </c>
      <c r="L1705" s="20">
        <f t="shared" si="79"/>
        <v>255.02</v>
      </c>
      <c r="M1705" s="45">
        <f t="shared" si="80"/>
        <v>0.3</v>
      </c>
    </row>
    <row r="1706" spans="1:13" x14ac:dyDescent="0.3">
      <c r="A1706" s="11" t="s">
        <v>3664</v>
      </c>
      <c r="B1706" s="39">
        <v>45693</v>
      </c>
      <c r="C1706" s="12" t="s">
        <v>345</v>
      </c>
      <c r="D1706" s="12" t="s">
        <v>1624</v>
      </c>
      <c r="E1706" s="12" t="s">
        <v>1910</v>
      </c>
      <c r="F1706" s="12">
        <v>1</v>
      </c>
      <c r="G1706" s="12">
        <v>153.57</v>
      </c>
      <c r="H1706" s="41">
        <v>0.01</v>
      </c>
      <c r="I1706" s="12" t="s">
        <v>1954</v>
      </c>
      <c r="J1706" s="12">
        <v>152.0343</v>
      </c>
      <c r="K1706" s="17">
        <f t="shared" si="78"/>
        <v>1</v>
      </c>
      <c r="L1706" s="20">
        <f t="shared" si="79"/>
        <v>153.57</v>
      </c>
      <c r="M1706" s="45">
        <f t="shared" si="80"/>
        <v>0.01</v>
      </c>
    </row>
    <row r="1707" spans="1:13" x14ac:dyDescent="0.3">
      <c r="A1707" s="11" t="s">
        <v>3665</v>
      </c>
      <c r="B1707" s="39">
        <v>45734</v>
      </c>
      <c r="C1707" s="12" t="s">
        <v>819</v>
      </c>
      <c r="D1707" s="12" t="s">
        <v>1702</v>
      </c>
      <c r="E1707" s="12" t="s">
        <v>1938</v>
      </c>
      <c r="F1707" s="12">
        <v>3</v>
      </c>
      <c r="G1707" s="12">
        <v>962.98</v>
      </c>
      <c r="H1707" s="41">
        <v>0.21</v>
      </c>
      <c r="I1707" s="12" t="s">
        <v>1952</v>
      </c>
      <c r="J1707" s="12">
        <v>2282.2626</v>
      </c>
      <c r="K1707" s="17">
        <f t="shared" si="78"/>
        <v>3</v>
      </c>
      <c r="L1707" s="20">
        <f t="shared" si="79"/>
        <v>962.98</v>
      </c>
      <c r="M1707" s="45">
        <f t="shared" si="80"/>
        <v>0.21</v>
      </c>
    </row>
    <row r="1708" spans="1:13" x14ac:dyDescent="0.3">
      <c r="A1708" s="11" t="s">
        <v>3666</v>
      </c>
      <c r="B1708" s="39">
        <v>45377</v>
      </c>
      <c r="C1708" s="12" t="s">
        <v>218</v>
      </c>
      <c r="D1708" s="12" t="s">
        <v>1705</v>
      </c>
      <c r="E1708" s="12" t="s">
        <v>1910</v>
      </c>
      <c r="F1708" s="12">
        <v>3</v>
      </c>
      <c r="G1708" s="12">
        <v>884.46</v>
      </c>
      <c r="H1708" s="41">
        <v>0.25</v>
      </c>
      <c r="I1708" s="12" t="s">
        <v>1952</v>
      </c>
      <c r="J1708" s="12">
        <v>1990.0350000000001</v>
      </c>
      <c r="K1708" s="17">
        <f t="shared" si="78"/>
        <v>3</v>
      </c>
      <c r="L1708" s="20">
        <f t="shared" si="79"/>
        <v>884.46</v>
      </c>
      <c r="M1708" s="45">
        <f t="shared" si="80"/>
        <v>0.25</v>
      </c>
    </row>
    <row r="1709" spans="1:13" x14ac:dyDescent="0.3">
      <c r="A1709" s="11" t="s">
        <v>3667</v>
      </c>
      <c r="B1709" s="39">
        <v>45778</v>
      </c>
      <c r="C1709" s="12" t="s">
        <v>1366</v>
      </c>
      <c r="D1709" s="12" t="s">
        <v>1776</v>
      </c>
      <c r="E1709" s="12" t="s">
        <v>1917</v>
      </c>
      <c r="F1709" s="12">
        <v>4</v>
      </c>
      <c r="G1709" s="12">
        <v>359.71</v>
      </c>
      <c r="H1709" s="41">
        <v>0.05</v>
      </c>
      <c r="I1709" s="12" t="s">
        <v>1954</v>
      </c>
      <c r="J1709" s="12">
        <v>1366.8979999999999</v>
      </c>
      <c r="K1709" s="17">
        <f t="shared" si="78"/>
        <v>4</v>
      </c>
      <c r="L1709" s="20">
        <f t="shared" si="79"/>
        <v>359.71</v>
      </c>
      <c r="M1709" s="45">
        <f t="shared" si="80"/>
        <v>0.05</v>
      </c>
    </row>
    <row r="1710" spans="1:13" x14ac:dyDescent="0.3">
      <c r="A1710" s="11" t="s">
        <v>3668</v>
      </c>
      <c r="B1710" s="39">
        <v>45715</v>
      </c>
      <c r="C1710" s="12" t="s">
        <v>199</v>
      </c>
      <c r="D1710" s="12" t="s">
        <v>1725</v>
      </c>
      <c r="E1710" s="12" t="s">
        <v>1897</v>
      </c>
      <c r="F1710" s="12">
        <v>3</v>
      </c>
      <c r="G1710" s="12">
        <v>766.47</v>
      </c>
      <c r="H1710" s="41">
        <v>0.18</v>
      </c>
      <c r="I1710" s="12" t="s">
        <v>1952</v>
      </c>
      <c r="J1710" s="12">
        <v>1885.5162</v>
      </c>
      <c r="K1710" s="17">
        <f t="shared" si="78"/>
        <v>3</v>
      </c>
      <c r="L1710" s="20">
        <f t="shared" si="79"/>
        <v>766.47</v>
      </c>
      <c r="M1710" s="45">
        <f t="shared" si="80"/>
        <v>0.18</v>
      </c>
    </row>
    <row r="1711" spans="1:13" x14ac:dyDescent="0.3">
      <c r="A1711" s="11" t="s">
        <v>3669</v>
      </c>
      <c r="B1711" s="39">
        <v>45492</v>
      </c>
      <c r="C1711" s="12" t="s">
        <v>731</v>
      </c>
      <c r="D1711" s="12" t="s">
        <v>1743</v>
      </c>
      <c r="E1711" s="12" t="s">
        <v>1938</v>
      </c>
      <c r="F1711" s="12">
        <v>1</v>
      </c>
      <c r="G1711" s="12">
        <v>772.07</v>
      </c>
      <c r="H1711" s="41">
        <v>0.26</v>
      </c>
      <c r="I1711" s="12" t="s">
        <v>1954</v>
      </c>
      <c r="J1711" s="12">
        <v>571.33180000000004</v>
      </c>
      <c r="K1711" s="17">
        <f t="shared" si="78"/>
        <v>1</v>
      </c>
      <c r="L1711" s="20">
        <f t="shared" si="79"/>
        <v>772.07</v>
      </c>
      <c r="M1711" s="45">
        <f t="shared" si="80"/>
        <v>0.26</v>
      </c>
    </row>
    <row r="1712" spans="1:13" x14ac:dyDescent="0.3">
      <c r="A1712" s="11" t="s">
        <v>3670</v>
      </c>
      <c r="B1712" s="39">
        <v>45292</v>
      </c>
      <c r="C1712" s="12" t="s">
        <v>891</v>
      </c>
      <c r="D1712" s="12" t="s">
        <v>1624</v>
      </c>
      <c r="E1712" s="12" t="s">
        <v>1901</v>
      </c>
      <c r="F1712" s="12">
        <v>3</v>
      </c>
      <c r="G1712" s="12">
        <v>108.31</v>
      </c>
      <c r="H1712" s="41">
        <v>0.26</v>
      </c>
      <c r="I1712" s="12" t="s">
        <v>1957</v>
      </c>
      <c r="J1712" s="12">
        <v>240.44820000000001</v>
      </c>
      <c r="K1712" s="17">
        <f t="shared" si="78"/>
        <v>3</v>
      </c>
      <c r="L1712" s="20">
        <f t="shared" si="79"/>
        <v>108.31</v>
      </c>
      <c r="M1712" s="45">
        <f t="shared" si="80"/>
        <v>0.26</v>
      </c>
    </row>
    <row r="1713" spans="1:13" x14ac:dyDescent="0.3">
      <c r="A1713" s="11" t="s">
        <v>3671</v>
      </c>
      <c r="B1713" s="39">
        <v>45316</v>
      </c>
      <c r="C1713" s="12" t="s">
        <v>715</v>
      </c>
      <c r="D1713" s="12" t="s">
        <v>1813</v>
      </c>
      <c r="E1713" s="12" t="s">
        <v>1904</v>
      </c>
      <c r="F1713" s="12">
        <v>1</v>
      </c>
      <c r="G1713" s="12">
        <v>502.53</v>
      </c>
      <c r="H1713" s="41">
        <v>0</v>
      </c>
      <c r="I1713" s="12" t="s">
        <v>1954</v>
      </c>
      <c r="J1713" s="12">
        <v>502.53</v>
      </c>
      <c r="K1713" s="17">
        <f t="shared" si="78"/>
        <v>1</v>
      </c>
      <c r="L1713" s="20">
        <f t="shared" si="79"/>
        <v>502.53</v>
      </c>
      <c r="M1713" s="45">
        <f t="shared" si="80"/>
        <v>0</v>
      </c>
    </row>
    <row r="1714" spans="1:13" x14ac:dyDescent="0.3">
      <c r="A1714" s="11" t="s">
        <v>3672</v>
      </c>
      <c r="B1714" s="39">
        <v>45548</v>
      </c>
      <c r="C1714" s="12" t="s">
        <v>282</v>
      </c>
      <c r="D1714" s="12" t="s">
        <v>1555</v>
      </c>
      <c r="E1714" s="12" t="s">
        <v>1932</v>
      </c>
      <c r="F1714" s="12">
        <v>2</v>
      </c>
      <c r="G1714" s="12">
        <v>508.52</v>
      </c>
      <c r="H1714" s="41">
        <v>0.11</v>
      </c>
      <c r="I1714" s="12" t="s">
        <v>1957</v>
      </c>
      <c r="J1714" s="12">
        <v>905.16559999999993</v>
      </c>
      <c r="K1714" s="17">
        <f t="shared" si="78"/>
        <v>2</v>
      </c>
      <c r="L1714" s="20">
        <f t="shared" si="79"/>
        <v>508.52</v>
      </c>
      <c r="M1714" s="45">
        <f t="shared" si="80"/>
        <v>0.11</v>
      </c>
    </row>
    <row r="1715" spans="1:13" x14ac:dyDescent="0.3">
      <c r="A1715" s="11" t="s">
        <v>3673</v>
      </c>
      <c r="B1715" s="39">
        <v>45572</v>
      </c>
      <c r="C1715" s="12" t="s">
        <v>1453</v>
      </c>
      <c r="D1715" s="12" t="s">
        <v>1798</v>
      </c>
      <c r="E1715" s="12" t="s">
        <v>1894</v>
      </c>
      <c r="F1715" s="12">
        <v>1</v>
      </c>
      <c r="G1715" s="12">
        <v>492</v>
      </c>
      <c r="H1715" s="41">
        <v>0.26</v>
      </c>
      <c r="I1715" s="12" t="s">
        <v>1954</v>
      </c>
      <c r="J1715" s="12">
        <v>364.08</v>
      </c>
      <c r="K1715" s="17">
        <f t="shared" si="78"/>
        <v>1</v>
      </c>
      <c r="L1715" s="20">
        <f t="shared" si="79"/>
        <v>492</v>
      </c>
      <c r="M1715" s="45">
        <f t="shared" si="80"/>
        <v>0.26</v>
      </c>
    </row>
    <row r="1716" spans="1:13" x14ac:dyDescent="0.3">
      <c r="A1716" s="11" t="s">
        <v>3674</v>
      </c>
      <c r="B1716" s="39">
        <v>45347</v>
      </c>
      <c r="C1716" s="12" t="s">
        <v>1502</v>
      </c>
      <c r="D1716" s="12" t="s">
        <v>1682</v>
      </c>
      <c r="E1716" s="12" t="s">
        <v>1927</v>
      </c>
      <c r="F1716" s="12">
        <v>4</v>
      </c>
      <c r="G1716" s="12">
        <v>746.36</v>
      </c>
      <c r="H1716" s="41">
        <v>0.02</v>
      </c>
      <c r="I1716" s="12" t="s">
        <v>1952</v>
      </c>
      <c r="J1716" s="12">
        <v>2925.7312000000002</v>
      </c>
      <c r="K1716" s="17">
        <f t="shared" si="78"/>
        <v>4</v>
      </c>
      <c r="L1716" s="20">
        <f t="shared" si="79"/>
        <v>746.36</v>
      </c>
      <c r="M1716" s="45">
        <f t="shared" si="80"/>
        <v>0.02</v>
      </c>
    </row>
    <row r="1717" spans="1:13" x14ac:dyDescent="0.3">
      <c r="A1717" s="11" t="s">
        <v>3675</v>
      </c>
      <c r="B1717" s="39">
        <v>45823</v>
      </c>
      <c r="C1717" s="12" t="s">
        <v>1354</v>
      </c>
      <c r="D1717" s="12" t="s">
        <v>1600</v>
      </c>
      <c r="E1717" s="12" t="s">
        <v>1885</v>
      </c>
      <c r="F1717" s="12">
        <v>1</v>
      </c>
      <c r="G1717" s="12">
        <v>120.83</v>
      </c>
      <c r="H1717" s="41">
        <v>0.08</v>
      </c>
      <c r="I1717" s="12" t="s">
        <v>1952</v>
      </c>
      <c r="J1717" s="12">
        <v>111.1636</v>
      </c>
      <c r="K1717" s="17">
        <f t="shared" si="78"/>
        <v>1</v>
      </c>
      <c r="L1717" s="20">
        <f t="shared" si="79"/>
        <v>120.83</v>
      </c>
      <c r="M1717" s="45">
        <f t="shared" si="80"/>
        <v>0.08</v>
      </c>
    </row>
    <row r="1718" spans="1:13" x14ac:dyDescent="0.3">
      <c r="A1718" s="11" t="s">
        <v>3676</v>
      </c>
      <c r="B1718" s="39">
        <v>45394</v>
      </c>
      <c r="C1718" s="12" t="s">
        <v>1254</v>
      </c>
      <c r="D1718" s="12" t="s">
        <v>1807</v>
      </c>
      <c r="E1718" s="12" t="s">
        <v>1938</v>
      </c>
      <c r="F1718" s="12">
        <v>2</v>
      </c>
      <c r="G1718" s="12">
        <v>68.31</v>
      </c>
      <c r="H1718" s="41">
        <v>0.28999999999999998</v>
      </c>
      <c r="I1718" s="12" t="s">
        <v>1957</v>
      </c>
      <c r="J1718" s="12">
        <v>97.000199999999992</v>
      </c>
      <c r="K1718" s="17">
        <f t="shared" si="78"/>
        <v>2</v>
      </c>
      <c r="L1718" s="20">
        <f t="shared" si="79"/>
        <v>68.31</v>
      </c>
      <c r="M1718" s="45">
        <f t="shared" si="80"/>
        <v>0.28999999999999998</v>
      </c>
    </row>
    <row r="1719" spans="1:13" x14ac:dyDescent="0.3">
      <c r="A1719" s="11" t="s">
        <v>3677</v>
      </c>
      <c r="B1719" s="39">
        <v>45265</v>
      </c>
      <c r="C1719" s="12" t="s">
        <v>234</v>
      </c>
      <c r="D1719" s="12" t="s">
        <v>1635</v>
      </c>
      <c r="E1719" s="12" t="s">
        <v>1938</v>
      </c>
      <c r="F1719" s="12">
        <v>2</v>
      </c>
      <c r="G1719" s="12">
        <v>761.71</v>
      </c>
      <c r="H1719" s="41">
        <v>0.02</v>
      </c>
      <c r="I1719" s="12" t="s">
        <v>1954</v>
      </c>
      <c r="J1719" s="12">
        <v>1492.9516000000001</v>
      </c>
      <c r="K1719" s="17">
        <f t="shared" si="78"/>
        <v>2</v>
      </c>
      <c r="L1719" s="20">
        <f t="shared" si="79"/>
        <v>761.71</v>
      </c>
      <c r="M1719" s="45">
        <f t="shared" si="80"/>
        <v>0.02</v>
      </c>
    </row>
    <row r="1720" spans="1:13" x14ac:dyDescent="0.3">
      <c r="A1720" s="11" t="s">
        <v>3678</v>
      </c>
      <c r="B1720" s="39">
        <v>45261</v>
      </c>
      <c r="C1720" s="12" t="s">
        <v>248</v>
      </c>
      <c r="D1720" s="12" t="s">
        <v>1810</v>
      </c>
      <c r="E1720" s="12" t="s">
        <v>1894</v>
      </c>
      <c r="F1720" s="12">
        <v>4</v>
      </c>
      <c r="G1720" s="12">
        <v>346.37</v>
      </c>
      <c r="H1720" s="41">
        <v>0.18</v>
      </c>
      <c r="I1720" s="12" t="s">
        <v>1957</v>
      </c>
      <c r="J1720" s="12">
        <v>1136.0935999999999</v>
      </c>
      <c r="K1720" s="17">
        <f t="shared" si="78"/>
        <v>4</v>
      </c>
      <c r="L1720" s="20">
        <f t="shared" si="79"/>
        <v>346.37</v>
      </c>
      <c r="M1720" s="45">
        <f t="shared" si="80"/>
        <v>0.18</v>
      </c>
    </row>
    <row r="1721" spans="1:13" x14ac:dyDescent="0.3">
      <c r="A1721" s="11" t="s">
        <v>3679</v>
      </c>
      <c r="B1721" s="39">
        <v>45702</v>
      </c>
      <c r="C1721" s="12" t="s">
        <v>42</v>
      </c>
      <c r="D1721" s="12" t="s">
        <v>1740</v>
      </c>
      <c r="E1721" s="12" t="s">
        <v>1922</v>
      </c>
      <c r="F1721" s="12">
        <v>1</v>
      </c>
      <c r="G1721" s="12">
        <v>846.3</v>
      </c>
      <c r="H1721" s="41">
        <v>0.14000000000000001</v>
      </c>
      <c r="I1721" s="12" t="s">
        <v>1954</v>
      </c>
      <c r="J1721" s="12">
        <v>727.81799999999998</v>
      </c>
      <c r="K1721" s="17">
        <f t="shared" si="78"/>
        <v>1</v>
      </c>
      <c r="L1721" s="20">
        <f t="shared" si="79"/>
        <v>846.3</v>
      </c>
      <c r="M1721" s="45">
        <f t="shared" si="80"/>
        <v>0.14000000000000001</v>
      </c>
    </row>
    <row r="1722" spans="1:13" x14ac:dyDescent="0.3">
      <c r="A1722" s="11" t="s">
        <v>3680</v>
      </c>
      <c r="B1722" s="39">
        <v>45624</v>
      </c>
      <c r="C1722" s="12" t="s">
        <v>1351</v>
      </c>
      <c r="D1722" s="12" t="s">
        <v>1550</v>
      </c>
      <c r="E1722" s="12" t="s">
        <v>1941</v>
      </c>
      <c r="F1722" s="12">
        <v>1</v>
      </c>
      <c r="G1722" s="12">
        <v>458.97</v>
      </c>
      <c r="H1722" s="41">
        <v>0.1</v>
      </c>
      <c r="I1722" s="12" t="s">
        <v>1954</v>
      </c>
      <c r="J1722" s="12">
        <v>413.07299999999998</v>
      </c>
      <c r="K1722" s="17">
        <f t="shared" si="78"/>
        <v>1</v>
      </c>
      <c r="L1722" s="20">
        <f t="shared" si="79"/>
        <v>458.97</v>
      </c>
      <c r="M1722" s="45">
        <f t="shared" si="80"/>
        <v>0.1</v>
      </c>
    </row>
    <row r="1723" spans="1:13" x14ac:dyDescent="0.3">
      <c r="A1723" s="11" t="s">
        <v>3681</v>
      </c>
      <c r="B1723" s="39">
        <v>45736</v>
      </c>
      <c r="C1723" s="12" t="s">
        <v>927</v>
      </c>
      <c r="D1723" s="12" t="s">
        <v>1702</v>
      </c>
      <c r="E1723" s="12" t="s">
        <v>1907</v>
      </c>
      <c r="F1723" s="12">
        <v>2</v>
      </c>
      <c r="G1723" s="12">
        <v>536.61</v>
      </c>
      <c r="H1723" s="41">
        <v>0.14000000000000001</v>
      </c>
      <c r="I1723" s="12" t="s">
        <v>1952</v>
      </c>
      <c r="J1723" s="12">
        <v>922.9692</v>
      </c>
      <c r="K1723" s="17">
        <f t="shared" si="78"/>
        <v>2</v>
      </c>
      <c r="L1723" s="20">
        <f t="shared" si="79"/>
        <v>536.61</v>
      </c>
      <c r="M1723" s="45">
        <f t="shared" si="80"/>
        <v>0.14000000000000001</v>
      </c>
    </row>
    <row r="1724" spans="1:13" x14ac:dyDescent="0.3">
      <c r="A1724" s="11" t="s">
        <v>3682</v>
      </c>
      <c r="B1724" s="39">
        <v>45709</v>
      </c>
      <c r="C1724" s="12" t="s">
        <v>1315</v>
      </c>
      <c r="D1724" s="12" t="s">
        <v>1749</v>
      </c>
      <c r="E1724" s="12" t="s">
        <v>1880</v>
      </c>
      <c r="F1724" s="12">
        <v>3</v>
      </c>
      <c r="G1724" s="12">
        <v>130.41</v>
      </c>
      <c r="H1724" s="41">
        <v>0.14000000000000001</v>
      </c>
      <c r="I1724" s="12" t="s">
        <v>1954</v>
      </c>
      <c r="J1724" s="12">
        <v>336.45780000000002</v>
      </c>
      <c r="K1724" s="17">
        <f t="shared" si="78"/>
        <v>3</v>
      </c>
      <c r="L1724" s="20">
        <f t="shared" si="79"/>
        <v>130.41</v>
      </c>
      <c r="M1724" s="45">
        <f t="shared" si="80"/>
        <v>0.14000000000000001</v>
      </c>
    </row>
    <row r="1725" spans="1:13" x14ac:dyDescent="0.3">
      <c r="A1725" s="11" t="s">
        <v>3683</v>
      </c>
      <c r="B1725" s="39">
        <v>45738</v>
      </c>
      <c r="C1725" s="12" t="s">
        <v>1532</v>
      </c>
      <c r="D1725" s="12" t="s">
        <v>1843</v>
      </c>
      <c r="E1725" s="12" t="s">
        <v>1922</v>
      </c>
      <c r="F1725" s="12">
        <v>4</v>
      </c>
      <c r="G1725" s="12">
        <v>706.67</v>
      </c>
      <c r="H1725" s="41">
        <v>0.01</v>
      </c>
      <c r="I1725" s="12" t="s">
        <v>1952</v>
      </c>
      <c r="J1725" s="12">
        <v>2798.4132</v>
      </c>
      <c r="K1725" s="17">
        <f t="shared" si="78"/>
        <v>4</v>
      </c>
      <c r="L1725" s="20">
        <f t="shared" si="79"/>
        <v>706.67</v>
      </c>
      <c r="M1725" s="45">
        <f t="shared" si="80"/>
        <v>0.01</v>
      </c>
    </row>
    <row r="1726" spans="1:13" x14ac:dyDescent="0.3">
      <c r="A1726" s="11" t="s">
        <v>3684</v>
      </c>
      <c r="B1726" s="39">
        <v>45685</v>
      </c>
      <c r="C1726" s="12" t="s">
        <v>1234</v>
      </c>
      <c r="D1726" s="12" t="s">
        <v>1651</v>
      </c>
      <c r="E1726" s="12" t="s">
        <v>1894</v>
      </c>
      <c r="F1726" s="12">
        <v>3</v>
      </c>
      <c r="G1726" s="12">
        <v>523.45000000000005</v>
      </c>
      <c r="H1726" s="41">
        <v>0.17</v>
      </c>
      <c r="I1726" s="12" t="s">
        <v>1952</v>
      </c>
      <c r="J1726" s="12">
        <v>1303.3905</v>
      </c>
      <c r="K1726" s="17">
        <f t="shared" si="78"/>
        <v>3</v>
      </c>
      <c r="L1726" s="20">
        <f t="shared" si="79"/>
        <v>523.45000000000005</v>
      </c>
      <c r="M1726" s="45">
        <f t="shared" si="80"/>
        <v>0.17</v>
      </c>
    </row>
    <row r="1727" spans="1:13" x14ac:dyDescent="0.3">
      <c r="A1727" s="11" t="s">
        <v>3685</v>
      </c>
      <c r="B1727" s="39">
        <v>45701</v>
      </c>
      <c r="C1727" s="12" t="s">
        <v>51</v>
      </c>
      <c r="D1727" s="12" t="s">
        <v>1849</v>
      </c>
      <c r="E1727" s="12" t="s">
        <v>1938</v>
      </c>
      <c r="F1727" s="12">
        <v>3</v>
      </c>
      <c r="G1727" s="12">
        <v>482.2</v>
      </c>
      <c r="H1727" s="41">
        <v>0.23</v>
      </c>
      <c r="I1727" s="12" t="s">
        <v>1957</v>
      </c>
      <c r="J1727" s="12">
        <v>1113.8820000000001</v>
      </c>
      <c r="K1727" s="17">
        <f t="shared" si="78"/>
        <v>3</v>
      </c>
      <c r="L1727" s="20">
        <f t="shared" si="79"/>
        <v>482.2</v>
      </c>
      <c r="M1727" s="45">
        <f t="shared" si="80"/>
        <v>0.23</v>
      </c>
    </row>
    <row r="1728" spans="1:13" x14ac:dyDescent="0.3">
      <c r="A1728" s="11" t="s">
        <v>3686</v>
      </c>
      <c r="B1728" s="39">
        <v>45745</v>
      </c>
      <c r="C1728" s="12" t="s">
        <v>433</v>
      </c>
      <c r="D1728" s="12" t="s">
        <v>1764</v>
      </c>
      <c r="E1728" s="12" t="s">
        <v>1901</v>
      </c>
      <c r="F1728" s="12">
        <v>4</v>
      </c>
      <c r="G1728" s="12">
        <v>688.86</v>
      </c>
      <c r="H1728" s="41">
        <v>0.02</v>
      </c>
      <c r="I1728" s="12" t="s">
        <v>1957</v>
      </c>
      <c r="J1728" s="12">
        <v>2700.3312000000001</v>
      </c>
      <c r="K1728" s="17">
        <f t="shared" si="78"/>
        <v>4</v>
      </c>
      <c r="L1728" s="20">
        <f t="shared" si="79"/>
        <v>688.86</v>
      </c>
      <c r="M1728" s="45">
        <f t="shared" si="80"/>
        <v>0.02</v>
      </c>
    </row>
    <row r="1729" spans="1:13" x14ac:dyDescent="0.3">
      <c r="A1729" s="11" t="s">
        <v>3687</v>
      </c>
      <c r="B1729" s="39">
        <v>45214</v>
      </c>
      <c r="C1729" s="12" t="s">
        <v>104</v>
      </c>
      <c r="D1729" s="12" t="s">
        <v>1600</v>
      </c>
      <c r="E1729" s="12" t="s">
        <v>1880</v>
      </c>
      <c r="F1729" s="12">
        <v>1</v>
      </c>
      <c r="G1729" s="12">
        <v>145.47999999999999</v>
      </c>
      <c r="H1729" s="41">
        <v>0.1</v>
      </c>
      <c r="I1729" s="12" t="s">
        <v>1957</v>
      </c>
      <c r="J1729" s="12">
        <v>130.93199999999999</v>
      </c>
      <c r="K1729" s="17">
        <f t="shared" si="78"/>
        <v>1</v>
      </c>
      <c r="L1729" s="20">
        <f t="shared" si="79"/>
        <v>145.47999999999999</v>
      </c>
      <c r="M1729" s="45">
        <f t="shared" si="80"/>
        <v>0.1</v>
      </c>
    </row>
    <row r="1730" spans="1:13" x14ac:dyDescent="0.3">
      <c r="A1730" s="11" t="s">
        <v>3688</v>
      </c>
      <c r="B1730" s="39">
        <v>45547</v>
      </c>
      <c r="C1730" s="12" t="s">
        <v>202</v>
      </c>
      <c r="D1730" s="12" t="s">
        <v>1663</v>
      </c>
      <c r="E1730" s="12" t="s">
        <v>1920</v>
      </c>
      <c r="F1730" s="12">
        <v>4</v>
      </c>
      <c r="G1730" s="12">
        <v>862.25</v>
      </c>
      <c r="H1730" s="41">
        <v>0.28000000000000003</v>
      </c>
      <c r="I1730" s="12" t="s">
        <v>1954</v>
      </c>
      <c r="J1730" s="12">
        <v>2483.2800000000002</v>
      </c>
      <c r="K1730" s="17">
        <f t="shared" ref="K1730:K1793" si="81">IF(F1730="",AVERAGEIF($D$2:$D$2000,D1730,$F$2:$F$2000),F1730)</f>
        <v>4</v>
      </c>
      <c r="L1730" s="20">
        <f t="shared" ref="L1730:L1793" si="82">IF(G1730="",AVERAGEIF($D$2:$D$2000,D1730,$G$2:$G$2000),G1730)</f>
        <v>862.25</v>
      </c>
      <c r="M1730" s="45">
        <f t="shared" ref="M1730:M1793" si="83">IF(H1730="",AVERAGE($D$2:$D$2000,D1730,$H$2:$H$2000),H1730)</f>
        <v>0.28000000000000003</v>
      </c>
    </row>
    <row r="1731" spans="1:13" x14ac:dyDescent="0.3">
      <c r="A1731" s="11" t="s">
        <v>3689</v>
      </c>
      <c r="B1731" s="39">
        <v>45296</v>
      </c>
      <c r="C1731" s="12" t="s">
        <v>936</v>
      </c>
      <c r="D1731" s="12" t="s">
        <v>1555</v>
      </c>
      <c r="E1731" s="12" t="s">
        <v>1927</v>
      </c>
      <c r="F1731" s="12">
        <v>4</v>
      </c>
      <c r="G1731" s="12">
        <v>146.12</v>
      </c>
      <c r="H1731" s="41">
        <v>0.12</v>
      </c>
      <c r="I1731" s="12" t="s">
        <v>1957</v>
      </c>
      <c r="J1731" s="12">
        <v>514.3424</v>
      </c>
      <c r="K1731" s="17">
        <f t="shared" si="81"/>
        <v>4</v>
      </c>
      <c r="L1731" s="20">
        <f t="shared" si="82"/>
        <v>146.12</v>
      </c>
      <c r="M1731" s="45">
        <f t="shared" si="83"/>
        <v>0.12</v>
      </c>
    </row>
    <row r="1732" spans="1:13" x14ac:dyDescent="0.3">
      <c r="A1732" s="11" t="s">
        <v>3690</v>
      </c>
      <c r="B1732" s="39">
        <v>45549</v>
      </c>
      <c r="C1732" s="12" t="s">
        <v>1482</v>
      </c>
      <c r="D1732" s="12" t="s">
        <v>1663</v>
      </c>
      <c r="E1732" s="12" t="s">
        <v>1938</v>
      </c>
      <c r="F1732" s="12">
        <v>2</v>
      </c>
      <c r="G1732" s="12">
        <v>695.02</v>
      </c>
      <c r="H1732" s="41">
        <v>0.3</v>
      </c>
      <c r="I1732" s="12" t="s">
        <v>1957</v>
      </c>
      <c r="J1732" s="12">
        <v>973.02799999999991</v>
      </c>
      <c r="K1732" s="17">
        <f t="shared" si="81"/>
        <v>2</v>
      </c>
      <c r="L1732" s="20">
        <f t="shared" si="82"/>
        <v>695.02</v>
      </c>
      <c r="M1732" s="45">
        <f t="shared" si="83"/>
        <v>0.3</v>
      </c>
    </row>
    <row r="1733" spans="1:13" x14ac:dyDescent="0.3">
      <c r="A1733" s="11" t="s">
        <v>3691</v>
      </c>
      <c r="B1733" s="39">
        <v>45231</v>
      </c>
      <c r="C1733" s="12" t="s">
        <v>718</v>
      </c>
      <c r="D1733" s="12" t="s">
        <v>1858</v>
      </c>
      <c r="E1733" s="12" t="s">
        <v>1917</v>
      </c>
      <c r="F1733" s="12">
        <v>2</v>
      </c>
      <c r="G1733" s="12">
        <v>886.67</v>
      </c>
      <c r="H1733" s="41">
        <v>0.24</v>
      </c>
      <c r="I1733" s="12" t="s">
        <v>1954</v>
      </c>
      <c r="J1733" s="12">
        <v>1347.7384</v>
      </c>
      <c r="K1733" s="17">
        <f t="shared" si="81"/>
        <v>2</v>
      </c>
      <c r="L1733" s="20">
        <f t="shared" si="82"/>
        <v>886.67</v>
      </c>
      <c r="M1733" s="45">
        <f t="shared" si="83"/>
        <v>0.24</v>
      </c>
    </row>
    <row r="1734" spans="1:13" x14ac:dyDescent="0.3">
      <c r="A1734" s="11" t="s">
        <v>3692</v>
      </c>
      <c r="B1734" s="39">
        <v>45628</v>
      </c>
      <c r="C1734" s="12" t="s">
        <v>209</v>
      </c>
      <c r="D1734" s="12" t="s">
        <v>1773</v>
      </c>
      <c r="E1734" s="12" t="s">
        <v>1938</v>
      </c>
      <c r="F1734" s="12">
        <v>2</v>
      </c>
      <c r="G1734" s="12">
        <v>864.09</v>
      </c>
      <c r="H1734" s="41">
        <v>0.06</v>
      </c>
      <c r="I1734" s="12" t="s">
        <v>1957</v>
      </c>
      <c r="J1734" s="12">
        <v>1624.4892</v>
      </c>
      <c r="K1734" s="17">
        <f t="shared" si="81"/>
        <v>2</v>
      </c>
      <c r="L1734" s="20">
        <f t="shared" si="82"/>
        <v>864.09</v>
      </c>
      <c r="M1734" s="45">
        <f t="shared" si="83"/>
        <v>0.06</v>
      </c>
    </row>
    <row r="1735" spans="1:13" x14ac:dyDescent="0.3">
      <c r="A1735" s="11" t="s">
        <v>3693</v>
      </c>
      <c r="B1735" s="39">
        <v>45862</v>
      </c>
      <c r="C1735" s="12" t="s">
        <v>24</v>
      </c>
      <c r="D1735" s="12" t="s">
        <v>1600</v>
      </c>
      <c r="E1735" s="12" t="s">
        <v>1914</v>
      </c>
      <c r="F1735" s="12">
        <v>1</v>
      </c>
      <c r="G1735" s="12">
        <v>437.65</v>
      </c>
      <c r="H1735" s="41">
        <v>0.02</v>
      </c>
      <c r="I1735" s="12" t="s">
        <v>1954</v>
      </c>
      <c r="J1735" s="12">
        <v>428.89699999999999</v>
      </c>
      <c r="K1735" s="17">
        <f t="shared" si="81"/>
        <v>1</v>
      </c>
      <c r="L1735" s="20">
        <f t="shared" si="82"/>
        <v>437.65</v>
      </c>
      <c r="M1735" s="45">
        <f t="shared" si="83"/>
        <v>0.02</v>
      </c>
    </row>
    <row r="1736" spans="1:13" x14ac:dyDescent="0.3">
      <c r="A1736" s="11" t="s">
        <v>3694</v>
      </c>
      <c r="B1736" s="39">
        <v>45843</v>
      </c>
      <c r="C1736" s="12" t="s">
        <v>667</v>
      </c>
      <c r="D1736" s="12" t="s">
        <v>1679</v>
      </c>
      <c r="E1736" s="12" t="s">
        <v>1925</v>
      </c>
      <c r="F1736" s="12">
        <v>2</v>
      </c>
      <c r="G1736" s="12">
        <v>208.09</v>
      </c>
      <c r="H1736" s="41">
        <v>0.27</v>
      </c>
      <c r="I1736" s="12" t="s">
        <v>1952</v>
      </c>
      <c r="J1736" s="12">
        <v>303.81139999999999</v>
      </c>
      <c r="K1736" s="17">
        <f t="shared" si="81"/>
        <v>2</v>
      </c>
      <c r="L1736" s="20">
        <f t="shared" si="82"/>
        <v>208.09</v>
      </c>
      <c r="M1736" s="45">
        <f t="shared" si="83"/>
        <v>0.27</v>
      </c>
    </row>
    <row r="1737" spans="1:13" x14ac:dyDescent="0.3">
      <c r="A1737" s="11" t="s">
        <v>3695</v>
      </c>
      <c r="B1737" s="39">
        <v>45482</v>
      </c>
      <c r="C1737" s="12" t="s">
        <v>209</v>
      </c>
      <c r="D1737" s="12" t="s">
        <v>1855</v>
      </c>
      <c r="E1737" s="12" t="s">
        <v>1935</v>
      </c>
      <c r="F1737" s="12">
        <v>4</v>
      </c>
      <c r="G1737" s="12">
        <v>825.78</v>
      </c>
      <c r="H1737" s="41">
        <v>0.02</v>
      </c>
      <c r="I1737" s="12" t="s">
        <v>1952</v>
      </c>
      <c r="J1737" s="12">
        <v>3237.0576000000001</v>
      </c>
      <c r="K1737" s="17">
        <f t="shared" si="81"/>
        <v>4</v>
      </c>
      <c r="L1737" s="20">
        <f t="shared" si="82"/>
        <v>825.78</v>
      </c>
      <c r="M1737" s="45">
        <f t="shared" si="83"/>
        <v>0.02</v>
      </c>
    </row>
    <row r="1738" spans="1:13" x14ac:dyDescent="0.3">
      <c r="A1738" s="11" t="s">
        <v>3696</v>
      </c>
      <c r="B1738" s="39">
        <v>45313</v>
      </c>
      <c r="C1738" s="12" t="s">
        <v>409</v>
      </c>
      <c r="D1738" s="12" t="s">
        <v>1645</v>
      </c>
      <c r="E1738" s="12" t="s">
        <v>1935</v>
      </c>
      <c r="F1738" s="12">
        <v>3</v>
      </c>
      <c r="G1738" s="12">
        <v>849.77</v>
      </c>
      <c r="H1738" s="41">
        <v>0.12</v>
      </c>
      <c r="I1738" s="12" t="s">
        <v>1954</v>
      </c>
      <c r="J1738" s="12">
        <v>2243.3928000000001</v>
      </c>
      <c r="K1738" s="17">
        <f t="shared" si="81"/>
        <v>3</v>
      </c>
      <c r="L1738" s="20">
        <f t="shared" si="82"/>
        <v>849.77</v>
      </c>
      <c r="M1738" s="45">
        <f t="shared" si="83"/>
        <v>0.12</v>
      </c>
    </row>
    <row r="1739" spans="1:13" x14ac:dyDescent="0.3">
      <c r="A1739" s="11" t="s">
        <v>3697</v>
      </c>
      <c r="B1739" s="39">
        <v>45314</v>
      </c>
      <c r="C1739" s="12" t="s">
        <v>1090</v>
      </c>
      <c r="D1739" s="12" t="s">
        <v>1755</v>
      </c>
      <c r="E1739" s="12" t="s">
        <v>1897</v>
      </c>
      <c r="F1739" s="12">
        <v>1</v>
      </c>
      <c r="G1739" s="12">
        <v>88.78</v>
      </c>
      <c r="H1739" s="41">
        <v>0.18</v>
      </c>
      <c r="I1739" s="12" t="s">
        <v>1952</v>
      </c>
      <c r="J1739" s="12">
        <v>72.799600000000012</v>
      </c>
      <c r="K1739" s="17">
        <f t="shared" si="81"/>
        <v>1</v>
      </c>
      <c r="L1739" s="20">
        <f t="shared" si="82"/>
        <v>88.78</v>
      </c>
      <c r="M1739" s="45">
        <f t="shared" si="83"/>
        <v>0.18</v>
      </c>
    </row>
    <row r="1740" spans="1:13" x14ac:dyDescent="0.3">
      <c r="A1740" s="11" t="s">
        <v>3698</v>
      </c>
      <c r="B1740" s="39">
        <v>45526</v>
      </c>
      <c r="C1740" s="12" t="s">
        <v>635</v>
      </c>
      <c r="D1740" s="12" t="s">
        <v>1810</v>
      </c>
      <c r="E1740" s="12" t="s">
        <v>1897</v>
      </c>
      <c r="F1740" s="12">
        <v>4</v>
      </c>
      <c r="G1740" s="12">
        <v>507.22</v>
      </c>
      <c r="H1740" s="41">
        <v>0.14000000000000001</v>
      </c>
      <c r="I1740" s="12" t="s">
        <v>1954</v>
      </c>
      <c r="J1740" s="12">
        <v>1744.8368</v>
      </c>
      <c r="K1740" s="17">
        <f t="shared" si="81"/>
        <v>4</v>
      </c>
      <c r="L1740" s="20">
        <f t="shared" si="82"/>
        <v>507.22</v>
      </c>
      <c r="M1740" s="45">
        <f t="shared" si="83"/>
        <v>0.14000000000000001</v>
      </c>
    </row>
    <row r="1741" spans="1:13" x14ac:dyDescent="0.3">
      <c r="A1741" s="11" t="s">
        <v>3699</v>
      </c>
      <c r="B1741" s="39">
        <v>45887</v>
      </c>
      <c r="C1741" s="12" t="s">
        <v>1006</v>
      </c>
      <c r="D1741" s="12" t="s">
        <v>1864</v>
      </c>
      <c r="E1741" s="12" t="s">
        <v>1880</v>
      </c>
      <c r="F1741" s="12">
        <v>3</v>
      </c>
      <c r="G1741" s="12">
        <v>330.98</v>
      </c>
      <c r="H1741" s="41">
        <v>0.11</v>
      </c>
      <c r="I1741" s="12" t="s">
        <v>1952</v>
      </c>
      <c r="J1741" s="12">
        <v>883.71660000000008</v>
      </c>
      <c r="K1741" s="17">
        <f t="shared" si="81"/>
        <v>3</v>
      </c>
      <c r="L1741" s="20">
        <f t="shared" si="82"/>
        <v>330.98</v>
      </c>
      <c r="M1741" s="45">
        <f t="shared" si="83"/>
        <v>0.11</v>
      </c>
    </row>
    <row r="1742" spans="1:13" x14ac:dyDescent="0.3">
      <c r="A1742" s="11" t="s">
        <v>3700</v>
      </c>
      <c r="B1742" s="39">
        <v>45562</v>
      </c>
      <c r="C1742" s="12" t="s">
        <v>199</v>
      </c>
      <c r="D1742" s="12" t="s">
        <v>1682</v>
      </c>
      <c r="E1742" s="12" t="s">
        <v>1941</v>
      </c>
      <c r="F1742" s="12">
        <v>4</v>
      </c>
      <c r="G1742" s="12">
        <v>442.87</v>
      </c>
      <c r="H1742" s="41">
        <v>0.08</v>
      </c>
      <c r="I1742" s="12" t="s">
        <v>1952</v>
      </c>
      <c r="J1742" s="12">
        <v>1629.7616</v>
      </c>
      <c r="K1742" s="17">
        <f t="shared" si="81"/>
        <v>4</v>
      </c>
      <c r="L1742" s="20">
        <f t="shared" si="82"/>
        <v>442.87</v>
      </c>
      <c r="M1742" s="45">
        <f t="shared" si="83"/>
        <v>0.08</v>
      </c>
    </row>
    <row r="1743" spans="1:13" x14ac:dyDescent="0.3">
      <c r="A1743" s="11" t="s">
        <v>3701</v>
      </c>
      <c r="B1743" s="39">
        <v>45880</v>
      </c>
      <c r="C1743" s="12" t="s">
        <v>51</v>
      </c>
      <c r="D1743" s="12" t="s">
        <v>1864</v>
      </c>
      <c r="E1743" s="12" t="s">
        <v>1889</v>
      </c>
      <c r="F1743" s="12">
        <v>2</v>
      </c>
      <c r="G1743" s="12">
        <v>939.66</v>
      </c>
      <c r="H1743" s="41">
        <v>0.14000000000000001</v>
      </c>
      <c r="I1743" s="12" t="s">
        <v>1954</v>
      </c>
      <c r="J1743" s="12">
        <v>1616.2152000000001</v>
      </c>
      <c r="K1743" s="17">
        <f t="shared" si="81"/>
        <v>2</v>
      </c>
      <c r="L1743" s="20">
        <f t="shared" si="82"/>
        <v>939.66</v>
      </c>
      <c r="M1743" s="45">
        <f t="shared" si="83"/>
        <v>0.14000000000000001</v>
      </c>
    </row>
    <row r="1744" spans="1:13" x14ac:dyDescent="0.3">
      <c r="A1744" s="11" t="s">
        <v>3702</v>
      </c>
      <c r="B1744" s="39">
        <v>45556</v>
      </c>
      <c r="C1744" s="12" t="s">
        <v>939</v>
      </c>
      <c r="D1744" s="12" t="s">
        <v>1795</v>
      </c>
      <c r="E1744" s="12" t="s">
        <v>1894</v>
      </c>
      <c r="F1744" s="12">
        <v>1</v>
      </c>
      <c r="G1744" s="12">
        <v>24.13</v>
      </c>
      <c r="H1744" s="41">
        <v>0</v>
      </c>
      <c r="I1744" s="12" t="s">
        <v>1952</v>
      </c>
      <c r="J1744" s="12">
        <v>24.13</v>
      </c>
      <c r="K1744" s="17">
        <f t="shared" si="81"/>
        <v>1</v>
      </c>
      <c r="L1744" s="20">
        <f t="shared" si="82"/>
        <v>24.13</v>
      </c>
      <c r="M1744" s="45">
        <f t="shared" si="83"/>
        <v>0</v>
      </c>
    </row>
    <row r="1745" spans="1:13" x14ac:dyDescent="0.3">
      <c r="A1745" s="11" t="s">
        <v>3703</v>
      </c>
      <c r="B1745" s="39">
        <v>45355</v>
      </c>
      <c r="C1745" s="12" t="s">
        <v>1150</v>
      </c>
      <c r="D1745" s="12" t="s">
        <v>1696</v>
      </c>
      <c r="E1745" s="12" t="s">
        <v>1894</v>
      </c>
      <c r="F1745" s="12">
        <v>3</v>
      </c>
      <c r="G1745" s="12">
        <v>239.54</v>
      </c>
      <c r="H1745" s="41">
        <v>0.28999999999999998</v>
      </c>
      <c r="I1745" s="12" t="s">
        <v>1957</v>
      </c>
      <c r="J1745" s="12">
        <v>510.22019999999998</v>
      </c>
      <c r="K1745" s="17">
        <f t="shared" si="81"/>
        <v>3</v>
      </c>
      <c r="L1745" s="20">
        <f t="shared" si="82"/>
        <v>239.54</v>
      </c>
      <c r="M1745" s="45">
        <f t="shared" si="83"/>
        <v>0.28999999999999998</v>
      </c>
    </row>
    <row r="1746" spans="1:13" x14ac:dyDescent="0.3">
      <c r="A1746" s="11" t="s">
        <v>3704</v>
      </c>
      <c r="B1746" s="39">
        <v>45244</v>
      </c>
      <c r="C1746" s="12" t="s">
        <v>1494</v>
      </c>
      <c r="D1746" s="12" t="s">
        <v>1711</v>
      </c>
      <c r="E1746" s="12" t="s">
        <v>1927</v>
      </c>
      <c r="F1746" s="12">
        <v>1</v>
      </c>
      <c r="G1746" s="12">
        <v>588.53</v>
      </c>
      <c r="H1746" s="41">
        <v>0.1</v>
      </c>
      <c r="I1746" s="12" t="s">
        <v>1952</v>
      </c>
      <c r="J1746" s="12">
        <v>529.67700000000002</v>
      </c>
      <c r="K1746" s="17">
        <f t="shared" si="81"/>
        <v>1</v>
      </c>
      <c r="L1746" s="20">
        <f t="shared" si="82"/>
        <v>588.53</v>
      </c>
      <c r="M1746" s="45">
        <f t="shared" si="83"/>
        <v>0.1</v>
      </c>
    </row>
    <row r="1747" spans="1:13" x14ac:dyDescent="0.3">
      <c r="A1747" s="11" t="s">
        <v>3705</v>
      </c>
      <c r="B1747" s="39">
        <v>45863</v>
      </c>
      <c r="C1747" s="12" t="s">
        <v>924</v>
      </c>
      <c r="D1747" s="12" t="s">
        <v>1755</v>
      </c>
      <c r="E1747" s="12" t="s">
        <v>1929</v>
      </c>
      <c r="F1747" s="12">
        <v>1</v>
      </c>
      <c r="G1747" s="12">
        <v>145.96</v>
      </c>
      <c r="H1747" s="41">
        <v>0.3</v>
      </c>
      <c r="I1747" s="12" t="s">
        <v>1952</v>
      </c>
      <c r="J1747" s="12">
        <v>102.172</v>
      </c>
      <c r="K1747" s="17">
        <f t="shared" si="81"/>
        <v>1</v>
      </c>
      <c r="L1747" s="20">
        <f t="shared" si="82"/>
        <v>145.96</v>
      </c>
      <c r="M1747" s="45">
        <f t="shared" si="83"/>
        <v>0.3</v>
      </c>
    </row>
    <row r="1748" spans="1:13" x14ac:dyDescent="0.3">
      <c r="A1748" s="11" t="s">
        <v>3706</v>
      </c>
      <c r="B1748" s="39">
        <v>45573</v>
      </c>
      <c r="C1748" s="12" t="s">
        <v>364</v>
      </c>
      <c r="D1748" s="12" t="s">
        <v>1786</v>
      </c>
      <c r="E1748" s="12" t="s">
        <v>1897</v>
      </c>
      <c r="F1748" s="12">
        <v>4</v>
      </c>
      <c r="G1748" s="12">
        <v>640.91</v>
      </c>
      <c r="H1748" s="41">
        <v>0.06</v>
      </c>
      <c r="I1748" s="12" t="s">
        <v>1952</v>
      </c>
      <c r="J1748" s="12">
        <v>2409.8216000000002</v>
      </c>
      <c r="K1748" s="17">
        <f t="shared" si="81"/>
        <v>4</v>
      </c>
      <c r="L1748" s="20">
        <f t="shared" si="82"/>
        <v>640.91</v>
      </c>
      <c r="M1748" s="45">
        <f t="shared" si="83"/>
        <v>0.06</v>
      </c>
    </row>
    <row r="1749" spans="1:13" x14ac:dyDescent="0.3">
      <c r="A1749" s="11" t="s">
        <v>3707</v>
      </c>
      <c r="B1749" s="39">
        <v>45792</v>
      </c>
      <c r="C1749" s="12" t="s">
        <v>168</v>
      </c>
      <c r="D1749" s="12" t="s">
        <v>1767</v>
      </c>
      <c r="E1749" s="12" t="s">
        <v>1920</v>
      </c>
      <c r="F1749" s="12">
        <v>3</v>
      </c>
      <c r="G1749" s="12">
        <v>773.86</v>
      </c>
      <c r="H1749" s="41">
        <v>0.22</v>
      </c>
      <c r="I1749" s="12" t="s">
        <v>1952</v>
      </c>
      <c r="J1749" s="12">
        <v>1810.8324</v>
      </c>
      <c r="K1749" s="17">
        <f t="shared" si="81"/>
        <v>3</v>
      </c>
      <c r="L1749" s="20">
        <f t="shared" si="82"/>
        <v>773.86</v>
      </c>
      <c r="M1749" s="45">
        <f t="shared" si="83"/>
        <v>0.22</v>
      </c>
    </row>
    <row r="1750" spans="1:13" x14ac:dyDescent="0.3">
      <c r="A1750" s="11" t="s">
        <v>3708</v>
      </c>
      <c r="B1750" s="39">
        <v>45744</v>
      </c>
      <c r="C1750" s="12" t="s">
        <v>1439</v>
      </c>
      <c r="D1750" s="12" t="s">
        <v>1663</v>
      </c>
      <c r="E1750" s="12" t="s">
        <v>1929</v>
      </c>
      <c r="F1750" s="12">
        <v>2</v>
      </c>
      <c r="G1750" s="12">
        <v>31.28</v>
      </c>
      <c r="H1750" s="41">
        <v>0.2</v>
      </c>
      <c r="I1750" s="12" t="s">
        <v>1957</v>
      </c>
      <c r="J1750" s="12">
        <v>50.048000000000002</v>
      </c>
      <c r="K1750" s="17">
        <f t="shared" si="81"/>
        <v>2</v>
      </c>
      <c r="L1750" s="20">
        <f t="shared" si="82"/>
        <v>31.28</v>
      </c>
      <c r="M1750" s="45">
        <f t="shared" si="83"/>
        <v>0.2</v>
      </c>
    </row>
    <row r="1751" spans="1:13" x14ac:dyDescent="0.3">
      <c r="A1751" s="11" t="s">
        <v>3709</v>
      </c>
      <c r="B1751" s="39">
        <v>45842</v>
      </c>
      <c r="C1751" s="12" t="s">
        <v>1177</v>
      </c>
      <c r="D1751" s="12" t="s">
        <v>1822</v>
      </c>
      <c r="E1751" s="12" t="s">
        <v>1904</v>
      </c>
      <c r="F1751" s="12">
        <v>4</v>
      </c>
      <c r="G1751" s="12">
        <v>389.22</v>
      </c>
      <c r="H1751" s="41">
        <v>0.18</v>
      </c>
      <c r="I1751" s="12" t="s">
        <v>1952</v>
      </c>
      <c r="J1751" s="12">
        <v>1276.6415999999999</v>
      </c>
      <c r="K1751" s="17">
        <f t="shared" si="81"/>
        <v>4</v>
      </c>
      <c r="L1751" s="20">
        <f t="shared" si="82"/>
        <v>389.22</v>
      </c>
      <c r="M1751" s="45">
        <f t="shared" si="83"/>
        <v>0.18</v>
      </c>
    </row>
    <row r="1752" spans="1:13" x14ac:dyDescent="0.3">
      <c r="A1752" s="11" t="s">
        <v>3710</v>
      </c>
      <c r="B1752" s="39">
        <v>45502</v>
      </c>
      <c r="C1752" s="12" t="s">
        <v>74</v>
      </c>
      <c r="D1752" s="12" t="s">
        <v>1767</v>
      </c>
      <c r="E1752" s="12" t="s">
        <v>1929</v>
      </c>
      <c r="F1752" s="12">
        <v>3</v>
      </c>
      <c r="G1752" s="12">
        <v>543.44000000000005</v>
      </c>
      <c r="H1752" s="41">
        <v>0.13</v>
      </c>
      <c r="I1752" s="12" t="s">
        <v>1954</v>
      </c>
      <c r="J1752" s="12">
        <v>1418.3784000000001</v>
      </c>
      <c r="K1752" s="17">
        <f t="shared" si="81"/>
        <v>3</v>
      </c>
      <c r="L1752" s="20">
        <f t="shared" si="82"/>
        <v>543.44000000000005</v>
      </c>
      <c r="M1752" s="45">
        <f t="shared" si="83"/>
        <v>0.13</v>
      </c>
    </row>
    <row r="1753" spans="1:13" x14ac:dyDescent="0.3">
      <c r="A1753" s="11" t="s">
        <v>3711</v>
      </c>
      <c r="B1753" s="39">
        <v>45296</v>
      </c>
      <c r="C1753" s="12" t="s">
        <v>831</v>
      </c>
      <c r="D1753" s="12" t="s">
        <v>1867</v>
      </c>
      <c r="E1753" s="12" t="s">
        <v>1941</v>
      </c>
      <c r="F1753" s="12">
        <v>4</v>
      </c>
      <c r="G1753" s="12">
        <v>715.42</v>
      </c>
      <c r="H1753" s="41">
        <v>0.28999999999999998</v>
      </c>
      <c r="I1753" s="12" t="s">
        <v>1954</v>
      </c>
      <c r="J1753" s="12">
        <v>2031.7927999999999</v>
      </c>
      <c r="K1753" s="17">
        <f t="shared" si="81"/>
        <v>4</v>
      </c>
      <c r="L1753" s="20">
        <f t="shared" si="82"/>
        <v>715.42</v>
      </c>
      <c r="M1753" s="45">
        <f t="shared" si="83"/>
        <v>0.28999999999999998</v>
      </c>
    </row>
    <row r="1754" spans="1:13" x14ac:dyDescent="0.3">
      <c r="A1754" s="11" t="s">
        <v>3712</v>
      </c>
      <c r="B1754" s="39">
        <v>45886</v>
      </c>
      <c r="C1754" s="12" t="s">
        <v>199</v>
      </c>
      <c r="D1754" s="12" t="s">
        <v>1600</v>
      </c>
      <c r="E1754" s="12" t="s">
        <v>1897</v>
      </c>
      <c r="F1754" s="12">
        <v>4</v>
      </c>
      <c r="G1754" s="12">
        <v>676.14</v>
      </c>
      <c r="H1754" s="41">
        <v>0.11</v>
      </c>
      <c r="I1754" s="12" t="s">
        <v>1957</v>
      </c>
      <c r="J1754" s="12">
        <v>2407.0583999999999</v>
      </c>
      <c r="K1754" s="17">
        <f t="shared" si="81"/>
        <v>4</v>
      </c>
      <c r="L1754" s="20">
        <f t="shared" si="82"/>
        <v>676.14</v>
      </c>
      <c r="M1754" s="45">
        <f t="shared" si="83"/>
        <v>0.11</v>
      </c>
    </row>
    <row r="1755" spans="1:13" x14ac:dyDescent="0.3">
      <c r="A1755" s="11" t="s">
        <v>3713</v>
      </c>
      <c r="B1755" s="39">
        <v>45425</v>
      </c>
      <c r="C1755" s="12" t="s">
        <v>325</v>
      </c>
      <c r="D1755" s="12" t="s">
        <v>1689</v>
      </c>
      <c r="E1755" s="12" t="s">
        <v>1885</v>
      </c>
      <c r="F1755" s="12">
        <v>4</v>
      </c>
      <c r="G1755" s="12">
        <v>352.72</v>
      </c>
      <c r="H1755" s="41">
        <v>0.25</v>
      </c>
      <c r="I1755" s="12" t="s">
        <v>1952</v>
      </c>
      <c r="J1755" s="12">
        <v>1058.1600000000001</v>
      </c>
      <c r="K1755" s="17">
        <f t="shared" si="81"/>
        <v>4</v>
      </c>
      <c r="L1755" s="20">
        <f t="shared" si="82"/>
        <v>352.72</v>
      </c>
      <c r="M1755" s="45">
        <f t="shared" si="83"/>
        <v>0.25</v>
      </c>
    </row>
    <row r="1756" spans="1:13" x14ac:dyDescent="0.3">
      <c r="A1756" s="11" t="s">
        <v>3714</v>
      </c>
      <c r="B1756" s="39">
        <v>45797</v>
      </c>
      <c r="C1756" s="12" t="s">
        <v>580</v>
      </c>
      <c r="D1756" s="12" t="s">
        <v>1597</v>
      </c>
      <c r="E1756" s="12" t="s">
        <v>1922</v>
      </c>
      <c r="F1756" s="12">
        <v>1</v>
      </c>
      <c r="G1756" s="12">
        <v>470.18</v>
      </c>
      <c r="H1756" s="41">
        <v>0.19</v>
      </c>
      <c r="I1756" s="12" t="s">
        <v>1954</v>
      </c>
      <c r="J1756" s="12">
        <v>380.84580000000011</v>
      </c>
      <c r="K1756" s="17">
        <f t="shared" si="81"/>
        <v>1</v>
      </c>
      <c r="L1756" s="20">
        <f t="shared" si="82"/>
        <v>470.18</v>
      </c>
      <c r="M1756" s="45">
        <f t="shared" si="83"/>
        <v>0.19</v>
      </c>
    </row>
    <row r="1757" spans="1:13" x14ac:dyDescent="0.3">
      <c r="A1757" s="11" t="s">
        <v>3715</v>
      </c>
      <c r="B1757" s="39">
        <v>45898</v>
      </c>
      <c r="C1757" s="12" t="s">
        <v>750</v>
      </c>
      <c r="D1757" s="12" t="s">
        <v>1773</v>
      </c>
      <c r="E1757" s="12" t="s">
        <v>1920</v>
      </c>
      <c r="F1757" s="12">
        <v>1</v>
      </c>
      <c r="G1757" s="12">
        <v>891.79</v>
      </c>
      <c r="H1757" s="41">
        <v>0.03</v>
      </c>
      <c r="I1757" s="12" t="s">
        <v>1952</v>
      </c>
      <c r="J1757" s="12">
        <v>865.03629999999998</v>
      </c>
      <c r="K1757" s="17">
        <f t="shared" si="81"/>
        <v>1</v>
      </c>
      <c r="L1757" s="20">
        <f t="shared" si="82"/>
        <v>891.79</v>
      </c>
      <c r="M1757" s="45">
        <f t="shared" si="83"/>
        <v>0.03</v>
      </c>
    </row>
    <row r="1758" spans="1:13" x14ac:dyDescent="0.3">
      <c r="A1758" s="11" t="s">
        <v>3716</v>
      </c>
      <c r="B1758" s="39">
        <v>45390</v>
      </c>
      <c r="C1758" s="12" t="s">
        <v>1102</v>
      </c>
      <c r="D1758" s="12" t="s">
        <v>1843</v>
      </c>
      <c r="E1758" s="12" t="s">
        <v>1935</v>
      </c>
      <c r="F1758" s="12">
        <v>2</v>
      </c>
      <c r="G1758" s="12">
        <v>433.07</v>
      </c>
      <c r="H1758" s="41">
        <v>0.25</v>
      </c>
      <c r="I1758" s="12" t="s">
        <v>1957</v>
      </c>
      <c r="J1758" s="12">
        <v>649.60500000000002</v>
      </c>
      <c r="K1758" s="17">
        <f t="shared" si="81"/>
        <v>2</v>
      </c>
      <c r="L1758" s="20">
        <f t="shared" si="82"/>
        <v>433.07</v>
      </c>
      <c r="M1758" s="45">
        <f t="shared" si="83"/>
        <v>0.25</v>
      </c>
    </row>
    <row r="1759" spans="1:13" x14ac:dyDescent="0.3">
      <c r="A1759" s="11" t="s">
        <v>3717</v>
      </c>
      <c r="B1759" s="39">
        <v>45355</v>
      </c>
      <c r="C1759" s="12" t="s">
        <v>62</v>
      </c>
      <c r="D1759" s="12" t="s">
        <v>1773</v>
      </c>
      <c r="E1759" s="12" t="s">
        <v>1941</v>
      </c>
      <c r="F1759" s="12">
        <v>3</v>
      </c>
      <c r="G1759" s="12">
        <v>626.71</v>
      </c>
      <c r="H1759" s="41">
        <v>7.0000000000000007E-2</v>
      </c>
      <c r="I1759" s="12" t="s">
        <v>1957</v>
      </c>
      <c r="J1759" s="12">
        <v>1748.5209</v>
      </c>
      <c r="K1759" s="17">
        <f t="shared" si="81"/>
        <v>3</v>
      </c>
      <c r="L1759" s="20">
        <f t="shared" si="82"/>
        <v>626.71</v>
      </c>
      <c r="M1759" s="45">
        <f t="shared" si="83"/>
        <v>7.0000000000000007E-2</v>
      </c>
    </row>
    <row r="1760" spans="1:13" x14ac:dyDescent="0.3">
      <c r="A1760" s="11" t="s">
        <v>3718</v>
      </c>
      <c r="B1760" s="39">
        <v>45916</v>
      </c>
      <c r="C1760" s="12" t="s">
        <v>282</v>
      </c>
      <c r="D1760" s="12" t="s">
        <v>1679</v>
      </c>
      <c r="E1760" s="12" t="s">
        <v>1880</v>
      </c>
      <c r="F1760" s="12">
        <v>2</v>
      </c>
      <c r="G1760" s="12">
        <v>324.18</v>
      </c>
      <c r="H1760" s="41">
        <v>0.06</v>
      </c>
      <c r="I1760" s="12" t="s">
        <v>1957</v>
      </c>
      <c r="J1760" s="12">
        <v>609.45839999999998</v>
      </c>
      <c r="K1760" s="17">
        <f t="shared" si="81"/>
        <v>2</v>
      </c>
      <c r="L1760" s="20">
        <f t="shared" si="82"/>
        <v>324.18</v>
      </c>
      <c r="M1760" s="45">
        <f t="shared" si="83"/>
        <v>0.06</v>
      </c>
    </row>
    <row r="1761" spans="1:13" x14ac:dyDescent="0.3">
      <c r="A1761" s="11" t="s">
        <v>3719</v>
      </c>
      <c r="B1761" s="39">
        <v>45448</v>
      </c>
      <c r="C1761" s="12" t="s">
        <v>66</v>
      </c>
      <c r="D1761" s="12" t="s">
        <v>1607</v>
      </c>
      <c r="E1761" s="12" t="s">
        <v>1935</v>
      </c>
      <c r="F1761" s="12">
        <v>4</v>
      </c>
      <c r="G1761" s="12">
        <v>839.74</v>
      </c>
      <c r="H1761" s="41">
        <v>0.13</v>
      </c>
      <c r="I1761" s="12" t="s">
        <v>1954</v>
      </c>
      <c r="J1761" s="12">
        <v>2922.2952</v>
      </c>
      <c r="K1761" s="17">
        <f t="shared" si="81"/>
        <v>4</v>
      </c>
      <c r="L1761" s="20">
        <f t="shared" si="82"/>
        <v>839.74</v>
      </c>
      <c r="M1761" s="45">
        <f t="shared" si="83"/>
        <v>0.13</v>
      </c>
    </row>
    <row r="1762" spans="1:13" x14ac:dyDescent="0.3">
      <c r="A1762" s="11" t="s">
        <v>3720</v>
      </c>
      <c r="B1762" s="39">
        <v>45402</v>
      </c>
      <c r="C1762" s="12" t="s">
        <v>529</v>
      </c>
      <c r="D1762" s="12" t="s">
        <v>1761</v>
      </c>
      <c r="E1762" s="12" t="s">
        <v>1929</v>
      </c>
      <c r="F1762" s="12">
        <v>3</v>
      </c>
      <c r="G1762" s="12">
        <v>252.63</v>
      </c>
      <c r="H1762" s="41">
        <v>0.28000000000000003</v>
      </c>
      <c r="I1762" s="12" t="s">
        <v>1952</v>
      </c>
      <c r="J1762" s="12">
        <v>545.68079999999998</v>
      </c>
      <c r="K1762" s="17">
        <f t="shared" si="81"/>
        <v>3</v>
      </c>
      <c r="L1762" s="20">
        <f t="shared" si="82"/>
        <v>252.63</v>
      </c>
      <c r="M1762" s="45">
        <f t="shared" si="83"/>
        <v>0.28000000000000003</v>
      </c>
    </row>
    <row r="1763" spans="1:13" x14ac:dyDescent="0.3">
      <c r="A1763" s="11" t="s">
        <v>3721</v>
      </c>
      <c r="B1763" s="39">
        <v>45581</v>
      </c>
      <c r="C1763" s="12" t="s">
        <v>825</v>
      </c>
      <c r="D1763" s="12" t="s">
        <v>1813</v>
      </c>
      <c r="E1763" s="12" t="s">
        <v>1941</v>
      </c>
      <c r="F1763" s="12">
        <v>2</v>
      </c>
      <c r="G1763" s="12">
        <v>60.53</v>
      </c>
      <c r="H1763" s="41">
        <v>0.18</v>
      </c>
      <c r="I1763" s="12" t="s">
        <v>1952</v>
      </c>
      <c r="J1763" s="12">
        <v>99.269200000000012</v>
      </c>
      <c r="K1763" s="17">
        <f t="shared" si="81"/>
        <v>2</v>
      </c>
      <c r="L1763" s="20">
        <f t="shared" si="82"/>
        <v>60.53</v>
      </c>
      <c r="M1763" s="45">
        <f t="shared" si="83"/>
        <v>0.18</v>
      </c>
    </row>
    <row r="1764" spans="1:13" x14ac:dyDescent="0.3">
      <c r="A1764" s="11" t="s">
        <v>3722</v>
      </c>
      <c r="B1764" s="39">
        <v>45610</v>
      </c>
      <c r="C1764" s="12" t="s">
        <v>209</v>
      </c>
      <c r="D1764" s="12" t="s">
        <v>1828</v>
      </c>
      <c r="E1764" s="12" t="s">
        <v>1925</v>
      </c>
      <c r="F1764" s="12">
        <v>4</v>
      </c>
      <c r="G1764" s="12">
        <v>341.95</v>
      </c>
      <c r="H1764" s="41">
        <v>0.25</v>
      </c>
      <c r="I1764" s="12" t="s">
        <v>1952</v>
      </c>
      <c r="J1764" s="12">
        <v>1025.8499999999999</v>
      </c>
      <c r="K1764" s="17">
        <f t="shared" si="81"/>
        <v>4</v>
      </c>
      <c r="L1764" s="20">
        <f t="shared" si="82"/>
        <v>341.95</v>
      </c>
      <c r="M1764" s="45">
        <f t="shared" si="83"/>
        <v>0.25</v>
      </c>
    </row>
    <row r="1765" spans="1:13" x14ac:dyDescent="0.3">
      <c r="A1765" s="11" t="s">
        <v>3723</v>
      </c>
      <c r="B1765" s="39">
        <v>45438</v>
      </c>
      <c r="C1765" s="12" t="s">
        <v>909</v>
      </c>
      <c r="D1765" s="12" t="s">
        <v>1635</v>
      </c>
      <c r="E1765" s="12" t="s">
        <v>1932</v>
      </c>
      <c r="F1765" s="12">
        <v>4</v>
      </c>
      <c r="G1765" s="12">
        <v>300.12</v>
      </c>
      <c r="H1765" s="41">
        <v>0.05</v>
      </c>
      <c r="I1765" s="12" t="s">
        <v>1954</v>
      </c>
      <c r="J1765" s="12">
        <v>1140.4559999999999</v>
      </c>
      <c r="K1765" s="17">
        <f t="shared" si="81"/>
        <v>4</v>
      </c>
      <c r="L1765" s="20">
        <f t="shared" si="82"/>
        <v>300.12</v>
      </c>
      <c r="M1765" s="45">
        <f t="shared" si="83"/>
        <v>0.05</v>
      </c>
    </row>
    <row r="1766" spans="1:13" x14ac:dyDescent="0.3">
      <c r="A1766" s="11" t="s">
        <v>3724</v>
      </c>
      <c r="B1766" s="39">
        <v>45705</v>
      </c>
      <c r="C1766" s="12" t="s">
        <v>406</v>
      </c>
      <c r="D1766" s="12" t="s">
        <v>1654</v>
      </c>
      <c r="E1766" s="12" t="s">
        <v>1935</v>
      </c>
      <c r="F1766" s="12">
        <v>2</v>
      </c>
      <c r="G1766" s="12">
        <v>289.14</v>
      </c>
      <c r="H1766" s="41">
        <v>0.12</v>
      </c>
      <c r="I1766" s="12" t="s">
        <v>1957</v>
      </c>
      <c r="J1766" s="12">
        <v>508.88639999999998</v>
      </c>
      <c r="K1766" s="17">
        <f t="shared" si="81"/>
        <v>2</v>
      </c>
      <c r="L1766" s="20">
        <f t="shared" si="82"/>
        <v>289.14</v>
      </c>
      <c r="M1766" s="45">
        <f t="shared" si="83"/>
        <v>0.12</v>
      </c>
    </row>
    <row r="1767" spans="1:13" x14ac:dyDescent="0.3">
      <c r="A1767" s="11" t="s">
        <v>3725</v>
      </c>
      <c r="B1767" s="39">
        <v>45695</v>
      </c>
      <c r="C1767" s="12" t="s">
        <v>179</v>
      </c>
      <c r="D1767" s="12" t="s">
        <v>1645</v>
      </c>
      <c r="E1767" s="12" t="s">
        <v>1880</v>
      </c>
      <c r="F1767" s="12">
        <v>2</v>
      </c>
      <c r="G1767" s="12">
        <v>596.84</v>
      </c>
      <c r="H1767" s="41">
        <v>0.01</v>
      </c>
      <c r="I1767" s="12" t="s">
        <v>1954</v>
      </c>
      <c r="J1767" s="12">
        <v>1181.7431999999999</v>
      </c>
      <c r="K1767" s="17">
        <f t="shared" si="81"/>
        <v>2</v>
      </c>
      <c r="L1767" s="20">
        <f t="shared" si="82"/>
        <v>596.84</v>
      </c>
      <c r="M1767" s="45">
        <f t="shared" si="83"/>
        <v>0.01</v>
      </c>
    </row>
    <row r="1768" spans="1:13" x14ac:dyDescent="0.3">
      <c r="A1768" s="11" t="s">
        <v>3726</v>
      </c>
      <c r="B1768" s="39">
        <v>45571</v>
      </c>
      <c r="C1768" s="12" t="s">
        <v>1363</v>
      </c>
      <c r="D1768" s="12" t="s">
        <v>1624</v>
      </c>
      <c r="E1768" s="12" t="s">
        <v>1910</v>
      </c>
      <c r="F1768" s="12">
        <v>4</v>
      </c>
      <c r="G1768" s="12">
        <v>466.24</v>
      </c>
      <c r="H1768" s="41">
        <v>0.16</v>
      </c>
      <c r="I1768" s="12" t="s">
        <v>1952</v>
      </c>
      <c r="J1768" s="12">
        <v>1566.5663999999999</v>
      </c>
      <c r="K1768" s="17">
        <f t="shared" si="81"/>
        <v>4</v>
      </c>
      <c r="L1768" s="20">
        <f t="shared" si="82"/>
        <v>466.24</v>
      </c>
      <c r="M1768" s="45">
        <f t="shared" si="83"/>
        <v>0.16</v>
      </c>
    </row>
    <row r="1769" spans="1:13" x14ac:dyDescent="0.3">
      <c r="A1769" s="11" t="s">
        <v>3727</v>
      </c>
      <c r="B1769" s="39">
        <v>45544</v>
      </c>
      <c r="C1769" s="12" t="s">
        <v>816</v>
      </c>
      <c r="D1769" s="12" t="s">
        <v>1604</v>
      </c>
      <c r="E1769" s="12" t="s">
        <v>1932</v>
      </c>
      <c r="F1769" s="12">
        <v>2</v>
      </c>
      <c r="G1769" s="12">
        <v>330.59</v>
      </c>
      <c r="H1769" s="41">
        <v>0.14000000000000001</v>
      </c>
      <c r="I1769" s="12" t="s">
        <v>1952</v>
      </c>
      <c r="J1769" s="12">
        <v>568.61479999999995</v>
      </c>
      <c r="K1769" s="17">
        <f t="shared" si="81"/>
        <v>2</v>
      </c>
      <c r="L1769" s="20">
        <f t="shared" si="82"/>
        <v>330.59</v>
      </c>
      <c r="M1769" s="45">
        <f t="shared" si="83"/>
        <v>0.14000000000000001</v>
      </c>
    </row>
    <row r="1770" spans="1:13" x14ac:dyDescent="0.3">
      <c r="A1770" s="11" t="s">
        <v>3728</v>
      </c>
      <c r="B1770" s="39">
        <v>45654</v>
      </c>
      <c r="C1770" s="12" t="s">
        <v>1524</v>
      </c>
      <c r="D1770" s="12" t="s">
        <v>1635</v>
      </c>
      <c r="E1770" s="12" t="s">
        <v>1904</v>
      </c>
      <c r="F1770" s="12">
        <v>2</v>
      </c>
      <c r="G1770" s="12">
        <v>616.42999999999995</v>
      </c>
      <c r="H1770" s="41">
        <v>0.02</v>
      </c>
      <c r="I1770" s="12" t="s">
        <v>1957</v>
      </c>
      <c r="J1770" s="12">
        <v>1208.2028</v>
      </c>
      <c r="K1770" s="17">
        <f t="shared" si="81"/>
        <v>2</v>
      </c>
      <c r="L1770" s="20">
        <f t="shared" si="82"/>
        <v>616.42999999999995</v>
      </c>
      <c r="M1770" s="45">
        <f t="shared" si="83"/>
        <v>0.02</v>
      </c>
    </row>
    <row r="1771" spans="1:13" x14ac:dyDescent="0.3">
      <c r="A1771" s="11" t="s">
        <v>3729</v>
      </c>
      <c r="B1771" s="39">
        <v>45589</v>
      </c>
      <c r="C1771" s="12" t="s">
        <v>1265</v>
      </c>
      <c r="D1771" s="12" t="s">
        <v>1764</v>
      </c>
      <c r="E1771" s="12" t="s">
        <v>1904</v>
      </c>
      <c r="F1771" s="12">
        <v>3</v>
      </c>
      <c r="G1771" s="12">
        <v>195.89</v>
      </c>
      <c r="H1771" s="41">
        <v>0.16</v>
      </c>
      <c r="I1771" s="12" t="s">
        <v>1954</v>
      </c>
      <c r="J1771" s="12">
        <v>493.64280000000002</v>
      </c>
      <c r="K1771" s="17">
        <f t="shared" si="81"/>
        <v>3</v>
      </c>
      <c r="L1771" s="20">
        <f t="shared" si="82"/>
        <v>195.89</v>
      </c>
      <c r="M1771" s="45">
        <f t="shared" si="83"/>
        <v>0.16</v>
      </c>
    </row>
    <row r="1772" spans="1:13" x14ac:dyDescent="0.3">
      <c r="A1772" s="11" t="s">
        <v>3730</v>
      </c>
      <c r="B1772" s="39">
        <v>45487</v>
      </c>
      <c r="C1772" s="12" t="s">
        <v>1087</v>
      </c>
      <c r="D1772" s="12" t="s">
        <v>1579</v>
      </c>
      <c r="E1772" s="12" t="s">
        <v>1917</v>
      </c>
      <c r="F1772" s="12">
        <v>4</v>
      </c>
      <c r="G1772" s="12">
        <v>614.76</v>
      </c>
      <c r="H1772" s="41">
        <v>0.16</v>
      </c>
      <c r="I1772" s="12" t="s">
        <v>1952</v>
      </c>
      <c r="J1772" s="12">
        <v>2065.5936000000002</v>
      </c>
      <c r="K1772" s="17">
        <f t="shared" si="81"/>
        <v>4</v>
      </c>
      <c r="L1772" s="20">
        <f t="shared" si="82"/>
        <v>614.76</v>
      </c>
      <c r="M1772" s="45">
        <f t="shared" si="83"/>
        <v>0.16</v>
      </c>
    </row>
    <row r="1773" spans="1:13" x14ac:dyDescent="0.3">
      <c r="A1773" s="11" t="s">
        <v>3731</v>
      </c>
      <c r="B1773" s="39">
        <v>45418</v>
      </c>
      <c r="C1773" s="12" t="s">
        <v>1268</v>
      </c>
      <c r="D1773" s="12" t="s">
        <v>1813</v>
      </c>
      <c r="E1773" s="12" t="s">
        <v>1907</v>
      </c>
      <c r="F1773" s="12">
        <v>1</v>
      </c>
      <c r="G1773" s="12">
        <v>224.49</v>
      </c>
      <c r="H1773" s="41">
        <v>0.11</v>
      </c>
      <c r="I1773" s="12" t="s">
        <v>1954</v>
      </c>
      <c r="J1773" s="12">
        <v>199.7961</v>
      </c>
      <c r="K1773" s="17">
        <f t="shared" si="81"/>
        <v>1</v>
      </c>
      <c r="L1773" s="20">
        <f t="shared" si="82"/>
        <v>224.49</v>
      </c>
      <c r="M1773" s="45">
        <f t="shared" si="83"/>
        <v>0.11</v>
      </c>
    </row>
    <row r="1774" spans="1:13" x14ac:dyDescent="0.3">
      <c r="A1774" s="11" t="s">
        <v>3732</v>
      </c>
      <c r="B1774" s="39">
        <v>45338</v>
      </c>
      <c r="C1774" s="12" t="s">
        <v>1126</v>
      </c>
      <c r="D1774" s="12" t="s">
        <v>1740</v>
      </c>
      <c r="E1774" s="12" t="s">
        <v>1922</v>
      </c>
      <c r="F1774" s="12">
        <v>1</v>
      </c>
      <c r="G1774" s="12">
        <v>967.76</v>
      </c>
      <c r="H1774" s="41">
        <v>0.09</v>
      </c>
      <c r="I1774" s="12" t="s">
        <v>1952</v>
      </c>
      <c r="J1774" s="12">
        <v>880.66160000000002</v>
      </c>
      <c r="K1774" s="17">
        <f t="shared" si="81"/>
        <v>1</v>
      </c>
      <c r="L1774" s="20">
        <f t="shared" si="82"/>
        <v>967.76</v>
      </c>
      <c r="M1774" s="45">
        <f t="shared" si="83"/>
        <v>0.09</v>
      </c>
    </row>
    <row r="1775" spans="1:13" x14ac:dyDescent="0.3">
      <c r="A1775" s="11" t="s">
        <v>3733</v>
      </c>
      <c r="B1775" s="39">
        <v>45507</v>
      </c>
      <c r="C1775" s="12" t="s">
        <v>251</v>
      </c>
      <c r="D1775" s="12" t="s">
        <v>1696</v>
      </c>
      <c r="E1775" s="12" t="s">
        <v>1941</v>
      </c>
      <c r="F1775" s="12">
        <v>2</v>
      </c>
      <c r="G1775" s="12">
        <v>56.52</v>
      </c>
      <c r="H1775" s="41">
        <v>0.17</v>
      </c>
      <c r="I1775" s="12" t="s">
        <v>1954</v>
      </c>
      <c r="J1775" s="12">
        <v>93.8232</v>
      </c>
      <c r="K1775" s="17">
        <f t="shared" si="81"/>
        <v>2</v>
      </c>
      <c r="L1775" s="20">
        <f t="shared" si="82"/>
        <v>56.52</v>
      </c>
      <c r="M1775" s="45">
        <f t="shared" si="83"/>
        <v>0.17</v>
      </c>
    </row>
    <row r="1776" spans="1:13" x14ac:dyDescent="0.3">
      <c r="A1776" s="11" t="s">
        <v>3734</v>
      </c>
      <c r="B1776" s="39">
        <v>45275</v>
      </c>
      <c r="C1776" s="12" t="s">
        <v>1516</v>
      </c>
      <c r="D1776" s="12" t="s">
        <v>1776</v>
      </c>
      <c r="E1776" s="12" t="s">
        <v>1885</v>
      </c>
      <c r="F1776" s="12">
        <v>4</v>
      </c>
      <c r="G1776" s="12">
        <v>921.84</v>
      </c>
      <c r="H1776" s="41">
        <v>0.04</v>
      </c>
      <c r="I1776" s="12" t="s">
        <v>1952</v>
      </c>
      <c r="J1776" s="12">
        <v>3539.8656000000001</v>
      </c>
      <c r="K1776" s="17">
        <f t="shared" si="81"/>
        <v>4</v>
      </c>
      <c r="L1776" s="20">
        <f t="shared" si="82"/>
        <v>921.84</v>
      </c>
      <c r="M1776" s="45">
        <f t="shared" si="83"/>
        <v>0.04</v>
      </c>
    </row>
    <row r="1777" spans="1:13" x14ac:dyDescent="0.3">
      <c r="A1777" s="11" t="s">
        <v>3735</v>
      </c>
      <c r="B1777" s="39">
        <v>45319</v>
      </c>
      <c r="C1777" s="12" t="s">
        <v>1042</v>
      </c>
      <c r="D1777" s="12" t="s">
        <v>1834</v>
      </c>
      <c r="E1777" s="12" t="s">
        <v>1932</v>
      </c>
      <c r="F1777" s="12">
        <v>3</v>
      </c>
      <c r="G1777" s="12">
        <v>738.47</v>
      </c>
      <c r="H1777" s="41">
        <v>0.28000000000000003</v>
      </c>
      <c r="I1777" s="12" t="s">
        <v>1952</v>
      </c>
      <c r="J1777" s="12">
        <v>1595.0952</v>
      </c>
      <c r="K1777" s="17">
        <f t="shared" si="81"/>
        <v>3</v>
      </c>
      <c r="L1777" s="20">
        <f t="shared" si="82"/>
        <v>738.47</v>
      </c>
      <c r="M1777" s="45">
        <f t="shared" si="83"/>
        <v>0.28000000000000003</v>
      </c>
    </row>
    <row r="1778" spans="1:13" x14ac:dyDescent="0.3">
      <c r="A1778" s="11" t="s">
        <v>3736</v>
      </c>
      <c r="B1778" s="39">
        <v>45620</v>
      </c>
      <c r="C1778" s="12" t="s">
        <v>1042</v>
      </c>
      <c r="D1778" s="12" t="s">
        <v>1570</v>
      </c>
      <c r="E1778" s="12" t="s">
        <v>1880</v>
      </c>
      <c r="F1778" s="12">
        <v>4</v>
      </c>
      <c r="G1778" s="12">
        <v>477.83</v>
      </c>
      <c r="H1778" s="41">
        <v>0.05</v>
      </c>
      <c r="I1778" s="12" t="s">
        <v>1957</v>
      </c>
      <c r="J1778" s="12">
        <v>1815.7539999999999</v>
      </c>
      <c r="K1778" s="17">
        <f t="shared" si="81"/>
        <v>4</v>
      </c>
      <c r="L1778" s="20">
        <f t="shared" si="82"/>
        <v>477.83</v>
      </c>
      <c r="M1778" s="45">
        <f t="shared" si="83"/>
        <v>0.05</v>
      </c>
    </row>
    <row r="1779" spans="1:13" x14ac:dyDescent="0.3">
      <c r="A1779" s="11" t="s">
        <v>3737</v>
      </c>
      <c r="B1779" s="39">
        <v>45831</v>
      </c>
      <c r="C1779" s="12" t="s">
        <v>565</v>
      </c>
      <c r="D1779" s="12" t="s">
        <v>1699</v>
      </c>
      <c r="E1779" s="12" t="s">
        <v>1922</v>
      </c>
      <c r="F1779" s="12">
        <v>3</v>
      </c>
      <c r="G1779" s="12">
        <v>605.83000000000004</v>
      </c>
      <c r="H1779" s="41">
        <v>0.28000000000000003</v>
      </c>
      <c r="I1779" s="12" t="s">
        <v>1957</v>
      </c>
      <c r="J1779" s="12">
        <v>1308.5927999999999</v>
      </c>
      <c r="K1779" s="17">
        <f t="shared" si="81"/>
        <v>3</v>
      </c>
      <c r="L1779" s="20">
        <f t="shared" si="82"/>
        <v>605.83000000000004</v>
      </c>
      <c r="M1779" s="45">
        <f t="shared" si="83"/>
        <v>0.28000000000000003</v>
      </c>
    </row>
    <row r="1780" spans="1:13" x14ac:dyDescent="0.3">
      <c r="A1780" s="11" t="s">
        <v>3738</v>
      </c>
      <c r="B1780" s="39">
        <v>45373</v>
      </c>
      <c r="C1780" s="12" t="s">
        <v>251</v>
      </c>
      <c r="D1780" s="12" t="s">
        <v>1702</v>
      </c>
      <c r="E1780" s="12" t="s">
        <v>1894</v>
      </c>
      <c r="F1780" s="12">
        <v>2</v>
      </c>
      <c r="G1780" s="12">
        <v>521.44000000000005</v>
      </c>
      <c r="H1780" s="41">
        <v>0.25</v>
      </c>
      <c r="I1780" s="12" t="s">
        <v>1957</v>
      </c>
      <c r="J1780" s="12">
        <v>782.16000000000008</v>
      </c>
      <c r="K1780" s="17">
        <f t="shared" si="81"/>
        <v>2</v>
      </c>
      <c r="L1780" s="20">
        <f t="shared" si="82"/>
        <v>521.44000000000005</v>
      </c>
      <c r="M1780" s="45">
        <f t="shared" si="83"/>
        <v>0.25</v>
      </c>
    </row>
    <row r="1781" spans="1:13" x14ac:dyDescent="0.3">
      <c r="A1781" s="11" t="s">
        <v>3739</v>
      </c>
      <c r="B1781" s="39">
        <v>45863</v>
      </c>
      <c r="C1781" s="12" t="s">
        <v>1177</v>
      </c>
      <c r="D1781" s="12" t="s">
        <v>1593</v>
      </c>
      <c r="E1781" s="12" t="s">
        <v>1907</v>
      </c>
      <c r="F1781" s="12">
        <v>4</v>
      </c>
      <c r="G1781" s="12">
        <v>499.02</v>
      </c>
      <c r="H1781" s="41">
        <v>0.06</v>
      </c>
      <c r="I1781" s="12" t="s">
        <v>1952</v>
      </c>
      <c r="J1781" s="12">
        <v>1876.3152</v>
      </c>
      <c r="K1781" s="17">
        <f t="shared" si="81"/>
        <v>4</v>
      </c>
      <c r="L1781" s="20">
        <f t="shared" si="82"/>
        <v>499.02</v>
      </c>
      <c r="M1781" s="45">
        <f t="shared" si="83"/>
        <v>0.06</v>
      </c>
    </row>
    <row r="1782" spans="1:13" x14ac:dyDescent="0.3">
      <c r="A1782" s="11" t="s">
        <v>3740</v>
      </c>
      <c r="B1782" s="39">
        <v>45758</v>
      </c>
      <c r="C1782" s="12" t="s">
        <v>520</v>
      </c>
      <c r="D1782" s="12" t="s">
        <v>1566</v>
      </c>
      <c r="E1782" s="12" t="s">
        <v>1938</v>
      </c>
      <c r="F1782" s="12">
        <v>4</v>
      </c>
      <c r="G1782" s="12">
        <v>299.45999999999998</v>
      </c>
      <c r="H1782" s="41">
        <v>0.18</v>
      </c>
      <c r="I1782" s="12" t="s">
        <v>1957</v>
      </c>
      <c r="J1782" s="12">
        <v>982.22879999999998</v>
      </c>
      <c r="K1782" s="17">
        <f t="shared" si="81"/>
        <v>4</v>
      </c>
      <c r="L1782" s="20">
        <f t="shared" si="82"/>
        <v>299.45999999999998</v>
      </c>
      <c r="M1782" s="45">
        <f t="shared" si="83"/>
        <v>0.18</v>
      </c>
    </row>
    <row r="1783" spans="1:13" x14ac:dyDescent="0.3">
      <c r="A1783" s="11" t="s">
        <v>3741</v>
      </c>
      <c r="B1783" s="39">
        <v>45285</v>
      </c>
      <c r="C1783" s="12" t="s">
        <v>1422</v>
      </c>
      <c r="D1783" s="12" t="s">
        <v>1689</v>
      </c>
      <c r="E1783" s="12" t="s">
        <v>1880</v>
      </c>
      <c r="F1783" s="12">
        <v>1</v>
      </c>
      <c r="G1783" s="12">
        <v>609.29</v>
      </c>
      <c r="H1783" s="41">
        <v>0.15</v>
      </c>
      <c r="I1783" s="12" t="s">
        <v>1952</v>
      </c>
      <c r="J1783" s="12">
        <v>517.89649999999995</v>
      </c>
      <c r="K1783" s="17">
        <f t="shared" si="81"/>
        <v>1</v>
      </c>
      <c r="L1783" s="20">
        <f t="shared" si="82"/>
        <v>609.29</v>
      </c>
      <c r="M1783" s="45">
        <f t="shared" si="83"/>
        <v>0.15</v>
      </c>
    </row>
    <row r="1784" spans="1:13" x14ac:dyDescent="0.3">
      <c r="A1784" s="11" t="s">
        <v>3742</v>
      </c>
      <c r="B1784" s="39">
        <v>45656</v>
      </c>
      <c r="C1784" s="12" t="s">
        <v>364</v>
      </c>
      <c r="D1784" s="12" t="s">
        <v>1560</v>
      </c>
      <c r="E1784" s="12" t="s">
        <v>1910</v>
      </c>
      <c r="F1784" s="12">
        <v>1</v>
      </c>
      <c r="G1784" s="12">
        <v>213.74</v>
      </c>
      <c r="H1784" s="41">
        <v>7.0000000000000007E-2</v>
      </c>
      <c r="I1784" s="12" t="s">
        <v>1957</v>
      </c>
      <c r="J1784" s="12">
        <v>198.7782</v>
      </c>
      <c r="K1784" s="17">
        <f t="shared" si="81"/>
        <v>1</v>
      </c>
      <c r="L1784" s="20">
        <f t="shared" si="82"/>
        <v>213.74</v>
      </c>
      <c r="M1784" s="45">
        <f t="shared" si="83"/>
        <v>7.0000000000000007E-2</v>
      </c>
    </row>
    <row r="1785" spans="1:13" x14ac:dyDescent="0.3">
      <c r="A1785" s="11" t="s">
        <v>3743</v>
      </c>
      <c r="B1785" s="39">
        <v>45718</v>
      </c>
      <c r="C1785" s="12" t="s">
        <v>520</v>
      </c>
      <c r="D1785" s="12" t="s">
        <v>1740</v>
      </c>
      <c r="E1785" s="12" t="s">
        <v>1932</v>
      </c>
      <c r="F1785" s="12">
        <v>4</v>
      </c>
      <c r="G1785" s="12">
        <v>613.16999999999996</v>
      </c>
      <c r="H1785" s="41">
        <v>0.26</v>
      </c>
      <c r="I1785" s="12" t="s">
        <v>1952</v>
      </c>
      <c r="J1785" s="12">
        <v>1814.9831999999999</v>
      </c>
      <c r="K1785" s="17">
        <f t="shared" si="81"/>
        <v>4</v>
      </c>
      <c r="L1785" s="20">
        <f t="shared" si="82"/>
        <v>613.16999999999996</v>
      </c>
      <c r="M1785" s="45">
        <f t="shared" si="83"/>
        <v>0.26</v>
      </c>
    </row>
    <row r="1786" spans="1:13" x14ac:dyDescent="0.3">
      <c r="A1786" s="11" t="s">
        <v>3744</v>
      </c>
      <c r="B1786" s="39">
        <v>45293</v>
      </c>
      <c r="C1786" s="12" t="s">
        <v>1129</v>
      </c>
      <c r="D1786" s="12" t="s">
        <v>1752</v>
      </c>
      <c r="E1786" s="12" t="s">
        <v>1920</v>
      </c>
      <c r="F1786" s="12">
        <v>2</v>
      </c>
      <c r="G1786" s="12">
        <v>687.36</v>
      </c>
      <c r="H1786" s="41">
        <v>7.0000000000000007E-2</v>
      </c>
      <c r="I1786" s="12" t="s">
        <v>1957</v>
      </c>
      <c r="J1786" s="12">
        <v>1278.4896000000001</v>
      </c>
      <c r="K1786" s="17">
        <f t="shared" si="81"/>
        <v>2</v>
      </c>
      <c r="L1786" s="20">
        <f t="shared" si="82"/>
        <v>687.36</v>
      </c>
      <c r="M1786" s="45">
        <f t="shared" si="83"/>
        <v>7.0000000000000007E-2</v>
      </c>
    </row>
    <row r="1787" spans="1:13" x14ac:dyDescent="0.3">
      <c r="A1787" s="11" t="s">
        <v>3745</v>
      </c>
      <c r="B1787" s="39">
        <v>45915</v>
      </c>
      <c r="C1787" s="12" t="s">
        <v>1036</v>
      </c>
      <c r="D1787" s="12" t="s">
        <v>1776</v>
      </c>
      <c r="E1787" s="12" t="s">
        <v>1925</v>
      </c>
      <c r="F1787" s="12">
        <v>3</v>
      </c>
      <c r="G1787" s="12">
        <v>115.39</v>
      </c>
      <c r="H1787" s="41">
        <v>0.02</v>
      </c>
      <c r="I1787" s="12" t="s">
        <v>1954</v>
      </c>
      <c r="J1787" s="12">
        <v>339.2466</v>
      </c>
      <c r="K1787" s="17">
        <f t="shared" si="81"/>
        <v>3</v>
      </c>
      <c r="L1787" s="20">
        <f t="shared" si="82"/>
        <v>115.39</v>
      </c>
      <c r="M1787" s="45">
        <f t="shared" si="83"/>
        <v>0.02</v>
      </c>
    </row>
    <row r="1788" spans="1:13" x14ac:dyDescent="0.3">
      <c r="A1788" s="11" t="s">
        <v>3746</v>
      </c>
      <c r="B1788" s="39">
        <v>45359</v>
      </c>
      <c r="C1788" s="12" t="s">
        <v>599</v>
      </c>
      <c r="D1788" s="12" t="s">
        <v>1641</v>
      </c>
      <c r="E1788" s="12" t="s">
        <v>1922</v>
      </c>
      <c r="F1788" s="12">
        <v>2</v>
      </c>
      <c r="G1788" s="12">
        <v>722.06</v>
      </c>
      <c r="H1788" s="41">
        <v>7.0000000000000007E-2</v>
      </c>
      <c r="I1788" s="12" t="s">
        <v>1952</v>
      </c>
      <c r="J1788" s="12">
        <v>1343.0316</v>
      </c>
      <c r="K1788" s="17">
        <f t="shared" si="81"/>
        <v>2</v>
      </c>
      <c r="L1788" s="20">
        <f t="shared" si="82"/>
        <v>722.06</v>
      </c>
      <c r="M1788" s="45">
        <f t="shared" si="83"/>
        <v>7.0000000000000007E-2</v>
      </c>
    </row>
    <row r="1789" spans="1:13" x14ac:dyDescent="0.3">
      <c r="A1789" s="11" t="s">
        <v>3747</v>
      </c>
      <c r="B1789" s="39">
        <v>45652</v>
      </c>
      <c r="C1789" s="12" t="s">
        <v>1330</v>
      </c>
      <c r="D1789" s="12" t="s">
        <v>1579</v>
      </c>
      <c r="E1789" s="12" t="s">
        <v>1929</v>
      </c>
      <c r="F1789" s="12">
        <v>1</v>
      </c>
      <c r="G1789" s="12">
        <v>384.57</v>
      </c>
      <c r="H1789" s="41">
        <v>0.06</v>
      </c>
      <c r="I1789" s="12" t="s">
        <v>1954</v>
      </c>
      <c r="J1789" s="12">
        <v>361.49579999999997</v>
      </c>
      <c r="K1789" s="17">
        <f t="shared" si="81"/>
        <v>1</v>
      </c>
      <c r="L1789" s="20">
        <f t="shared" si="82"/>
        <v>384.57</v>
      </c>
      <c r="M1789" s="45">
        <f t="shared" si="83"/>
        <v>0.06</v>
      </c>
    </row>
    <row r="1790" spans="1:13" x14ac:dyDescent="0.3">
      <c r="A1790" s="11" t="s">
        <v>3748</v>
      </c>
      <c r="B1790" s="39">
        <v>45735</v>
      </c>
      <c r="C1790" s="12" t="s">
        <v>691</v>
      </c>
      <c r="D1790" s="12" t="s">
        <v>1584</v>
      </c>
      <c r="E1790" s="12" t="s">
        <v>1925</v>
      </c>
      <c r="F1790" s="12">
        <v>2</v>
      </c>
      <c r="G1790" s="12">
        <v>194.09</v>
      </c>
      <c r="H1790" s="41">
        <v>0.18</v>
      </c>
      <c r="I1790" s="12" t="s">
        <v>1954</v>
      </c>
      <c r="J1790" s="12">
        <v>318.30759999999998</v>
      </c>
      <c r="K1790" s="17">
        <f t="shared" si="81"/>
        <v>2</v>
      </c>
      <c r="L1790" s="20">
        <f t="shared" si="82"/>
        <v>194.09</v>
      </c>
      <c r="M1790" s="45">
        <f t="shared" si="83"/>
        <v>0.18</v>
      </c>
    </row>
    <row r="1791" spans="1:13" x14ac:dyDescent="0.3">
      <c r="A1791" s="11" t="s">
        <v>3749</v>
      </c>
      <c r="B1791" s="39">
        <v>45579</v>
      </c>
      <c r="C1791" s="12" t="s">
        <v>577</v>
      </c>
      <c r="D1791" s="12" t="s">
        <v>1840</v>
      </c>
      <c r="E1791" s="12" t="s">
        <v>1894</v>
      </c>
      <c r="F1791" s="12">
        <v>2</v>
      </c>
      <c r="G1791" s="12">
        <v>403.91</v>
      </c>
      <c r="H1791" s="41">
        <v>7.0000000000000007E-2</v>
      </c>
      <c r="I1791" s="12" t="s">
        <v>1952</v>
      </c>
      <c r="J1791" s="12">
        <v>751.27260000000001</v>
      </c>
      <c r="K1791" s="17">
        <f t="shared" si="81"/>
        <v>2</v>
      </c>
      <c r="L1791" s="20">
        <f t="shared" si="82"/>
        <v>403.91</v>
      </c>
      <c r="M1791" s="45">
        <f t="shared" si="83"/>
        <v>7.0000000000000007E-2</v>
      </c>
    </row>
    <row r="1792" spans="1:13" x14ac:dyDescent="0.3">
      <c r="A1792" s="11" t="s">
        <v>3750</v>
      </c>
      <c r="B1792" s="39">
        <v>45721</v>
      </c>
      <c r="C1792" s="12" t="s">
        <v>282</v>
      </c>
      <c r="D1792" s="12" t="s">
        <v>1618</v>
      </c>
      <c r="E1792" s="12" t="s">
        <v>1927</v>
      </c>
      <c r="F1792" s="12">
        <v>1</v>
      </c>
      <c r="G1792" s="12">
        <v>878.69</v>
      </c>
      <c r="H1792" s="41">
        <v>0.3</v>
      </c>
      <c r="I1792" s="12" t="s">
        <v>1954</v>
      </c>
      <c r="J1792" s="12">
        <v>615.08299999999997</v>
      </c>
      <c r="K1792" s="17">
        <f t="shared" si="81"/>
        <v>1</v>
      </c>
      <c r="L1792" s="20">
        <f t="shared" si="82"/>
        <v>878.69</v>
      </c>
      <c r="M1792" s="45">
        <f t="shared" si="83"/>
        <v>0.3</v>
      </c>
    </row>
    <row r="1793" spans="1:13" x14ac:dyDescent="0.3">
      <c r="A1793" s="11" t="s">
        <v>3751</v>
      </c>
      <c r="B1793" s="39">
        <v>45446</v>
      </c>
      <c r="C1793" s="12" t="s">
        <v>1201</v>
      </c>
      <c r="D1793" s="12" t="s">
        <v>1670</v>
      </c>
      <c r="E1793" s="12" t="s">
        <v>1929</v>
      </c>
      <c r="F1793" s="12">
        <v>1</v>
      </c>
      <c r="G1793" s="12">
        <v>161.16999999999999</v>
      </c>
      <c r="H1793" s="41">
        <v>0.05</v>
      </c>
      <c r="I1793" s="12" t="s">
        <v>1952</v>
      </c>
      <c r="J1793" s="12">
        <v>153.11150000000001</v>
      </c>
      <c r="K1793" s="17">
        <f t="shared" si="81"/>
        <v>1</v>
      </c>
      <c r="L1793" s="20">
        <f t="shared" si="82"/>
        <v>161.16999999999999</v>
      </c>
      <c r="M1793" s="45">
        <f t="shared" si="83"/>
        <v>0.05</v>
      </c>
    </row>
    <row r="1794" spans="1:13" x14ac:dyDescent="0.3">
      <c r="A1794" s="11" t="s">
        <v>3752</v>
      </c>
      <c r="B1794" s="39">
        <v>45387</v>
      </c>
      <c r="C1794" s="12" t="s">
        <v>703</v>
      </c>
      <c r="D1794" s="12" t="s">
        <v>1795</v>
      </c>
      <c r="E1794" s="12" t="s">
        <v>1927</v>
      </c>
      <c r="F1794" s="12">
        <v>2</v>
      </c>
      <c r="G1794" s="12">
        <v>720.15</v>
      </c>
      <c r="H1794" s="41">
        <v>0.22</v>
      </c>
      <c r="I1794" s="12" t="s">
        <v>1957</v>
      </c>
      <c r="J1794" s="12">
        <v>1123.434</v>
      </c>
      <c r="K1794" s="17">
        <f t="shared" ref="K1794:K1857" si="84">IF(F1794="",AVERAGEIF($D$2:$D$2000,D1794,$F$2:$F$2000),F1794)</f>
        <v>2</v>
      </c>
      <c r="L1794" s="20">
        <f t="shared" ref="L1794:L1857" si="85">IF(G1794="",AVERAGEIF($D$2:$D$2000,D1794,$G$2:$G$2000),G1794)</f>
        <v>720.15</v>
      </c>
      <c r="M1794" s="45">
        <f t="shared" ref="M1794:M1857" si="86">IF(H1794="",AVERAGE($D$2:$D$2000,D1794,$H$2:$H$2000),H1794)</f>
        <v>0.22</v>
      </c>
    </row>
    <row r="1795" spans="1:13" x14ac:dyDescent="0.3">
      <c r="A1795" s="11" t="s">
        <v>3753</v>
      </c>
      <c r="B1795" s="39">
        <v>45222</v>
      </c>
      <c r="C1795" s="12" t="s">
        <v>1099</v>
      </c>
      <c r="D1795" s="12" t="s">
        <v>1648</v>
      </c>
      <c r="E1795" s="12" t="s">
        <v>1910</v>
      </c>
      <c r="F1795" s="12">
        <v>1</v>
      </c>
      <c r="G1795" s="12">
        <v>361.8</v>
      </c>
      <c r="H1795" s="41">
        <v>0.02</v>
      </c>
      <c r="I1795" s="12" t="s">
        <v>1957</v>
      </c>
      <c r="J1795" s="12">
        <v>354.56400000000002</v>
      </c>
      <c r="K1795" s="17">
        <f t="shared" si="84"/>
        <v>1</v>
      </c>
      <c r="L1795" s="20">
        <f t="shared" si="85"/>
        <v>361.8</v>
      </c>
      <c r="M1795" s="45">
        <f t="shared" si="86"/>
        <v>0.02</v>
      </c>
    </row>
    <row r="1796" spans="1:13" x14ac:dyDescent="0.3">
      <c r="A1796" s="11" t="s">
        <v>3754</v>
      </c>
      <c r="B1796" s="39">
        <v>45402</v>
      </c>
      <c r="C1796" s="12" t="s">
        <v>750</v>
      </c>
      <c r="D1796" s="12" t="s">
        <v>1861</v>
      </c>
      <c r="E1796" s="12" t="s">
        <v>1904</v>
      </c>
      <c r="F1796" s="12">
        <v>1</v>
      </c>
      <c r="G1796" s="12">
        <v>779.84</v>
      </c>
      <c r="H1796" s="41">
        <v>0.28999999999999998</v>
      </c>
      <c r="I1796" s="12" t="s">
        <v>1954</v>
      </c>
      <c r="J1796" s="12">
        <v>553.68640000000005</v>
      </c>
      <c r="K1796" s="17">
        <f t="shared" si="84"/>
        <v>1</v>
      </c>
      <c r="L1796" s="20">
        <f t="shared" si="85"/>
        <v>779.84</v>
      </c>
      <c r="M1796" s="45">
        <f t="shared" si="86"/>
        <v>0.28999999999999998</v>
      </c>
    </row>
    <row r="1797" spans="1:13" x14ac:dyDescent="0.3">
      <c r="A1797" s="11" t="s">
        <v>3755</v>
      </c>
      <c r="B1797" s="39">
        <v>45455</v>
      </c>
      <c r="C1797" s="12" t="s">
        <v>29</v>
      </c>
      <c r="D1797" s="12" t="s">
        <v>1864</v>
      </c>
      <c r="E1797" s="12" t="s">
        <v>1897</v>
      </c>
      <c r="F1797" s="12">
        <v>2</v>
      </c>
      <c r="G1797" s="12">
        <v>649.89</v>
      </c>
      <c r="H1797" s="41">
        <v>0.17</v>
      </c>
      <c r="I1797" s="12" t="s">
        <v>1957</v>
      </c>
      <c r="J1797" s="12">
        <v>1078.8173999999999</v>
      </c>
      <c r="K1797" s="17">
        <f t="shared" si="84"/>
        <v>2</v>
      </c>
      <c r="L1797" s="20">
        <f t="shared" si="85"/>
        <v>649.89</v>
      </c>
      <c r="M1797" s="45">
        <f t="shared" si="86"/>
        <v>0.17</v>
      </c>
    </row>
    <row r="1798" spans="1:13" x14ac:dyDescent="0.3">
      <c r="A1798" s="11" t="s">
        <v>3756</v>
      </c>
      <c r="B1798" s="39">
        <v>45877</v>
      </c>
      <c r="C1798" s="12" t="s">
        <v>673</v>
      </c>
      <c r="D1798" s="12" t="s">
        <v>1734</v>
      </c>
      <c r="E1798" s="12" t="s">
        <v>1904</v>
      </c>
      <c r="F1798" s="12">
        <v>1</v>
      </c>
      <c r="G1798" s="12">
        <v>952.73</v>
      </c>
      <c r="H1798" s="41">
        <v>0.17</v>
      </c>
      <c r="I1798" s="12" t="s">
        <v>1952</v>
      </c>
      <c r="J1798" s="12">
        <v>790.76589999999999</v>
      </c>
      <c r="K1798" s="17">
        <f t="shared" si="84"/>
        <v>1</v>
      </c>
      <c r="L1798" s="20">
        <f t="shared" si="85"/>
        <v>952.73</v>
      </c>
      <c r="M1798" s="45">
        <f t="shared" si="86"/>
        <v>0.17</v>
      </c>
    </row>
    <row r="1799" spans="1:13" x14ac:dyDescent="0.3">
      <c r="A1799" s="11" t="s">
        <v>3757</v>
      </c>
      <c r="B1799" s="39">
        <v>45875</v>
      </c>
      <c r="C1799" s="12" t="s">
        <v>308</v>
      </c>
      <c r="D1799" s="12" t="s">
        <v>1873</v>
      </c>
      <c r="E1799" s="12" t="s">
        <v>1932</v>
      </c>
      <c r="F1799" s="12">
        <v>4</v>
      </c>
      <c r="G1799" s="12">
        <v>820.78</v>
      </c>
      <c r="H1799" s="41">
        <v>0.25</v>
      </c>
      <c r="I1799" s="12" t="s">
        <v>1952</v>
      </c>
      <c r="J1799" s="12">
        <v>2462.34</v>
      </c>
      <c r="K1799" s="17">
        <f t="shared" si="84"/>
        <v>4</v>
      </c>
      <c r="L1799" s="20">
        <f t="shared" si="85"/>
        <v>820.78</v>
      </c>
      <c r="M1799" s="45">
        <f t="shared" si="86"/>
        <v>0.25</v>
      </c>
    </row>
    <row r="1800" spans="1:13" x14ac:dyDescent="0.3">
      <c r="A1800" s="11" t="s">
        <v>3758</v>
      </c>
      <c r="B1800" s="39">
        <v>45592</v>
      </c>
      <c r="C1800" s="12" t="s">
        <v>1084</v>
      </c>
      <c r="D1800" s="12" t="s">
        <v>1686</v>
      </c>
      <c r="E1800" s="12" t="s">
        <v>1894</v>
      </c>
      <c r="F1800" s="12">
        <v>4</v>
      </c>
      <c r="G1800" s="12">
        <v>247.55</v>
      </c>
      <c r="H1800" s="41">
        <v>0.05</v>
      </c>
      <c r="I1800" s="12" t="s">
        <v>1952</v>
      </c>
      <c r="J1800" s="12">
        <v>940.69</v>
      </c>
      <c r="K1800" s="17">
        <f t="shared" si="84"/>
        <v>4</v>
      </c>
      <c r="L1800" s="20">
        <f t="shared" si="85"/>
        <v>247.55</v>
      </c>
      <c r="M1800" s="45">
        <f t="shared" si="86"/>
        <v>0.05</v>
      </c>
    </row>
    <row r="1801" spans="1:13" x14ac:dyDescent="0.3">
      <c r="A1801" s="11" t="s">
        <v>3759</v>
      </c>
      <c r="B1801" s="39">
        <v>45369</v>
      </c>
      <c r="C1801" s="12" t="s">
        <v>742</v>
      </c>
      <c r="D1801" s="12" t="s">
        <v>1873</v>
      </c>
      <c r="E1801" s="12" t="s">
        <v>1910</v>
      </c>
      <c r="F1801" s="12">
        <v>3</v>
      </c>
      <c r="G1801" s="12">
        <v>561.44000000000005</v>
      </c>
      <c r="H1801" s="41">
        <v>0.2</v>
      </c>
      <c r="I1801" s="12" t="s">
        <v>1957</v>
      </c>
      <c r="J1801" s="12">
        <v>1347.4559999999999</v>
      </c>
      <c r="K1801" s="17">
        <f t="shared" si="84"/>
        <v>3</v>
      </c>
      <c r="L1801" s="20">
        <f t="shared" si="85"/>
        <v>561.44000000000005</v>
      </c>
      <c r="M1801" s="45">
        <f t="shared" si="86"/>
        <v>0.2</v>
      </c>
    </row>
    <row r="1802" spans="1:13" x14ac:dyDescent="0.3">
      <c r="A1802" s="11" t="s">
        <v>3760</v>
      </c>
      <c r="B1802" s="39">
        <v>45249</v>
      </c>
      <c r="C1802" s="12" t="s">
        <v>903</v>
      </c>
      <c r="D1802" s="12" t="s">
        <v>1792</v>
      </c>
      <c r="E1802" s="12" t="s">
        <v>1910</v>
      </c>
      <c r="F1802" s="12">
        <v>4</v>
      </c>
      <c r="G1802" s="12">
        <v>214.37</v>
      </c>
      <c r="H1802" s="41">
        <v>0.11</v>
      </c>
      <c r="I1802" s="12" t="s">
        <v>1957</v>
      </c>
      <c r="J1802" s="12">
        <v>763.15719999999999</v>
      </c>
      <c r="K1802" s="17">
        <f t="shared" si="84"/>
        <v>4</v>
      </c>
      <c r="L1802" s="20">
        <f t="shared" si="85"/>
        <v>214.37</v>
      </c>
      <c r="M1802" s="45">
        <f t="shared" si="86"/>
        <v>0.11</v>
      </c>
    </row>
    <row r="1803" spans="1:13" x14ac:dyDescent="0.3">
      <c r="A1803" s="11" t="s">
        <v>3761</v>
      </c>
      <c r="B1803" s="39">
        <v>45741</v>
      </c>
      <c r="C1803" s="12" t="s">
        <v>1306</v>
      </c>
      <c r="D1803" s="12" t="s">
        <v>1618</v>
      </c>
      <c r="E1803" s="12" t="s">
        <v>1932</v>
      </c>
      <c r="F1803" s="12">
        <v>3</v>
      </c>
      <c r="G1803" s="12">
        <v>123.74</v>
      </c>
      <c r="H1803" s="41">
        <v>0.23</v>
      </c>
      <c r="I1803" s="12" t="s">
        <v>1954</v>
      </c>
      <c r="J1803" s="12">
        <v>285.83940000000001</v>
      </c>
      <c r="K1803" s="17">
        <f t="shared" si="84"/>
        <v>3</v>
      </c>
      <c r="L1803" s="20">
        <f t="shared" si="85"/>
        <v>123.74</v>
      </c>
      <c r="M1803" s="45">
        <f t="shared" si="86"/>
        <v>0.23</v>
      </c>
    </row>
    <row r="1804" spans="1:13" x14ac:dyDescent="0.3">
      <c r="A1804" s="11" t="s">
        <v>3762</v>
      </c>
      <c r="B1804" s="39">
        <v>45427</v>
      </c>
      <c r="C1804" s="12" t="s">
        <v>66</v>
      </c>
      <c r="D1804" s="12" t="s">
        <v>1776</v>
      </c>
      <c r="E1804" s="12" t="s">
        <v>1920</v>
      </c>
      <c r="F1804" s="12">
        <v>4</v>
      </c>
      <c r="G1804" s="12">
        <v>645.71</v>
      </c>
      <c r="H1804" s="41">
        <v>0.1</v>
      </c>
      <c r="I1804" s="12" t="s">
        <v>1954</v>
      </c>
      <c r="J1804" s="12">
        <v>2324.556</v>
      </c>
      <c r="K1804" s="17">
        <f t="shared" si="84"/>
        <v>4</v>
      </c>
      <c r="L1804" s="20">
        <f t="shared" si="85"/>
        <v>645.71</v>
      </c>
      <c r="M1804" s="45">
        <f t="shared" si="86"/>
        <v>0.1</v>
      </c>
    </row>
    <row r="1805" spans="1:13" x14ac:dyDescent="0.3">
      <c r="A1805" s="11" t="s">
        <v>3763</v>
      </c>
      <c r="B1805" s="39">
        <v>45736</v>
      </c>
      <c r="C1805" s="12" t="s">
        <v>138</v>
      </c>
      <c r="D1805" s="12" t="s">
        <v>1631</v>
      </c>
      <c r="E1805" s="12" t="s">
        <v>1922</v>
      </c>
      <c r="F1805" s="12">
        <v>3</v>
      </c>
      <c r="G1805" s="12">
        <v>587.12</v>
      </c>
      <c r="H1805" s="41">
        <v>0.3</v>
      </c>
      <c r="I1805" s="12" t="s">
        <v>1952</v>
      </c>
      <c r="J1805" s="12">
        <v>1232.952</v>
      </c>
      <c r="K1805" s="17">
        <f t="shared" si="84"/>
        <v>3</v>
      </c>
      <c r="L1805" s="20">
        <f t="shared" si="85"/>
        <v>587.12</v>
      </c>
      <c r="M1805" s="45">
        <f t="shared" si="86"/>
        <v>0.3</v>
      </c>
    </row>
    <row r="1806" spans="1:13" x14ac:dyDescent="0.3">
      <c r="A1806" s="11" t="s">
        <v>3764</v>
      </c>
      <c r="B1806" s="39">
        <v>45941</v>
      </c>
      <c r="C1806" s="12" t="s">
        <v>783</v>
      </c>
      <c r="D1806" s="12" t="s">
        <v>1645</v>
      </c>
      <c r="E1806" s="12" t="s">
        <v>1938</v>
      </c>
      <c r="F1806" s="12">
        <v>1</v>
      </c>
      <c r="G1806" s="12">
        <v>401.18</v>
      </c>
      <c r="H1806" s="41">
        <v>0.15</v>
      </c>
      <c r="I1806" s="12" t="s">
        <v>1957</v>
      </c>
      <c r="J1806" s="12">
        <v>341.00299999999999</v>
      </c>
      <c r="K1806" s="17">
        <f t="shared" si="84"/>
        <v>1</v>
      </c>
      <c r="L1806" s="20">
        <f t="shared" si="85"/>
        <v>401.18</v>
      </c>
      <c r="M1806" s="45">
        <f t="shared" si="86"/>
        <v>0.15</v>
      </c>
    </row>
    <row r="1807" spans="1:13" x14ac:dyDescent="0.3">
      <c r="A1807" s="11" t="s">
        <v>3765</v>
      </c>
      <c r="B1807" s="39">
        <v>45486</v>
      </c>
      <c r="C1807" s="12" t="s">
        <v>1156</v>
      </c>
      <c r="D1807" s="12" t="s">
        <v>1749</v>
      </c>
      <c r="E1807" s="12" t="s">
        <v>1938</v>
      </c>
      <c r="F1807" s="12">
        <v>3</v>
      </c>
      <c r="G1807" s="12">
        <v>658.33</v>
      </c>
      <c r="H1807" s="41">
        <v>0.12</v>
      </c>
      <c r="I1807" s="12" t="s">
        <v>1957</v>
      </c>
      <c r="J1807" s="12">
        <v>1737.9911999999999</v>
      </c>
      <c r="K1807" s="17">
        <f t="shared" si="84"/>
        <v>3</v>
      </c>
      <c r="L1807" s="20">
        <f t="shared" si="85"/>
        <v>658.33</v>
      </c>
      <c r="M1807" s="45">
        <f t="shared" si="86"/>
        <v>0.12</v>
      </c>
    </row>
    <row r="1808" spans="1:13" x14ac:dyDescent="0.3">
      <c r="A1808" s="11" t="s">
        <v>3766</v>
      </c>
      <c r="B1808" s="39">
        <v>45474</v>
      </c>
      <c r="C1808" s="12" t="s">
        <v>664</v>
      </c>
      <c r="D1808" s="12" t="s">
        <v>1721</v>
      </c>
      <c r="E1808" s="12" t="s">
        <v>1920</v>
      </c>
      <c r="F1808" s="12">
        <v>4</v>
      </c>
      <c r="G1808" s="12">
        <v>450.3</v>
      </c>
      <c r="H1808" s="41">
        <v>0.02</v>
      </c>
      <c r="I1808" s="12" t="s">
        <v>1952</v>
      </c>
      <c r="J1808" s="12">
        <v>1765.1759999999999</v>
      </c>
      <c r="K1808" s="17">
        <f t="shared" si="84"/>
        <v>4</v>
      </c>
      <c r="L1808" s="20">
        <f t="shared" si="85"/>
        <v>450.3</v>
      </c>
      <c r="M1808" s="45">
        <f t="shared" si="86"/>
        <v>0.02</v>
      </c>
    </row>
    <row r="1809" spans="1:13" x14ac:dyDescent="0.3">
      <c r="A1809" s="11" t="s">
        <v>3767</v>
      </c>
      <c r="B1809" s="39">
        <v>45757</v>
      </c>
      <c r="C1809" s="12" t="s">
        <v>496</v>
      </c>
      <c r="D1809" s="12" t="s">
        <v>1858</v>
      </c>
      <c r="E1809" s="12" t="s">
        <v>1917</v>
      </c>
      <c r="F1809" s="12">
        <v>4</v>
      </c>
      <c r="G1809" s="12">
        <v>33.630000000000003</v>
      </c>
      <c r="H1809" s="41">
        <v>0.05</v>
      </c>
      <c r="I1809" s="12" t="s">
        <v>1952</v>
      </c>
      <c r="J1809" s="12">
        <v>127.794</v>
      </c>
      <c r="K1809" s="17">
        <f t="shared" si="84"/>
        <v>4</v>
      </c>
      <c r="L1809" s="20">
        <f t="shared" si="85"/>
        <v>33.630000000000003</v>
      </c>
      <c r="M1809" s="45">
        <f t="shared" si="86"/>
        <v>0.05</v>
      </c>
    </row>
    <row r="1810" spans="1:13" x14ac:dyDescent="0.3">
      <c r="A1810" s="11" t="s">
        <v>3768</v>
      </c>
      <c r="B1810" s="39">
        <v>45475</v>
      </c>
      <c r="C1810" s="12" t="s">
        <v>145</v>
      </c>
      <c r="D1810" s="12" t="s">
        <v>1991</v>
      </c>
      <c r="E1810" s="12" t="s">
        <v>1880</v>
      </c>
      <c r="F1810" s="12">
        <v>3</v>
      </c>
      <c r="G1810" s="12">
        <v>168.89</v>
      </c>
      <c r="H1810" s="41">
        <v>0.03</v>
      </c>
      <c r="I1810" s="12" t="s">
        <v>1957</v>
      </c>
      <c r="J1810" s="12">
        <v>491.46989999999988</v>
      </c>
      <c r="K1810" s="17">
        <f t="shared" si="84"/>
        <v>3</v>
      </c>
      <c r="L1810" s="20">
        <f t="shared" si="85"/>
        <v>168.89</v>
      </c>
      <c r="M1810" s="45">
        <f t="shared" si="86"/>
        <v>0.03</v>
      </c>
    </row>
    <row r="1811" spans="1:13" x14ac:dyDescent="0.3">
      <c r="A1811" s="11" t="s">
        <v>3769</v>
      </c>
      <c r="B1811" s="39">
        <v>45546</v>
      </c>
      <c r="C1811" s="12" t="s">
        <v>345</v>
      </c>
      <c r="D1811" s="12" t="s">
        <v>1755</v>
      </c>
      <c r="E1811" s="12" t="s">
        <v>1920</v>
      </c>
      <c r="F1811" s="12">
        <v>1</v>
      </c>
      <c r="G1811" s="12">
        <v>141.85</v>
      </c>
      <c r="H1811" s="41">
        <v>0.06</v>
      </c>
      <c r="I1811" s="12" t="s">
        <v>1954</v>
      </c>
      <c r="J1811" s="12">
        <v>133.339</v>
      </c>
      <c r="K1811" s="17">
        <f t="shared" si="84"/>
        <v>1</v>
      </c>
      <c r="L1811" s="20">
        <f t="shared" si="85"/>
        <v>141.85</v>
      </c>
      <c r="M1811" s="45">
        <f t="shared" si="86"/>
        <v>0.06</v>
      </c>
    </row>
    <row r="1812" spans="1:13" x14ac:dyDescent="0.3">
      <c r="A1812" s="11" t="s">
        <v>3770</v>
      </c>
      <c r="B1812" s="39">
        <v>45520</v>
      </c>
      <c r="C1812" s="12" t="s">
        <v>976</v>
      </c>
      <c r="D1812" s="12" t="s">
        <v>1676</v>
      </c>
      <c r="E1812" s="12" t="s">
        <v>1907</v>
      </c>
      <c r="F1812" s="12">
        <v>1</v>
      </c>
      <c r="G1812" s="12">
        <v>617.4</v>
      </c>
      <c r="H1812" s="41">
        <v>0.21</v>
      </c>
      <c r="I1812" s="12" t="s">
        <v>1952</v>
      </c>
      <c r="J1812" s="12">
        <v>487.74599999999998</v>
      </c>
      <c r="K1812" s="17">
        <f t="shared" si="84"/>
        <v>1</v>
      </c>
      <c r="L1812" s="20">
        <f t="shared" si="85"/>
        <v>617.4</v>
      </c>
      <c r="M1812" s="45">
        <f t="shared" si="86"/>
        <v>0.21</v>
      </c>
    </row>
    <row r="1813" spans="1:13" x14ac:dyDescent="0.3">
      <c r="A1813" s="11" t="s">
        <v>3771</v>
      </c>
      <c r="B1813" s="39">
        <v>45534</v>
      </c>
      <c r="C1813" s="12" t="s">
        <v>502</v>
      </c>
      <c r="D1813" s="12" t="s">
        <v>1734</v>
      </c>
      <c r="E1813" s="12" t="s">
        <v>1885</v>
      </c>
      <c r="F1813" s="12">
        <v>3</v>
      </c>
      <c r="G1813" s="12">
        <v>841.47</v>
      </c>
      <c r="H1813" s="41">
        <v>0.15</v>
      </c>
      <c r="I1813" s="12" t="s">
        <v>1957</v>
      </c>
      <c r="J1813" s="12">
        <v>2145.7485000000001</v>
      </c>
      <c r="K1813" s="17">
        <f t="shared" si="84"/>
        <v>3</v>
      </c>
      <c r="L1813" s="20">
        <f t="shared" si="85"/>
        <v>841.47</v>
      </c>
      <c r="M1813" s="45">
        <f t="shared" si="86"/>
        <v>0.15</v>
      </c>
    </row>
    <row r="1814" spans="1:13" x14ac:dyDescent="0.3">
      <c r="A1814" s="11" t="s">
        <v>3772</v>
      </c>
      <c r="B1814" s="39">
        <v>45334</v>
      </c>
      <c r="C1814" s="12" t="s">
        <v>225</v>
      </c>
      <c r="D1814" s="12" t="s">
        <v>1631</v>
      </c>
      <c r="E1814" s="12" t="s">
        <v>1925</v>
      </c>
      <c r="F1814" s="12">
        <v>2</v>
      </c>
      <c r="G1814" s="12">
        <v>960.41</v>
      </c>
      <c r="H1814" s="41">
        <v>0.18</v>
      </c>
      <c r="I1814" s="12" t="s">
        <v>1952</v>
      </c>
      <c r="J1814" s="12">
        <v>1575.0724</v>
      </c>
      <c r="K1814" s="17">
        <f t="shared" si="84"/>
        <v>2</v>
      </c>
      <c r="L1814" s="20">
        <f t="shared" si="85"/>
        <v>960.41</v>
      </c>
      <c r="M1814" s="45">
        <f t="shared" si="86"/>
        <v>0.18</v>
      </c>
    </row>
    <row r="1815" spans="1:13" x14ac:dyDescent="0.3">
      <c r="A1815" s="11" t="s">
        <v>3773</v>
      </c>
      <c r="B1815" s="39">
        <v>45289</v>
      </c>
      <c r="C1815" s="12" t="s">
        <v>1406</v>
      </c>
      <c r="D1815" s="12" t="s">
        <v>1801</v>
      </c>
      <c r="E1815" s="12" t="s">
        <v>1938</v>
      </c>
      <c r="F1815" s="12">
        <v>3</v>
      </c>
      <c r="G1815" s="12">
        <v>717.22</v>
      </c>
      <c r="H1815" s="41">
        <v>0.24</v>
      </c>
      <c r="I1815" s="12" t="s">
        <v>1954</v>
      </c>
      <c r="J1815" s="12">
        <v>1635.2616</v>
      </c>
      <c r="K1815" s="17">
        <f t="shared" si="84"/>
        <v>3</v>
      </c>
      <c r="L1815" s="20">
        <f t="shared" si="85"/>
        <v>717.22</v>
      </c>
      <c r="M1815" s="45">
        <f t="shared" si="86"/>
        <v>0.24</v>
      </c>
    </row>
    <row r="1816" spans="1:13" x14ac:dyDescent="0.3">
      <c r="A1816" s="11" t="s">
        <v>3774</v>
      </c>
      <c r="B1816" s="39">
        <v>45832</v>
      </c>
      <c r="C1816" s="12" t="s">
        <v>406</v>
      </c>
      <c r="D1816" s="12" t="s">
        <v>1600</v>
      </c>
      <c r="E1816" s="12" t="s">
        <v>1880</v>
      </c>
      <c r="F1816" s="12">
        <v>1</v>
      </c>
      <c r="G1816" s="12">
        <v>281.83</v>
      </c>
      <c r="H1816" s="41">
        <v>0.16</v>
      </c>
      <c r="I1816" s="12" t="s">
        <v>1957</v>
      </c>
      <c r="J1816" s="12">
        <v>236.7372</v>
      </c>
      <c r="K1816" s="17">
        <f t="shared" si="84"/>
        <v>1</v>
      </c>
      <c r="L1816" s="20">
        <f t="shared" si="85"/>
        <v>281.83</v>
      </c>
      <c r="M1816" s="45">
        <f t="shared" si="86"/>
        <v>0.16</v>
      </c>
    </row>
    <row r="1817" spans="1:13" x14ac:dyDescent="0.3">
      <c r="A1817" s="11" t="s">
        <v>3775</v>
      </c>
      <c r="B1817" s="39">
        <v>45400</v>
      </c>
      <c r="C1817" s="12" t="s">
        <v>673</v>
      </c>
      <c r="D1817" s="12" t="s">
        <v>1752</v>
      </c>
      <c r="E1817" s="12" t="s">
        <v>1927</v>
      </c>
      <c r="F1817" s="12">
        <v>1</v>
      </c>
      <c r="G1817" s="12">
        <v>509.08</v>
      </c>
      <c r="H1817" s="41">
        <v>0.04</v>
      </c>
      <c r="I1817" s="12" t="s">
        <v>1954</v>
      </c>
      <c r="J1817" s="12">
        <v>488.71679999999998</v>
      </c>
      <c r="K1817" s="17">
        <f t="shared" si="84"/>
        <v>1</v>
      </c>
      <c r="L1817" s="20">
        <f t="shared" si="85"/>
        <v>509.08</v>
      </c>
      <c r="M1817" s="45">
        <f t="shared" si="86"/>
        <v>0.04</v>
      </c>
    </row>
    <row r="1818" spans="1:13" x14ac:dyDescent="0.3">
      <c r="A1818" s="11" t="s">
        <v>3776</v>
      </c>
      <c r="B1818" s="39">
        <v>45930</v>
      </c>
      <c r="C1818" s="12" t="s">
        <v>1257</v>
      </c>
      <c r="D1818" s="12" t="s">
        <v>1864</v>
      </c>
      <c r="E1818" s="12" t="s">
        <v>1889</v>
      </c>
      <c r="F1818" s="12">
        <v>4</v>
      </c>
      <c r="G1818" s="12">
        <v>827.09</v>
      </c>
      <c r="H1818" s="41">
        <v>0.3</v>
      </c>
      <c r="I1818" s="12" t="s">
        <v>1952</v>
      </c>
      <c r="J1818" s="12">
        <v>2315.8519999999999</v>
      </c>
      <c r="K1818" s="17">
        <f t="shared" si="84"/>
        <v>4</v>
      </c>
      <c r="L1818" s="20">
        <f t="shared" si="85"/>
        <v>827.09</v>
      </c>
      <c r="M1818" s="45">
        <f t="shared" si="86"/>
        <v>0.3</v>
      </c>
    </row>
    <row r="1819" spans="1:13" x14ac:dyDescent="0.3">
      <c r="A1819" s="11" t="s">
        <v>3777</v>
      </c>
      <c r="B1819" s="39">
        <v>45935</v>
      </c>
      <c r="C1819" s="12" t="s">
        <v>691</v>
      </c>
      <c r="D1819" s="12" t="s">
        <v>1657</v>
      </c>
      <c r="E1819" s="12" t="s">
        <v>1897</v>
      </c>
      <c r="F1819" s="12">
        <v>2</v>
      </c>
      <c r="G1819" s="12">
        <v>823.36</v>
      </c>
      <c r="H1819" s="41">
        <v>0.23</v>
      </c>
      <c r="I1819" s="12" t="s">
        <v>1952</v>
      </c>
      <c r="J1819" s="12">
        <v>1267.9744000000001</v>
      </c>
      <c r="K1819" s="17">
        <f t="shared" si="84"/>
        <v>2</v>
      </c>
      <c r="L1819" s="20">
        <f t="shared" si="85"/>
        <v>823.36</v>
      </c>
      <c r="M1819" s="45">
        <f t="shared" si="86"/>
        <v>0.23</v>
      </c>
    </row>
    <row r="1820" spans="1:13" x14ac:dyDescent="0.3">
      <c r="A1820" s="11" t="s">
        <v>3778</v>
      </c>
      <c r="B1820" s="39">
        <v>45814</v>
      </c>
      <c r="C1820" s="12" t="s">
        <v>473</v>
      </c>
      <c r="D1820" s="12" t="s">
        <v>1648</v>
      </c>
      <c r="E1820" s="12" t="s">
        <v>1901</v>
      </c>
      <c r="F1820" s="12">
        <v>4</v>
      </c>
      <c r="G1820" s="12">
        <v>282.18</v>
      </c>
      <c r="H1820" s="41">
        <v>0.13</v>
      </c>
      <c r="I1820" s="12" t="s">
        <v>1957</v>
      </c>
      <c r="J1820" s="12">
        <v>981.9864</v>
      </c>
      <c r="K1820" s="17">
        <f t="shared" si="84"/>
        <v>4</v>
      </c>
      <c r="L1820" s="20">
        <f t="shared" si="85"/>
        <v>282.18</v>
      </c>
      <c r="M1820" s="45">
        <f t="shared" si="86"/>
        <v>0.13</v>
      </c>
    </row>
    <row r="1821" spans="1:13" x14ac:dyDescent="0.3">
      <c r="A1821" s="11" t="s">
        <v>3779</v>
      </c>
      <c r="B1821" s="39">
        <v>45323</v>
      </c>
      <c r="C1821" s="12" t="s">
        <v>577</v>
      </c>
      <c r="D1821" s="12" t="s">
        <v>1631</v>
      </c>
      <c r="E1821" s="12" t="s">
        <v>1885</v>
      </c>
      <c r="F1821" s="12">
        <v>1</v>
      </c>
      <c r="G1821" s="12">
        <v>486.39</v>
      </c>
      <c r="H1821" s="41">
        <v>0.09</v>
      </c>
      <c r="I1821" s="12" t="s">
        <v>1957</v>
      </c>
      <c r="J1821" s="12">
        <v>442.61489999999998</v>
      </c>
      <c r="K1821" s="17">
        <f t="shared" si="84"/>
        <v>1</v>
      </c>
      <c r="L1821" s="20">
        <f t="shared" si="85"/>
        <v>486.39</v>
      </c>
      <c r="M1821" s="45">
        <f t="shared" si="86"/>
        <v>0.09</v>
      </c>
    </row>
    <row r="1822" spans="1:13" x14ac:dyDescent="0.3">
      <c r="A1822" s="11" t="s">
        <v>3780</v>
      </c>
      <c r="B1822" s="39">
        <v>45312</v>
      </c>
      <c r="C1822" s="12" t="s">
        <v>176</v>
      </c>
      <c r="D1822" s="12" t="s">
        <v>1621</v>
      </c>
      <c r="E1822" s="12" t="s">
        <v>1894</v>
      </c>
      <c r="F1822" s="12">
        <v>2</v>
      </c>
      <c r="G1822" s="12">
        <v>603.62</v>
      </c>
      <c r="H1822" s="41">
        <v>0.18</v>
      </c>
      <c r="I1822" s="12" t="s">
        <v>1957</v>
      </c>
      <c r="J1822" s="12">
        <v>989.93680000000006</v>
      </c>
      <c r="K1822" s="17">
        <f t="shared" si="84"/>
        <v>2</v>
      </c>
      <c r="L1822" s="20">
        <f t="shared" si="85"/>
        <v>603.62</v>
      </c>
      <c r="M1822" s="45">
        <f t="shared" si="86"/>
        <v>0.18</v>
      </c>
    </row>
    <row r="1823" spans="1:13" x14ac:dyDescent="0.3">
      <c r="A1823" s="11" t="s">
        <v>3781</v>
      </c>
      <c r="B1823" s="39">
        <v>45554</v>
      </c>
      <c r="C1823" s="12" t="s">
        <v>502</v>
      </c>
      <c r="D1823" s="12" t="s">
        <v>1682</v>
      </c>
      <c r="E1823" s="12" t="s">
        <v>1910</v>
      </c>
      <c r="F1823" s="12">
        <v>3</v>
      </c>
      <c r="G1823" s="12">
        <v>204.17</v>
      </c>
      <c r="H1823" s="41">
        <v>0.1</v>
      </c>
      <c r="I1823" s="12" t="s">
        <v>1954</v>
      </c>
      <c r="J1823" s="12">
        <v>551.25900000000001</v>
      </c>
      <c r="K1823" s="17">
        <f t="shared" si="84"/>
        <v>3</v>
      </c>
      <c r="L1823" s="20">
        <f t="shared" si="85"/>
        <v>204.17</v>
      </c>
      <c r="M1823" s="45">
        <f t="shared" si="86"/>
        <v>0.1</v>
      </c>
    </row>
    <row r="1824" spans="1:13" x14ac:dyDescent="0.3">
      <c r="A1824" s="11" t="s">
        <v>3782</v>
      </c>
      <c r="B1824" s="39">
        <v>45310</v>
      </c>
      <c r="C1824" s="12" t="s">
        <v>473</v>
      </c>
      <c r="D1824" s="12" t="s">
        <v>1584</v>
      </c>
      <c r="E1824" s="12" t="s">
        <v>1929</v>
      </c>
      <c r="F1824" s="12">
        <v>1</v>
      </c>
      <c r="G1824" s="12">
        <v>43.58</v>
      </c>
      <c r="H1824" s="41">
        <v>0.01</v>
      </c>
      <c r="I1824" s="12" t="s">
        <v>1957</v>
      </c>
      <c r="J1824" s="12">
        <v>43.144199999999998</v>
      </c>
      <c r="K1824" s="17">
        <f t="shared" si="84"/>
        <v>1</v>
      </c>
      <c r="L1824" s="20">
        <f t="shared" si="85"/>
        <v>43.58</v>
      </c>
      <c r="M1824" s="45">
        <f t="shared" si="86"/>
        <v>0.01</v>
      </c>
    </row>
    <row r="1825" spans="1:13" x14ac:dyDescent="0.3">
      <c r="A1825" s="11" t="s">
        <v>3783</v>
      </c>
      <c r="B1825" s="39">
        <v>45594</v>
      </c>
      <c r="C1825" s="12" t="s">
        <v>1054</v>
      </c>
      <c r="D1825" s="12" t="s">
        <v>1714</v>
      </c>
      <c r="E1825" s="12" t="s">
        <v>1889</v>
      </c>
      <c r="F1825" s="12">
        <v>3</v>
      </c>
      <c r="G1825" s="12">
        <v>469.33</v>
      </c>
      <c r="H1825" s="41">
        <v>0.14000000000000001</v>
      </c>
      <c r="I1825" s="12" t="s">
        <v>1954</v>
      </c>
      <c r="J1825" s="12">
        <v>1210.8714</v>
      </c>
      <c r="K1825" s="17">
        <f t="shared" si="84"/>
        <v>3</v>
      </c>
      <c r="L1825" s="20">
        <f t="shared" si="85"/>
        <v>469.33</v>
      </c>
      <c r="M1825" s="45">
        <f t="shared" si="86"/>
        <v>0.14000000000000001</v>
      </c>
    </row>
    <row r="1826" spans="1:13" x14ac:dyDescent="0.3">
      <c r="A1826" s="11" t="s">
        <v>3784</v>
      </c>
      <c r="B1826" s="39">
        <v>45840</v>
      </c>
      <c r="C1826" s="12" t="s">
        <v>688</v>
      </c>
      <c r="D1826" s="12" t="s">
        <v>1584</v>
      </c>
      <c r="E1826" s="12" t="s">
        <v>1910</v>
      </c>
      <c r="F1826" s="12">
        <v>4</v>
      </c>
      <c r="G1826" s="12">
        <v>836.23</v>
      </c>
      <c r="H1826" s="41">
        <v>0.12</v>
      </c>
      <c r="I1826" s="12" t="s">
        <v>1952</v>
      </c>
      <c r="J1826" s="12">
        <v>2943.5295999999998</v>
      </c>
      <c r="K1826" s="17">
        <f t="shared" si="84"/>
        <v>4</v>
      </c>
      <c r="L1826" s="20">
        <f t="shared" si="85"/>
        <v>836.23</v>
      </c>
      <c r="M1826" s="45">
        <f t="shared" si="86"/>
        <v>0.12</v>
      </c>
    </row>
    <row r="1827" spans="1:13" x14ac:dyDescent="0.3">
      <c r="A1827" s="11" t="s">
        <v>3785</v>
      </c>
      <c r="B1827" s="39">
        <v>45549</v>
      </c>
      <c r="C1827" s="12" t="s">
        <v>596</v>
      </c>
      <c r="D1827" s="12" t="s">
        <v>1776</v>
      </c>
      <c r="E1827" s="12" t="s">
        <v>1941</v>
      </c>
      <c r="F1827" s="12">
        <v>2</v>
      </c>
      <c r="G1827" s="12">
        <v>661.53</v>
      </c>
      <c r="H1827" s="41">
        <v>0.2</v>
      </c>
      <c r="I1827" s="12" t="s">
        <v>1954</v>
      </c>
      <c r="J1827" s="12">
        <v>1058.4480000000001</v>
      </c>
      <c r="K1827" s="17">
        <f t="shared" si="84"/>
        <v>2</v>
      </c>
      <c r="L1827" s="20">
        <f t="shared" si="85"/>
        <v>661.53</v>
      </c>
      <c r="M1827" s="45">
        <f t="shared" si="86"/>
        <v>0.2</v>
      </c>
    </row>
    <row r="1828" spans="1:13" x14ac:dyDescent="0.3">
      <c r="A1828" s="11" t="s">
        <v>3786</v>
      </c>
      <c r="B1828" s="39">
        <v>45903</v>
      </c>
      <c r="C1828" s="12" t="s">
        <v>415</v>
      </c>
      <c r="D1828" s="12" t="s">
        <v>1743</v>
      </c>
      <c r="E1828" s="12" t="s">
        <v>1932</v>
      </c>
      <c r="F1828" s="12">
        <v>3</v>
      </c>
      <c r="G1828" s="12">
        <v>753.47</v>
      </c>
      <c r="H1828" s="41">
        <v>0.25</v>
      </c>
      <c r="I1828" s="12" t="s">
        <v>1954</v>
      </c>
      <c r="J1828" s="12">
        <v>1695.3074999999999</v>
      </c>
      <c r="K1828" s="17">
        <f t="shared" si="84"/>
        <v>3</v>
      </c>
      <c r="L1828" s="20">
        <f t="shared" si="85"/>
        <v>753.47</v>
      </c>
      <c r="M1828" s="45">
        <f t="shared" si="86"/>
        <v>0.25</v>
      </c>
    </row>
    <row r="1829" spans="1:13" x14ac:dyDescent="0.3">
      <c r="A1829" s="11" t="s">
        <v>3787</v>
      </c>
      <c r="B1829" s="39">
        <v>45673</v>
      </c>
      <c r="C1829" s="12" t="s">
        <v>529</v>
      </c>
      <c r="D1829" s="12" t="s">
        <v>1767</v>
      </c>
      <c r="E1829" s="12" t="s">
        <v>1880</v>
      </c>
      <c r="F1829" s="12">
        <v>3</v>
      </c>
      <c r="G1829" s="12">
        <v>713.95</v>
      </c>
      <c r="H1829" s="41">
        <v>0</v>
      </c>
      <c r="I1829" s="12" t="s">
        <v>1952</v>
      </c>
      <c r="J1829" s="12">
        <v>2141.85</v>
      </c>
      <c r="K1829" s="17">
        <f t="shared" si="84"/>
        <v>3</v>
      </c>
      <c r="L1829" s="20">
        <f t="shared" si="85"/>
        <v>713.95</v>
      </c>
      <c r="M1829" s="45">
        <f t="shared" si="86"/>
        <v>0</v>
      </c>
    </row>
    <row r="1830" spans="1:13" x14ac:dyDescent="0.3">
      <c r="A1830" s="11" t="s">
        <v>3788</v>
      </c>
      <c r="B1830" s="39">
        <v>45395</v>
      </c>
      <c r="C1830" s="12" t="s">
        <v>357</v>
      </c>
      <c r="D1830" s="12" t="s">
        <v>1597</v>
      </c>
      <c r="E1830" s="12" t="s">
        <v>1901</v>
      </c>
      <c r="F1830" s="12">
        <v>3</v>
      </c>
      <c r="G1830" s="12">
        <v>596</v>
      </c>
      <c r="H1830" s="41">
        <v>0.28000000000000003</v>
      </c>
      <c r="I1830" s="12" t="s">
        <v>1957</v>
      </c>
      <c r="J1830" s="12">
        <v>1287.3599999999999</v>
      </c>
      <c r="K1830" s="17">
        <f t="shared" si="84"/>
        <v>3</v>
      </c>
      <c r="L1830" s="20">
        <f t="shared" si="85"/>
        <v>596</v>
      </c>
      <c r="M1830" s="45">
        <f t="shared" si="86"/>
        <v>0.28000000000000003</v>
      </c>
    </row>
    <row r="1831" spans="1:13" x14ac:dyDescent="0.3">
      <c r="A1831" s="11" t="s">
        <v>3789</v>
      </c>
      <c r="B1831" s="39">
        <v>45379</v>
      </c>
      <c r="C1831" s="12" t="s">
        <v>1060</v>
      </c>
      <c r="D1831" s="12" t="s">
        <v>1588</v>
      </c>
      <c r="E1831" s="12" t="s">
        <v>1914</v>
      </c>
      <c r="F1831" s="12">
        <v>2</v>
      </c>
      <c r="G1831" s="12">
        <v>169.46</v>
      </c>
      <c r="H1831" s="41">
        <v>0.03</v>
      </c>
      <c r="I1831" s="12" t="s">
        <v>1954</v>
      </c>
      <c r="J1831" s="12">
        <v>328.75240000000002</v>
      </c>
      <c r="K1831" s="17">
        <f t="shared" si="84"/>
        <v>2</v>
      </c>
      <c r="L1831" s="20">
        <f t="shared" si="85"/>
        <v>169.46</v>
      </c>
      <c r="M1831" s="45">
        <f t="shared" si="86"/>
        <v>0.03</v>
      </c>
    </row>
    <row r="1832" spans="1:13" x14ac:dyDescent="0.3">
      <c r="A1832" s="11" t="s">
        <v>3790</v>
      </c>
      <c r="B1832" s="39">
        <v>45860</v>
      </c>
      <c r="C1832" s="12" t="s">
        <v>958</v>
      </c>
      <c r="D1832" s="12" t="s">
        <v>1770</v>
      </c>
      <c r="E1832" s="12" t="s">
        <v>1927</v>
      </c>
      <c r="F1832" s="12">
        <v>4</v>
      </c>
      <c r="G1832" s="12">
        <v>611.91999999999996</v>
      </c>
      <c r="H1832" s="41">
        <v>0.2</v>
      </c>
      <c r="I1832" s="12" t="s">
        <v>1954</v>
      </c>
      <c r="J1832" s="12">
        <v>1958.144</v>
      </c>
      <c r="K1832" s="17">
        <f t="shared" si="84"/>
        <v>4</v>
      </c>
      <c r="L1832" s="20">
        <f t="shared" si="85"/>
        <v>611.91999999999996</v>
      </c>
      <c r="M1832" s="45">
        <f t="shared" si="86"/>
        <v>0.2</v>
      </c>
    </row>
    <row r="1833" spans="1:13" x14ac:dyDescent="0.3">
      <c r="A1833" s="11" t="s">
        <v>3791</v>
      </c>
      <c r="B1833" s="39">
        <v>45704</v>
      </c>
      <c r="C1833" s="12" t="s">
        <v>24</v>
      </c>
      <c r="D1833" s="12" t="s">
        <v>1798</v>
      </c>
      <c r="E1833" s="12" t="s">
        <v>1929</v>
      </c>
      <c r="F1833" s="12">
        <v>2</v>
      </c>
      <c r="G1833" s="12">
        <v>25.3</v>
      </c>
      <c r="H1833" s="41">
        <v>0.21</v>
      </c>
      <c r="I1833" s="12" t="s">
        <v>1952</v>
      </c>
      <c r="J1833" s="12">
        <v>39.973999999999997</v>
      </c>
      <c r="K1833" s="17">
        <f t="shared" si="84"/>
        <v>2</v>
      </c>
      <c r="L1833" s="20">
        <f t="shared" si="85"/>
        <v>25.3</v>
      </c>
      <c r="M1833" s="45">
        <f t="shared" si="86"/>
        <v>0.21</v>
      </c>
    </row>
    <row r="1834" spans="1:13" x14ac:dyDescent="0.3">
      <c r="A1834" s="11" t="s">
        <v>3792</v>
      </c>
      <c r="B1834" s="39">
        <v>45327</v>
      </c>
      <c r="C1834" s="12" t="s">
        <v>1354</v>
      </c>
      <c r="D1834" s="12" t="s">
        <v>1795</v>
      </c>
      <c r="E1834" s="12" t="s">
        <v>1917</v>
      </c>
      <c r="F1834" s="12">
        <v>4</v>
      </c>
      <c r="G1834" s="12">
        <v>166.93</v>
      </c>
      <c r="H1834" s="41">
        <v>0.02</v>
      </c>
      <c r="I1834" s="12" t="s">
        <v>1954</v>
      </c>
      <c r="J1834" s="12">
        <v>654.36559999999997</v>
      </c>
      <c r="K1834" s="17">
        <f t="shared" si="84"/>
        <v>4</v>
      </c>
      <c r="L1834" s="20">
        <f t="shared" si="85"/>
        <v>166.93</v>
      </c>
      <c r="M1834" s="45">
        <f t="shared" si="86"/>
        <v>0.02</v>
      </c>
    </row>
    <row r="1835" spans="1:13" x14ac:dyDescent="0.3">
      <c r="A1835" s="11" t="s">
        <v>3793</v>
      </c>
      <c r="B1835" s="39">
        <v>45721</v>
      </c>
      <c r="C1835" s="12" t="s">
        <v>900</v>
      </c>
      <c r="D1835" s="12" t="s">
        <v>1755</v>
      </c>
      <c r="E1835" s="12" t="s">
        <v>1920</v>
      </c>
      <c r="F1835" s="12">
        <v>4</v>
      </c>
      <c r="G1835" s="12">
        <v>861.55</v>
      </c>
      <c r="H1835" s="41">
        <v>0.12</v>
      </c>
      <c r="I1835" s="12" t="s">
        <v>1952</v>
      </c>
      <c r="J1835" s="12">
        <v>3032.6559999999999</v>
      </c>
      <c r="K1835" s="17">
        <f t="shared" si="84"/>
        <v>4</v>
      </c>
      <c r="L1835" s="20">
        <f t="shared" si="85"/>
        <v>861.55</v>
      </c>
      <c r="M1835" s="45">
        <f t="shared" si="86"/>
        <v>0.12</v>
      </c>
    </row>
    <row r="1836" spans="1:13" x14ac:dyDescent="0.3">
      <c r="A1836" s="11" t="s">
        <v>3794</v>
      </c>
      <c r="B1836" s="39">
        <v>45842</v>
      </c>
      <c r="C1836" s="12" t="s">
        <v>1138</v>
      </c>
      <c r="D1836" s="12" t="s">
        <v>1702</v>
      </c>
      <c r="E1836" s="12" t="s">
        <v>1901</v>
      </c>
      <c r="F1836" s="12">
        <v>3</v>
      </c>
      <c r="G1836" s="12">
        <v>56.17</v>
      </c>
      <c r="H1836" s="41">
        <v>0.01</v>
      </c>
      <c r="I1836" s="12" t="s">
        <v>1957</v>
      </c>
      <c r="J1836" s="12">
        <v>166.82490000000001</v>
      </c>
      <c r="K1836" s="17">
        <f t="shared" si="84"/>
        <v>3</v>
      </c>
      <c r="L1836" s="20">
        <f t="shared" si="85"/>
        <v>56.17</v>
      </c>
      <c r="M1836" s="45">
        <f t="shared" si="86"/>
        <v>0.01</v>
      </c>
    </row>
    <row r="1837" spans="1:13" x14ac:dyDescent="0.3">
      <c r="A1837" s="11" t="s">
        <v>3795</v>
      </c>
      <c r="B1837" s="39">
        <v>45862</v>
      </c>
      <c r="C1837" s="12" t="s">
        <v>859</v>
      </c>
      <c r="D1837" s="12" t="s">
        <v>1611</v>
      </c>
      <c r="E1837" s="12" t="s">
        <v>1941</v>
      </c>
      <c r="F1837" s="12">
        <v>1</v>
      </c>
      <c r="G1837" s="12">
        <v>582.29</v>
      </c>
      <c r="H1837" s="41">
        <v>0.2</v>
      </c>
      <c r="I1837" s="12" t="s">
        <v>1952</v>
      </c>
      <c r="J1837" s="12">
        <v>465.83199999999999</v>
      </c>
      <c r="K1837" s="17">
        <f t="shared" si="84"/>
        <v>1</v>
      </c>
      <c r="L1837" s="20">
        <f t="shared" si="85"/>
        <v>582.29</v>
      </c>
      <c r="M1837" s="45">
        <f t="shared" si="86"/>
        <v>0.2</v>
      </c>
    </row>
    <row r="1838" spans="1:13" x14ac:dyDescent="0.3">
      <c r="A1838" s="11" t="s">
        <v>3796</v>
      </c>
      <c r="B1838" s="39">
        <v>45681</v>
      </c>
      <c r="C1838" s="12" t="s">
        <v>843</v>
      </c>
      <c r="D1838" s="12" t="s">
        <v>1825</v>
      </c>
      <c r="E1838" s="12" t="s">
        <v>1880</v>
      </c>
      <c r="F1838" s="12">
        <v>3</v>
      </c>
      <c r="G1838" s="12">
        <v>63.96</v>
      </c>
      <c r="H1838" s="41">
        <v>0.02</v>
      </c>
      <c r="I1838" s="12" t="s">
        <v>1952</v>
      </c>
      <c r="J1838" s="12">
        <v>188.04239999999999</v>
      </c>
      <c r="K1838" s="17">
        <f t="shared" si="84"/>
        <v>3</v>
      </c>
      <c r="L1838" s="20">
        <f t="shared" si="85"/>
        <v>63.96</v>
      </c>
      <c r="M1838" s="45">
        <f t="shared" si="86"/>
        <v>0.02</v>
      </c>
    </row>
    <row r="1839" spans="1:13" x14ac:dyDescent="0.3">
      <c r="A1839" s="11" t="s">
        <v>3797</v>
      </c>
      <c r="B1839" s="39">
        <v>45392</v>
      </c>
      <c r="C1839" s="12" t="s">
        <v>245</v>
      </c>
      <c r="D1839" s="12" t="s">
        <v>1588</v>
      </c>
      <c r="E1839" s="12" t="s">
        <v>1922</v>
      </c>
      <c r="F1839" s="12">
        <v>1</v>
      </c>
      <c r="G1839" s="12">
        <v>829.83</v>
      </c>
      <c r="H1839" s="41">
        <v>0.26</v>
      </c>
      <c r="I1839" s="12" t="s">
        <v>1957</v>
      </c>
      <c r="J1839" s="12">
        <v>614.07420000000002</v>
      </c>
      <c r="K1839" s="17">
        <f t="shared" si="84"/>
        <v>1</v>
      </c>
      <c r="L1839" s="20">
        <f t="shared" si="85"/>
        <v>829.83</v>
      </c>
      <c r="M1839" s="45">
        <f t="shared" si="86"/>
        <v>0.26</v>
      </c>
    </row>
    <row r="1840" spans="1:13" x14ac:dyDescent="0.3">
      <c r="A1840" s="11" t="s">
        <v>3798</v>
      </c>
      <c r="B1840" s="39">
        <v>45586</v>
      </c>
      <c r="C1840" s="12" t="s">
        <v>1168</v>
      </c>
      <c r="D1840" s="12" t="s">
        <v>1673</v>
      </c>
      <c r="E1840" s="12" t="s">
        <v>1932</v>
      </c>
      <c r="F1840" s="12">
        <v>2</v>
      </c>
      <c r="G1840" s="12">
        <v>858.15</v>
      </c>
      <c r="H1840" s="41">
        <v>0.03</v>
      </c>
      <c r="I1840" s="12" t="s">
        <v>1952</v>
      </c>
      <c r="J1840" s="12">
        <v>1664.8109999999999</v>
      </c>
      <c r="K1840" s="17">
        <f t="shared" si="84"/>
        <v>2</v>
      </c>
      <c r="L1840" s="20">
        <f t="shared" si="85"/>
        <v>858.15</v>
      </c>
      <c r="M1840" s="45">
        <f t="shared" si="86"/>
        <v>0.03</v>
      </c>
    </row>
    <row r="1841" spans="1:13" x14ac:dyDescent="0.3">
      <c r="A1841" s="11" t="s">
        <v>3799</v>
      </c>
      <c r="B1841" s="39">
        <v>45340</v>
      </c>
      <c r="C1841" s="12" t="s">
        <v>1135</v>
      </c>
      <c r="D1841" s="12" t="s">
        <v>1795</v>
      </c>
      <c r="E1841" s="12" t="s">
        <v>1925</v>
      </c>
      <c r="F1841" s="12">
        <v>3</v>
      </c>
      <c r="G1841" s="12">
        <v>717.32</v>
      </c>
      <c r="H1841" s="41">
        <v>0.23</v>
      </c>
      <c r="I1841" s="12" t="s">
        <v>1957</v>
      </c>
      <c r="J1841" s="12">
        <v>1657.0092</v>
      </c>
      <c r="K1841" s="17">
        <f t="shared" si="84"/>
        <v>3</v>
      </c>
      <c r="L1841" s="20">
        <f t="shared" si="85"/>
        <v>717.32</v>
      </c>
      <c r="M1841" s="45">
        <f t="shared" si="86"/>
        <v>0.23</v>
      </c>
    </row>
    <row r="1842" spans="1:13" x14ac:dyDescent="0.3">
      <c r="A1842" s="11" t="s">
        <v>3800</v>
      </c>
      <c r="B1842" s="39">
        <v>45853</v>
      </c>
      <c r="C1842" s="12" t="s">
        <v>1339</v>
      </c>
      <c r="D1842" s="12" t="s">
        <v>1825</v>
      </c>
      <c r="E1842" s="12" t="s">
        <v>1922</v>
      </c>
      <c r="F1842" s="12">
        <v>1</v>
      </c>
      <c r="G1842" s="12">
        <v>163.19999999999999</v>
      </c>
      <c r="H1842" s="41">
        <v>0.22</v>
      </c>
      <c r="I1842" s="12" t="s">
        <v>1954</v>
      </c>
      <c r="J1842" s="12">
        <v>127.29600000000001</v>
      </c>
      <c r="K1842" s="17">
        <f t="shared" si="84"/>
        <v>1</v>
      </c>
      <c r="L1842" s="20">
        <f t="shared" si="85"/>
        <v>163.19999999999999</v>
      </c>
      <c r="M1842" s="45">
        <f t="shared" si="86"/>
        <v>0.22</v>
      </c>
    </row>
    <row r="1843" spans="1:13" x14ac:dyDescent="0.3">
      <c r="A1843" s="11" t="s">
        <v>3801</v>
      </c>
      <c r="B1843" s="39">
        <v>45489</v>
      </c>
      <c r="C1843" s="12" t="s">
        <v>440</v>
      </c>
      <c r="D1843" s="12" t="s">
        <v>1819</v>
      </c>
      <c r="E1843" s="12" t="s">
        <v>1922</v>
      </c>
      <c r="F1843" s="12">
        <v>2</v>
      </c>
      <c r="G1843" s="12">
        <v>966.71</v>
      </c>
      <c r="H1843" s="41">
        <v>0.11</v>
      </c>
      <c r="I1843" s="12" t="s">
        <v>1952</v>
      </c>
      <c r="J1843" s="12">
        <v>1720.7438</v>
      </c>
      <c r="K1843" s="17">
        <f t="shared" si="84"/>
        <v>2</v>
      </c>
      <c r="L1843" s="20">
        <f t="shared" si="85"/>
        <v>966.71</v>
      </c>
      <c r="M1843" s="45">
        <f t="shared" si="86"/>
        <v>0.11</v>
      </c>
    </row>
    <row r="1844" spans="1:13" x14ac:dyDescent="0.3">
      <c r="A1844" s="11" t="s">
        <v>3802</v>
      </c>
      <c r="B1844" s="39">
        <v>45761</v>
      </c>
      <c r="C1844" s="12" t="s">
        <v>1102</v>
      </c>
      <c r="D1844" s="12" t="s">
        <v>1676</v>
      </c>
      <c r="E1844" s="12" t="s">
        <v>1925</v>
      </c>
      <c r="F1844" s="12">
        <v>2</v>
      </c>
      <c r="G1844" s="12">
        <v>873.94</v>
      </c>
      <c r="H1844" s="41">
        <v>0.14000000000000001</v>
      </c>
      <c r="I1844" s="12" t="s">
        <v>1957</v>
      </c>
      <c r="J1844" s="12">
        <v>1503.1768</v>
      </c>
      <c r="K1844" s="17">
        <f t="shared" si="84"/>
        <v>2</v>
      </c>
      <c r="L1844" s="20">
        <f t="shared" si="85"/>
        <v>873.94</v>
      </c>
      <c r="M1844" s="45">
        <f t="shared" si="86"/>
        <v>0.14000000000000001</v>
      </c>
    </row>
    <row r="1845" spans="1:13" x14ac:dyDescent="0.3">
      <c r="A1845" s="11" t="s">
        <v>3803</v>
      </c>
      <c r="B1845" s="39">
        <v>45379</v>
      </c>
      <c r="C1845" s="12" t="s">
        <v>508</v>
      </c>
      <c r="D1845" s="12" t="s">
        <v>1550</v>
      </c>
      <c r="E1845" s="12" t="s">
        <v>1894</v>
      </c>
      <c r="F1845" s="12">
        <v>1</v>
      </c>
      <c r="G1845" s="12">
        <v>140.24</v>
      </c>
      <c r="H1845" s="41">
        <v>0.27</v>
      </c>
      <c r="I1845" s="12" t="s">
        <v>1952</v>
      </c>
      <c r="J1845" s="12">
        <v>102.37520000000001</v>
      </c>
      <c r="K1845" s="17">
        <f t="shared" si="84"/>
        <v>1</v>
      </c>
      <c r="L1845" s="20">
        <f t="shared" si="85"/>
        <v>140.24</v>
      </c>
      <c r="M1845" s="45">
        <f t="shared" si="86"/>
        <v>0.27</v>
      </c>
    </row>
    <row r="1846" spans="1:13" x14ac:dyDescent="0.3">
      <c r="A1846" s="11" t="s">
        <v>3804</v>
      </c>
      <c r="B1846" s="39">
        <v>45716</v>
      </c>
      <c r="C1846" s="12" t="s">
        <v>664</v>
      </c>
      <c r="D1846" s="12" t="s">
        <v>1702</v>
      </c>
      <c r="E1846" s="12" t="s">
        <v>1901</v>
      </c>
      <c r="F1846" s="12">
        <v>2</v>
      </c>
      <c r="G1846" s="12">
        <v>549.91999999999996</v>
      </c>
      <c r="H1846" s="41">
        <v>0.28000000000000003</v>
      </c>
      <c r="I1846" s="12" t="s">
        <v>1952</v>
      </c>
      <c r="J1846" s="12">
        <v>791.88479999999993</v>
      </c>
      <c r="K1846" s="17">
        <f t="shared" si="84"/>
        <v>2</v>
      </c>
      <c r="L1846" s="20">
        <f t="shared" si="85"/>
        <v>549.91999999999996</v>
      </c>
      <c r="M1846" s="45">
        <f t="shared" si="86"/>
        <v>0.28000000000000003</v>
      </c>
    </row>
    <row r="1847" spans="1:13" x14ac:dyDescent="0.3">
      <c r="A1847" s="11" t="s">
        <v>3805</v>
      </c>
      <c r="B1847" s="39">
        <v>45364</v>
      </c>
      <c r="C1847" s="12" t="s">
        <v>394</v>
      </c>
      <c r="D1847" s="12" t="s">
        <v>1618</v>
      </c>
      <c r="E1847" s="12" t="s">
        <v>1901</v>
      </c>
      <c r="F1847" s="12">
        <v>4</v>
      </c>
      <c r="G1847" s="12">
        <v>715.88</v>
      </c>
      <c r="H1847" s="41">
        <v>0.19</v>
      </c>
      <c r="I1847" s="12" t="s">
        <v>1954</v>
      </c>
      <c r="J1847" s="12">
        <v>2319.4512</v>
      </c>
      <c r="K1847" s="17">
        <f t="shared" si="84"/>
        <v>4</v>
      </c>
      <c r="L1847" s="20">
        <f t="shared" si="85"/>
        <v>715.88</v>
      </c>
      <c r="M1847" s="45">
        <f t="shared" si="86"/>
        <v>0.19</v>
      </c>
    </row>
    <row r="1848" spans="1:13" x14ac:dyDescent="0.3">
      <c r="A1848" s="11" t="s">
        <v>3806</v>
      </c>
      <c r="B1848" s="39">
        <v>45752</v>
      </c>
      <c r="C1848" s="12" t="s">
        <v>1171</v>
      </c>
      <c r="D1848" s="12" t="s">
        <v>1560</v>
      </c>
      <c r="E1848" s="12" t="s">
        <v>1910</v>
      </c>
      <c r="F1848" s="12">
        <v>3</v>
      </c>
      <c r="G1848" s="12">
        <v>591.9</v>
      </c>
      <c r="H1848" s="41">
        <v>0.27</v>
      </c>
      <c r="I1848" s="12" t="s">
        <v>1952</v>
      </c>
      <c r="J1848" s="12">
        <v>1296.261</v>
      </c>
      <c r="K1848" s="17">
        <f t="shared" si="84"/>
        <v>3</v>
      </c>
      <c r="L1848" s="20">
        <f t="shared" si="85"/>
        <v>591.9</v>
      </c>
      <c r="M1848" s="45">
        <f t="shared" si="86"/>
        <v>0.27</v>
      </c>
    </row>
    <row r="1849" spans="1:13" x14ac:dyDescent="0.3">
      <c r="A1849" s="11" t="s">
        <v>3807</v>
      </c>
      <c r="B1849" s="39">
        <v>45883</v>
      </c>
      <c r="C1849" s="12" t="s">
        <v>1183</v>
      </c>
      <c r="D1849" s="12" t="s">
        <v>1635</v>
      </c>
      <c r="E1849" s="12" t="s">
        <v>1917</v>
      </c>
      <c r="F1849" s="12">
        <v>2</v>
      </c>
      <c r="G1849" s="12">
        <v>523.14</v>
      </c>
      <c r="H1849" s="41">
        <v>0.13</v>
      </c>
      <c r="I1849" s="12" t="s">
        <v>1954</v>
      </c>
      <c r="J1849" s="12">
        <v>910.2636</v>
      </c>
      <c r="K1849" s="17">
        <f t="shared" si="84"/>
        <v>2</v>
      </c>
      <c r="L1849" s="20">
        <f t="shared" si="85"/>
        <v>523.14</v>
      </c>
      <c r="M1849" s="45">
        <f t="shared" si="86"/>
        <v>0.13</v>
      </c>
    </row>
    <row r="1850" spans="1:13" x14ac:dyDescent="0.3">
      <c r="A1850" s="11" t="s">
        <v>3808</v>
      </c>
      <c r="B1850" s="39">
        <v>45477</v>
      </c>
      <c r="C1850" s="12" t="s">
        <v>740</v>
      </c>
      <c r="D1850" s="12" t="s">
        <v>1783</v>
      </c>
      <c r="E1850" s="12" t="s">
        <v>1927</v>
      </c>
      <c r="F1850" s="12">
        <v>2</v>
      </c>
      <c r="G1850" s="12">
        <v>478.62</v>
      </c>
      <c r="H1850" s="41">
        <v>0.17</v>
      </c>
      <c r="I1850" s="12" t="s">
        <v>1957</v>
      </c>
      <c r="J1850" s="12">
        <v>794.50919999999996</v>
      </c>
      <c r="K1850" s="17">
        <f t="shared" si="84"/>
        <v>2</v>
      </c>
      <c r="L1850" s="20">
        <f t="shared" si="85"/>
        <v>478.62</v>
      </c>
      <c r="M1850" s="45">
        <f t="shared" si="86"/>
        <v>0.17</v>
      </c>
    </row>
    <row r="1851" spans="1:13" x14ac:dyDescent="0.3">
      <c r="A1851" s="11" t="s">
        <v>3809</v>
      </c>
      <c r="B1851" s="39">
        <v>45556</v>
      </c>
      <c r="C1851" s="12" t="s">
        <v>955</v>
      </c>
      <c r="D1851" s="12" t="s">
        <v>1822</v>
      </c>
      <c r="E1851" s="12" t="s">
        <v>1885</v>
      </c>
      <c r="F1851" s="12">
        <v>4</v>
      </c>
      <c r="G1851" s="12">
        <v>740.5</v>
      </c>
      <c r="H1851" s="41">
        <v>0.17</v>
      </c>
      <c r="I1851" s="12" t="s">
        <v>1954</v>
      </c>
      <c r="J1851" s="12">
        <v>2458.46</v>
      </c>
      <c r="K1851" s="17">
        <f t="shared" si="84"/>
        <v>4</v>
      </c>
      <c r="L1851" s="20">
        <f t="shared" si="85"/>
        <v>740.5</v>
      </c>
      <c r="M1851" s="45">
        <f t="shared" si="86"/>
        <v>0.17</v>
      </c>
    </row>
    <row r="1852" spans="1:13" x14ac:dyDescent="0.3">
      <c r="A1852" s="11" t="s">
        <v>3810</v>
      </c>
      <c r="B1852" s="39">
        <v>45465</v>
      </c>
      <c r="C1852" s="12" t="s">
        <v>397</v>
      </c>
      <c r="D1852" s="12" t="s">
        <v>1711</v>
      </c>
      <c r="E1852" s="12" t="s">
        <v>1889</v>
      </c>
      <c r="F1852" s="12">
        <v>1</v>
      </c>
      <c r="G1852" s="12">
        <v>780.24</v>
      </c>
      <c r="H1852" s="41">
        <v>0.04</v>
      </c>
      <c r="I1852" s="12" t="s">
        <v>1957</v>
      </c>
      <c r="J1852" s="12">
        <v>749.03039999999999</v>
      </c>
      <c r="K1852" s="17">
        <f t="shared" si="84"/>
        <v>1</v>
      </c>
      <c r="L1852" s="20">
        <f t="shared" si="85"/>
        <v>780.24</v>
      </c>
      <c r="M1852" s="45">
        <f t="shared" si="86"/>
        <v>0.04</v>
      </c>
    </row>
    <row r="1853" spans="1:13" x14ac:dyDescent="0.3">
      <c r="A1853" s="11" t="s">
        <v>3811</v>
      </c>
      <c r="B1853" s="39">
        <v>45552</v>
      </c>
      <c r="C1853" s="12" t="s">
        <v>382</v>
      </c>
      <c r="D1853" s="12" t="s">
        <v>1786</v>
      </c>
      <c r="E1853" s="12" t="s">
        <v>1932</v>
      </c>
      <c r="F1853" s="12">
        <v>4</v>
      </c>
      <c r="G1853" s="12">
        <v>579.24</v>
      </c>
      <c r="H1853" s="41">
        <v>0.04</v>
      </c>
      <c r="I1853" s="12" t="s">
        <v>1957</v>
      </c>
      <c r="J1853" s="12">
        <v>2224.2815999999998</v>
      </c>
      <c r="K1853" s="17">
        <f t="shared" si="84"/>
        <v>4</v>
      </c>
      <c r="L1853" s="20">
        <f t="shared" si="85"/>
        <v>579.24</v>
      </c>
      <c r="M1853" s="45">
        <f t="shared" si="86"/>
        <v>0.04</v>
      </c>
    </row>
    <row r="1854" spans="1:13" x14ac:dyDescent="0.3">
      <c r="A1854" s="11" t="s">
        <v>3812</v>
      </c>
      <c r="B1854" s="39">
        <v>45635</v>
      </c>
      <c r="C1854" s="12" t="s">
        <v>1171</v>
      </c>
      <c r="D1854" s="12" t="s">
        <v>1555</v>
      </c>
      <c r="E1854" s="12" t="s">
        <v>1889</v>
      </c>
      <c r="F1854" s="12">
        <v>3</v>
      </c>
      <c r="G1854" s="12">
        <v>268.95</v>
      </c>
      <c r="H1854" s="41">
        <v>0.04</v>
      </c>
      <c r="I1854" s="12" t="s">
        <v>1954</v>
      </c>
      <c r="J1854" s="12">
        <v>774.57599999999991</v>
      </c>
      <c r="K1854" s="17">
        <f t="shared" si="84"/>
        <v>3</v>
      </c>
      <c r="L1854" s="20">
        <f t="shared" si="85"/>
        <v>268.95</v>
      </c>
      <c r="M1854" s="45">
        <f t="shared" si="86"/>
        <v>0.04</v>
      </c>
    </row>
    <row r="1855" spans="1:13" x14ac:dyDescent="0.3">
      <c r="A1855" s="11" t="s">
        <v>3813</v>
      </c>
      <c r="B1855" s="39">
        <v>45740</v>
      </c>
      <c r="C1855" s="12" t="s">
        <v>973</v>
      </c>
      <c r="D1855" s="12" t="s">
        <v>1570</v>
      </c>
      <c r="E1855" s="12" t="s">
        <v>1897</v>
      </c>
      <c r="F1855" s="12">
        <v>1</v>
      </c>
      <c r="G1855" s="12">
        <v>47.47</v>
      </c>
      <c r="H1855" s="41">
        <v>0.28000000000000003</v>
      </c>
      <c r="I1855" s="12" t="s">
        <v>1952</v>
      </c>
      <c r="J1855" s="12">
        <v>34.178400000000003</v>
      </c>
      <c r="K1855" s="17">
        <f t="shared" si="84"/>
        <v>1</v>
      </c>
      <c r="L1855" s="20">
        <f t="shared" si="85"/>
        <v>47.47</v>
      </c>
      <c r="M1855" s="45">
        <f t="shared" si="86"/>
        <v>0.28000000000000003</v>
      </c>
    </row>
    <row r="1856" spans="1:13" x14ac:dyDescent="0.3">
      <c r="A1856" s="11" t="s">
        <v>3814</v>
      </c>
      <c r="B1856" s="39">
        <v>45796</v>
      </c>
      <c r="C1856" s="12" t="s">
        <v>831</v>
      </c>
      <c r="D1856" s="12" t="s">
        <v>1670</v>
      </c>
      <c r="E1856" s="12" t="s">
        <v>1935</v>
      </c>
      <c r="F1856" s="12">
        <v>3</v>
      </c>
      <c r="G1856" s="12">
        <v>858.81</v>
      </c>
      <c r="H1856" s="41">
        <v>7.0000000000000007E-2</v>
      </c>
      <c r="I1856" s="12" t="s">
        <v>1952</v>
      </c>
      <c r="J1856" s="12">
        <v>2396.0799000000002</v>
      </c>
      <c r="K1856" s="17">
        <f t="shared" si="84"/>
        <v>3</v>
      </c>
      <c r="L1856" s="20">
        <f t="shared" si="85"/>
        <v>858.81</v>
      </c>
      <c r="M1856" s="45">
        <f t="shared" si="86"/>
        <v>7.0000000000000007E-2</v>
      </c>
    </row>
    <row r="1857" spans="1:13" x14ac:dyDescent="0.3">
      <c r="A1857" s="11" t="s">
        <v>3815</v>
      </c>
      <c r="B1857" s="39">
        <v>45710</v>
      </c>
      <c r="C1857" s="12" t="s">
        <v>988</v>
      </c>
      <c r="D1857" s="12" t="s">
        <v>1624</v>
      </c>
      <c r="E1857" s="12" t="s">
        <v>1917</v>
      </c>
      <c r="F1857" s="12">
        <v>3</v>
      </c>
      <c r="G1857" s="12">
        <v>569.98</v>
      </c>
      <c r="H1857" s="41">
        <v>0.05</v>
      </c>
      <c r="I1857" s="12" t="s">
        <v>1952</v>
      </c>
      <c r="J1857" s="12">
        <v>1624.443</v>
      </c>
      <c r="K1857" s="17">
        <f t="shared" si="84"/>
        <v>3</v>
      </c>
      <c r="L1857" s="20">
        <f t="shared" si="85"/>
        <v>569.98</v>
      </c>
      <c r="M1857" s="45">
        <f t="shared" si="86"/>
        <v>0.05</v>
      </c>
    </row>
    <row r="1858" spans="1:13" x14ac:dyDescent="0.3">
      <c r="A1858" s="11" t="s">
        <v>3816</v>
      </c>
      <c r="B1858" s="39">
        <v>45596</v>
      </c>
      <c r="C1858" s="12" t="s">
        <v>1039</v>
      </c>
      <c r="D1858" s="12" t="s">
        <v>1798</v>
      </c>
      <c r="E1858" s="12" t="s">
        <v>1922</v>
      </c>
      <c r="F1858" s="12">
        <v>3</v>
      </c>
      <c r="G1858" s="12">
        <v>306.52</v>
      </c>
      <c r="H1858" s="41">
        <v>0.01</v>
      </c>
      <c r="I1858" s="12" t="s">
        <v>1957</v>
      </c>
      <c r="J1858" s="12">
        <v>910.36439999999993</v>
      </c>
      <c r="K1858" s="17">
        <f t="shared" ref="K1858:K1921" si="87">IF(F1858="",AVERAGEIF($D$2:$D$2000,D1858,$F$2:$F$2000),F1858)</f>
        <v>3</v>
      </c>
      <c r="L1858" s="20">
        <f t="shared" ref="L1858:L1921" si="88">IF(G1858="",AVERAGEIF($D$2:$D$2000,D1858,$G$2:$G$2000),G1858)</f>
        <v>306.52</v>
      </c>
      <c r="M1858" s="45">
        <f t="shared" ref="M1858:M1921" si="89">IF(H1858="",AVERAGE($D$2:$D$2000,D1858,$H$2:$H$2000),H1858)</f>
        <v>0.01</v>
      </c>
    </row>
    <row r="1859" spans="1:13" x14ac:dyDescent="0.3">
      <c r="A1859" s="11" t="s">
        <v>3817</v>
      </c>
      <c r="B1859" s="39">
        <v>45354</v>
      </c>
      <c r="C1859" s="12" t="s">
        <v>242</v>
      </c>
      <c r="D1859" s="12" t="s">
        <v>1743</v>
      </c>
      <c r="E1859" s="12" t="s">
        <v>1925</v>
      </c>
      <c r="F1859" s="12">
        <v>3</v>
      </c>
      <c r="G1859" s="12">
        <v>184.67</v>
      </c>
      <c r="H1859" s="41">
        <v>0.03</v>
      </c>
      <c r="I1859" s="12" t="s">
        <v>1957</v>
      </c>
      <c r="J1859" s="12">
        <v>537.38969999999995</v>
      </c>
      <c r="K1859" s="17">
        <f t="shared" si="87"/>
        <v>3</v>
      </c>
      <c r="L1859" s="20">
        <f t="shared" si="88"/>
        <v>184.67</v>
      </c>
      <c r="M1859" s="45">
        <f t="shared" si="89"/>
        <v>0.03</v>
      </c>
    </row>
    <row r="1860" spans="1:13" x14ac:dyDescent="0.3">
      <c r="A1860" s="11" t="s">
        <v>3818</v>
      </c>
      <c r="B1860" s="39">
        <v>45428</v>
      </c>
      <c r="C1860" s="12" t="s">
        <v>1494</v>
      </c>
      <c r="D1860" s="12" t="s">
        <v>1648</v>
      </c>
      <c r="E1860" s="12" t="s">
        <v>1901</v>
      </c>
      <c r="F1860" s="12">
        <v>4</v>
      </c>
      <c r="G1860" s="12">
        <v>189.56</v>
      </c>
      <c r="H1860" s="41">
        <v>0</v>
      </c>
      <c r="I1860" s="12" t="s">
        <v>1957</v>
      </c>
      <c r="J1860" s="12">
        <v>758.24</v>
      </c>
      <c r="K1860" s="17">
        <f t="shared" si="87"/>
        <v>4</v>
      </c>
      <c r="L1860" s="20">
        <f t="shared" si="88"/>
        <v>189.56</v>
      </c>
      <c r="M1860" s="45">
        <f t="shared" si="89"/>
        <v>0</v>
      </c>
    </row>
    <row r="1861" spans="1:13" x14ac:dyDescent="0.3">
      <c r="A1861" s="11" t="s">
        <v>3819</v>
      </c>
      <c r="B1861" s="39">
        <v>45511</v>
      </c>
      <c r="C1861" s="12" t="s">
        <v>685</v>
      </c>
      <c r="D1861" s="12" t="s">
        <v>1801</v>
      </c>
      <c r="E1861" s="12" t="s">
        <v>1901</v>
      </c>
      <c r="F1861" s="12">
        <v>1</v>
      </c>
      <c r="G1861" s="12">
        <v>805.24</v>
      </c>
      <c r="H1861" s="41">
        <v>0.04</v>
      </c>
      <c r="I1861" s="12" t="s">
        <v>1954</v>
      </c>
      <c r="J1861" s="12">
        <v>773.03039999999999</v>
      </c>
      <c r="K1861" s="17">
        <f t="shared" si="87"/>
        <v>1</v>
      </c>
      <c r="L1861" s="20">
        <f t="shared" si="88"/>
        <v>805.24</v>
      </c>
      <c r="M1861" s="45">
        <f t="shared" si="89"/>
        <v>0.04</v>
      </c>
    </row>
    <row r="1862" spans="1:13" x14ac:dyDescent="0.3">
      <c r="A1862" s="11" t="s">
        <v>3820</v>
      </c>
      <c r="B1862" s="39">
        <v>45549</v>
      </c>
      <c r="C1862" s="12" t="s">
        <v>626</v>
      </c>
      <c r="D1862" s="12" t="s">
        <v>1737</v>
      </c>
      <c r="E1862" s="12" t="s">
        <v>1935</v>
      </c>
      <c r="F1862" s="12">
        <v>3</v>
      </c>
      <c r="G1862" s="12">
        <v>683.74</v>
      </c>
      <c r="H1862" s="41">
        <v>0.24</v>
      </c>
      <c r="I1862" s="12" t="s">
        <v>1952</v>
      </c>
      <c r="J1862" s="12">
        <v>1558.9272000000001</v>
      </c>
      <c r="K1862" s="17">
        <f t="shared" si="87"/>
        <v>3</v>
      </c>
      <c r="L1862" s="20">
        <f t="shared" si="88"/>
        <v>683.74</v>
      </c>
      <c r="M1862" s="45">
        <f t="shared" si="89"/>
        <v>0.24</v>
      </c>
    </row>
    <row r="1863" spans="1:13" x14ac:dyDescent="0.3">
      <c r="A1863" s="11" t="s">
        <v>3821</v>
      </c>
      <c r="B1863" s="39">
        <v>45573</v>
      </c>
      <c r="C1863" s="12" t="s">
        <v>691</v>
      </c>
      <c r="D1863" s="12" t="s">
        <v>1743</v>
      </c>
      <c r="E1863" s="12" t="s">
        <v>1938</v>
      </c>
      <c r="F1863" s="12">
        <v>3</v>
      </c>
      <c r="G1863" s="12">
        <v>439.21</v>
      </c>
      <c r="H1863" s="41">
        <v>0.28000000000000003</v>
      </c>
      <c r="I1863" s="12" t="s">
        <v>1957</v>
      </c>
      <c r="J1863" s="12">
        <v>948.69359999999983</v>
      </c>
      <c r="K1863" s="17">
        <f t="shared" si="87"/>
        <v>3</v>
      </c>
      <c r="L1863" s="20">
        <f t="shared" si="88"/>
        <v>439.21</v>
      </c>
      <c r="M1863" s="45">
        <f t="shared" si="89"/>
        <v>0.28000000000000003</v>
      </c>
    </row>
    <row r="1864" spans="1:13" x14ac:dyDescent="0.3">
      <c r="A1864" s="11" t="s">
        <v>3822</v>
      </c>
      <c r="B1864" s="39">
        <v>45904</v>
      </c>
      <c r="C1864" s="12" t="s">
        <v>418</v>
      </c>
      <c r="D1864" s="12" t="s">
        <v>1773</v>
      </c>
      <c r="E1864" s="12" t="s">
        <v>1904</v>
      </c>
      <c r="F1864" s="12">
        <v>1</v>
      </c>
      <c r="G1864" s="12">
        <v>126.92</v>
      </c>
      <c r="H1864" s="41">
        <v>0.24</v>
      </c>
      <c r="I1864" s="12" t="s">
        <v>1957</v>
      </c>
      <c r="J1864" s="12">
        <v>96.459199999999996</v>
      </c>
      <c r="K1864" s="17">
        <f t="shared" si="87"/>
        <v>1</v>
      </c>
      <c r="L1864" s="20">
        <f t="shared" si="88"/>
        <v>126.92</v>
      </c>
      <c r="M1864" s="45">
        <f t="shared" si="89"/>
        <v>0.24</v>
      </c>
    </row>
    <row r="1865" spans="1:13" x14ac:dyDescent="0.3">
      <c r="A1865" s="11" t="s">
        <v>3823</v>
      </c>
      <c r="B1865" s="39">
        <v>45489</v>
      </c>
      <c r="C1865" s="12" t="s">
        <v>29</v>
      </c>
      <c r="D1865" s="12" t="s">
        <v>1795</v>
      </c>
      <c r="E1865" s="12" t="s">
        <v>1897</v>
      </c>
      <c r="F1865" s="12">
        <v>4</v>
      </c>
      <c r="G1865" s="12">
        <v>834.7</v>
      </c>
      <c r="H1865" s="41">
        <v>0.14000000000000001</v>
      </c>
      <c r="I1865" s="12" t="s">
        <v>1952</v>
      </c>
      <c r="J1865" s="12">
        <v>2871.3679999999999</v>
      </c>
      <c r="K1865" s="17">
        <f t="shared" si="87"/>
        <v>4</v>
      </c>
      <c r="L1865" s="20">
        <f t="shared" si="88"/>
        <v>834.7</v>
      </c>
      <c r="M1865" s="45">
        <f t="shared" si="89"/>
        <v>0.14000000000000001</v>
      </c>
    </row>
    <row r="1866" spans="1:13" x14ac:dyDescent="0.3">
      <c r="A1866" s="11" t="s">
        <v>3824</v>
      </c>
      <c r="B1866" s="39">
        <v>45909</v>
      </c>
      <c r="C1866" s="12" t="s">
        <v>1081</v>
      </c>
      <c r="D1866" s="12" t="s">
        <v>1699</v>
      </c>
      <c r="E1866" s="12" t="s">
        <v>1920</v>
      </c>
      <c r="F1866" s="12">
        <v>2</v>
      </c>
      <c r="G1866" s="12">
        <v>271.88</v>
      </c>
      <c r="H1866" s="41">
        <v>0.11</v>
      </c>
      <c r="I1866" s="12" t="s">
        <v>1957</v>
      </c>
      <c r="J1866" s="12">
        <v>483.94639999999998</v>
      </c>
      <c r="K1866" s="17">
        <f t="shared" si="87"/>
        <v>2</v>
      </c>
      <c r="L1866" s="20">
        <f t="shared" si="88"/>
        <v>271.88</v>
      </c>
      <c r="M1866" s="45">
        <f t="shared" si="89"/>
        <v>0.11</v>
      </c>
    </row>
    <row r="1867" spans="1:13" x14ac:dyDescent="0.3">
      <c r="A1867" s="11" t="s">
        <v>3825</v>
      </c>
      <c r="B1867" s="39">
        <v>45720</v>
      </c>
      <c r="C1867" s="12" t="s">
        <v>1488</v>
      </c>
      <c r="D1867" s="12" t="s">
        <v>1597</v>
      </c>
      <c r="E1867" s="12" t="s">
        <v>1885</v>
      </c>
      <c r="F1867" s="12">
        <v>4</v>
      </c>
      <c r="G1867" s="12">
        <v>972.14</v>
      </c>
      <c r="H1867" s="41">
        <v>0.25</v>
      </c>
      <c r="I1867" s="12" t="s">
        <v>1952</v>
      </c>
      <c r="J1867" s="12">
        <v>2916.42</v>
      </c>
      <c r="K1867" s="17">
        <f t="shared" si="87"/>
        <v>4</v>
      </c>
      <c r="L1867" s="20">
        <f t="shared" si="88"/>
        <v>972.14</v>
      </c>
      <c r="M1867" s="45">
        <f t="shared" si="89"/>
        <v>0.25</v>
      </c>
    </row>
    <row r="1868" spans="1:13" x14ac:dyDescent="0.3">
      <c r="A1868" s="11" t="s">
        <v>3826</v>
      </c>
      <c r="B1868" s="39">
        <v>45831</v>
      </c>
      <c r="C1868" s="12" t="s">
        <v>339</v>
      </c>
      <c r="D1868" s="12" t="s">
        <v>1702</v>
      </c>
      <c r="E1868" s="12" t="s">
        <v>1897</v>
      </c>
      <c r="F1868" s="12">
        <v>3</v>
      </c>
      <c r="G1868" s="12">
        <v>523.66</v>
      </c>
      <c r="H1868" s="41">
        <v>0.27</v>
      </c>
      <c r="I1868" s="12" t="s">
        <v>1954</v>
      </c>
      <c r="J1868" s="12">
        <v>1146.8154</v>
      </c>
      <c r="K1868" s="17">
        <f t="shared" si="87"/>
        <v>3</v>
      </c>
      <c r="L1868" s="20">
        <f t="shared" si="88"/>
        <v>523.66</v>
      </c>
      <c r="M1868" s="45">
        <f t="shared" si="89"/>
        <v>0.27</v>
      </c>
    </row>
    <row r="1869" spans="1:13" x14ac:dyDescent="0.3">
      <c r="A1869" s="11" t="s">
        <v>3827</v>
      </c>
      <c r="B1869" s="39">
        <v>45602</v>
      </c>
      <c r="C1869" s="12" t="s">
        <v>505</v>
      </c>
      <c r="D1869" s="12" t="s">
        <v>1767</v>
      </c>
      <c r="E1869" s="12" t="s">
        <v>1889</v>
      </c>
      <c r="F1869" s="12">
        <v>4</v>
      </c>
      <c r="G1869" s="12">
        <v>838.99</v>
      </c>
      <c r="H1869" s="41">
        <v>0.16</v>
      </c>
      <c r="I1869" s="12" t="s">
        <v>1952</v>
      </c>
      <c r="J1869" s="12">
        <v>2819.0064000000002</v>
      </c>
      <c r="K1869" s="17">
        <f t="shared" si="87"/>
        <v>4</v>
      </c>
      <c r="L1869" s="20">
        <f t="shared" si="88"/>
        <v>838.99</v>
      </c>
      <c r="M1869" s="45">
        <f t="shared" si="89"/>
        <v>0.16</v>
      </c>
    </row>
    <row r="1870" spans="1:13" x14ac:dyDescent="0.3">
      <c r="A1870" s="11" t="s">
        <v>3828</v>
      </c>
      <c r="B1870" s="39">
        <v>45722</v>
      </c>
      <c r="C1870" s="12" t="s">
        <v>467</v>
      </c>
      <c r="D1870" s="12" t="s">
        <v>1597</v>
      </c>
      <c r="E1870" s="12" t="s">
        <v>1935</v>
      </c>
      <c r="F1870" s="12">
        <v>4</v>
      </c>
      <c r="G1870" s="12">
        <v>838.7</v>
      </c>
      <c r="H1870" s="41">
        <v>0.21</v>
      </c>
      <c r="I1870" s="12" t="s">
        <v>1957</v>
      </c>
      <c r="J1870" s="12">
        <v>2650.2919999999999</v>
      </c>
      <c r="K1870" s="17">
        <f t="shared" si="87"/>
        <v>4</v>
      </c>
      <c r="L1870" s="20">
        <f t="shared" si="88"/>
        <v>838.7</v>
      </c>
      <c r="M1870" s="45">
        <f t="shared" si="89"/>
        <v>0.21</v>
      </c>
    </row>
    <row r="1871" spans="1:13" x14ac:dyDescent="0.3">
      <c r="A1871" s="11" t="s">
        <v>3829</v>
      </c>
      <c r="B1871" s="39">
        <v>45794</v>
      </c>
      <c r="C1871" s="12" t="s">
        <v>1315</v>
      </c>
      <c r="D1871" s="12" t="s">
        <v>1798</v>
      </c>
      <c r="E1871" s="12" t="s">
        <v>1910</v>
      </c>
      <c r="F1871" s="12">
        <v>3</v>
      </c>
      <c r="G1871" s="12">
        <v>943.24</v>
      </c>
      <c r="H1871" s="41">
        <v>0.21</v>
      </c>
      <c r="I1871" s="12" t="s">
        <v>1952</v>
      </c>
      <c r="J1871" s="12">
        <v>2235.4787999999999</v>
      </c>
      <c r="K1871" s="17">
        <f t="shared" si="87"/>
        <v>3</v>
      </c>
      <c r="L1871" s="20">
        <f t="shared" si="88"/>
        <v>943.24</v>
      </c>
      <c r="M1871" s="45">
        <f t="shared" si="89"/>
        <v>0.21</v>
      </c>
    </row>
    <row r="1872" spans="1:13" x14ac:dyDescent="0.3">
      <c r="A1872" s="11" t="s">
        <v>3830</v>
      </c>
      <c r="B1872" s="39">
        <v>45659</v>
      </c>
      <c r="C1872" s="12" t="s">
        <v>955</v>
      </c>
      <c r="D1872" s="12" t="s">
        <v>1550</v>
      </c>
      <c r="E1872" s="12" t="s">
        <v>1935</v>
      </c>
      <c r="F1872" s="12">
        <v>2</v>
      </c>
      <c r="G1872" s="12">
        <v>310.33</v>
      </c>
      <c r="H1872" s="41">
        <v>0.26</v>
      </c>
      <c r="I1872" s="12" t="s">
        <v>1952</v>
      </c>
      <c r="J1872" s="12">
        <v>459.28840000000002</v>
      </c>
      <c r="K1872" s="17">
        <f t="shared" si="87"/>
        <v>2</v>
      </c>
      <c r="L1872" s="20">
        <f t="shared" si="88"/>
        <v>310.33</v>
      </c>
      <c r="M1872" s="45">
        <f t="shared" si="89"/>
        <v>0.26</v>
      </c>
    </row>
    <row r="1873" spans="1:13" x14ac:dyDescent="0.3">
      <c r="A1873" s="11" t="s">
        <v>3831</v>
      </c>
      <c r="B1873" s="39">
        <v>45501</v>
      </c>
      <c r="C1873" s="12" t="s">
        <v>1096</v>
      </c>
      <c r="D1873" s="12" t="s">
        <v>1708</v>
      </c>
      <c r="E1873" s="12" t="s">
        <v>1880</v>
      </c>
      <c r="F1873" s="12">
        <v>3</v>
      </c>
      <c r="G1873" s="12">
        <v>201.05</v>
      </c>
      <c r="H1873" s="41">
        <v>0.23</v>
      </c>
      <c r="I1873" s="12" t="s">
        <v>1954</v>
      </c>
      <c r="J1873" s="12">
        <v>464.42550000000011</v>
      </c>
      <c r="K1873" s="17">
        <f t="shared" si="87"/>
        <v>3</v>
      </c>
      <c r="L1873" s="20">
        <f t="shared" si="88"/>
        <v>201.05</v>
      </c>
      <c r="M1873" s="45">
        <f t="shared" si="89"/>
        <v>0.23</v>
      </c>
    </row>
    <row r="1874" spans="1:13" x14ac:dyDescent="0.3">
      <c r="A1874" s="11" t="s">
        <v>3832</v>
      </c>
      <c r="B1874" s="39">
        <v>45408</v>
      </c>
      <c r="C1874" s="12" t="s">
        <v>816</v>
      </c>
      <c r="D1874" s="12" t="s">
        <v>1749</v>
      </c>
      <c r="E1874" s="12" t="s">
        <v>1935</v>
      </c>
      <c r="F1874" s="12">
        <v>1</v>
      </c>
      <c r="G1874" s="12">
        <v>803.37</v>
      </c>
      <c r="H1874" s="41">
        <v>0.3</v>
      </c>
      <c r="I1874" s="12" t="s">
        <v>1954</v>
      </c>
      <c r="J1874" s="12">
        <v>562.35899999999992</v>
      </c>
      <c r="K1874" s="17">
        <f t="shared" si="87"/>
        <v>1</v>
      </c>
      <c r="L1874" s="20">
        <f t="shared" si="88"/>
        <v>803.37</v>
      </c>
      <c r="M1874" s="45">
        <f t="shared" si="89"/>
        <v>0.3</v>
      </c>
    </row>
    <row r="1875" spans="1:13" x14ac:dyDescent="0.3">
      <c r="A1875" s="11" t="s">
        <v>3833</v>
      </c>
      <c r="B1875" s="39">
        <v>45886</v>
      </c>
      <c r="C1875" s="12" t="s">
        <v>148</v>
      </c>
      <c r="D1875" s="12" t="s">
        <v>1758</v>
      </c>
      <c r="E1875" s="12" t="s">
        <v>1929</v>
      </c>
      <c r="F1875" s="12">
        <v>3</v>
      </c>
      <c r="G1875" s="12">
        <v>259.98</v>
      </c>
      <c r="H1875" s="41">
        <v>7.0000000000000007E-2</v>
      </c>
      <c r="I1875" s="12" t="s">
        <v>1957</v>
      </c>
      <c r="J1875" s="12">
        <v>725.3442</v>
      </c>
      <c r="K1875" s="17">
        <f t="shared" si="87"/>
        <v>3</v>
      </c>
      <c r="L1875" s="20">
        <f t="shared" si="88"/>
        <v>259.98</v>
      </c>
      <c r="M1875" s="45">
        <f t="shared" si="89"/>
        <v>7.0000000000000007E-2</v>
      </c>
    </row>
    <row r="1876" spans="1:13" x14ac:dyDescent="0.3">
      <c r="A1876" s="11" t="s">
        <v>3834</v>
      </c>
      <c r="B1876" s="39">
        <v>45426</v>
      </c>
      <c r="C1876" s="12" t="s">
        <v>433</v>
      </c>
      <c r="D1876" s="12" t="s">
        <v>1560</v>
      </c>
      <c r="E1876" s="12" t="s">
        <v>1894</v>
      </c>
      <c r="F1876" s="12">
        <v>4</v>
      </c>
      <c r="G1876" s="12">
        <v>591.9</v>
      </c>
      <c r="H1876" s="41">
        <v>0.2</v>
      </c>
      <c r="I1876" s="12" t="s">
        <v>1954</v>
      </c>
      <c r="J1876" s="12">
        <v>1894.08</v>
      </c>
      <c r="K1876" s="17">
        <f t="shared" si="87"/>
        <v>4</v>
      </c>
      <c r="L1876" s="20">
        <f t="shared" si="88"/>
        <v>591.9</v>
      </c>
      <c r="M1876" s="45">
        <f t="shared" si="89"/>
        <v>0.2</v>
      </c>
    </row>
    <row r="1877" spans="1:13" x14ac:dyDescent="0.3">
      <c r="A1877" s="11" t="s">
        <v>3835</v>
      </c>
      <c r="B1877" s="39">
        <v>45730</v>
      </c>
      <c r="C1877" s="12" t="s">
        <v>131</v>
      </c>
      <c r="D1877" s="12" t="s">
        <v>1755</v>
      </c>
      <c r="E1877" s="12" t="s">
        <v>1922</v>
      </c>
      <c r="F1877" s="12">
        <v>2</v>
      </c>
      <c r="G1877" s="12">
        <v>396.9</v>
      </c>
      <c r="H1877" s="41">
        <v>0.18</v>
      </c>
      <c r="I1877" s="12" t="s">
        <v>1954</v>
      </c>
      <c r="J1877" s="12">
        <v>650.91600000000005</v>
      </c>
      <c r="K1877" s="17">
        <f t="shared" si="87"/>
        <v>2</v>
      </c>
      <c r="L1877" s="20">
        <f t="shared" si="88"/>
        <v>396.9</v>
      </c>
      <c r="M1877" s="45">
        <f t="shared" si="89"/>
        <v>0.18</v>
      </c>
    </row>
    <row r="1878" spans="1:13" x14ac:dyDescent="0.3">
      <c r="A1878" s="11" t="s">
        <v>3836</v>
      </c>
      <c r="B1878" s="39">
        <v>45731</v>
      </c>
      <c r="C1878" s="12" t="s">
        <v>1411</v>
      </c>
      <c r="D1878" s="12" t="s">
        <v>1870</v>
      </c>
      <c r="E1878" s="12" t="s">
        <v>1889</v>
      </c>
      <c r="F1878" s="12">
        <v>1</v>
      </c>
      <c r="G1878" s="12">
        <v>176.84</v>
      </c>
      <c r="H1878" s="41">
        <v>0.19</v>
      </c>
      <c r="I1878" s="12" t="s">
        <v>1952</v>
      </c>
      <c r="J1878" s="12">
        <v>143.24039999999999</v>
      </c>
      <c r="K1878" s="17">
        <f t="shared" si="87"/>
        <v>1</v>
      </c>
      <c r="L1878" s="20">
        <f t="shared" si="88"/>
        <v>176.84</v>
      </c>
      <c r="M1878" s="45">
        <f t="shared" si="89"/>
        <v>0.19</v>
      </c>
    </row>
    <row r="1879" spans="1:13" x14ac:dyDescent="0.3">
      <c r="A1879" s="11" t="s">
        <v>3837</v>
      </c>
      <c r="B1879" s="39">
        <v>45272</v>
      </c>
      <c r="C1879" s="12" t="s">
        <v>822</v>
      </c>
      <c r="D1879" s="12" t="s">
        <v>1648</v>
      </c>
      <c r="E1879" s="12" t="s">
        <v>1880</v>
      </c>
      <c r="F1879" s="12">
        <v>2</v>
      </c>
      <c r="G1879" s="12">
        <v>614.21</v>
      </c>
      <c r="H1879" s="41">
        <v>0.11</v>
      </c>
      <c r="I1879" s="12" t="s">
        <v>1954</v>
      </c>
      <c r="J1879" s="12">
        <v>1093.2937999999999</v>
      </c>
      <c r="K1879" s="17">
        <f t="shared" si="87"/>
        <v>2</v>
      </c>
      <c r="L1879" s="20">
        <f t="shared" si="88"/>
        <v>614.21</v>
      </c>
      <c r="M1879" s="45">
        <f t="shared" si="89"/>
        <v>0.11</v>
      </c>
    </row>
    <row r="1880" spans="1:13" x14ac:dyDescent="0.3">
      <c r="A1880" s="11" t="s">
        <v>3838</v>
      </c>
      <c r="B1880" s="39">
        <v>45584</v>
      </c>
      <c r="C1880" s="12" t="s">
        <v>385</v>
      </c>
      <c r="D1880" s="12" t="s">
        <v>2054</v>
      </c>
      <c r="E1880" s="12" t="s">
        <v>1907</v>
      </c>
      <c r="F1880" s="12">
        <v>3</v>
      </c>
      <c r="G1880" s="12">
        <v>604.66</v>
      </c>
      <c r="H1880" s="41">
        <v>0.18</v>
      </c>
      <c r="I1880" s="12" t="s">
        <v>1957</v>
      </c>
      <c r="J1880" s="12">
        <v>1487.4636</v>
      </c>
      <c r="K1880" s="17">
        <f t="shared" si="87"/>
        <v>3</v>
      </c>
      <c r="L1880" s="20">
        <f t="shared" si="88"/>
        <v>604.66</v>
      </c>
      <c r="M1880" s="45">
        <f t="shared" si="89"/>
        <v>0.18</v>
      </c>
    </row>
    <row r="1881" spans="1:13" x14ac:dyDescent="0.3">
      <c r="A1881" s="11" t="s">
        <v>3839</v>
      </c>
      <c r="B1881" s="39">
        <v>45534</v>
      </c>
      <c r="C1881" s="12" t="s">
        <v>1538</v>
      </c>
      <c r="D1881" s="12" t="s">
        <v>1560</v>
      </c>
      <c r="E1881" s="12" t="s">
        <v>1922</v>
      </c>
      <c r="F1881" s="12">
        <v>3</v>
      </c>
      <c r="G1881" s="12">
        <v>24.29</v>
      </c>
      <c r="H1881" s="41">
        <v>0.12</v>
      </c>
      <c r="I1881" s="12" t="s">
        <v>1954</v>
      </c>
      <c r="J1881" s="12">
        <v>64.125600000000006</v>
      </c>
      <c r="K1881" s="17">
        <f t="shared" si="87"/>
        <v>3</v>
      </c>
      <c r="L1881" s="20">
        <f t="shared" si="88"/>
        <v>24.29</v>
      </c>
      <c r="M1881" s="45">
        <f t="shared" si="89"/>
        <v>0.12</v>
      </c>
    </row>
    <row r="1882" spans="1:13" x14ac:dyDescent="0.3">
      <c r="A1882" s="11" t="s">
        <v>3840</v>
      </c>
      <c r="B1882" s="39">
        <v>45482</v>
      </c>
      <c r="C1882" s="12" t="s">
        <v>424</v>
      </c>
      <c r="D1882" s="12" t="s">
        <v>1764</v>
      </c>
      <c r="E1882" s="12" t="s">
        <v>1920</v>
      </c>
      <c r="F1882" s="12">
        <v>1</v>
      </c>
      <c r="G1882" s="12">
        <v>503.95</v>
      </c>
      <c r="H1882" s="41">
        <v>0.24</v>
      </c>
      <c r="I1882" s="12" t="s">
        <v>1954</v>
      </c>
      <c r="J1882" s="12">
        <v>383.00200000000001</v>
      </c>
      <c r="K1882" s="17">
        <f t="shared" si="87"/>
        <v>1</v>
      </c>
      <c r="L1882" s="20">
        <f t="shared" si="88"/>
        <v>503.95</v>
      </c>
      <c r="M1882" s="45">
        <f t="shared" si="89"/>
        <v>0.24</v>
      </c>
    </row>
    <row r="1883" spans="1:13" x14ac:dyDescent="0.3">
      <c r="A1883" s="11" t="s">
        <v>3841</v>
      </c>
      <c r="B1883" s="39">
        <v>45475</v>
      </c>
      <c r="C1883" s="12" t="s">
        <v>1015</v>
      </c>
      <c r="D1883" s="12" t="s">
        <v>1728</v>
      </c>
      <c r="E1883" s="12" t="s">
        <v>1927</v>
      </c>
      <c r="F1883" s="12">
        <v>4</v>
      </c>
      <c r="G1883" s="12">
        <v>860.78</v>
      </c>
      <c r="H1883" s="41">
        <v>0.03</v>
      </c>
      <c r="I1883" s="12" t="s">
        <v>1952</v>
      </c>
      <c r="J1883" s="12">
        <v>3339.8263999999999</v>
      </c>
      <c r="K1883" s="17">
        <f t="shared" si="87"/>
        <v>4</v>
      </c>
      <c r="L1883" s="20">
        <f t="shared" si="88"/>
        <v>860.78</v>
      </c>
      <c r="M1883" s="45">
        <f t="shared" si="89"/>
        <v>0.03</v>
      </c>
    </row>
    <row r="1884" spans="1:13" x14ac:dyDescent="0.3">
      <c r="A1884" s="11" t="s">
        <v>3842</v>
      </c>
      <c r="B1884" s="39">
        <v>45234</v>
      </c>
      <c r="C1884" s="12" t="s">
        <v>653</v>
      </c>
      <c r="D1884" s="12" t="s">
        <v>1699</v>
      </c>
      <c r="E1884" s="12" t="s">
        <v>1894</v>
      </c>
      <c r="F1884" s="12">
        <v>3</v>
      </c>
      <c r="G1884" s="12">
        <v>41.97</v>
      </c>
      <c r="H1884" s="41">
        <v>0.03</v>
      </c>
      <c r="I1884" s="12" t="s">
        <v>1957</v>
      </c>
      <c r="J1884" s="12">
        <v>122.1327</v>
      </c>
      <c r="K1884" s="17">
        <f t="shared" si="87"/>
        <v>3</v>
      </c>
      <c r="L1884" s="20">
        <f t="shared" si="88"/>
        <v>41.97</v>
      </c>
      <c r="M1884" s="45">
        <f t="shared" si="89"/>
        <v>0.03</v>
      </c>
    </row>
    <row r="1885" spans="1:13" x14ac:dyDescent="0.3">
      <c r="A1885" s="11" t="s">
        <v>3843</v>
      </c>
      <c r="B1885" s="39">
        <v>45397</v>
      </c>
      <c r="C1885" s="12" t="s">
        <v>138</v>
      </c>
      <c r="D1885" s="12" t="s">
        <v>1611</v>
      </c>
      <c r="E1885" s="12" t="s">
        <v>1901</v>
      </c>
      <c r="F1885" s="12">
        <v>1</v>
      </c>
      <c r="G1885" s="12">
        <v>649.59</v>
      </c>
      <c r="H1885" s="41">
        <v>0.12</v>
      </c>
      <c r="I1885" s="12" t="s">
        <v>1957</v>
      </c>
      <c r="J1885" s="12">
        <v>571.63920000000007</v>
      </c>
      <c r="K1885" s="17">
        <f t="shared" si="87"/>
        <v>1</v>
      </c>
      <c r="L1885" s="20">
        <f t="shared" si="88"/>
        <v>649.59</v>
      </c>
      <c r="M1885" s="45">
        <f t="shared" si="89"/>
        <v>0.12</v>
      </c>
    </row>
    <row r="1886" spans="1:13" x14ac:dyDescent="0.3">
      <c r="A1886" s="11" t="s">
        <v>3844</v>
      </c>
      <c r="B1886" s="39">
        <v>45502</v>
      </c>
      <c r="C1886" s="12" t="s">
        <v>206</v>
      </c>
      <c r="D1886" s="12" t="s">
        <v>1764</v>
      </c>
      <c r="E1886" s="12" t="s">
        <v>1914</v>
      </c>
      <c r="F1886" s="12">
        <v>2</v>
      </c>
      <c r="G1886" s="12">
        <v>386.09</v>
      </c>
      <c r="H1886" s="41">
        <v>0.19</v>
      </c>
      <c r="I1886" s="12" t="s">
        <v>1954</v>
      </c>
      <c r="J1886" s="12">
        <v>625.46579999999994</v>
      </c>
      <c r="K1886" s="17">
        <f t="shared" si="87"/>
        <v>2</v>
      </c>
      <c r="L1886" s="20">
        <f t="shared" si="88"/>
        <v>386.09</v>
      </c>
      <c r="M1886" s="45">
        <f t="shared" si="89"/>
        <v>0.19</v>
      </c>
    </row>
    <row r="1887" spans="1:13" x14ac:dyDescent="0.3">
      <c r="A1887" s="11" t="s">
        <v>3845</v>
      </c>
      <c r="B1887" s="39">
        <v>45644</v>
      </c>
      <c r="C1887" s="12" t="s">
        <v>357</v>
      </c>
      <c r="D1887" s="12" t="s">
        <v>1728</v>
      </c>
      <c r="E1887" s="12" t="s">
        <v>1922</v>
      </c>
      <c r="F1887" s="12">
        <v>1</v>
      </c>
      <c r="G1887" s="12">
        <v>891.62</v>
      </c>
      <c r="H1887" s="41">
        <v>0.06</v>
      </c>
      <c r="I1887" s="12" t="s">
        <v>1954</v>
      </c>
      <c r="J1887" s="12">
        <v>838.12279999999998</v>
      </c>
      <c r="K1887" s="17">
        <f t="shared" si="87"/>
        <v>1</v>
      </c>
      <c r="L1887" s="20">
        <f t="shared" si="88"/>
        <v>891.62</v>
      </c>
      <c r="M1887" s="45">
        <f t="shared" si="89"/>
        <v>0.06</v>
      </c>
    </row>
    <row r="1888" spans="1:13" x14ac:dyDescent="0.3">
      <c r="A1888" s="11" t="s">
        <v>3846</v>
      </c>
      <c r="B1888" s="39">
        <v>45617</v>
      </c>
      <c r="C1888" s="12" t="s">
        <v>1201</v>
      </c>
      <c r="D1888" s="12" t="s">
        <v>1767</v>
      </c>
      <c r="E1888" s="12" t="s">
        <v>1929</v>
      </c>
      <c r="F1888" s="12">
        <v>2</v>
      </c>
      <c r="G1888" s="12">
        <v>558.9</v>
      </c>
      <c r="H1888" s="41">
        <v>0.05</v>
      </c>
      <c r="I1888" s="12" t="s">
        <v>1957</v>
      </c>
      <c r="J1888" s="12">
        <v>1061.9100000000001</v>
      </c>
      <c r="K1888" s="17">
        <f t="shared" si="87"/>
        <v>2</v>
      </c>
      <c r="L1888" s="20">
        <f t="shared" si="88"/>
        <v>558.9</v>
      </c>
      <c r="M1888" s="45">
        <f t="shared" si="89"/>
        <v>0.05</v>
      </c>
    </row>
    <row r="1889" spans="1:13" x14ac:dyDescent="0.3">
      <c r="A1889" s="11" t="s">
        <v>3847</v>
      </c>
      <c r="B1889" s="39">
        <v>45797</v>
      </c>
      <c r="C1889" s="12" t="s">
        <v>1114</v>
      </c>
      <c r="D1889" s="12" t="s">
        <v>1555</v>
      </c>
      <c r="E1889" s="12" t="s">
        <v>1894</v>
      </c>
      <c r="F1889" s="12">
        <v>2</v>
      </c>
      <c r="G1889" s="12">
        <v>99.04</v>
      </c>
      <c r="H1889" s="41">
        <v>0.26</v>
      </c>
      <c r="I1889" s="12" t="s">
        <v>1957</v>
      </c>
      <c r="J1889" s="12">
        <v>146.57919999999999</v>
      </c>
      <c r="K1889" s="17">
        <f t="shared" si="87"/>
        <v>2</v>
      </c>
      <c r="L1889" s="20">
        <f t="shared" si="88"/>
        <v>99.04</v>
      </c>
      <c r="M1889" s="45">
        <f t="shared" si="89"/>
        <v>0.26</v>
      </c>
    </row>
    <row r="1890" spans="1:13" x14ac:dyDescent="0.3">
      <c r="A1890" s="11" t="s">
        <v>3848</v>
      </c>
      <c r="B1890" s="39">
        <v>45740</v>
      </c>
      <c r="C1890" s="12" t="s">
        <v>933</v>
      </c>
      <c r="D1890" s="12" t="s">
        <v>2054</v>
      </c>
      <c r="E1890" s="12" t="s">
        <v>1910</v>
      </c>
      <c r="F1890" s="12">
        <v>4</v>
      </c>
      <c r="G1890" s="12">
        <v>625.13</v>
      </c>
      <c r="H1890" s="41">
        <v>0.06</v>
      </c>
      <c r="I1890" s="12" t="s">
        <v>1952</v>
      </c>
      <c r="J1890" s="12">
        <v>2350.4888000000001</v>
      </c>
      <c r="K1890" s="17">
        <f t="shared" si="87"/>
        <v>4</v>
      </c>
      <c r="L1890" s="20">
        <f t="shared" si="88"/>
        <v>625.13</v>
      </c>
      <c r="M1890" s="45">
        <f t="shared" si="89"/>
        <v>0.06</v>
      </c>
    </row>
    <row r="1891" spans="1:13" x14ac:dyDescent="0.3">
      <c r="A1891" s="11" t="s">
        <v>3849</v>
      </c>
      <c r="B1891" s="39">
        <v>45824</v>
      </c>
      <c r="C1891" s="12" t="s">
        <v>148</v>
      </c>
      <c r="D1891" s="12" t="s">
        <v>1693</v>
      </c>
      <c r="E1891" s="12" t="s">
        <v>1938</v>
      </c>
      <c r="F1891" s="12">
        <v>4</v>
      </c>
      <c r="G1891" s="12">
        <v>38.380000000000003</v>
      </c>
      <c r="H1891" s="41">
        <v>0.16</v>
      </c>
      <c r="I1891" s="12" t="s">
        <v>1957</v>
      </c>
      <c r="J1891" s="12">
        <v>128.95679999999999</v>
      </c>
      <c r="K1891" s="17">
        <f t="shared" si="87"/>
        <v>4</v>
      </c>
      <c r="L1891" s="20">
        <f t="shared" si="88"/>
        <v>38.380000000000003</v>
      </c>
      <c r="M1891" s="45">
        <f t="shared" si="89"/>
        <v>0.16</v>
      </c>
    </row>
    <row r="1892" spans="1:13" x14ac:dyDescent="0.3">
      <c r="A1892" s="11" t="s">
        <v>3850</v>
      </c>
      <c r="B1892" s="39">
        <v>45404</v>
      </c>
      <c r="C1892" s="12" t="s">
        <v>1521</v>
      </c>
      <c r="D1892" s="12" t="s">
        <v>1858</v>
      </c>
      <c r="E1892" s="12" t="s">
        <v>1917</v>
      </c>
      <c r="F1892" s="12">
        <v>4</v>
      </c>
      <c r="G1892" s="12">
        <v>731.72</v>
      </c>
      <c r="H1892" s="41">
        <v>0.22</v>
      </c>
      <c r="I1892" s="12" t="s">
        <v>1957</v>
      </c>
      <c r="J1892" s="12">
        <v>2282.9663999999998</v>
      </c>
      <c r="K1892" s="17">
        <f t="shared" si="87"/>
        <v>4</v>
      </c>
      <c r="L1892" s="20">
        <f t="shared" si="88"/>
        <v>731.72</v>
      </c>
      <c r="M1892" s="45">
        <f t="shared" si="89"/>
        <v>0.22</v>
      </c>
    </row>
    <row r="1893" spans="1:13" x14ac:dyDescent="0.3">
      <c r="A1893" s="11" t="s">
        <v>3851</v>
      </c>
      <c r="B1893" s="39">
        <v>45916</v>
      </c>
      <c r="C1893" s="12" t="s">
        <v>1422</v>
      </c>
      <c r="D1893" s="12" t="s">
        <v>1819</v>
      </c>
      <c r="E1893" s="12" t="s">
        <v>1941</v>
      </c>
      <c r="F1893" s="12">
        <v>3</v>
      </c>
      <c r="G1893" s="12">
        <v>825.33</v>
      </c>
      <c r="H1893" s="41">
        <v>0.21</v>
      </c>
      <c r="I1893" s="12" t="s">
        <v>1952</v>
      </c>
      <c r="J1893" s="12">
        <v>1956.0320999999999</v>
      </c>
      <c r="K1893" s="17">
        <f t="shared" si="87"/>
        <v>3</v>
      </c>
      <c r="L1893" s="20">
        <f t="shared" si="88"/>
        <v>825.33</v>
      </c>
      <c r="M1893" s="45">
        <f t="shared" si="89"/>
        <v>0.21</v>
      </c>
    </row>
    <row r="1894" spans="1:13" x14ac:dyDescent="0.3">
      <c r="A1894" s="11" t="s">
        <v>3852</v>
      </c>
      <c r="B1894" s="39">
        <v>45269</v>
      </c>
      <c r="C1894" s="12" t="s">
        <v>225</v>
      </c>
      <c r="D1894" s="12" t="s">
        <v>1786</v>
      </c>
      <c r="E1894" s="12" t="s">
        <v>1927</v>
      </c>
      <c r="F1894" s="12">
        <v>2</v>
      </c>
      <c r="G1894" s="12">
        <v>47.3</v>
      </c>
      <c r="H1894" s="41">
        <v>0.01</v>
      </c>
      <c r="I1894" s="12" t="s">
        <v>1954</v>
      </c>
      <c r="J1894" s="12">
        <v>93.653999999999996</v>
      </c>
      <c r="K1894" s="17">
        <f t="shared" si="87"/>
        <v>2</v>
      </c>
      <c r="L1894" s="20">
        <f t="shared" si="88"/>
        <v>47.3</v>
      </c>
      <c r="M1894" s="45">
        <f t="shared" si="89"/>
        <v>0.01</v>
      </c>
    </row>
    <row r="1895" spans="1:13" x14ac:dyDescent="0.3">
      <c r="A1895" s="11" t="s">
        <v>3853</v>
      </c>
      <c r="B1895" s="39">
        <v>45493</v>
      </c>
      <c r="C1895" s="12" t="s">
        <v>574</v>
      </c>
      <c r="D1895" s="12" t="s">
        <v>1792</v>
      </c>
      <c r="E1895" s="12" t="s">
        <v>1935</v>
      </c>
      <c r="F1895" s="12">
        <v>1</v>
      </c>
      <c r="G1895" s="12">
        <v>389.12</v>
      </c>
      <c r="H1895" s="41">
        <v>0.18</v>
      </c>
      <c r="I1895" s="12" t="s">
        <v>1954</v>
      </c>
      <c r="J1895" s="12">
        <v>319.07839999999999</v>
      </c>
      <c r="K1895" s="17">
        <f t="shared" si="87"/>
        <v>1</v>
      </c>
      <c r="L1895" s="20">
        <f t="shared" si="88"/>
        <v>389.12</v>
      </c>
      <c r="M1895" s="45">
        <f t="shared" si="89"/>
        <v>0.18</v>
      </c>
    </row>
    <row r="1896" spans="1:13" x14ac:dyDescent="0.3">
      <c r="A1896" s="11" t="s">
        <v>3854</v>
      </c>
      <c r="B1896" s="39">
        <v>45558</v>
      </c>
      <c r="C1896" s="12" t="s">
        <v>1425</v>
      </c>
      <c r="D1896" s="12" t="s">
        <v>1822</v>
      </c>
      <c r="E1896" s="12" t="s">
        <v>1938</v>
      </c>
      <c r="F1896" s="12">
        <v>3</v>
      </c>
      <c r="G1896" s="12">
        <v>543.83000000000004</v>
      </c>
      <c r="H1896" s="41">
        <v>0.05</v>
      </c>
      <c r="I1896" s="12" t="s">
        <v>1952</v>
      </c>
      <c r="J1896" s="12">
        <v>1549.9155000000001</v>
      </c>
      <c r="K1896" s="17">
        <f t="shared" si="87"/>
        <v>3</v>
      </c>
      <c r="L1896" s="20">
        <f t="shared" si="88"/>
        <v>543.83000000000004</v>
      </c>
      <c r="M1896" s="45">
        <f t="shared" si="89"/>
        <v>0.05</v>
      </c>
    </row>
    <row r="1897" spans="1:13" x14ac:dyDescent="0.3">
      <c r="A1897" s="11" t="s">
        <v>3855</v>
      </c>
      <c r="B1897" s="39">
        <v>45423</v>
      </c>
      <c r="C1897" s="12" t="s">
        <v>107</v>
      </c>
      <c r="D1897" s="12" t="s">
        <v>1607</v>
      </c>
      <c r="E1897" s="12" t="s">
        <v>1885</v>
      </c>
      <c r="F1897" s="12">
        <v>2</v>
      </c>
      <c r="G1897" s="12">
        <v>660.27</v>
      </c>
      <c r="H1897" s="41">
        <v>0.01</v>
      </c>
      <c r="I1897" s="12" t="s">
        <v>1954</v>
      </c>
      <c r="J1897" s="12">
        <v>1307.3345999999999</v>
      </c>
      <c r="K1897" s="17">
        <f t="shared" si="87"/>
        <v>2</v>
      </c>
      <c r="L1897" s="20">
        <f t="shared" si="88"/>
        <v>660.27</v>
      </c>
      <c r="M1897" s="45">
        <f t="shared" si="89"/>
        <v>0.01</v>
      </c>
    </row>
    <row r="1898" spans="1:13" x14ac:dyDescent="0.3">
      <c r="A1898" s="11" t="s">
        <v>3856</v>
      </c>
      <c r="B1898" s="39">
        <v>45780</v>
      </c>
      <c r="C1898" s="12" t="s">
        <v>1357</v>
      </c>
      <c r="D1898" s="12" t="s">
        <v>1604</v>
      </c>
      <c r="E1898" s="12" t="s">
        <v>1910</v>
      </c>
      <c r="F1898" s="12">
        <v>4</v>
      </c>
      <c r="G1898" s="12">
        <v>729.31</v>
      </c>
      <c r="H1898" s="41">
        <v>0.03</v>
      </c>
      <c r="I1898" s="12" t="s">
        <v>1952</v>
      </c>
      <c r="J1898" s="12">
        <v>2829.7228</v>
      </c>
      <c r="K1898" s="17">
        <f t="shared" si="87"/>
        <v>4</v>
      </c>
      <c r="L1898" s="20">
        <f t="shared" si="88"/>
        <v>729.31</v>
      </c>
      <c r="M1898" s="45">
        <f t="shared" si="89"/>
        <v>0.03</v>
      </c>
    </row>
    <row r="1899" spans="1:13" x14ac:dyDescent="0.3">
      <c r="A1899" s="11" t="s">
        <v>3857</v>
      </c>
      <c r="B1899" s="39">
        <v>45345</v>
      </c>
      <c r="C1899" s="12" t="s">
        <v>1318</v>
      </c>
      <c r="D1899" s="12" t="s">
        <v>1837</v>
      </c>
      <c r="E1899" s="12" t="s">
        <v>1904</v>
      </c>
      <c r="F1899" s="12">
        <v>2</v>
      </c>
      <c r="G1899" s="12">
        <v>152.91</v>
      </c>
      <c r="H1899" s="41">
        <v>0.24</v>
      </c>
      <c r="I1899" s="12" t="s">
        <v>1954</v>
      </c>
      <c r="J1899" s="12">
        <v>232.42320000000001</v>
      </c>
      <c r="K1899" s="17">
        <f t="shared" si="87"/>
        <v>2</v>
      </c>
      <c r="L1899" s="20">
        <f t="shared" si="88"/>
        <v>152.91</v>
      </c>
      <c r="M1899" s="45">
        <f t="shared" si="89"/>
        <v>0.24</v>
      </c>
    </row>
    <row r="1900" spans="1:13" x14ac:dyDescent="0.3">
      <c r="A1900" s="11" t="s">
        <v>3858</v>
      </c>
      <c r="B1900" s="39">
        <v>45344</v>
      </c>
      <c r="C1900" s="12" t="s">
        <v>1433</v>
      </c>
      <c r="D1900" s="12" t="s">
        <v>1798</v>
      </c>
      <c r="E1900" s="12" t="s">
        <v>1929</v>
      </c>
      <c r="F1900" s="12">
        <v>4</v>
      </c>
      <c r="G1900" s="12">
        <v>592.14</v>
      </c>
      <c r="H1900" s="41">
        <v>0.12</v>
      </c>
      <c r="I1900" s="12" t="s">
        <v>1957</v>
      </c>
      <c r="J1900" s="12">
        <v>2084.3328000000001</v>
      </c>
      <c r="K1900" s="17">
        <f t="shared" si="87"/>
        <v>4</v>
      </c>
      <c r="L1900" s="20">
        <f t="shared" si="88"/>
        <v>592.14</v>
      </c>
      <c r="M1900" s="45">
        <f t="shared" si="89"/>
        <v>0.12</v>
      </c>
    </row>
    <row r="1901" spans="1:13" x14ac:dyDescent="0.3">
      <c r="A1901" s="11" t="s">
        <v>3859</v>
      </c>
      <c r="B1901" s="39">
        <v>45525</v>
      </c>
      <c r="C1901" s="12" t="s">
        <v>234</v>
      </c>
      <c r="D1901" s="12" t="s">
        <v>1810</v>
      </c>
      <c r="E1901" s="12" t="s">
        <v>1922</v>
      </c>
      <c r="F1901" s="12">
        <v>1</v>
      </c>
      <c r="G1901" s="12">
        <v>984.37</v>
      </c>
      <c r="H1901" s="41">
        <v>0</v>
      </c>
      <c r="I1901" s="12" t="s">
        <v>1954</v>
      </c>
      <c r="J1901" s="12">
        <v>984.37</v>
      </c>
      <c r="K1901" s="17">
        <f t="shared" si="87"/>
        <v>1</v>
      </c>
      <c r="L1901" s="20">
        <f t="shared" si="88"/>
        <v>984.37</v>
      </c>
      <c r="M1901" s="45">
        <f t="shared" si="89"/>
        <v>0</v>
      </c>
    </row>
    <row r="1902" spans="1:13" x14ac:dyDescent="0.3">
      <c r="A1902" s="11" t="s">
        <v>3860</v>
      </c>
      <c r="B1902" s="39">
        <v>45329</v>
      </c>
      <c r="C1902" s="12" t="s">
        <v>936</v>
      </c>
      <c r="D1902" s="12" t="s">
        <v>1555</v>
      </c>
      <c r="E1902" s="12" t="s">
        <v>1922</v>
      </c>
      <c r="F1902" s="12">
        <v>2</v>
      </c>
      <c r="G1902" s="12">
        <v>237.59</v>
      </c>
      <c r="H1902" s="41">
        <v>0.12</v>
      </c>
      <c r="I1902" s="12" t="s">
        <v>1952</v>
      </c>
      <c r="J1902" s="12">
        <v>418.15839999999997</v>
      </c>
      <c r="K1902" s="17">
        <f t="shared" si="87"/>
        <v>2</v>
      </c>
      <c r="L1902" s="20">
        <f t="shared" si="88"/>
        <v>237.59</v>
      </c>
      <c r="M1902" s="45">
        <f t="shared" si="89"/>
        <v>0.12</v>
      </c>
    </row>
    <row r="1903" spans="1:13" x14ac:dyDescent="0.3">
      <c r="A1903" s="11" t="s">
        <v>3861</v>
      </c>
      <c r="B1903" s="39">
        <v>45250</v>
      </c>
      <c r="C1903" s="12" t="s">
        <v>1348</v>
      </c>
      <c r="D1903" s="12" t="s">
        <v>1645</v>
      </c>
      <c r="E1903" s="12" t="s">
        <v>1910</v>
      </c>
      <c r="F1903" s="12">
        <v>1</v>
      </c>
      <c r="G1903" s="12">
        <v>52.06</v>
      </c>
      <c r="H1903" s="41">
        <v>0.27</v>
      </c>
      <c r="I1903" s="12" t="s">
        <v>1957</v>
      </c>
      <c r="J1903" s="12">
        <v>38.003799999999998</v>
      </c>
      <c r="K1903" s="17">
        <f t="shared" si="87"/>
        <v>1</v>
      </c>
      <c r="L1903" s="20">
        <f t="shared" si="88"/>
        <v>52.06</v>
      </c>
      <c r="M1903" s="45">
        <f t="shared" si="89"/>
        <v>0.27</v>
      </c>
    </row>
    <row r="1904" spans="1:13" x14ac:dyDescent="0.3">
      <c r="A1904" s="11" t="s">
        <v>3862</v>
      </c>
      <c r="B1904" s="39">
        <v>45691</v>
      </c>
      <c r="C1904" s="12" t="s">
        <v>1416</v>
      </c>
      <c r="D1904" s="12" t="s">
        <v>2054</v>
      </c>
      <c r="E1904" s="12" t="s">
        <v>1885</v>
      </c>
      <c r="F1904" s="12">
        <v>2</v>
      </c>
      <c r="G1904" s="12">
        <v>594.63</v>
      </c>
      <c r="H1904" s="41">
        <v>0.12</v>
      </c>
      <c r="I1904" s="12" t="s">
        <v>1952</v>
      </c>
      <c r="J1904" s="12">
        <v>1046.5488</v>
      </c>
      <c r="K1904" s="17">
        <f t="shared" si="87"/>
        <v>2</v>
      </c>
      <c r="L1904" s="20">
        <f t="shared" si="88"/>
        <v>594.63</v>
      </c>
      <c r="M1904" s="45">
        <f t="shared" si="89"/>
        <v>0.12</v>
      </c>
    </row>
    <row r="1905" spans="1:13" x14ac:dyDescent="0.3">
      <c r="A1905" s="11" t="s">
        <v>3863</v>
      </c>
      <c r="B1905" s="39">
        <v>45644</v>
      </c>
      <c r="C1905" s="12" t="s">
        <v>562</v>
      </c>
      <c r="D1905" s="12" t="s">
        <v>2054</v>
      </c>
      <c r="E1905" s="12" t="s">
        <v>1880</v>
      </c>
      <c r="F1905" s="12">
        <v>3</v>
      </c>
      <c r="G1905" s="12">
        <v>476.1</v>
      </c>
      <c r="H1905" s="41">
        <v>0.05</v>
      </c>
      <c r="I1905" s="12" t="s">
        <v>1957</v>
      </c>
      <c r="J1905" s="12">
        <v>1356.885</v>
      </c>
      <c r="K1905" s="17">
        <f t="shared" si="87"/>
        <v>3</v>
      </c>
      <c r="L1905" s="20">
        <f t="shared" si="88"/>
        <v>476.1</v>
      </c>
      <c r="M1905" s="45">
        <f t="shared" si="89"/>
        <v>0.05</v>
      </c>
    </row>
    <row r="1906" spans="1:13" x14ac:dyDescent="0.3">
      <c r="A1906" s="11" t="s">
        <v>3864</v>
      </c>
      <c r="B1906" s="39">
        <v>45514</v>
      </c>
      <c r="C1906" s="12" t="s">
        <v>231</v>
      </c>
      <c r="D1906" s="12" t="s">
        <v>1758</v>
      </c>
      <c r="E1906" s="12" t="s">
        <v>1904</v>
      </c>
      <c r="F1906" s="12">
        <v>1</v>
      </c>
      <c r="G1906" s="12">
        <v>546.47</v>
      </c>
      <c r="H1906" s="41">
        <v>0.08</v>
      </c>
      <c r="I1906" s="12" t="s">
        <v>1957</v>
      </c>
      <c r="J1906" s="12">
        <v>502.75240000000002</v>
      </c>
      <c r="K1906" s="17">
        <f t="shared" si="87"/>
        <v>1</v>
      </c>
      <c r="L1906" s="20">
        <f t="shared" si="88"/>
        <v>546.47</v>
      </c>
      <c r="M1906" s="45">
        <f t="shared" si="89"/>
        <v>0.08</v>
      </c>
    </row>
    <row r="1907" spans="1:13" x14ac:dyDescent="0.3">
      <c r="A1907" s="11" t="s">
        <v>3865</v>
      </c>
      <c r="B1907" s="39">
        <v>45760</v>
      </c>
      <c r="C1907" s="12" t="s">
        <v>589</v>
      </c>
      <c r="D1907" s="12" t="s">
        <v>1801</v>
      </c>
      <c r="E1907" s="12" t="s">
        <v>1922</v>
      </c>
      <c r="F1907" s="12">
        <v>1</v>
      </c>
      <c r="G1907" s="12">
        <v>979.49</v>
      </c>
      <c r="H1907" s="41">
        <v>0.19</v>
      </c>
      <c r="I1907" s="12" t="s">
        <v>1957</v>
      </c>
      <c r="J1907" s="12">
        <v>793.38690000000008</v>
      </c>
      <c r="K1907" s="17">
        <f t="shared" si="87"/>
        <v>1</v>
      </c>
      <c r="L1907" s="20">
        <f t="shared" si="88"/>
        <v>979.49</v>
      </c>
      <c r="M1907" s="45">
        <f t="shared" si="89"/>
        <v>0.19</v>
      </c>
    </row>
    <row r="1908" spans="1:13" x14ac:dyDescent="0.3">
      <c r="A1908" s="11" t="s">
        <v>3866</v>
      </c>
      <c r="B1908" s="39">
        <v>45289</v>
      </c>
      <c r="C1908" s="12" t="s">
        <v>641</v>
      </c>
      <c r="D1908" s="12" t="s">
        <v>1618</v>
      </c>
      <c r="E1908" s="12" t="s">
        <v>1889</v>
      </c>
      <c r="F1908" s="12">
        <v>3</v>
      </c>
      <c r="G1908" s="12">
        <v>988.53</v>
      </c>
      <c r="H1908" s="41">
        <v>0.3</v>
      </c>
      <c r="I1908" s="12" t="s">
        <v>1957</v>
      </c>
      <c r="J1908" s="12">
        <v>2075.913</v>
      </c>
      <c r="K1908" s="17">
        <f t="shared" si="87"/>
        <v>3</v>
      </c>
      <c r="L1908" s="20">
        <f t="shared" si="88"/>
        <v>988.53</v>
      </c>
      <c r="M1908" s="45">
        <f t="shared" si="89"/>
        <v>0.3</v>
      </c>
    </row>
    <row r="1909" spans="1:13" x14ac:dyDescent="0.3">
      <c r="A1909" s="11" t="s">
        <v>3867</v>
      </c>
      <c r="B1909" s="39">
        <v>45704</v>
      </c>
      <c r="C1909" s="12" t="s">
        <v>825</v>
      </c>
      <c r="D1909" s="12" t="s">
        <v>1804</v>
      </c>
      <c r="E1909" s="12" t="s">
        <v>1894</v>
      </c>
      <c r="F1909" s="12">
        <v>4</v>
      </c>
      <c r="G1909" s="12">
        <v>849.29</v>
      </c>
      <c r="H1909" s="41">
        <v>0.26</v>
      </c>
      <c r="I1909" s="12" t="s">
        <v>1952</v>
      </c>
      <c r="J1909" s="12">
        <v>2513.8984</v>
      </c>
      <c r="K1909" s="17">
        <f t="shared" si="87"/>
        <v>4</v>
      </c>
      <c r="L1909" s="20">
        <f t="shared" si="88"/>
        <v>849.29</v>
      </c>
      <c r="M1909" s="45">
        <f t="shared" si="89"/>
        <v>0.26</v>
      </c>
    </row>
    <row r="1910" spans="1:13" x14ac:dyDescent="0.3">
      <c r="A1910" s="11" t="s">
        <v>3868</v>
      </c>
      <c r="B1910" s="39">
        <v>45318</v>
      </c>
      <c r="C1910" s="12" t="s">
        <v>1087</v>
      </c>
      <c r="D1910" s="12" t="s">
        <v>1861</v>
      </c>
      <c r="E1910" s="12" t="s">
        <v>1927</v>
      </c>
      <c r="F1910" s="12">
        <v>2</v>
      </c>
      <c r="G1910" s="12">
        <v>452.29</v>
      </c>
      <c r="H1910" s="41">
        <v>0.01</v>
      </c>
      <c r="I1910" s="12" t="s">
        <v>1957</v>
      </c>
      <c r="J1910" s="12">
        <v>895.53420000000006</v>
      </c>
      <c r="K1910" s="17">
        <f t="shared" si="87"/>
        <v>2</v>
      </c>
      <c r="L1910" s="20">
        <f t="shared" si="88"/>
        <v>452.29</v>
      </c>
      <c r="M1910" s="45">
        <f t="shared" si="89"/>
        <v>0.01</v>
      </c>
    </row>
    <row r="1911" spans="1:13" x14ac:dyDescent="0.3">
      <c r="A1911" s="11" t="s">
        <v>3869</v>
      </c>
      <c r="B1911" s="39">
        <v>45495</v>
      </c>
      <c r="C1911" s="12" t="s">
        <v>1388</v>
      </c>
      <c r="D1911" s="12" t="s">
        <v>1737</v>
      </c>
      <c r="E1911" s="12" t="s">
        <v>1938</v>
      </c>
      <c r="F1911" s="12">
        <v>2</v>
      </c>
      <c r="G1911" s="12">
        <v>810.81</v>
      </c>
      <c r="H1911" s="41">
        <v>0.11</v>
      </c>
      <c r="I1911" s="12" t="s">
        <v>1957</v>
      </c>
      <c r="J1911" s="12">
        <v>1443.2418</v>
      </c>
      <c r="K1911" s="17">
        <f t="shared" si="87"/>
        <v>2</v>
      </c>
      <c r="L1911" s="20">
        <f t="shared" si="88"/>
        <v>810.81</v>
      </c>
      <c r="M1911" s="45">
        <f t="shared" si="89"/>
        <v>0.11</v>
      </c>
    </row>
    <row r="1912" spans="1:13" x14ac:dyDescent="0.3">
      <c r="A1912" s="11" t="s">
        <v>3870</v>
      </c>
      <c r="B1912" s="39">
        <v>45560</v>
      </c>
      <c r="C1912" s="12" t="s">
        <v>131</v>
      </c>
      <c r="D1912" s="12" t="s">
        <v>1758</v>
      </c>
      <c r="E1912" s="12" t="s">
        <v>1910</v>
      </c>
      <c r="F1912" s="12">
        <v>1</v>
      </c>
      <c r="G1912" s="12">
        <v>846.67</v>
      </c>
      <c r="H1912" s="41">
        <v>0.1</v>
      </c>
      <c r="I1912" s="12" t="s">
        <v>1957</v>
      </c>
      <c r="J1912" s="12">
        <v>762.00299999999993</v>
      </c>
      <c r="K1912" s="17">
        <f t="shared" si="87"/>
        <v>1</v>
      </c>
      <c r="L1912" s="20">
        <f t="shared" si="88"/>
        <v>846.67</v>
      </c>
      <c r="M1912" s="45">
        <f t="shared" si="89"/>
        <v>0.1</v>
      </c>
    </row>
    <row r="1913" spans="1:13" x14ac:dyDescent="0.3">
      <c r="A1913" s="11" t="s">
        <v>3871</v>
      </c>
      <c r="B1913" s="39">
        <v>45367</v>
      </c>
      <c r="C1913" s="12" t="s">
        <v>81</v>
      </c>
      <c r="D1913" s="12" t="s">
        <v>1641</v>
      </c>
      <c r="E1913" s="12" t="s">
        <v>1904</v>
      </c>
      <c r="F1913" s="12">
        <v>4</v>
      </c>
      <c r="G1913" s="12">
        <v>73.55</v>
      </c>
      <c r="H1913" s="41">
        <v>0.24</v>
      </c>
      <c r="I1913" s="12" t="s">
        <v>1957</v>
      </c>
      <c r="J1913" s="12">
        <v>223.59200000000001</v>
      </c>
      <c r="K1913" s="17">
        <f t="shared" si="87"/>
        <v>4</v>
      </c>
      <c r="L1913" s="20">
        <f t="shared" si="88"/>
        <v>73.55</v>
      </c>
      <c r="M1913" s="45">
        <f t="shared" si="89"/>
        <v>0.24</v>
      </c>
    </row>
    <row r="1914" spans="1:13" x14ac:dyDescent="0.3">
      <c r="A1914" s="11" t="s">
        <v>3872</v>
      </c>
      <c r="B1914" s="39">
        <v>45861</v>
      </c>
      <c r="C1914" s="12" t="s">
        <v>894</v>
      </c>
      <c r="D1914" s="12" t="s">
        <v>1852</v>
      </c>
      <c r="E1914" s="12" t="s">
        <v>1904</v>
      </c>
      <c r="F1914" s="12">
        <v>1</v>
      </c>
      <c r="G1914" s="12">
        <v>882.03</v>
      </c>
      <c r="H1914" s="41">
        <v>0.04</v>
      </c>
      <c r="I1914" s="12" t="s">
        <v>1957</v>
      </c>
      <c r="J1914" s="12">
        <v>846.74879999999996</v>
      </c>
      <c r="K1914" s="17">
        <f t="shared" si="87"/>
        <v>1</v>
      </c>
      <c r="L1914" s="20">
        <f t="shared" si="88"/>
        <v>882.03</v>
      </c>
      <c r="M1914" s="45">
        <f t="shared" si="89"/>
        <v>0.04</v>
      </c>
    </row>
    <row r="1915" spans="1:13" x14ac:dyDescent="0.3">
      <c r="A1915" s="11" t="s">
        <v>3873</v>
      </c>
      <c r="B1915" s="39">
        <v>45589</v>
      </c>
      <c r="C1915" s="12" t="s">
        <v>46</v>
      </c>
      <c r="D1915" s="12" t="s">
        <v>1635</v>
      </c>
      <c r="E1915" s="12" t="s">
        <v>1927</v>
      </c>
      <c r="F1915" s="12">
        <v>1</v>
      </c>
      <c r="G1915" s="12">
        <v>958.44</v>
      </c>
      <c r="H1915" s="41">
        <v>0.21</v>
      </c>
      <c r="I1915" s="12" t="s">
        <v>1952</v>
      </c>
      <c r="J1915" s="12">
        <v>757.16760000000011</v>
      </c>
      <c r="K1915" s="17">
        <f t="shared" si="87"/>
        <v>1</v>
      </c>
      <c r="L1915" s="20">
        <f t="shared" si="88"/>
        <v>958.44</v>
      </c>
      <c r="M1915" s="45">
        <f t="shared" si="89"/>
        <v>0.21</v>
      </c>
    </row>
    <row r="1916" spans="1:13" x14ac:dyDescent="0.3">
      <c r="A1916" s="11" t="s">
        <v>3874</v>
      </c>
      <c r="B1916" s="39">
        <v>45560</v>
      </c>
      <c r="C1916" s="12" t="s">
        <v>46</v>
      </c>
      <c r="D1916" s="12" t="s">
        <v>1873</v>
      </c>
      <c r="E1916" s="12" t="s">
        <v>1889</v>
      </c>
      <c r="F1916" s="12">
        <v>1</v>
      </c>
      <c r="G1916" s="12">
        <v>716.29</v>
      </c>
      <c r="H1916" s="41">
        <v>0.01</v>
      </c>
      <c r="I1916" s="12" t="s">
        <v>1954</v>
      </c>
      <c r="J1916" s="12">
        <v>709.12709999999993</v>
      </c>
      <c r="K1916" s="17">
        <f t="shared" si="87"/>
        <v>1</v>
      </c>
      <c r="L1916" s="20">
        <f t="shared" si="88"/>
        <v>716.29</v>
      </c>
      <c r="M1916" s="45">
        <f t="shared" si="89"/>
        <v>0.01</v>
      </c>
    </row>
    <row r="1917" spans="1:13" x14ac:dyDescent="0.3">
      <c r="A1917" s="11" t="s">
        <v>3875</v>
      </c>
      <c r="B1917" s="39">
        <v>45408</v>
      </c>
      <c r="C1917" s="12" t="s">
        <v>1027</v>
      </c>
      <c r="D1917" s="12" t="s">
        <v>1588</v>
      </c>
      <c r="E1917" s="12" t="s">
        <v>1932</v>
      </c>
      <c r="F1917" s="12">
        <v>2</v>
      </c>
      <c r="G1917" s="12">
        <v>409.14</v>
      </c>
      <c r="H1917" s="41">
        <v>0.01</v>
      </c>
      <c r="I1917" s="12" t="s">
        <v>1954</v>
      </c>
      <c r="J1917" s="12">
        <v>810.09719999999993</v>
      </c>
      <c r="K1917" s="17">
        <f t="shared" si="87"/>
        <v>2</v>
      </c>
      <c r="L1917" s="20">
        <f t="shared" si="88"/>
        <v>409.14</v>
      </c>
      <c r="M1917" s="45">
        <f t="shared" si="89"/>
        <v>0.01</v>
      </c>
    </row>
    <row r="1918" spans="1:13" x14ac:dyDescent="0.3">
      <c r="A1918" s="11" t="s">
        <v>3876</v>
      </c>
      <c r="B1918" s="39">
        <v>45714</v>
      </c>
      <c r="C1918" s="12" t="s">
        <v>308</v>
      </c>
      <c r="D1918" s="12" t="s">
        <v>1873</v>
      </c>
      <c r="E1918" s="12" t="s">
        <v>1914</v>
      </c>
      <c r="F1918" s="12">
        <v>4</v>
      </c>
      <c r="G1918" s="12">
        <v>261.73</v>
      </c>
      <c r="H1918" s="41">
        <v>0.1</v>
      </c>
      <c r="I1918" s="12" t="s">
        <v>1954</v>
      </c>
      <c r="J1918" s="12">
        <v>942.22800000000007</v>
      </c>
      <c r="K1918" s="17">
        <f t="shared" si="87"/>
        <v>4</v>
      </c>
      <c r="L1918" s="20">
        <f t="shared" si="88"/>
        <v>261.73</v>
      </c>
      <c r="M1918" s="45">
        <f t="shared" si="89"/>
        <v>0.1</v>
      </c>
    </row>
    <row r="1919" spans="1:13" x14ac:dyDescent="0.3">
      <c r="A1919" s="11" t="s">
        <v>3877</v>
      </c>
      <c r="B1919" s="39">
        <v>45661</v>
      </c>
      <c r="C1919" s="12" t="s">
        <v>1447</v>
      </c>
      <c r="D1919" s="12" t="s">
        <v>1600</v>
      </c>
      <c r="E1919" s="12" t="s">
        <v>1880</v>
      </c>
      <c r="F1919" s="12">
        <v>2</v>
      </c>
      <c r="G1919" s="12">
        <v>687.35</v>
      </c>
      <c r="H1919" s="41">
        <v>0.2</v>
      </c>
      <c r="I1919" s="12" t="s">
        <v>1957</v>
      </c>
      <c r="J1919" s="12">
        <v>1099.76</v>
      </c>
      <c r="K1919" s="17">
        <f t="shared" si="87"/>
        <v>2</v>
      </c>
      <c r="L1919" s="20">
        <f t="shared" si="88"/>
        <v>687.35</v>
      </c>
      <c r="M1919" s="45">
        <f t="shared" si="89"/>
        <v>0.2</v>
      </c>
    </row>
    <row r="1920" spans="1:13" x14ac:dyDescent="0.3">
      <c r="A1920" s="11" t="s">
        <v>3878</v>
      </c>
      <c r="B1920" s="39">
        <v>45921</v>
      </c>
      <c r="C1920" s="12" t="s">
        <v>682</v>
      </c>
      <c r="D1920" s="12" t="s">
        <v>1828</v>
      </c>
      <c r="E1920" s="12" t="s">
        <v>1910</v>
      </c>
      <c r="F1920" s="12">
        <v>2</v>
      </c>
      <c r="G1920" s="12">
        <v>30.14</v>
      </c>
      <c r="H1920" s="41">
        <v>0.21</v>
      </c>
      <c r="I1920" s="12" t="s">
        <v>1952</v>
      </c>
      <c r="J1920" s="12">
        <v>47.621200000000002</v>
      </c>
      <c r="K1920" s="17">
        <f t="shared" si="87"/>
        <v>2</v>
      </c>
      <c r="L1920" s="20">
        <f t="shared" si="88"/>
        <v>30.14</v>
      </c>
      <c r="M1920" s="45">
        <f t="shared" si="89"/>
        <v>0.21</v>
      </c>
    </row>
    <row r="1921" spans="1:13" x14ac:dyDescent="0.3">
      <c r="A1921" s="11" t="s">
        <v>3879</v>
      </c>
      <c r="B1921" s="39">
        <v>45651</v>
      </c>
      <c r="C1921" s="12" t="s">
        <v>357</v>
      </c>
      <c r="D1921" s="12" t="s">
        <v>1673</v>
      </c>
      <c r="E1921" s="12" t="s">
        <v>1910</v>
      </c>
      <c r="F1921" s="12">
        <v>3</v>
      </c>
      <c r="G1921" s="12">
        <v>570.12</v>
      </c>
      <c r="H1921" s="41">
        <v>0.12</v>
      </c>
      <c r="I1921" s="12" t="s">
        <v>1954</v>
      </c>
      <c r="J1921" s="12">
        <v>1505.1168</v>
      </c>
      <c r="K1921" s="17">
        <f t="shared" si="87"/>
        <v>3</v>
      </c>
      <c r="L1921" s="20">
        <f t="shared" si="88"/>
        <v>570.12</v>
      </c>
      <c r="M1921" s="45">
        <f t="shared" si="89"/>
        <v>0.12</v>
      </c>
    </row>
    <row r="1922" spans="1:13" x14ac:dyDescent="0.3">
      <c r="A1922" s="11" t="s">
        <v>3880</v>
      </c>
      <c r="B1922" s="39">
        <v>45883</v>
      </c>
      <c r="C1922" s="12" t="s">
        <v>903</v>
      </c>
      <c r="D1922" s="12" t="s">
        <v>1807</v>
      </c>
      <c r="E1922" s="12" t="s">
        <v>1941</v>
      </c>
      <c r="F1922" s="12">
        <v>3</v>
      </c>
      <c r="G1922" s="12">
        <v>401.87</v>
      </c>
      <c r="H1922" s="41">
        <v>0.28999999999999998</v>
      </c>
      <c r="I1922" s="12" t="s">
        <v>1957</v>
      </c>
      <c r="J1922" s="12">
        <v>855.98310000000004</v>
      </c>
      <c r="K1922" s="17">
        <f t="shared" ref="K1922:K1985" si="90">IF(F1922="",AVERAGEIF($D$2:$D$2000,D1922,$F$2:$F$2000),F1922)</f>
        <v>3</v>
      </c>
      <c r="L1922" s="20">
        <f t="shared" ref="L1922:L1985" si="91">IF(G1922="",AVERAGEIF($D$2:$D$2000,D1922,$G$2:$G$2000),G1922)</f>
        <v>401.87</v>
      </c>
      <c r="M1922" s="45">
        <f t="shared" ref="M1922:M1985" si="92">IF(H1922="",AVERAGE($D$2:$D$2000,D1922,$H$2:$H$2000),H1922)</f>
        <v>0.28999999999999998</v>
      </c>
    </row>
    <row r="1923" spans="1:13" x14ac:dyDescent="0.3">
      <c r="A1923" s="11" t="s">
        <v>3881</v>
      </c>
      <c r="B1923" s="39">
        <v>45624</v>
      </c>
      <c r="C1923" s="12" t="s">
        <v>1532</v>
      </c>
      <c r="D1923" s="12" t="s">
        <v>1813</v>
      </c>
      <c r="E1923" s="12" t="s">
        <v>1922</v>
      </c>
      <c r="F1923" s="12">
        <v>4</v>
      </c>
      <c r="G1923" s="12">
        <v>619.35</v>
      </c>
      <c r="H1923" s="41">
        <v>0.3</v>
      </c>
      <c r="I1923" s="12" t="s">
        <v>1952</v>
      </c>
      <c r="J1923" s="12">
        <v>1734.18</v>
      </c>
      <c r="K1923" s="17">
        <f t="shared" si="90"/>
        <v>4</v>
      </c>
      <c r="L1923" s="20">
        <f t="shared" si="91"/>
        <v>619.35</v>
      </c>
      <c r="M1923" s="45">
        <f t="shared" si="92"/>
        <v>0.3</v>
      </c>
    </row>
    <row r="1924" spans="1:13" x14ac:dyDescent="0.3">
      <c r="A1924" s="11" t="s">
        <v>3882</v>
      </c>
      <c r="B1924" s="39">
        <v>45276</v>
      </c>
      <c r="C1924" s="12" t="s">
        <v>801</v>
      </c>
      <c r="D1924" s="12" t="s">
        <v>1711</v>
      </c>
      <c r="E1924" s="12" t="s">
        <v>1935</v>
      </c>
      <c r="F1924" s="12">
        <v>4</v>
      </c>
      <c r="G1924" s="12">
        <v>569.36</v>
      </c>
      <c r="H1924" s="41">
        <v>0.27</v>
      </c>
      <c r="I1924" s="12" t="s">
        <v>1954</v>
      </c>
      <c r="J1924" s="12">
        <v>1662.5311999999999</v>
      </c>
      <c r="K1924" s="17">
        <f t="shared" si="90"/>
        <v>4</v>
      </c>
      <c r="L1924" s="20">
        <f t="shared" si="91"/>
        <v>569.36</v>
      </c>
      <c r="M1924" s="45">
        <f t="shared" si="92"/>
        <v>0.27</v>
      </c>
    </row>
    <row r="1925" spans="1:13" x14ac:dyDescent="0.3">
      <c r="A1925" s="11" t="s">
        <v>3883</v>
      </c>
      <c r="B1925" s="39">
        <v>45344</v>
      </c>
      <c r="C1925" s="12" t="s">
        <v>1476</v>
      </c>
      <c r="D1925" s="12" t="s">
        <v>1651</v>
      </c>
      <c r="E1925" s="12" t="s">
        <v>1897</v>
      </c>
      <c r="F1925" s="12">
        <v>2</v>
      </c>
      <c r="G1925" s="12">
        <v>846.35</v>
      </c>
      <c r="H1925" s="41">
        <v>0.3</v>
      </c>
      <c r="I1925" s="12" t="s">
        <v>1957</v>
      </c>
      <c r="J1925" s="12">
        <v>1184.8900000000001</v>
      </c>
      <c r="K1925" s="17">
        <f t="shared" si="90"/>
        <v>2</v>
      </c>
      <c r="L1925" s="20">
        <f t="shared" si="91"/>
        <v>846.35</v>
      </c>
      <c r="M1925" s="45">
        <f t="shared" si="92"/>
        <v>0.3</v>
      </c>
    </row>
    <row r="1926" spans="1:13" x14ac:dyDescent="0.3">
      <c r="A1926" s="11" t="s">
        <v>3884</v>
      </c>
      <c r="B1926" s="39">
        <v>45849</v>
      </c>
      <c r="C1926" s="12" t="s">
        <v>1357</v>
      </c>
      <c r="D1926" s="12" t="s">
        <v>1660</v>
      </c>
      <c r="E1926" s="12" t="s">
        <v>1889</v>
      </c>
      <c r="F1926" s="12">
        <v>1</v>
      </c>
      <c r="G1926" s="12">
        <v>788.45</v>
      </c>
      <c r="H1926" s="41">
        <v>0.28999999999999998</v>
      </c>
      <c r="I1926" s="12" t="s">
        <v>1954</v>
      </c>
      <c r="J1926" s="12">
        <v>559.79949999999997</v>
      </c>
      <c r="K1926" s="17">
        <f t="shared" si="90"/>
        <v>1</v>
      </c>
      <c r="L1926" s="20">
        <f t="shared" si="91"/>
        <v>788.45</v>
      </c>
      <c r="M1926" s="45">
        <f t="shared" si="92"/>
        <v>0.28999999999999998</v>
      </c>
    </row>
    <row r="1927" spans="1:13" x14ac:dyDescent="0.3">
      <c r="A1927" s="11" t="s">
        <v>3885</v>
      </c>
      <c r="B1927" s="39">
        <v>45880</v>
      </c>
      <c r="C1927" s="12" t="s">
        <v>1138</v>
      </c>
      <c r="D1927" s="12" t="s">
        <v>1676</v>
      </c>
      <c r="E1927" s="12" t="s">
        <v>1922</v>
      </c>
      <c r="F1927" s="12">
        <v>2</v>
      </c>
      <c r="G1927" s="12">
        <v>338.81</v>
      </c>
      <c r="H1927" s="41">
        <v>7.0000000000000007E-2</v>
      </c>
      <c r="I1927" s="12" t="s">
        <v>1957</v>
      </c>
      <c r="J1927" s="12">
        <v>630.1866</v>
      </c>
      <c r="K1927" s="17">
        <f t="shared" si="90"/>
        <v>2</v>
      </c>
      <c r="L1927" s="20">
        <f t="shared" si="91"/>
        <v>338.81</v>
      </c>
      <c r="M1927" s="45">
        <f t="shared" si="92"/>
        <v>7.0000000000000007E-2</v>
      </c>
    </row>
    <row r="1928" spans="1:13" x14ac:dyDescent="0.3">
      <c r="A1928" s="11" t="s">
        <v>3886</v>
      </c>
      <c r="B1928" s="39">
        <v>45907</v>
      </c>
      <c r="C1928" s="12" t="s">
        <v>114</v>
      </c>
      <c r="D1928" s="12" t="s">
        <v>1607</v>
      </c>
      <c r="E1928" s="12" t="s">
        <v>1901</v>
      </c>
      <c r="F1928" s="12">
        <v>4</v>
      </c>
      <c r="G1928" s="12">
        <v>94.48</v>
      </c>
      <c r="H1928" s="41">
        <v>0.06</v>
      </c>
      <c r="I1928" s="12" t="s">
        <v>1957</v>
      </c>
      <c r="J1928" s="12">
        <v>355.2448</v>
      </c>
      <c r="K1928" s="17">
        <f t="shared" si="90"/>
        <v>4</v>
      </c>
      <c r="L1928" s="20">
        <f t="shared" si="91"/>
        <v>94.48</v>
      </c>
      <c r="M1928" s="45">
        <f t="shared" si="92"/>
        <v>0.06</v>
      </c>
    </row>
    <row r="1929" spans="1:13" x14ac:dyDescent="0.3">
      <c r="A1929" s="11" t="s">
        <v>3887</v>
      </c>
      <c r="B1929" s="39">
        <v>45545</v>
      </c>
      <c r="C1929" s="12" t="s">
        <v>1479</v>
      </c>
      <c r="D1929" s="12" t="s">
        <v>1624</v>
      </c>
      <c r="E1929" s="12" t="s">
        <v>1925</v>
      </c>
      <c r="F1929" s="12">
        <v>3</v>
      </c>
      <c r="G1929" s="12">
        <v>941.85</v>
      </c>
      <c r="H1929" s="41">
        <v>0.16</v>
      </c>
      <c r="I1929" s="12" t="s">
        <v>1954</v>
      </c>
      <c r="J1929" s="12">
        <v>2373.462</v>
      </c>
      <c r="K1929" s="17">
        <f t="shared" si="90"/>
        <v>3</v>
      </c>
      <c r="L1929" s="20">
        <f t="shared" si="91"/>
        <v>941.85</v>
      </c>
      <c r="M1929" s="45">
        <f t="shared" si="92"/>
        <v>0.16</v>
      </c>
    </row>
    <row r="1930" spans="1:13" x14ac:dyDescent="0.3">
      <c r="A1930" s="11" t="s">
        <v>3888</v>
      </c>
      <c r="B1930" s="39">
        <v>45257</v>
      </c>
      <c r="C1930" s="12" t="s">
        <v>544</v>
      </c>
      <c r="D1930" s="12" t="s">
        <v>1708</v>
      </c>
      <c r="E1930" s="12" t="s">
        <v>1901</v>
      </c>
      <c r="F1930" s="12">
        <v>2</v>
      </c>
      <c r="G1930" s="12">
        <v>336.97</v>
      </c>
      <c r="H1930" s="41">
        <v>0.14000000000000001</v>
      </c>
      <c r="I1930" s="12" t="s">
        <v>1954</v>
      </c>
      <c r="J1930" s="12">
        <v>579.58840000000009</v>
      </c>
      <c r="K1930" s="17">
        <f t="shared" si="90"/>
        <v>2</v>
      </c>
      <c r="L1930" s="20">
        <f t="shared" si="91"/>
        <v>336.97</v>
      </c>
      <c r="M1930" s="45">
        <f t="shared" si="92"/>
        <v>0.14000000000000001</v>
      </c>
    </row>
    <row r="1931" spans="1:13" x14ac:dyDescent="0.3">
      <c r="A1931" s="11" t="s">
        <v>3889</v>
      </c>
      <c r="B1931" s="39">
        <v>45466</v>
      </c>
      <c r="C1931" s="12" t="s">
        <v>988</v>
      </c>
      <c r="D1931" s="12" t="s">
        <v>1570</v>
      </c>
      <c r="E1931" s="12" t="s">
        <v>1901</v>
      </c>
      <c r="F1931" s="12">
        <v>2</v>
      </c>
      <c r="G1931" s="12">
        <v>344.16</v>
      </c>
      <c r="H1931" s="41">
        <v>0.09</v>
      </c>
      <c r="I1931" s="12" t="s">
        <v>1954</v>
      </c>
      <c r="J1931" s="12">
        <v>626.37120000000004</v>
      </c>
      <c r="K1931" s="17">
        <f t="shared" si="90"/>
        <v>2</v>
      </c>
      <c r="L1931" s="20">
        <f t="shared" si="91"/>
        <v>344.16</v>
      </c>
      <c r="M1931" s="45">
        <f t="shared" si="92"/>
        <v>0.09</v>
      </c>
    </row>
    <row r="1932" spans="1:13" x14ac:dyDescent="0.3">
      <c r="A1932" s="11" t="s">
        <v>3890</v>
      </c>
      <c r="B1932" s="39">
        <v>45847</v>
      </c>
      <c r="C1932" s="12" t="s">
        <v>958</v>
      </c>
      <c r="D1932" s="12" t="s">
        <v>1718</v>
      </c>
      <c r="E1932" s="12" t="s">
        <v>1914</v>
      </c>
      <c r="F1932" s="12">
        <v>1</v>
      </c>
      <c r="G1932" s="12">
        <v>841.53</v>
      </c>
      <c r="H1932" s="41">
        <v>0.15</v>
      </c>
      <c r="I1932" s="12" t="s">
        <v>1952</v>
      </c>
      <c r="J1932" s="12">
        <v>715.30049999999994</v>
      </c>
      <c r="K1932" s="17">
        <f t="shared" si="90"/>
        <v>1</v>
      </c>
      <c r="L1932" s="20">
        <f t="shared" si="91"/>
        <v>841.53</v>
      </c>
      <c r="M1932" s="45">
        <f t="shared" si="92"/>
        <v>0.15</v>
      </c>
    </row>
    <row r="1933" spans="1:13" x14ac:dyDescent="0.3">
      <c r="A1933" s="11" t="s">
        <v>3891</v>
      </c>
      <c r="B1933" s="39">
        <v>45825</v>
      </c>
      <c r="C1933" s="12" t="s">
        <v>1327</v>
      </c>
      <c r="D1933" s="12" t="s">
        <v>1825</v>
      </c>
      <c r="E1933" s="12" t="s">
        <v>1935</v>
      </c>
      <c r="F1933" s="12">
        <v>3</v>
      </c>
      <c r="G1933" s="12">
        <v>63.36</v>
      </c>
      <c r="H1933" s="41">
        <v>0.28999999999999998</v>
      </c>
      <c r="I1933" s="12" t="s">
        <v>1957</v>
      </c>
      <c r="J1933" s="12">
        <v>134.95679999999999</v>
      </c>
      <c r="K1933" s="17">
        <f t="shared" si="90"/>
        <v>3</v>
      </c>
      <c r="L1933" s="20">
        <f t="shared" si="91"/>
        <v>63.36</v>
      </c>
      <c r="M1933" s="45">
        <f t="shared" si="92"/>
        <v>0.28999999999999998</v>
      </c>
    </row>
    <row r="1934" spans="1:13" x14ac:dyDescent="0.3">
      <c r="A1934" s="11" t="s">
        <v>3892</v>
      </c>
      <c r="B1934" s="39">
        <v>45839</v>
      </c>
      <c r="C1934" s="12" t="s">
        <v>1532</v>
      </c>
      <c r="D1934" s="12" t="s">
        <v>1810</v>
      </c>
      <c r="E1934" s="12" t="s">
        <v>1910</v>
      </c>
      <c r="F1934" s="12">
        <v>2</v>
      </c>
      <c r="G1934" s="12">
        <v>552.49</v>
      </c>
      <c r="H1934" s="41">
        <v>0.1</v>
      </c>
      <c r="I1934" s="12" t="s">
        <v>1952</v>
      </c>
      <c r="J1934" s="12">
        <v>994.48200000000008</v>
      </c>
      <c r="K1934" s="17">
        <f t="shared" si="90"/>
        <v>2</v>
      </c>
      <c r="L1934" s="20">
        <f t="shared" si="91"/>
        <v>552.49</v>
      </c>
      <c r="M1934" s="45">
        <f t="shared" si="92"/>
        <v>0.1</v>
      </c>
    </row>
    <row r="1935" spans="1:13" x14ac:dyDescent="0.3">
      <c r="A1935" s="11" t="s">
        <v>3893</v>
      </c>
      <c r="B1935" s="39">
        <v>45720</v>
      </c>
      <c r="C1935" s="12" t="s">
        <v>768</v>
      </c>
      <c r="D1935" s="12" t="s">
        <v>1641</v>
      </c>
      <c r="E1935" s="12" t="s">
        <v>1904</v>
      </c>
      <c r="F1935" s="12">
        <v>3</v>
      </c>
      <c r="G1935" s="12">
        <v>447.38</v>
      </c>
      <c r="H1935" s="41">
        <v>0.03</v>
      </c>
      <c r="I1935" s="12" t="s">
        <v>1952</v>
      </c>
      <c r="J1935" s="12">
        <v>1301.8758</v>
      </c>
      <c r="K1935" s="17">
        <f t="shared" si="90"/>
        <v>3</v>
      </c>
      <c r="L1935" s="20">
        <f t="shared" si="91"/>
        <v>447.38</v>
      </c>
      <c r="M1935" s="45">
        <f t="shared" si="92"/>
        <v>0.03</v>
      </c>
    </row>
    <row r="1936" spans="1:13" x14ac:dyDescent="0.3">
      <c r="A1936" s="11" t="s">
        <v>3894</v>
      </c>
      <c r="B1936" s="39">
        <v>45250</v>
      </c>
      <c r="C1936" s="12" t="s">
        <v>1403</v>
      </c>
      <c r="D1936" s="12" t="s">
        <v>1795</v>
      </c>
      <c r="E1936" s="12" t="s">
        <v>1941</v>
      </c>
      <c r="F1936" s="12">
        <v>1</v>
      </c>
      <c r="G1936" s="12">
        <v>727.7</v>
      </c>
      <c r="H1936" s="41">
        <v>0.21</v>
      </c>
      <c r="I1936" s="12" t="s">
        <v>1957</v>
      </c>
      <c r="J1936" s="12">
        <v>574.88300000000004</v>
      </c>
      <c r="K1936" s="17">
        <f t="shared" si="90"/>
        <v>1</v>
      </c>
      <c r="L1936" s="20">
        <f t="shared" si="91"/>
        <v>727.7</v>
      </c>
      <c r="M1936" s="45">
        <f t="shared" si="92"/>
        <v>0.21</v>
      </c>
    </row>
    <row r="1937" spans="1:13" x14ac:dyDescent="0.3">
      <c r="A1937" s="11" t="s">
        <v>3895</v>
      </c>
      <c r="B1937" s="39">
        <v>45258</v>
      </c>
      <c r="C1937" s="12" t="s">
        <v>1363</v>
      </c>
      <c r="D1937" s="12" t="s">
        <v>1728</v>
      </c>
      <c r="E1937" s="12" t="s">
        <v>1907</v>
      </c>
      <c r="F1937" s="12">
        <v>4</v>
      </c>
      <c r="G1937" s="12">
        <v>581.34</v>
      </c>
      <c r="H1937" s="41">
        <v>0.08</v>
      </c>
      <c r="I1937" s="12" t="s">
        <v>1952</v>
      </c>
      <c r="J1937" s="12">
        <v>2139.3312000000001</v>
      </c>
      <c r="K1937" s="17">
        <f t="shared" si="90"/>
        <v>4</v>
      </c>
      <c r="L1937" s="20">
        <f t="shared" si="91"/>
        <v>581.34</v>
      </c>
      <c r="M1937" s="45">
        <f t="shared" si="92"/>
        <v>0.08</v>
      </c>
    </row>
    <row r="1938" spans="1:13" x14ac:dyDescent="0.3">
      <c r="A1938" s="11" t="s">
        <v>3896</v>
      </c>
      <c r="B1938" s="39">
        <v>45793</v>
      </c>
      <c r="C1938" s="12" t="s">
        <v>348</v>
      </c>
      <c r="D1938" s="12" t="s">
        <v>1773</v>
      </c>
      <c r="E1938" s="12" t="s">
        <v>1885</v>
      </c>
      <c r="F1938" s="12">
        <v>1</v>
      </c>
      <c r="G1938" s="12">
        <v>338.83</v>
      </c>
      <c r="H1938" s="41">
        <v>0.19</v>
      </c>
      <c r="I1938" s="12" t="s">
        <v>1954</v>
      </c>
      <c r="J1938" s="12">
        <v>274.45229999999998</v>
      </c>
      <c r="K1938" s="17">
        <f t="shared" si="90"/>
        <v>1</v>
      </c>
      <c r="L1938" s="20">
        <f t="shared" si="91"/>
        <v>338.83</v>
      </c>
      <c r="M1938" s="45">
        <f t="shared" si="92"/>
        <v>0.19</v>
      </c>
    </row>
    <row r="1939" spans="1:13" x14ac:dyDescent="0.3">
      <c r="A1939" s="11" t="s">
        <v>3897</v>
      </c>
      <c r="B1939" s="39">
        <v>45265</v>
      </c>
      <c r="C1939" s="12" t="s">
        <v>915</v>
      </c>
      <c r="D1939" s="12" t="s">
        <v>1721</v>
      </c>
      <c r="E1939" s="12" t="s">
        <v>1925</v>
      </c>
      <c r="F1939" s="12">
        <v>4</v>
      </c>
      <c r="G1939" s="12">
        <v>568.80999999999995</v>
      </c>
      <c r="H1939" s="41">
        <v>0.25</v>
      </c>
      <c r="I1939" s="12" t="s">
        <v>1952</v>
      </c>
      <c r="J1939" s="12">
        <v>1706.43</v>
      </c>
      <c r="K1939" s="17">
        <f t="shared" si="90"/>
        <v>4</v>
      </c>
      <c r="L1939" s="20">
        <f t="shared" si="91"/>
        <v>568.80999999999995</v>
      </c>
      <c r="M1939" s="45">
        <f t="shared" si="92"/>
        <v>0.25</v>
      </c>
    </row>
    <row r="1940" spans="1:13" x14ac:dyDescent="0.3">
      <c r="A1940" s="11" t="s">
        <v>3898</v>
      </c>
      <c r="B1940" s="39">
        <v>45607</v>
      </c>
      <c r="C1940" s="12" t="s">
        <v>1183</v>
      </c>
      <c r="D1940" s="12" t="s">
        <v>1758</v>
      </c>
      <c r="E1940" s="12" t="s">
        <v>1935</v>
      </c>
      <c r="F1940" s="12">
        <v>2</v>
      </c>
      <c r="G1940" s="12">
        <v>352.63</v>
      </c>
      <c r="H1940" s="41">
        <v>0.15</v>
      </c>
      <c r="I1940" s="12" t="s">
        <v>1954</v>
      </c>
      <c r="J1940" s="12">
        <v>599.471</v>
      </c>
      <c r="K1940" s="17">
        <f t="shared" si="90"/>
        <v>2</v>
      </c>
      <c r="L1940" s="20">
        <f t="shared" si="91"/>
        <v>352.63</v>
      </c>
      <c r="M1940" s="45">
        <f t="shared" si="92"/>
        <v>0.15</v>
      </c>
    </row>
    <row r="1941" spans="1:13" x14ac:dyDescent="0.3">
      <c r="A1941" s="11" t="s">
        <v>3899</v>
      </c>
      <c r="B1941" s="39">
        <v>45382</v>
      </c>
      <c r="C1941" s="12" t="s">
        <v>529</v>
      </c>
      <c r="D1941" s="12" t="s">
        <v>1864</v>
      </c>
      <c r="E1941" s="12" t="s">
        <v>1925</v>
      </c>
      <c r="F1941" s="12">
        <v>2</v>
      </c>
      <c r="G1941" s="12">
        <v>629.86</v>
      </c>
      <c r="H1941" s="41">
        <v>0.15</v>
      </c>
      <c r="I1941" s="12" t="s">
        <v>1954</v>
      </c>
      <c r="J1941" s="12">
        <v>1070.7619999999999</v>
      </c>
      <c r="K1941" s="17">
        <f t="shared" si="90"/>
        <v>2</v>
      </c>
      <c r="L1941" s="20">
        <f t="shared" si="91"/>
        <v>629.86</v>
      </c>
      <c r="M1941" s="45">
        <f t="shared" si="92"/>
        <v>0.15</v>
      </c>
    </row>
    <row r="1942" spans="1:13" x14ac:dyDescent="0.3">
      <c r="A1942" s="11" t="s">
        <v>3900</v>
      </c>
      <c r="B1942" s="39">
        <v>45793</v>
      </c>
      <c r="C1942" s="12" t="s">
        <v>1524</v>
      </c>
      <c r="D1942" s="12" t="s">
        <v>1870</v>
      </c>
      <c r="E1942" s="12" t="s">
        <v>1894</v>
      </c>
      <c r="F1942" s="12">
        <v>3</v>
      </c>
      <c r="G1942" s="12">
        <v>212.08</v>
      </c>
      <c r="H1942" s="41">
        <v>7.0000000000000007E-2</v>
      </c>
      <c r="I1942" s="12" t="s">
        <v>1952</v>
      </c>
      <c r="J1942" s="12">
        <v>591.70319999999992</v>
      </c>
      <c r="K1942" s="17">
        <f t="shared" si="90"/>
        <v>3</v>
      </c>
      <c r="L1942" s="20">
        <f t="shared" si="91"/>
        <v>212.08</v>
      </c>
      <c r="M1942" s="45">
        <f t="shared" si="92"/>
        <v>7.0000000000000007E-2</v>
      </c>
    </row>
    <row r="1943" spans="1:13" x14ac:dyDescent="0.3">
      <c r="A1943" s="11" t="s">
        <v>3901</v>
      </c>
      <c r="B1943" s="39">
        <v>45590</v>
      </c>
      <c r="C1943" s="12" t="s">
        <v>544</v>
      </c>
      <c r="D1943" s="12" t="s">
        <v>1746</v>
      </c>
      <c r="E1943" s="12" t="s">
        <v>1889</v>
      </c>
      <c r="F1943" s="12">
        <v>3</v>
      </c>
      <c r="G1943" s="12">
        <v>878.62</v>
      </c>
      <c r="H1943" s="41">
        <v>0.05</v>
      </c>
      <c r="I1943" s="12" t="s">
        <v>1954</v>
      </c>
      <c r="J1943" s="12">
        <v>2504.067</v>
      </c>
      <c r="K1943" s="17">
        <f t="shared" si="90"/>
        <v>3</v>
      </c>
      <c r="L1943" s="20">
        <f t="shared" si="91"/>
        <v>878.62</v>
      </c>
      <c r="M1943" s="45">
        <f t="shared" si="92"/>
        <v>0.05</v>
      </c>
    </row>
    <row r="1944" spans="1:13" x14ac:dyDescent="0.3">
      <c r="A1944" s="11" t="s">
        <v>3902</v>
      </c>
      <c r="B1944" s="39">
        <v>45679</v>
      </c>
      <c r="C1944" s="12" t="s">
        <v>843</v>
      </c>
      <c r="D1944" s="12" t="s">
        <v>1816</v>
      </c>
      <c r="E1944" s="12" t="s">
        <v>1917</v>
      </c>
      <c r="F1944" s="12">
        <v>4</v>
      </c>
      <c r="G1944" s="12">
        <v>87.83</v>
      </c>
      <c r="H1944" s="41">
        <v>0.23</v>
      </c>
      <c r="I1944" s="12" t="s">
        <v>1954</v>
      </c>
      <c r="J1944" s="12">
        <v>270.51639999999998</v>
      </c>
      <c r="K1944" s="17">
        <f t="shared" si="90"/>
        <v>4</v>
      </c>
      <c r="L1944" s="20">
        <f t="shared" si="91"/>
        <v>87.83</v>
      </c>
      <c r="M1944" s="45">
        <f t="shared" si="92"/>
        <v>0.23</v>
      </c>
    </row>
    <row r="1945" spans="1:13" x14ac:dyDescent="0.3">
      <c r="A1945" s="11" t="s">
        <v>3903</v>
      </c>
      <c r="B1945" s="39">
        <v>45814</v>
      </c>
      <c r="C1945" s="12" t="s">
        <v>885</v>
      </c>
      <c r="D1945" s="12" t="s">
        <v>1743</v>
      </c>
      <c r="E1945" s="12" t="s">
        <v>1914</v>
      </c>
      <c r="F1945" s="12">
        <v>3</v>
      </c>
      <c r="G1945" s="12">
        <v>442.64</v>
      </c>
      <c r="H1945" s="41">
        <v>0.15</v>
      </c>
      <c r="I1945" s="12" t="s">
        <v>1957</v>
      </c>
      <c r="J1945" s="12">
        <v>1128.732</v>
      </c>
      <c r="K1945" s="17">
        <f t="shared" si="90"/>
        <v>3</v>
      </c>
      <c r="L1945" s="20">
        <f t="shared" si="91"/>
        <v>442.64</v>
      </c>
      <c r="M1945" s="45">
        <f t="shared" si="92"/>
        <v>0.15</v>
      </c>
    </row>
    <row r="1946" spans="1:13" x14ac:dyDescent="0.3">
      <c r="A1946" s="11" t="s">
        <v>3904</v>
      </c>
      <c r="B1946" s="39">
        <v>45795</v>
      </c>
      <c r="C1946" s="12" t="s">
        <v>339</v>
      </c>
      <c r="D1946" s="12" t="s">
        <v>1686</v>
      </c>
      <c r="E1946" s="12" t="s">
        <v>1889</v>
      </c>
      <c r="F1946" s="12">
        <v>3</v>
      </c>
      <c r="G1946" s="12">
        <v>410.04</v>
      </c>
      <c r="H1946" s="41">
        <v>0.09</v>
      </c>
      <c r="I1946" s="12" t="s">
        <v>1957</v>
      </c>
      <c r="J1946" s="12">
        <v>1119.4092000000001</v>
      </c>
      <c r="K1946" s="17">
        <f t="shared" si="90"/>
        <v>3</v>
      </c>
      <c r="L1946" s="20">
        <f t="shared" si="91"/>
        <v>410.04</v>
      </c>
      <c r="M1946" s="45">
        <f t="shared" si="92"/>
        <v>0.09</v>
      </c>
    </row>
    <row r="1947" spans="1:13" x14ac:dyDescent="0.3">
      <c r="A1947" s="11" t="s">
        <v>3905</v>
      </c>
      <c r="B1947" s="39">
        <v>45797</v>
      </c>
      <c r="C1947" s="12" t="s">
        <v>461</v>
      </c>
      <c r="D1947" s="12" t="s">
        <v>1858</v>
      </c>
      <c r="E1947" s="12" t="s">
        <v>1935</v>
      </c>
      <c r="F1947" s="12">
        <v>1</v>
      </c>
      <c r="G1947" s="12">
        <v>355.31</v>
      </c>
      <c r="H1947" s="41">
        <v>0.27</v>
      </c>
      <c r="I1947" s="12" t="s">
        <v>1952</v>
      </c>
      <c r="J1947" s="12">
        <v>259.37630000000001</v>
      </c>
      <c r="K1947" s="17">
        <f t="shared" si="90"/>
        <v>1</v>
      </c>
      <c r="L1947" s="20">
        <f t="shared" si="91"/>
        <v>355.31</v>
      </c>
      <c r="M1947" s="45">
        <f t="shared" si="92"/>
        <v>0.27</v>
      </c>
    </row>
    <row r="1948" spans="1:13" x14ac:dyDescent="0.3">
      <c r="A1948" s="11" t="s">
        <v>3906</v>
      </c>
      <c r="B1948" s="39">
        <v>45607</v>
      </c>
      <c r="C1948" s="12" t="s">
        <v>1186</v>
      </c>
      <c r="D1948" s="12" t="s">
        <v>1588</v>
      </c>
      <c r="E1948" s="12" t="s">
        <v>1925</v>
      </c>
      <c r="F1948" s="12">
        <v>4</v>
      </c>
      <c r="G1948" s="12">
        <v>243.13</v>
      </c>
      <c r="H1948" s="41">
        <v>0.25</v>
      </c>
      <c r="I1948" s="12" t="s">
        <v>1957</v>
      </c>
      <c r="J1948" s="12">
        <v>729.39</v>
      </c>
      <c r="K1948" s="17">
        <f t="shared" si="90"/>
        <v>4</v>
      </c>
      <c r="L1948" s="20">
        <f t="shared" si="91"/>
        <v>243.13</v>
      </c>
      <c r="M1948" s="45">
        <f t="shared" si="92"/>
        <v>0.25</v>
      </c>
    </row>
    <row r="1949" spans="1:13" x14ac:dyDescent="0.3">
      <c r="A1949" s="11" t="s">
        <v>3907</v>
      </c>
      <c r="B1949" s="39">
        <v>45614</v>
      </c>
      <c r="C1949" s="12" t="s">
        <v>747</v>
      </c>
      <c r="D1949" s="12" t="s">
        <v>1752</v>
      </c>
      <c r="E1949" s="12" t="s">
        <v>1920</v>
      </c>
      <c r="F1949" s="12">
        <v>2</v>
      </c>
      <c r="G1949" s="12">
        <v>410.63</v>
      </c>
      <c r="H1949" s="41">
        <v>0.28000000000000003</v>
      </c>
      <c r="I1949" s="12" t="s">
        <v>1957</v>
      </c>
      <c r="J1949" s="12">
        <v>591.30719999999997</v>
      </c>
      <c r="K1949" s="17">
        <f t="shared" si="90"/>
        <v>2</v>
      </c>
      <c r="L1949" s="20">
        <f t="shared" si="91"/>
        <v>410.63</v>
      </c>
      <c r="M1949" s="45">
        <f t="shared" si="92"/>
        <v>0.28000000000000003</v>
      </c>
    </row>
    <row r="1950" spans="1:13" x14ac:dyDescent="0.3">
      <c r="A1950" s="11" t="s">
        <v>3908</v>
      </c>
      <c r="B1950" s="39">
        <v>45293</v>
      </c>
      <c r="C1950" s="12" t="s">
        <v>1330</v>
      </c>
      <c r="D1950" s="12" t="s">
        <v>1858</v>
      </c>
      <c r="E1950" s="12" t="s">
        <v>1917</v>
      </c>
      <c r="F1950" s="12">
        <v>4</v>
      </c>
      <c r="G1950" s="12">
        <v>101.25</v>
      </c>
      <c r="H1950" s="41">
        <v>0.16</v>
      </c>
      <c r="I1950" s="12" t="s">
        <v>1954</v>
      </c>
      <c r="J1950" s="12">
        <v>340.2</v>
      </c>
      <c r="K1950" s="17">
        <f t="shared" si="90"/>
        <v>4</v>
      </c>
      <c r="L1950" s="20">
        <f t="shared" si="91"/>
        <v>101.25</v>
      </c>
      <c r="M1950" s="45">
        <f t="shared" si="92"/>
        <v>0.16</v>
      </c>
    </row>
    <row r="1951" spans="1:13" x14ac:dyDescent="0.3">
      <c r="A1951" s="11" t="s">
        <v>3909</v>
      </c>
      <c r="B1951" s="39">
        <v>45301</v>
      </c>
      <c r="C1951" s="12" t="s">
        <v>740</v>
      </c>
      <c r="D1951" s="12" t="s">
        <v>1579</v>
      </c>
      <c r="E1951" s="12" t="s">
        <v>1935</v>
      </c>
      <c r="F1951" s="12">
        <v>4</v>
      </c>
      <c r="G1951" s="12">
        <v>716.39</v>
      </c>
      <c r="H1951" s="41">
        <v>0.03</v>
      </c>
      <c r="I1951" s="12" t="s">
        <v>1954</v>
      </c>
      <c r="J1951" s="12">
        <v>2779.5931999999998</v>
      </c>
      <c r="K1951" s="17">
        <f t="shared" si="90"/>
        <v>4</v>
      </c>
      <c r="L1951" s="20">
        <f t="shared" si="91"/>
        <v>716.39</v>
      </c>
      <c r="M1951" s="45">
        <f t="shared" si="92"/>
        <v>0.03</v>
      </c>
    </row>
    <row r="1952" spans="1:13" x14ac:dyDescent="0.3">
      <c r="A1952" s="11" t="s">
        <v>3910</v>
      </c>
      <c r="B1952" s="39">
        <v>45311</v>
      </c>
      <c r="C1952" s="12" t="s">
        <v>342</v>
      </c>
      <c r="D1952" s="12" t="s">
        <v>1795</v>
      </c>
      <c r="E1952" s="12" t="s">
        <v>1885</v>
      </c>
      <c r="F1952" s="12">
        <v>1</v>
      </c>
      <c r="G1952" s="12">
        <v>721.74</v>
      </c>
      <c r="H1952" s="41">
        <v>0.24</v>
      </c>
      <c r="I1952" s="12" t="s">
        <v>1954</v>
      </c>
      <c r="J1952" s="12">
        <v>548.52240000000006</v>
      </c>
      <c r="K1952" s="17">
        <f t="shared" si="90"/>
        <v>1</v>
      </c>
      <c r="L1952" s="20">
        <f t="shared" si="91"/>
        <v>721.74</v>
      </c>
      <c r="M1952" s="45">
        <f t="shared" si="92"/>
        <v>0.24</v>
      </c>
    </row>
    <row r="1953" spans="1:13" x14ac:dyDescent="0.3">
      <c r="A1953" s="11" t="s">
        <v>3911</v>
      </c>
      <c r="B1953" s="39">
        <v>45702</v>
      </c>
      <c r="C1953" s="12" t="s">
        <v>209</v>
      </c>
      <c r="D1953" s="12" t="s">
        <v>1761</v>
      </c>
      <c r="E1953" s="12" t="s">
        <v>1920</v>
      </c>
      <c r="F1953" s="12">
        <v>2</v>
      </c>
      <c r="G1953" s="12">
        <v>527.91</v>
      </c>
      <c r="H1953" s="41">
        <v>0.02</v>
      </c>
      <c r="I1953" s="12" t="s">
        <v>1952</v>
      </c>
      <c r="J1953" s="12">
        <v>1034.7036000000001</v>
      </c>
      <c r="K1953" s="17">
        <f t="shared" si="90"/>
        <v>2</v>
      </c>
      <c r="L1953" s="20">
        <f t="shared" si="91"/>
        <v>527.91</v>
      </c>
      <c r="M1953" s="45">
        <f t="shared" si="92"/>
        <v>0.02</v>
      </c>
    </row>
    <row r="1954" spans="1:13" x14ac:dyDescent="0.3">
      <c r="A1954" s="11" t="s">
        <v>3912</v>
      </c>
      <c r="B1954" s="39">
        <v>45525</v>
      </c>
      <c r="C1954" s="12" t="s">
        <v>1015</v>
      </c>
      <c r="D1954" s="12" t="s">
        <v>1731</v>
      </c>
      <c r="E1954" s="12" t="s">
        <v>1925</v>
      </c>
      <c r="F1954" s="12">
        <v>2</v>
      </c>
      <c r="G1954" s="12">
        <v>945.92</v>
      </c>
      <c r="H1954" s="41">
        <v>0.19</v>
      </c>
      <c r="I1954" s="12" t="s">
        <v>1957</v>
      </c>
      <c r="J1954" s="12">
        <v>1532.3904</v>
      </c>
      <c r="K1954" s="17">
        <f t="shared" si="90"/>
        <v>2</v>
      </c>
      <c r="L1954" s="20">
        <f t="shared" si="91"/>
        <v>945.92</v>
      </c>
      <c r="M1954" s="45">
        <f t="shared" si="92"/>
        <v>0.19</v>
      </c>
    </row>
    <row r="1955" spans="1:13" x14ac:dyDescent="0.3">
      <c r="A1955" s="11" t="s">
        <v>3913</v>
      </c>
      <c r="B1955" s="39">
        <v>45780</v>
      </c>
      <c r="C1955" s="12" t="s">
        <v>299</v>
      </c>
      <c r="D1955" s="12" t="s">
        <v>1743</v>
      </c>
      <c r="E1955" s="12" t="s">
        <v>1935</v>
      </c>
      <c r="F1955" s="12">
        <v>2</v>
      </c>
      <c r="G1955" s="12">
        <v>981.35</v>
      </c>
      <c r="H1955" s="41">
        <v>0.16</v>
      </c>
      <c r="I1955" s="12" t="s">
        <v>1954</v>
      </c>
      <c r="J1955" s="12">
        <v>1648.6679999999999</v>
      </c>
      <c r="K1955" s="17">
        <f t="shared" si="90"/>
        <v>2</v>
      </c>
      <c r="L1955" s="20">
        <f t="shared" si="91"/>
        <v>981.35</v>
      </c>
      <c r="M1955" s="45">
        <f t="shared" si="92"/>
        <v>0.16</v>
      </c>
    </row>
    <row r="1956" spans="1:13" x14ac:dyDescent="0.3">
      <c r="A1956" s="11" t="s">
        <v>3914</v>
      </c>
      <c r="B1956" s="39">
        <v>45819</v>
      </c>
      <c r="C1956" s="12" t="s">
        <v>731</v>
      </c>
      <c r="D1956" s="12" t="s">
        <v>1752</v>
      </c>
      <c r="E1956" s="12" t="s">
        <v>1894</v>
      </c>
      <c r="F1956" s="12">
        <v>1</v>
      </c>
      <c r="G1956" s="12">
        <v>913.99</v>
      </c>
      <c r="H1956" s="41">
        <v>0.14000000000000001</v>
      </c>
      <c r="I1956" s="12" t="s">
        <v>1952</v>
      </c>
      <c r="J1956" s="12">
        <v>786.03139999999996</v>
      </c>
      <c r="K1956" s="17">
        <f t="shared" si="90"/>
        <v>1</v>
      </c>
      <c r="L1956" s="20">
        <f t="shared" si="91"/>
        <v>913.99</v>
      </c>
      <c r="M1956" s="45">
        <f t="shared" si="92"/>
        <v>0.14000000000000001</v>
      </c>
    </row>
    <row r="1957" spans="1:13" x14ac:dyDescent="0.3">
      <c r="A1957" s="11" t="s">
        <v>3915</v>
      </c>
      <c r="B1957" s="39">
        <v>45863</v>
      </c>
      <c r="C1957" s="12" t="s">
        <v>58</v>
      </c>
      <c r="D1957" s="12" t="s">
        <v>1773</v>
      </c>
      <c r="E1957" s="12" t="s">
        <v>1910</v>
      </c>
      <c r="F1957" s="12">
        <v>4</v>
      </c>
      <c r="G1957" s="12">
        <v>270.69</v>
      </c>
      <c r="H1957" s="41">
        <v>0.18</v>
      </c>
      <c r="I1957" s="12" t="s">
        <v>1954</v>
      </c>
      <c r="J1957" s="12">
        <v>887.86320000000001</v>
      </c>
      <c r="K1957" s="17">
        <f t="shared" si="90"/>
        <v>4</v>
      </c>
      <c r="L1957" s="20">
        <f t="shared" si="91"/>
        <v>270.69</v>
      </c>
      <c r="M1957" s="45">
        <f t="shared" si="92"/>
        <v>0.18</v>
      </c>
    </row>
    <row r="1958" spans="1:13" x14ac:dyDescent="0.3">
      <c r="A1958" s="11" t="s">
        <v>3916</v>
      </c>
      <c r="B1958" s="39">
        <v>45687</v>
      </c>
      <c r="C1958" s="12" t="s">
        <v>544</v>
      </c>
      <c r="D1958" s="12" t="s">
        <v>1807</v>
      </c>
      <c r="E1958" s="12" t="s">
        <v>1904</v>
      </c>
      <c r="F1958" s="12">
        <v>3</v>
      </c>
      <c r="G1958" s="12">
        <v>998.58</v>
      </c>
      <c r="H1958" s="41">
        <v>0.02</v>
      </c>
      <c r="I1958" s="12" t="s">
        <v>1952</v>
      </c>
      <c r="J1958" s="12">
        <v>2935.8252000000002</v>
      </c>
      <c r="K1958" s="17">
        <f t="shared" si="90"/>
        <v>3</v>
      </c>
      <c r="L1958" s="20">
        <f t="shared" si="91"/>
        <v>998.58</v>
      </c>
      <c r="M1958" s="45">
        <f t="shared" si="92"/>
        <v>0.02</v>
      </c>
    </row>
    <row r="1959" spans="1:13" x14ac:dyDescent="0.3">
      <c r="A1959" s="11" t="s">
        <v>3917</v>
      </c>
      <c r="B1959" s="39">
        <v>45806</v>
      </c>
      <c r="C1959" s="12" t="s">
        <v>1419</v>
      </c>
      <c r="D1959" s="12" t="s">
        <v>1682</v>
      </c>
      <c r="E1959" s="12" t="s">
        <v>1914</v>
      </c>
      <c r="F1959" s="12">
        <v>3</v>
      </c>
      <c r="G1959" s="12">
        <v>765.12</v>
      </c>
      <c r="H1959" s="41">
        <v>0.18</v>
      </c>
      <c r="I1959" s="12" t="s">
        <v>1952</v>
      </c>
      <c r="J1959" s="12">
        <v>1882.1952000000001</v>
      </c>
      <c r="K1959" s="17">
        <f t="shared" si="90"/>
        <v>3</v>
      </c>
      <c r="L1959" s="20">
        <f t="shared" si="91"/>
        <v>765.12</v>
      </c>
      <c r="M1959" s="45">
        <f t="shared" si="92"/>
        <v>0.18</v>
      </c>
    </row>
    <row r="1960" spans="1:13" x14ac:dyDescent="0.3">
      <c r="A1960" s="11" t="s">
        <v>3918</v>
      </c>
      <c r="B1960" s="39">
        <v>45216</v>
      </c>
      <c r="C1960" s="12" t="s">
        <v>268</v>
      </c>
      <c r="D1960" s="12" t="s">
        <v>1767</v>
      </c>
      <c r="E1960" s="12" t="s">
        <v>1941</v>
      </c>
      <c r="F1960" s="12">
        <v>3</v>
      </c>
      <c r="G1960" s="12">
        <v>449.99</v>
      </c>
      <c r="H1960" s="41">
        <v>0.17</v>
      </c>
      <c r="I1960" s="12" t="s">
        <v>1957</v>
      </c>
      <c r="J1960" s="12">
        <v>1120.4751000000001</v>
      </c>
      <c r="K1960" s="17">
        <f t="shared" si="90"/>
        <v>3</v>
      </c>
      <c r="L1960" s="20">
        <f t="shared" si="91"/>
        <v>449.99</v>
      </c>
      <c r="M1960" s="45">
        <f t="shared" si="92"/>
        <v>0.17</v>
      </c>
    </row>
    <row r="1961" spans="1:13" x14ac:dyDescent="0.3">
      <c r="A1961" s="11" t="s">
        <v>3919</v>
      </c>
      <c r="B1961" s="39">
        <v>45639</v>
      </c>
      <c r="C1961" s="12" t="s">
        <v>816</v>
      </c>
      <c r="D1961" s="12" t="s">
        <v>1702</v>
      </c>
      <c r="E1961" s="12" t="s">
        <v>1920</v>
      </c>
      <c r="F1961" s="12">
        <v>2</v>
      </c>
      <c r="G1961" s="12">
        <v>249.02</v>
      </c>
      <c r="H1961" s="41">
        <v>0.01</v>
      </c>
      <c r="I1961" s="12" t="s">
        <v>1957</v>
      </c>
      <c r="J1961" s="12">
        <v>493.05959999999999</v>
      </c>
      <c r="K1961" s="17">
        <f t="shared" si="90"/>
        <v>2</v>
      </c>
      <c r="L1961" s="20">
        <f t="shared" si="91"/>
        <v>249.02</v>
      </c>
      <c r="M1961" s="45">
        <f t="shared" si="92"/>
        <v>0.01</v>
      </c>
    </row>
    <row r="1962" spans="1:13" x14ac:dyDescent="0.3">
      <c r="A1962" s="11" t="s">
        <v>3920</v>
      </c>
      <c r="B1962" s="39">
        <v>45454</v>
      </c>
      <c r="C1962" s="12" t="s">
        <v>473</v>
      </c>
      <c r="D1962" s="12" t="s">
        <v>1746</v>
      </c>
      <c r="E1962" s="12" t="s">
        <v>1941</v>
      </c>
      <c r="F1962" s="12">
        <v>3</v>
      </c>
      <c r="G1962" s="12">
        <v>223.64</v>
      </c>
      <c r="H1962" s="41">
        <v>0.05</v>
      </c>
      <c r="I1962" s="12" t="s">
        <v>1952</v>
      </c>
      <c r="J1962" s="12">
        <v>637.37399999999991</v>
      </c>
      <c r="K1962" s="17">
        <f t="shared" si="90"/>
        <v>3</v>
      </c>
      <c r="L1962" s="20">
        <f t="shared" si="91"/>
        <v>223.64</v>
      </c>
      <c r="M1962" s="45">
        <f t="shared" si="92"/>
        <v>0.05</v>
      </c>
    </row>
    <row r="1963" spans="1:13" x14ac:dyDescent="0.3">
      <c r="A1963" s="11" t="s">
        <v>3921</v>
      </c>
      <c r="B1963" s="39">
        <v>45934</v>
      </c>
      <c r="C1963" s="12" t="s">
        <v>379</v>
      </c>
      <c r="D1963" s="12" t="s">
        <v>1641</v>
      </c>
      <c r="E1963" s="12" t="s">
        <v>1897</v>
      </c>
      <c r="F1963" s="12">
        <v>2</v>
      </c>
      <c r="G1963" s="12">
        <v>92.94</v>
      </c>
      <c r="H1963" s="41">
        <v>0.12</v>
      </c>
      <c r="I1963" s="12" t="s">
        <v>1952</v>
      </c>
      <c r="J1963" s="12">
        <v>163.5744</v>
      </c>
      <c r="K1963" s="17">
        <f t="shared" si="90"/>
        <v>2</v>
      </c>
      <c r="L1963" s="20">
        <f t="shared" si="91"/>
        <v>92.94</v>
      </c>
      <c r="M1963" s="45">
        <f t="shared" si="92"/>
        <v>0.12</v>
      </c>
    </row>
    <row r="1964" spans="1:13" x14ac:dyDescent="0.3">
      <c r="A1964" s="11" t="s">
        <v>3922</v>
      </c>
      <c r="B1964" s="39">
        <v>45401</v>
      </c>
      <c r="C1964" s="12" t="s">
        <v>1141</v>
      </c>
      <c r="D1964" s="12" t="s">
        <v>1991</v>
      </c>
      <c r="E1964" s="12" t="s">
        <v>1889</v>
      </c>
      <c r="F1964" s="12">
        <v>4</v>
      </c>
      <c r="G1964" s="12">
        <v>268.3</v>
      </c>
      <c r="H1964" s="41">
        <v>0.02</v>
      </c>
      <c r="I1964" s="12" t="s">
        <v>1957</v>
      </c>
      <c r="J1964" s="12">
        <v>1051.7360000000001</v>
      </c>
      <c r="K1964" s="17">
        <f t="shared" si="90"/>
        <v>4</v>
      </c>
      <c r="L1964" s="20">
        <f t="shared" si="91"/>
        <v>268.3</v>
      </c>
      <c r="M1964" s="45">
        <f t="shared" si="92"/>
        <v>0.02</v>
      </c>
    </row>
    <row r="1965" spans="1:13" x14ac:dyDescent="0.3">
      <c r="A1965" s="11" t="s">
        <v>3923</v>
      </c>
      <c r="B1965" s="39">
        <v>45770</v>
      </c>
      <c r="C1965" s="12" t="s">
        <v>1379</v>
      </c>
      <c r="D1965" s="12" t="s">
        <v>1752</v>
      </c>
      <c r="E1965" s="12" t="s">
        <v>1941</v>
      </c>
      <c r="F1965" s="12">
        <v>4</v>
      </c>
      <c r="G1965" s="12">
        <v>835.61</v>
      </c>
      <c r="H1965" s="41">
        <v>0.03</v>
      </c>
      <c r="I1965" s="12" t="s">
        <v>1952</v>
      </c>
      <c r="J1965" s="12">
        <v>3242.1668</v>
      </c>
      <c r="K1965" s="17">
        <f t="shared" si="90"/>
        <v>4</v>
      </c>
      <c r="L1965" s="20">
        <f t="shared" si="91"/>
        <v>835.61</v>
      </c>
      <c r="M1965" s="45">
        <f t="shared" si="92"/>
        <v>0.03</v>
      </c>
    </row>
    <row r="1966" spans="1:13" x14ac:dyDescent="0.3">
      <c r="A1966" s="11" t="s">
        <v>3924</v>
      </c>
      <c r="B1966" s="39">
        <v>45405</v>
      </c>
      <c r="C1966" s="12" t="s">
        <v>1204</v>
      </c>
      <c r="D1966" s="12" t="s">
        <v>1779</v>
      </c>
      <c r="E1966" s="12" t="s">
        <v>1901</v>
      </c>
      <c r="F1966" s="12">
        <v>3</v>
      </c>
      <c r="G1966" s="12">
        <v>120.97</v>
      </c>
      <c r="H1966" s="41">
        <v>0.11</v>
      </c>
      <c r="I1966" s="12" t="s">
        <v>1952</v>
      </c>
      <c r="J1966" s="12">
        <v>322.98989999999998</v>
      </c>
      <c r="K1966" s="17">
        <f t="shared" si="90"/>
        <v>3</v>
      </c>
      <c r="L1966" s="20">
        <f t="shared" si="91"/>
        <v>120.97</v>
      </c>
      <c r="M1966" s="45">
        <f t="shared" si="92"/>
        <v>0.11</v>
      </c>
    </row>
    <row r="1967" spans="1:13" x14ac:dyDescent="0.3">
      <c r="A1967" s="11" t="s">
        <v>3925</v>
      </c>
      <c r="B1967" s="39">
        <v>45424</v>
      </c>
      <c r="C1967" s="12" t="s">
        <v>128</v>
      </c>
      <c r="D1967" s="12" t="s">
        <v>1693</v>
      </c>
      <c r="E1967" s="12" t="s">
        <v>1914</v>
      </c>
      <c r="F1967" s="12">
        <v>2</v>
      </c>
      <c r="G1967" s="12">
        <v>26.36</v>
      </c>
      <c r="H1967" s="41">
        <v>0.03</v>
      </c>
      <c r="I1967" s="12" t="s">
        <v>1957</v>
      </c>
      <c r="J1967" s="12">
        <v>51.138399999999997</v>
      </c>
      <c r="K1967" s="17">
        <f t="shared" si="90"/>
        <v>2</v>
      </c>
      <c r="L1967" s="20">
        <f t="shared" si="91"/>
        <v>26.36</v>
      </c>
      <c r="M1967" s="45">
        <f t="shared" si="92"/>
        <v>0.03</v>
      </c>
    </row>
    <row r="1968" spans="1:13" x14ac:dyDescent="0.3">
      <c r="A1968" s="11" t="s">
        <v>3926</v>
      </c>
      <c r="B1968" s="39">
        <v>45881</v>
      </c>
      <c r="C1968" s="12" t="s">
        <v>138</v>
      </c>
      <c r="D1968" s="12" t="s">
        <v>1807</v>
      </c>
      <c r="E1968" s="12" t="s">
        <v>1904</v>
      </c>
      <c r="F1968" s="12">
        <v>1</v>
      </c>
      <c r="G1968" s="12">
        <v>918.87</v>
      </c>
      <c r="H1968" s="41">
        <v>0.11</v>
      </c>
      <c r="I1968" s="12" t="s">
        <v>1954</v>
      </c>
      <c r="J1968" s="12">
        <v>817.79430000000002</v>
      </c>
      <c r="K1968" s="17">
        <f t="shared" si="90"/>
        <v>1</v>
      </c>
      <c r="L1968" s="20">
        <f t="shared" si="91"/>
        <v>918.87</v>
      </c>
      <c r="M1968" s="45">
        <f t="shared" si="92"/>
        <v>0.11</v>
      </c>
    </row>
    <row r="1969" spans="1:13" x14ac:dyDescent="0.3">
      <c r="A1969" s="11" t="s">
        <v>3927</v>
      </c>
      <c r="B1969" s="39">
        <v>45794</v>
      </c>
      <c r="C1969" s="12" t="s">
        <v>131</v>
      </c>
      <c r="D1969" s="12" t="s">
        <v>1776</v>
      </c>
      <c r="E1969" s="12" t="s">
        <v>1920</v>
      </c>
      <c r="F1969" s="12">
        <v>2</v>
      </c>
      <c r="G1969" s="12">
        <v>924.73</v>
      </c>
      <c r="H1969" s="41">
        <v>0.28999999999999998</v>
      </c>
      <c r="I1969" s="12" t="s">
        <v>1954</v>
      </c>
      <c r="J1969" s="12">
        <v>1313.1166000000001</v>
      </c>
      <c r="K1969" s="17">
        <f t="shared" si="90"/>
        <v>2</v>
      </c>
      <c r="L1969" s="20">
        <f t="shared" si="91"/>
        <v>924.73</v>
      </c>
      <c r="M1969" s="45">
        <f t="shared" si="92"/>
        <v>0.28999999999999998</v>
      </c>
    </row>
    <row r="1970" spans="1:13" x14ac:dyDescent="0.3">
      <c r="A1970" s="11" t="s">
        <v>3928</v>
      </c>
      <c r="B1970" s="39">
        <v>45665</v>
      </c>
      <c r="C1970" s="12" t="s">
        <v>96</v>
      </c>
      <c r="D1970" s="12" t="s">
        <v>1600</v>
      </c>
      <c r="E1970" s="12" t="s">
        <v>1917</v>
      </c>
      <c r="F1970" s="12">
        <v>3</v>
      </c>
      <c r="G1970" s="12">
        <v>195.31</v>
      </c>
      <c r="H1970" s="41">
        <v>0.13</v>
      </c>
      <c r="I1970" s="12" t="s">
        <v>1957</v>
      </c>
      <c r="J1970" s="12">
        <v>509.75909999999999</v>
      </c>
      <c r="K1970" s="17">
        <f t="shared" si="90"/>
        <v>3</v>
      </c>
      <c r="L1970" s="20">
        <f t="shared" si="91"/>
        <v>195.31</v>
      </c>
      <c r="M1970" s="45">
        <f t="shared" si="92"/>
        <v>0.13</v>
      </c>
    </row>
    <row r="1971" spans="1:13" x14ac:dyDescent="0.3">
      <c r="A1971" s="11" t="s">
        <v>3929</v>
      </c>
      <c r="B1971" s="39">
        <v>45793</v>
      </c>
      <c r="C1971" s="12" t="s">
        <v>487</v>
      </c>
      <c r="D1971" s="12" t="s">
        <v>1686</v>
      </c>
      <c r="E1971" s="12" t="s">
        <v>1910</v>
      </c>
      <c r="F1971" s="12">
        <v>1</v>
      </c>
      <c r="G1971" s="12">
        <v>91.38</v>
      </c>
      <c r="H1971" s="41">
        <v>0.14000000000000001</v>
      </c>
      <c r="I1971" s="12" t="s">
        <v>1952</v>
      </c>
      <c r="J1971" s="12">
        <v>78.586799999999997</v>
      </c>
      <c r="K1971" s="17">
        <f t="shared" si="90"/>
        <v>1</v>
      </c>
      <c r="L1971" s="20">
        <f t="shared" si="91"/>
        <v>91.38</v>
      </c>
      <c r="M1971" s="45">
        <f t="shared" si="92"/>
        <v>0.14000000000000001</v>
      </c>
    </row>
    <row r="1972" spans="1:13" x14ac:dyDescent="0.3">
      <c r="A1972" s="11" t="s">
        <v>3930</v>
      </c>
      <c r="B1972" s="39">
        <v>45563</v>
      </c>
      <c r="C1972" s="12" t="s">
        <v>1497</v>
      </c>
      <c r="D1972" s="12" t="s">
        <v>1834</v>
      </c>
      <c r="E1972" s="12" t="s">
        <v>1920</v>
      </c>
      <c r="F1972" s="12">
        <v>2</v>
      </c>
      <c r="G1972" s="12">
        <v>494.35</v>
      </c>
      <c r="H1972" s="41">
        <v>0.1</v>
      </c>
      <c r="I1972" s="12" t="s">
        <v>1952</v>
      </c>
      <c r="J1972" s="12">
        <v>889.83</v>
      </c>
      <c r="K1972" s="17">
        <f t="shared" si="90"/>
        <v>2</v>
      </c>
      <c r="L1972" s="20">
        <f t="shared" si="91"/>
        <v>494.35</v>
      </c>
      <c r="M1972" s="45">
        <f t="shared" si="92"/>
        <v>0.1</v>
      </c>
    </row>
    <row r="1973" spans="1:13" x14ac:dyDescent="0.3">
      <c r="A1973" s="11" t="s">
        <v>3931</v>
      </c>
      <c r="B1973" s="39">
        <v>45577</v>
      </c>
      <c r="C1973" s="12" t="s">
        <v>825</v>
      </c>
      <c r="D1973" s="12" t="s">
        <v>1641</v>
      </c>
      <c r="E1973" s="12" t="s">
        <v>1917</v>
      </c>
      <c r="F1973" s="12">
        <v>1</v>
      </c>
      <c r="G1973" s="12">
        <v>412.2</v>
      </c>
      <c r="H1973" s="41">
        <v>0.11</v>
      </c>
      <c r="I1973" s="12" t="s">
        <v>1952</v>
      </c>
      <c r="J1973" s="12">
        <v>366.858</v>
      </c>
      <c r="K1973" s="17">
        <f t="shared" si="90"/>
        <v>1</v>
      </c>
      <c r="L1973" s="20">
        <f t="shared" si="91"/>
        <v>412.2</v>
      </c>
      <c r="M1973" s="45">
        <f t="shared" si="92"/>
        <v>0.11</v>
      </c>
    </row>
    <row r="1974" spans="1:13" x14ac:dyDescent="0.3">
      <c r="A1974" s="11" t="s">
        <v>3932</v>
      </c>
      <c r="B1974" s="39">
        <v>45466</v>
      </c>
      <c r="C1974" s="12" t="s">
        <v>1240</v>
      </c>
      <c r="D1974" s="12" t="s">
        <v>1813</v>
      </c>
      <c r="E1974" s="12" t="s">
        <v>1932</v>
      </c>
      <c r="F1974" s="12">
        <v>1</v>
      </c>
      <c r="G1974" s="12">
        <v>650.47</v>
      </c>
      <c r="H1974" s="41">
        <v>0.13</v>
      </c>
      <c r="I1974" s="12" t="s">
        <v>1954</v>
      </c>
      <c r="J1974" s="12">
        <v>565.90890000000002</v>
      </c>
      <c r="K1974" s="17">
        <f t="shared" si="90"/>
        <v>1</v>
      </c>
      <c r="L1974" s="20">
        <f t="shared" si="91"/>
        <v>650.47</v>
      </c>
      <c r="M1974" s="45">
        <f t="shared" si="92"/>
        <v>0.13</v>
      </c>
    </row>
    <row r="1975" spans="1:13" x14ac:dyDescent="0.3">
      <c r="A1975" s="11" t="s">
        <v>3933</v>
      </c>
      <c r="B1975" s="39">
        <v>45256</v>
      </c>
      <c r="C1975" s="12" t="s">
        <v>526</v>
      </c>
      <c r="D1975" s="12" t="s">
        <v>1607</v>
      </c>
      <c r="E1975" s="12" t="s">
        <v>1922</v>
      </c>
      <c r="F1975" s="12">
        <v>1</v>
      </c>
      <c r="G1975" s="12">
        <v>68.209999999999994</v>
      </c>
      <c r="H1975" s="41">
        <v>0.05</v>
      </c>
      <c r="I1975" s="12" t="s">
        <v>1954</v>
      </c>
      <c r="J1975" s="12">
        <v>64.799499999999995</v>
      </c>
      <c r="K1975" s="17">
        <f t="shared" si="90"/>
        <v>1</v>
      </c>
      <c r="L1975" s="20">
        <f t="shared" si="91"/>
        <v>68.209999999999994</v>
      </c>
      <c r="M1975" s="45">
        <f t="shared" si="92"/>
        <v>0.05</v>
      </c>
    </row>
    <row r="1976" spans="1:13" x14ac:dyDescent="0.3">
      <c r="A1976" s="11" t="s">
        <v>3934</v>
      </c>
      <c r="B1976" s="39">
        <v>45886</v>
      </c>
      <c r="C1976" s="12" t="s">
        <v>467</v>
      </c>
      <c r="D1976" s="12" t="s">
        <v>1734</v>
      </c>
      <c r="E1976" s="12" t="s">
        <v>1907</v>
      </c>
      <c r="F1976" s="12">
        <v>2</v>
      </c>
      <c r="G1976" s="12">
        <v>842.89</v>
      </c>
      <c r="H1976" s="41">
        <v>0.25</v>
      </c>
      <c r="I1976" s="12" t="s">
        <v>1957</v>
      </c>
      <c r="J1976" s="12">
        <v>1264.335</v>
      </c>
      <c r="K1976" s="17">
        <f t="shared" si="90"/>
        <v>2</v>
      </c>
      <c r="L1976" s="20">
        <f t="shared" si="91"/>
        <v>842.89</v>
      </c>
      <c r="M1976" s="45">
        <f t="shared" si="92"/>
        <v>0.25</v>
      </c>
    </row>
    <row r="1977" spans="1:13" x14ac:dyDescent="0.3">
      <c r="A1977" s="11" t="s">
        <v>3935</v>
      </c>
      <c r="B1977" s="39">
        <v>45390</v>
      </c>
      <c r="C1977" s="12" t="s">
        <v>958</v>
      </c>
      <c r="D1977" s="12" t="s">
        <v>1570</v>
      </c>
      <c r="E1977" s="12" t="s">
        <v>1897</v>
      </c>
      <c r="F1977" s="12">
        <v>2</v>
      </c>
      <c r="G1977" s="12">
        <v>227.95</v>
      </c>
      <c r="H1977" s="41">
        <v>0.24</v>
      </c>
      <c r="I1977" s="12" t="s">
        <v>1957</v>
      </c>
      <c r="J1977" s="12">
        <v>346.48399999999998</v>
      </c>
      <c r="K1977" s="17">
        <f t="shared" si="90"/>
        <v>2</v>
      </c>
      <c r="L1977" s="20">
        <f t="shared" si="91"/>
        <v>227.95</v>
      </c>
      <c r="M1977" s="45">
        <f t="shared" si="92"/>
        <v>0.24</v>
      </c>
    </row>
    <row r="1978" spans="1:13" x14ac:dyDescent="0.3">
      <c r="A1978" s="11" t="s">
        <v>3936</v>
      </c>
      <c r="B1978" s="39">
        <v>45388</v>
      </c>
      <c r="C1978" s="12" t="s">
        <v>638</v>
      </c>
      <c r="D1978" s="12" t="s">
        <v>1773</v>
      </c>
      <c r="E1978" s="12" t="s">
        <v>1922</v>
      </c>
      <c r="F1978" s="12">
        <v>3</v>
      </c>
      <c r="G1978" s="12">
        <v>685.97</v>
      </c>
      <c r="H1978" s="41">
        <v>0.24</v>
      </c>
      <c r="I1978" s="12" t="s">
        <v>1954</v>
      </c>
      <c r="J1978" s="12">
        <v>1564.0116</v>
      </c>
      <c r="K1978" s="17">
        <f t="shared" si="90"/>
        <v>3</v>
      </c>
      <c r="L1978" s="20">
        <f t="shared" si="91"/>
        <v>685.97</v>
      </c>
      <c r="M1978" s="45">
        <f t="shared" si="92"/>
        <v>0.24</v>
      </c>
    </row>
    <row r="1979" spans="1:13" x14ac:dyDescent="0.3">
      <c r="A1979" s="11" t="s">
        <v>3937</v>
      </c>
      <c r="B1979" s="39">
        <v>45793</v>
      </c>
      <c r="C1979" s="12" t="s">
        <v>1153</v>
      </c>
      <c r="D1979" s="12" t="s">
        <v>1657</v>
      </c>
      <c r="E1979" s="12" t="s">
        <v>1889</v>
      </c>
      <c r="F1979" s="12">
        <v>1</v>
      </c>
      <c r="G1979" s="12">
        <v>722.57</v>
      </c>
      <c r="H1979" s="41">
        <v>0.18</v>
      </c>
      <c r="I1979" s="12" t="s">
        <v>1952</v>
      </c>
      <c r="J1979" s="12">
        <v>592.50740000000008</v>
      </c>
      <c r="K1979" s="17">
        <f t="shared" si="90"/>
        <v>1</v>
      </c>
      <c r="L1979" s="20">
        <f t="shared" si="91"/>
        <v>722.57</v>
      </c>
      <c r="M1979" s="45">
        <f t="shared" si="92"/>
        <v>0.18</v>
      </c>
    </row>
    <row r="1980" spans="1:13" x14ac:dyDescent="0.3">
      <c r="A1980" s="11" t="s">
        <v>3938</v>
      </c>
      <c r="B1980" s="39">
        <v>45615</v>
      </c>
      <c r="C1980" s="12" t="s">
        <v>481</v>
      </c>
      <c r="D1980" s="12" t="s">
        <v>1676</v>
      </c>
      <c r="E1980" s="12" t="s">
        <v>1901</v>
      </c>
      <c r="F1980" s="12">
        <v>3</v>
      </c>
      <c r="G1980" s="12">
        <v>585.54999999999995</v>
      </c>
      <c r="H1980" s="41">
        <v>0.14000000000000001</v>
      </c>
      <c r="I1980" s="12" t="s">
        <v>1957</v>
      </c>
      <c r="J1980" s="12">
        <v>1510.7190000000001</v>
      </c>
      <c r="K1980" s="17">
        <f t="shared" si="90"/>
        <v>3</v>
      </c>
      <c r="L1980" s="20">
        <f t="shared" si="91"/>
        <v>585.54999999999995</v>
      </c>
      <c r="M1980" s="45">
        <f t="shared" si="92"/>
        <v>0.14000000000000001</v>
      </c>
    </row>
    <row r="1981" spans="1:13" x14ac:dyDescent="0.3">
      <c r="A1981" s="11" t="s">
        <v>3939</v>
      </c>
      <c r="B1981" s="39">
        <v>45666</v>
      </c>
      <c r="C1981" s="12" t="s">
        <v>985</v>
      </c>
      <c r="D1981" s="12" t="s">
        <v>1711</v>
      </c>
      <c r="E1981" s="12" t="s">
        <v>1925</v>
      </c>
      <c r="F1981" s="12">
        <v>2</v>
      </c>
      <c r="G1981" s="12">
        <v>635.80999999999995</v>
      </c>
      <c r="H1981" s="41">
        <v>0.13</v>
      </c>
      <c r="I1981" s="12" t="s">
        <v>1954</v>
      </c>
      <c r="J1981" s="12">
        <v>1106.3094000000001</v>
      </c>
      <c r="K1981" s="17">
        <f t="shared" si="90"/>
        <v>2</v>
      </c>
      <c r="L1981" s="20">
        <f t="shared" si="91"/>
        <v>635.80999999999995</v>
      </c>
      <c r="M1981" s="45">
        <f t="shared" si="92"/>
        <v>0.13</v>
      </c>
    </row>
    <row r="1982" spans="1:13" x14ac:dyDescent="0.3">
      <c r="A1982" s="11" t="s">
        <v>3940</v>
      </c>
      <c r="B1982" s="39">
        <v>45644</v>
      </c>
      <c r="C1982" s="12" t="s">
        <v>891</v>
      </c>
      <c r="D1982" s="12" t="s">
        <v>1607</v>
      </c>
      <c r="E1982" s="12" t="s">
        <v>1897</v>
      </c>
      <c r="F1982" s="12">
        <v>2</v>
      </c>
      <c r="G1982" s="12">
        <v>353.74</v>
      </c>
      <c r="H1982" s="41">
        <v>0.01</v>
      </c>
      <c r="I1982" s="12" t="s">
        <v>1952</v>
      </c>
      <c r="J1982" s="12">
        <v>700.40520000000004</v>
      </c>
      <c r="K1982" s="17">
        <f t="shared" si="90"/>
        <v>2</v>
      </c>
      <c r="L1982" s="20">
        <f t="shared" si="91"/>
        <v>353.74</v>
      </c>
      <c r="M1982" s="45">
        <f t="shared" si="92"/>
        <v>0.01</v>
      </c>
    </row>
    <row r="1983" spans="1:13" x14ac:dyDescent="0.3">
      <c r="A1983" s="11" t="s">
        <v>3941</v>
      </c>
      <c r="B1983" s="39">
        <v>45648</v>
      </c>
      <c r="C1983" s="12" t="s">
        <v>852</v>
      </c>
      <c r="D1983" s="12" t="s">
        <v>1679</v>
      </c>
      <c r="E1983" s="12" t="s">
        <v>1907</v>
      </c>
      <c r="F1983" s="12">
        <v>1</v>
      </c>
      <c r="G1983" s="12">
        <v>377.52</v>
      </c>
      <c r="H1983" s="41">
        <v>0.15</v>
      </c>
      <c r="I1983" s="12" t="s">
        <v>1952</v>
      </c>
      <c r="J1983" s="12">
        <v>320.892</v>
      </c>
      <c r="K1983" s="17">
        <f t="shared" si="90"/>
        <v>1</v>
      </c>
      <c r="L1983" s="20">
        <f t="shared" si="91"/>
        <v>377.52</v>
      </c>
      <c r="M1983" s="45">
        <f t="shared" si="92"/>
        <v>0.15</v>
      </c>
    </row>
    <row r="1984" spans="1:13" x14ac:dyDescent="0.3">
      <c r="A1984" s="11" t="s">
        <v>3942</v>
      </c>
      <c r="B1984" s="39">
        <v>45500</v>
      </c>
      <c r="C1984" s="12" t="s">
        <v>676</v>
      </c>
      <c r="D1984" s="12" t="s">
        <v>1779</v>
      </c>
      <c r="E1984" s="12" t="s">
        <v>1889</v>
      </c>
      <c r="F1984" s="12">
        <v>3</v>
      </c>
      <c r="G1984" s="12">
        <v>901.49</v>
      </c>
      <c r="H1984" s="41">
        <v>0</v>
      </c>
      <c r="I1984" s="12" t="s">
        <v>1952</v>
      </c>
      <c r="J1984" s="12">
        <v>2704.47</v>
      </c>
      <c r="K1984" s="17">
        <f t="shared" si="90"/>
        <v>3</v>
      </c>
      <c r="L1984" s="20">
        <f t="shared" si="91"/>
        <v>901.49</v>
      </c>
      <c r="M1984" s="45">
        <f t="shared" si="92"/>
        <v>0</v>
      </c>
    </row>
    <row r="1985" spans="1:13" x14ac:dyDescent="0.3">
      <c r="A1985" s="11" t="s">
        <v>3943</v>
      </c>
      <c r="B1985" s="39">
        <v>45806</v>
      </c>
      <c r="C1985" s="12" t="s">
        <v>661</v>
      </c>
      <c r="D1985" s="12" t="s">
        <v>1660</v>
      </c>
      <c r="E1985" s="12" t="s">
        <v>1901</v>
      </c>
      <c r="F1985" s="12">
        <v>1</v>
      </c>
      <c r="G1985" s="12">
        <v>563.01</v>
      </c>
      <c r="H1985" s="41">
        <v>0.1</v>
      </c>
      <c r="I1985" s="12" t="s">
        <v>1952</v>
      </c>
      <c r="J1985" s="12">
        <v>506.709</v>
      </c>
      <c r="K1985" s="17">
        <f t="shared" si="90"/>
        <v>1</v>
      </c>
      <c r="L1985" s="20">
        <f t="shared" si="91"/>
        <v>563.01</v>
      </c>
      <c r="M1985" s="45">
        <f t="shared" si="92"/>
        <v>0.1</v>
      </c>
    </row>
    <row r="1986" spans="1:13" x14ac:dyDescent="0.3">
      <c r="A1986" s="11" t="s">
        <v>3944</v>
      </c>
      <c r="B1986" s="39">
        <v>45365</v>
      </c>
      <c r="C1986" s="12" t="s">
        <v>202</v>
      </c>
      <c r="D1986" s="12" t="s">
        <v>1786</v>
      </c>
      <c r="E1986" s="12" t="s">
        <v>1904</v>
      </c>
      <c r="F1986" s="12">
        <v>4</v>
      </c>
      <c r="G1986" s="12">
        <v>167.25</v>
      </c>
      <c r="H1986" s="41">
        <v>0.11</v>
      </c>
      <c r="I1986" s="12" t="s">
        <v>1952</v>
      </c>
      <c r="J1986" s="12">
        <v>595.41</v>
      </c>
      <c r="K1986" s="17">
        <f t="shared" ref="K1986:K2001" si="93">IF(F1986="",AVERAGEIF($D$2:$D$2000,D1986,$F$2:$F$2000),F1986)</f>
        <v>4</v>
      </c>
      <c r="L1986" s="20">
        <f t="shared" ref="L1986:L2001" si="94">IF(G1986="",AVERAGEIF($D$2:$D$2000,D1986,$G$2:$G$2000),G1986)</f>
        <v>167.25</v>
      </c>
      <c r="M1986" s="45">
        <f t="shared" ref="M1986:M2001" si="95">IF(H1986="",AVERAGE($D$2:$D$2000,D1986,$H$2:$H$2000),H1986)</f>
        <v>0.11</v>
      </c>
    </row>
    <row r="1987" spans="1:13" x14ac:dyDescent="0.3">
      <c r="A1987" s="11" t="s">
        <v>3945</v>
      </c>
      <c r="B1987" s="39">
        <v>45229</v>
      </c>
      <c r="C1987" s="12" t="s">
        <v>1414</v>
      </c>
      <c r="D1987" s="12" t="s">
        <v>1755</v>
      </c>
      <c r="E1987" s="12" t="s">
        <v>1938</v>
      </c>
      <c r="F1987" s="12">
        <v>3</v>
      </c>
      <c r="G1987" s="12">
        <v>345.43</v>
      </c>
      <c r="H1987" s="41">
        <v>0.08</v>
      </c>
      <c r="I1987" s="12" t="s">
        <v>1957</v>
      </c>
      <c r="J1987" s="12">
        <v>953.38679999999999</v>
      </c>
      <c r="K1987" s="17">
        <f t="shared" si="93"/>
        <v>3</v>
      </c>
      <c r="L1987" s="20">
        <f t="shared" si="94"/>
        <v>345.43</v>
      </c>
      <c r="M1987" s="45">
        <f t="shared" si="95"/>
        <v>0.08</v>
      </c>
    </row>
    <row r="1988" spans="1:13" x14ac:dyDescent="0.3">
      <c r="A1988" s="11" t="s">
        <v>3946</v>
      </c>
      <c r="B1988" s="39">
        <v>45349</v>
      </c>
      <c r="C1988" s="12" t="s">
        <v>982</v>
      </c>
      <c r="D1988" s="12" t="s">
        <v>1822</v>
      </c>
      <c r="E1988" s="12" t="s">
        <v>1914</v>
      </c>
      <c r="F1988" s="12">
        <v>4</v>
      </c>
      <c r="G1988" s="12">
        <v>752.48</v>
      </c>
      <c r="H1988" s="41">
        <v>0.23</v>
      </c>
      <c r="I1988" s="12" t="s">
        <v>1952</v>
      </c>
      <c r="J1988" s="12">
        <v>2317.6383999999998</v>
      </c>
      <c r="K1988" s="17">
        <f t="shared" si="93"/>
        <v>4</v>
      </c>
      <c r="L1988" s="20">
        <f t="shared" si="94"/>
        <v>752.48</v>
      </c>
      <c r="M1988" s="45">
        <f t="shared" si="95"/>
        <v>0.23</v>
      </c>
    </row>
    <row r="1989" spans="1:13" x14ac:dyDescent="0.3">
      <c r="A1989" s="11" t="s">
        <v>3947</v>
      </c>
      <c r="B1989" s="39">
        <v>45886</v>
      </c>
      <c r="C1989" s="12" t="s">
        <v>1400</v>
      </c>
      <c r="D1989" s="12" t="s">
        <v>1746</v>
      </c>
      <c r="E1989" s="12" t="s">
        <v>1941</v>
      </c>
      <c r="F1989" s="12">
        <v>1</v>
      </c>
      <c r="G1989" s="12">
        <v>120.02</v>
      </c>
      <c r="H1989" s="41">
        <v>0.26</v>
      </c>
      <c r="I1989" s="12" t="s">
        <v>1952</v>
      </c>
      <c r="J1989" s="12">
        <v>88.814799999999991</v>
      </c>
      <c r="K1989" s="17">
        <f t="shared" si="93"/>
        <v>1</v>
      </c>
      <c r="L1989" s="20">
        <f t="shared" si="94"/>
        <v>120.02</v>
      </c>
      <c r="M1989" s="45">
        <f t="shared" si="95"/>
        <v>0.26</v>
      </c>
    </row>
    <row r="1990" spans="1:13" x14ac:dyDescent="0.3">
      <c r="A1990" s="11" t="s">
        <v>3948</v>
      </c>
      <c r="B1990" s="39">
        <v>45359</v>
      </c>
      <c r="C1990" s="12" t="s">
        <v>1027</v>
      </c>
      <c r="D1990" s="12" t="s">
        <v>1696</v>
      </c>
      <c r="E1990" s="12" t="s">
        <v>1910</v>
      </c>
      <c r="F1990" s="12">
        <v>3</v>
      </c>
      <c r="G1990" s="12">
        <v>146.71</v>
      </c>
      <c r="H1990" s="41">
        <v>0.28000000000000003</v>
      </c>
      <c r="I1990" s="12" t="s">
        <v>1952</v>
      </c>
      <c r="J1990" s="12">
        <v>316.89359999999999</v>
      </c>
      <c r="K1990" s="17">
        <f t="shared" si="93"/>
        <v>3</v>
      </c>
      <c r="L1990" s="20">
        <f t="shared" si="94"/>
        <v>146.71</v>
      </c>
      <c r="M1990" s="45">
        <f t="shared" si="95"/>
        <v>0.28000000000000003</v>
      </c>
    </row>
    <row r="1991" spans="1:13" x14ac:dyDescent="0.3">
      <c r="A1991" s="11" t="s">
        <v>3949</v>
      </c>
      <c r="B1991" s="39">
        <v>45730</v>
      </c>
      <c r="C1991" s="12" t="s">
        <v>302</v>
      </c>
      <c r="D1991" s="12" t="s">
        <v>1767</v>
      </c>
      <c r="E1991" s="12" t="s">
        <v>1880</v>
      </c>
      <c r="F1991" s="12">
        <v>2</v>
      </c>
      <c r="G1991" s="12">
        <v>358.87</v>
      </c>
      <c r="H1991" s="41">
        <v>0.24</v>
      </c>
      <c r="I1991" s="12" t="s">
        <v>1952</v>
      </c>
      <c r="J1991" s="12">
        <v>545.48239999999998</v>
      </c>
      <c r="K1991" s="17">
        <f t="shared" si="93"/>
        <v>2</v>
      </c>
      <c r="L1991" s="20">
        <f t="shared" si="94"/>
        <v>358.87</v>
      </c>
      <c r="M1991" s="45">
        <f t="shared" si="95"/>
        <v>0.24</v>
      </c>
    </row>
    <row r="1992" spans="1:13" x14ac:dyDescent="0.3">
      <c r="A1992" s="11" t="s">
        <v>3950</v>
      </c>
      <c r="B1992" s="39">
        <v>45456</v>
      </c>
      <c r="C1992" s="12" t="s">
        <v>783</v>
      </c>
      <c r="D1992" s="12" t="s">
        <v>1731</v>
      </c>
      <c r="E1992" s="12" t="s">
        <v>1894</v>
      </c>
      <c r="F1992" s="12">
        <v>4</v>
      </c>
      <c r="G1992" s="12">
        <v>212.75</v>
      </c>
      <c r="H1992" s="41">
        <v>0.11</v>
      </c>
      <c r="I1992" s="12" t="s">
        <v>1957</v>
      </c>
      <c r="J1992" s="12">
        <v>757.39</v>
      </c>
      <c r="K1992" s="17">
        <f t="shared" si="93"/>
        <v>4</v>
      </c>
      <c r="L1992" s="20">
        <f t="shared" si="94"/>
        <v>212.75</v>
      </c>
      <c r="M1992" s="45">
        <f t="shared" si="95"/>
        <v>0.11</v>
      </c>
    </row>
    <row r="1993" spans="1:13" x14ac:dyDescent="0.3">
      <c r="A1993" s="11" t="s">
        <v>3951</v>
      </c>
      <c r="B1993" s="39">
        <v>45450</v>
      </c>
      <c r="C1993" s="12" t="s">
        <v>1039</v>
      </c>
      <c r="D1993" s="12" t="s">
        <v>1708</v>
      </c>
      <c r="E1993" s="12" t="s">
        <v>1920</v>
      </c>
      <c r="F1993" s="12">
        <v>1</v>
      </c>
      <c r="G1993" s="12">
        <v>183.47</v>
      </c>
      <c r="H1993" s="41">
        <v>0.17</v>
      </c>
      <c r="I1993" s="12" t="s">
        <v>1954</v>
      </c>
      <c r="J1993" s="12">
        <v>152.2801</v>
      </c>
      <c r="K1993" s="17">
        <f t="shared" si="93"/>
        <v>1</v>
      </c>
      <c r="L1993" s="20">
        <f t="shared" si="94"/>
        <v>183.47</v>
      </c>
      <c r="M1993" s="45">
        <f t="shared" si="95"/>
        <v>0.17</v>
      </c>
    </row>
    <row r="1994" spans="1:13" x14ac:dyDescent="0.3">
      <c r="A1994" s="11" t="s">
        <v>3952</v>
      </c>
      <c r="B1994" s="39">
        <v>45493</v>
      </c>
      <c r="C1994" s="12" t="s">
        <v>255</v>
      </c>
      <c r="D1994" s="12" t="s">
        <v>1843</v>
      </c>
      <c r="E1994" s="12" t="s">
        <v>1929</v>
      </c>
      <c r="F1994" s="12">
        <v>4</v>
      </c>
      <c r="G1994" s="12">
        <v>569.98</v>
      </c>
      <c r="H1994" s="41">
        <v>0.23</v>
      </c>
      <c r="I1994" s="12" t="s">
        <v>1952</v>
      </c>
      <c r="J1994" s="12">
        <v>1755.5383999999999</v>
      </c>
      <c r="K1994" s="17">
        <f t="shared" si="93"/>
        <v>4</v>
      </c>
      <c r="L1994" s="20">
        <f t="shared" si="94"/>
        <v>569.98</v>
      </c>
      <c r="M1994" s="45">
        <f t="shared" si="95"/>
        <v>0.23</v>
      </c>
    </row>
    <row r="1995" spans="1:13" x14ac:dyDescent="0.3">
      <c r="A1995" s="11" t="s">
        <v>3953</v>
      </c>
      <c r="B1995" s="39">
        <v>45274</v>
      </c>
      <c r="C1995" s="12" t="s">
        <v>1465</v>
      </c>
      <c r="D1995" s="12" t="s">
        <v>1631</v>
      </c>
      <c r="E1995" s="12" t="s">
        <v>1922</v>
      </c>
      <c r="F1995" s="12">
        <v>3</v>
      </c>
      <c r="G1995" s="12">
        <v>984.12</v>
      </c>
      <c r="H1995" s="41">
        <v>0.27</v>
      </c>
      <c r="I1995" s="12" t="s">
        <v>1952</v>
      </c>
      <c r="J1995" s="12">
        <v>2155.2228</v>
      </c>
      <c r="K1995" s="17">
        <f t="shared" si="93"/>
        <v>3</v>
      </c>
      <c r="L1995" s="20">
        <f t="shared" si="94"/>
        <v>984.12</v>
      </c>
      <c r="M1995" s="45">
        <f t="shared" si="95"/>
        <v>0.27</v>
      </c>
    </row>
    <row r="1996" spans="1:13" x14ac:dyDescent="0.3">
      <c r="A1996" s="11" t="s">
        <v>3954</v>
      </c>
      <c r="B1996" s="39">
        <v>45844</v>
      </c>
      <c r="C1996" s="12" t="s">
        <v>1468</v>
      </c>
      <c r="D1996" s="12" t="s">
        <v>1828</v>
      </c>
      <c r="E1996" s="12" t="s">
        <v>1910</v>
      </c>
      <c r="F1996" s="12">
        <v>1</v>
      </c>
      <c r="G1996" s="12">
        <v>905.23</v>
      </c>
      <c r="H1996" s="41">
        <v>0</v>
      </c>
      <c r="I1996" s="12" t="s">
        <v>1952</v>
      </c>
      <c r="J1996" s="12">
        <v>905.23</v>
      </c>
      <c r="K1996" s="17">
        <f t="shared" si="93"/>
        <v>1</v>
      </c>
      <c r="L1996" s="20">
        <f t="shared" si="94"/>
        <v>905.23</v>
      </c>
      <c r="M1996" s="45">
        <f t="shared" si="95"/>
        <v>0</v>
      </c>
    </row>
    <row r="1997" spans="1:13" x14ac:dyDescent="0.3">
      <c r="A1997" s="11" t="s">
        <v>3955</v>
      </c>
      <c r="B1997" s="39">
        <v>45264</v>
      </c>
      <c r="C1997" s="12" t="s">
        <v>620</v>
      </c>
      <c r="D1997" s="12" t="s">
        <v>1873</v>
      </c>
      <c r="E1997" s="12" t="s">
        <v>1941</v>
      </c>
      <c r="F1997" s="12">
        <v>3</v>
      </c>
      <c r="G1997" s="12">
        <v>112.77</v>
      </c>
      <c r="H1997" s="41">
        <v>0.19</v>
      </c>
      <c r="I1997" s="12" t="s">
        <v>1952</v>
      </c>
      <c r="J1997" s="12">
        <v>274.03109999999998</v>
      </c>
      <c r="K1997" s="17">
        <f t="shared" si="93"/>
        <v>3</v>
      </c>
      <c r="L1997" s="20">
        <f t="shared" si="94"/>
        <v>112.77</v>
      </c>
      <c r="M1997" s="45">
        <f t="shared" si="95"/>
        <v>0.19</v>
      </c>
    </row>
    <row r="1998" spans="1:13" x14ac:dyDescent="0.3">
      <c r="A1998" s="11" t="s">
        <v>3956</v>
      </c>
      <c r="B1998" s="39">
        <v>45773</v>
      </c>
      <c r="C1998" s="12" t="s">
        <v>544</v>
      </c>
      <c r="D1998" s="12" t="s">
        <v>1676</v>
      </c>
      <c r="E1998" s="12" t="s">
        <v>1910</v>
      </c>
      <c r="F1998" s="12">
        <v>3</v>
      </c>
      <c r="G1998" s="12">
        <v>875.99</v>
      </c>
      <c r="H1998" s="41">
        <v>0.09</v>
      </c>
      <c r="I1998" s="12" t="s">
        <v>1954</v>
      </c>
      <c r="J1998" s="12">
        <v>2391.4526999999998</v>
      </c>
      <c r="K1998" s="17">
        <f t="shared" si="93"/>
        <v>3</v>
      </c>
      <c r="L1998" s="20">
        <f t="shared" si="94"/>
        <v>875.99</v>
      </c>
      <c r="M1998" s="45">
        <f t="shared" si="95"/>
        <v>0.09</v>
      </c>
    </row>
    <row r="1999" spans="1:13" x14ac:dyDescent="0.3">
      <c r="A1999" s="11" t="s">
        <v>3957</v>
      </c>
      <c r="B1999" s="39">
        <v>45460</v>
      </c>
      <c r="C1999" s="12" t="s">
        <v>446</v>
      </c>
      <c r="D1999" s="12" t="s">
        <v>1843</v>
      </c>
      <c r="E1999" s="12" t="s">
        <v>1917</v>
      </c>
      <c r="F1999" s="12">
        <v>2</v>
      </c>
      <c r="G1999" s="12">
        <v>685.31</v>
      </c>
      <c r="H1999" s="41">
        <v>0.26</v>
      </c>
      <c r="I1999" s="12" t="s">
        <v>1954</v>
      </c>
      <c r="J1999" s="12">
        <v>1014.2588</v>
      </c>
      <c r="K1999" s="17">
        <f t="shared" si="93"/>
        <v>2</v>
      </c>
      <c r="L1999" s="20">
        <f t="shared" si="94"/>
        <v>685.31</v>
      </c>
      <c r="M1999" s="45">
        <f t="shared" si="95"/>
        <v>0.26</v>
      </c>
    </row>
    <row r="2000" spans="1:13" x14ac:dyDescent="0.3">
      <c r="A2000" s="11" t="s">
        <v>3958</v>
      </c>
      <c r="B2000" s="39">
        <v>45607</v>
      </c>
      <c r="C2000" s="12" t="s">
        <v>202</v>
      </c>
      <c r="D2000" s="12" t="s">
        <v>1758</v>
      </c>
      <c r="E2000" s="12" t="s">
        <v>1920</v>
      </c>
      <c r="F2000" s="12">
        <v>3</v>
      </c>
      <c r="G2000" s="12">
        <v>945.37</v>
      </c>
      <c r="H2000" s="41">
        <v>0.05</v>
      </c>
      <c r="I2000" s="12" t="s">
        <v>1952</v>
      </c>
      <c r="J2000" s="12">
        <v>2694.3045000000002</v>
      </c>
      <c r="K2000" s="17">
        <f t="shared" si="93"/>
        <v>3</v>
      </c>
      <c r="L2000" s="20">
        <f t="shared" si="94"/>
        <v>945.37</v>
      </c>
      <c r="M2000" s="45">
        <f t="shared" si="95"/>
        <v>0.05</v>
      </c>
    </row>
    <row r="2001" spans="1:13" x14ac:dyDescent="0.3">
      <c r="A2001" s="14" t="s">
        <v>3959</v>
      </c>
      <c r="B2001" s="40">
        <v>45267</v>
      </c>
      <c r="C2001" s="15" t="s">
        <v>104</v>
      </c>
      <c r="D2001" s="15" t="s">
        <v>1804</v>
      </c>
      <c r="E2001" s="15" t="s">
        <v>1941</v>
      </c>
      <c r="F2001" s="15">
        <v>3</v>
      </c>
      <c r="G2001" s="15">
        <v>68.45</v>
      </c>
      <c r="H2001" s="42">
        <v>0.17</v>
      </c>
      <c r="I2001" s="15" t="s">
        <v>1954</v>
      </c>
      <c r="J2001" s="15">
        <v>170.44049999999999</v>
      </c>
      <c r="K2001" s="18">
        <f t="shared" si="93"/>
        <v>3</v>
      </c>
      <c r="L2001" s="21">
        <f t="shared" si="94"/>
        <v>68.45</v>
      </c>
      <c r="M2001" s="46">
        <f t="shared" si="95"/>
        <v>0.17</v>
      </c>
    </row>
  </sheetData>
  <phoneticPr fontId="4" type="noConversion"/>
  <conditionalFormatting sqref="J1:J1048576">
    <cfRule type="duplicateValues" dxfId="30" priority="1"/>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D3B5-A674-41E4-AB6A-388485E58B86}">
  <dimension ref="A3:J89"/>
  <sheetViews>
    <sheetView topLeftCell="A84" workbookViewId="0">
      <selection sqref="A1:X2"/>
    </sheetView>
  </sheetViews>
  <sheetFormatPr defaultRowHeight="14.4" x14ac:dyDescent="0.3"/>
  <cols>
    <col min="1" max="1" width="12.5546875" bestFit="1" customWidth="1"/>
    <col min="2" max="2" width="19.77734375" bestFit="1" customWidth="1"/>
    <col min="3" max="6" width="12" bestFit="1" customWidth="1"/>
    <col min="7" max="7" width="10" bestFit="1" customWidth="1"/>
    <col min="8" max="8" width="6" bestFit="1" customWidth="1"/>
    <col min="9" max="9" width="6.33203125" bestFit="1" customWidth="1"/>
    <col min="10" max="10" width="10.77734375" bestFit="1" customWidth="1"/>
    <col min="11" max="12" width="12" bestFit="1" customWidth="1"/>
    <col min="13" max="13" width="11" bestFit="1" customWidth="1"/>
    <col min="14" max="15" width="12" bestFit="1" customWidth="1"/>
    <col min="16" max="17" width="11" bestFit="1" customWidth="1"/>
    <col min="18" max="18" width="9.44140625" bestFit="1" customWidth="1"/>
    <col min="19" max="19" width="12" bestFit="1" customWidth="1"/>
    <col min="20" max="20" width="9.44140625" bestFit="1" customWidth="1"/>
    <col min="21" max="21" width="12" bestFit="1" customWidth="1"/>
    <col min="22" max="22" width="9.44140625" bestFit="1" customWidth="1"/>
    <col min="23" max="23" width="10" bestFit="1" customWidth="1"/>
    <col min="24" max="24" width="11" bestFit="1" customWidth="1"/>
    <col min="25" max="26" width="12" bestFit="1" customWidth="1"/>
    <col min="27" max="27" width="9.44140625" bestFit="1" customWidth="1"/>
    <col min="28" max="28" width="11" bestFit="1" customWidth="1"/>
    <col min="29" max="29" width="12" bestFit="1" customWidth="1"/>
    <col min="30" max="30" width="10" bestFit="1" customWidth="1"/>
    <col min="31" max="32" width="11" bestFit="1" customWidth="1"/>
    <col min="33" max="35" width="12" bestFit="1" customWidth="1"/>
    <col min="36" max="37" width="11" bestFit="1" customWidth="1"/>
    <col min="38" max="39" width="12" bestFit="1" customWidth="1"/>
    <col min="40" max="40" width="9.44140625" bestFit="1" customWidth="1"/>
    <col min="41" max="42" width="10" bestFit="1" customWidth="1"/>
    <col min="43" max="43" width="11" bestFit="1" customWidth="1"/>
    <col min="44" max="44" width="10" bestFit="1" customWidth="1"/>
    <col min="45" max="45" width="9.44140625" bestFit="1" customWidth="1"/>
    <col min="46" max="46" width="12" bestFit="1" customWidth="1"/>
    <col min="47" max="48" width="10" bestFit="1" customWidth="1"/>
    <col min="49" max="49" width="12" bestFit="1" customWidth="1"/>
    <col min="50" max="50" width="10" bestFit="1" customWidth="1"/>
    <col min="51" max="59" width="12" bestFit="1" customWidth="1"/>
    <col min="60" max="60" width="10" bestFit="1" customWidth="1"/>
    <col min="61" max="61" width="12" bestFit="1" customWidth="1"/>
    <col min="62" max="62" width="9.44140625" bestFit="1" customWidth="1"/>
    <col min="63" max="64" width="12" bestFit="1" customWidth="1"/>
    <col min="65" max="65" width="10" bestFit="1" customWidth="1"/>
    <col min="66" max="69" width="12" bestFit="1" customWidth="1"/>
    <col min="70" max="70" width="11" bestFit="1" customWidth="1"/>
    <col min="71" max="71" width="10" bestFit="1" customWidth="1"/>
    <col min="72" max="72" width="9.44140625" bestFit="1" customWidth="1"/>
    <col min="73" max="73" width="12" bestFit="1" customWidth="1"/>
    <col min="74" max="75" width="9.44140625" bestFit="1" customWidth="1"/>
    <col min="76" max="76" width="10" bestFit="1" customWidth="1"/>
    <col min="77" max="78" width="12" bestFit="1" customWidth="1"/>
    <col min="79" max="79" width="11" bestFit="1" customWidth="1"/>
    <col min="80" max="80" width="9.44140625" bestFit="1" customWidth="1"/>
    <col min="81" max="82" width="12" bestFit="1" customWidth="1"/>
    <col min="83" max="83" width="11" bestFit="1" customWidth="1"/>
    <col min="84" max="84" width="9.44140625" bestFit="1" customWidth="1"/>
    <col min="85" max="85" width="12" bestFit="1" customWidth="1"/>
    <col min="86" max="87" width="10" bestFit="1" customWidth="1"/>
    <col min="88" max="88" width="12" bestFit="1" customWidth="1"/>
    <col min="89" max="89" width="9.44140625" bestFit="1" customWidth="1"/>
    <col min="90" max="90" width="11" bestFit="1" customWidth="1"/>
    <col min="91" max="92" width="10" bestFit="1" customWidth="1"/>
    <col min="93" max="93" width="12" bestFit="1" customWidth="1"/>
    <col min="94" max="94" width="10" bestFit="1" customWidth="1"/>
    <col min="95" max="97" width="12" bestFit="1" customWidth="1"/>
    <col min="98" max="98" width="9.44140625" bestFit="1" customWidth="1"/>
    <col min="99" max="100" width="12" bestFit="1" customWidth="1"/>
    <col min="101" max="101" width="10" bestFit="1" customWidth="1"/>
    <col min="102" max="102" width="11" bestFit="1" customWidth="1"/>
    <col min="103" max="103" width="9.44140625" bestFit="1" customWidth="1"/>
    <col min="104" max="104" width="10" bestFit="1" customWidth="1"/>
    <col min="105" max="105" width="9.44140625" bestFit="1" customWidth="1"/>
    <col min="106" max="106" width="12" bestFit="1" customWidth="1"/>
    <col min="107" max="107" width="10" bestFit="1" customWidth="1"/>
    <col min="108" max="108" width="11" bestFit="1" customWidth="1"/>
    <col min="109" max="109" width="12" bestFit="1" customWidth="1"/>
    <col min="110" max="110" width="11" bestFit="1" customWidth="1"/>
    <col min="111" max="111" width="12" bestFit="1" customWidth="1"/>
    <col min="112" max="112" width="10" bestFit="1" customWidth="1"/>
    <col min="113" max="113" width="12" bestFit="1" customWidth="1"/>
    <col min="114" max="114" width="11" bestFit="1" customWidth="1"/>
    <col min="115" max="115" width="10" bestFit="1" customWidth="1"/>
    <col min="116" max="116" width="12" bestFit="1" customWidth="1"/>
    <col min="117" max="118" width="11" bestFit="1" customWidth="1"/>
    <col min="119" max="120" width="12" bestFit="1" customWidth="1"/>
    <col min="121" max="122" width="10" bestFit="1" customWidth="1"/>
    <col min="123" max="124" width="12" bestFit="1" customWidth="1"/>
    <col min="125" max="125" width="11" bestFit="1" customWidth="1"/>
    <col min="126" max="126" width="9.44140625" bestFit="1" customWidth="1"/>
    <col min="127" max="127" width="10" bestFit="1" customWidth="1"/>
    <col min="128" max="128" width="9.44140625" bestFit="1" customWidth="1"/>
    <col min="129" max="129" width="11" bestFit="1" customWidth="1"/>
    <col min="130" max="130" width="12" bestFit="1" customWidth="1"/>
    <col min="131" max="131" width="9.44140625" bestFit="1" customWidth="1"/>
    <col min="132" max="132" width="10" bestFit="1" customWidth="1"/>
    <col min="133" max="133" width="9.44140625" bestFit="1" customWidth="1"/>
    <col min="134" max="134" width="11" bestFit="1" customWidth="1"/>
    <col min="135" max="136" width="12" bestFit="1" customWidth="1"/>
    <col min="137" max="138" width="9.44140625" bestFit="1" customWidth="1"/>
    <col min="139" max="139" width="11" bestFit="1" customWidth="1"/>
    <col min="140" max="140" width="9.44140625" bestFit="1" customWidth="1"/>
    <col min="141" max="141" width="11" bestFit="1" customWidth="1"/>
    <col min="142" max="142" width="9.44140625" bestFit="1" customWidth="1"/>
    <col min="143" max="143" width="10" bestFit="1" customWidth="1"/>
    <col min="144" max="144" width="12" bestFit="1" customWidth="1"/>
    <col min="145" max="145" width="11" bestFit="1" customWidth="1"/>
    <col min="146" max="146" width="12" bestFit="1" customWidth="1"/>
    <col min="147" max="147" width="10" bestFit="1" customWidth="1"/>
    <col min="148" max="149" width="12" bestFit="1" customWidth="1"/>
    <col min="150" max="151" width="9.44140625" bestFit="1" customWidth="1"/>
    <col min="152" max="152" width="12" bestFit="1" customWidth="1"/>
    <col min="153" max="153" width="11" bestFit="1" customWidth="1"/>
    <col min="154" max="154" width="10" bestFit="1" customWidth="1"/>
    <col min="155" max="155" width="9.44140625" bestFit="1" customWidth="1"/>
    <col min="156" max="156" width="10" bestFit="1" customWidth="1"/>
    <col min="157" max="157" width="12" bestFit="1" customWidth="1"/>
    <col min="158" max="158" width="10" bestFit="1" customWidth="1"/>
    <col min="159" max="159" width="9.44140625" bestFit="1" customWidth="1"/>
    <col min="160" max="161" width="10" bestFit="1" customWidth="1"/>
    <col min="162" max="165" width="12" bestFit="1" customWidth="1"/>
    <col min="166" max="166" width="11" bestFit="1" customWidth="1"/>
    <col min="167" max="167" width="9.44140625" bestFit="1" customWidth="1"/>
    <col min="168" max="168" width="10" bestFit="1" customWidth="1"/>
    <col min="169" max="169" width="12" bestFit="1" customWidth="1"/>
    <col min="170" max="170" width="9.44140625" bestFit="1" customWidth="1"/>
    <col min="171" max="171" width="10" bestFit="1" customWidth="1"/>
    <col min="172" max="172" width="12" bestFit="1" customWidth="1"/>
    <col min="173" max="173" width="9.44140625" bestFit="1" customWidth="1"/>
    <col min="174" max="174" width="12" bestFit="1" customWidth="1"/>
    <col min="175" max="175" width="9.44140625" bestFit="1" customWidth="1"/>
    <col min="176" max="176" width="11" bestFit="1" customWidth="1"/>
    <col min="177" max="177" width="12" bestFit="1" customWidth="1"/>
    <col min="178" max="178" width="10" bestFit="1" customWidth="1"/>
    <col min="179" max="180" width="12" bestFit="1" customWidth="1"/>
    <col min="181" max="181" width="9.44140625" bestFit="1" customWidth="1"/>
    <col min="182" max="182" width="12" bestFit="1" customWidth="1"/>
    <col min="183" max="183" width="11" bestFit="1" customWidth="1"/>
    <col min="184" max="185" width="10" bestFit="1" customWidth="1"/>
    <col min="186" max="186" width="12" bestFit="1" customWidth="1"/>
    <col min="187" max="187" width="10" bestFit="1" customWidth="1"/>
    <col min="188" max="188" width="12" bestFit="1" customWidth="1"/>
    <col min="189" max="190" width="10" bestFit="1" customWidth="1"/>
    <col min="191" max="191" width="11" bestFit="1" customWidth="1"/>
    <col min="192" max="193" width="10" bestFit="1" customWidth="1"/>
    <col min="194" max="194" width="12" bestFit="1" customWidth="1"/>
    <col min="195" max="196" width="10" bestFit="1" customWidth="1"/>
    <col min="197" max="197" width="9.44140625" bestFit="1" customWidth="1"/>
    <col min="198" max="198" width="10" bestFit="1" customWidth="1"/>
    <col min="199" max="199" width="11" bestFit="1" customWidth="1"/>
    <col min="200" max="200" width="12" bestFit="1" customWidth="1"/>
    <col min="201" max="201" width="11" bestFit="1" customWidth="1"/>
    <col min="202" max="204" width="12" bestFit="1" customWidth="1"/>
    <col min="205" max="206" width="10" bestFit="1" customWidth="1"/>
    <col min="207" max="207" width="11" bestFit="1" customWidth="1"/>
    <col min="208" max="208" width="9.44140625" bestFit="1" customWidth="1"/>
    <col min="209" max="211" width="12" bestFit="1" customWidth="1"/>
    <col min="212" max="212" width="10" bestFit="1" customWidth="1"/>
    <col min="213" max="213" width="12" bestFit="1" customWidth="1"/>
    <col min="214" max="214" width="11" bestFit="1" customWidth="1"/>
    <col min="215" max="215" width="12" bestFit="1" customWidth="1"/>
    <col min="216" max="216" width="9.44140625" bestFit="1" customWidth="1"/>
    <col min="217" max="217" width="10" bestFit="1" customWidth="1"/>
    <col min="218" max="218" width="11" bestFit="1" customWidth="1"/>
    <col min="219" max="219" width="9.44140625" bestFit="1" customWidth="1"/>
    <col min="220" max="224" width="12" bestFit="1" customWidth="1"/>
    <col min="225" max="225" width="9.44140625" bestFit="1" customWidth="1"/>
    <col min="226" max="226" width="10" bestFit="1" customWidth="1"/>
    <col min="227" max="227" width="12" bestFit="1" customWidth="1"/>
    <col min="228" max="228" width="9.44140625" bestFit="1" customWidth="1"/>
    <col min="229" max="230" width="10" bestFit="1" customWidth="1"/>
    <col min="231" max="232" width="12" bestFit="1" customWidth="1"/>
    <col min="233" max="233" width="11" bestFit="1" customWidth="1"/>
    <col min="234" max="237" width="12" bestFit="1" customWidth="1"/>
    <col min="238" max="239" width="10" bestFit="1" customWidth="1"/>
    <col min="240" max="240" width="12" bestFit="1" customWidth="1"/>
    <col min="241" max="241" width="11" bestFit="1" customWidth="1"/>
    <col min="242" max="242" width="12" bestFit="1" customWidth="1"/>
    <col min="243" max="243" width="10" bestFit="1" customWidth="1"/>
    <col min="244" max="249" width="12" bestFit="1" customWidth="1"/>
    <col min="250" max="250" width="11" bestFit="1" customWidth="1"/>
    <col min="251" max="251" width="9.44140625" bestFit="1" customWidth="1"/>
    <col min="252" max="254" width="12" bestFit="1" customWidth="1"/>
    <col min="255" max="255" width="10" bestFit="1" customWidth="1"/>
    <col min="256" max="256" width="11" bestFit="1" customWidth="1"/>
    <col min="257" max="258" width="12" bestFit="1" customWidth="1"/>
    <col min="259" max="259" width="10" bestFit="1" customWidth="1"/>
    <col min="260" max="260" width="12" bestFit="1" customWidth="1"/>
    <col min="261" max="262" width="10" bestFit="1" customWidth="1"/>
    <col min="263" max="263" width="11" bestFit="1" customWidth="1"/>
    <col min="264" max="264" width="10" bestFit="1" customWidth="1"/>
    <col min="265" max="265" width="12" bestFit="1" customWidth="1"/>
    <col min="266" max="266" width="9.44140625" bestFit="1" customWidth="1"/>
    <col min="267" max="267" width="10" bestFit="1" customWidth="1"/>
    <col min="268" max="268" width="9.44140625" bestFit="1" customWidth="1"/>
    <col min="269" max="269" width="12" bestFit="1" customWidth="1"/>
    <col min="270" max="270" width="10" bestFit="1" customWidth="1"/>
    <col min="271" max="272" width="12" bestFit="1" customWidth="1"/>
    <col min="273" max="274" width="9.44140625" bestFit="1" customWidth="1"/>
    <col min="275" max="275" width="11" bestFit="1" customWidth="1"/>
    <col min="276" max="276" width="10" bestFit="1" customWidth="1"/>
    <col min="277" max="278" width="11" bestFit="1" customWidth="1"/>
    <col min="279" max="281" width="10" bestFit="1" customWidth="1"/>
    <col min="282" max="282" width="12" bestFit="1" customWidth="1"/>
    <col min="283" max="283" width="11" bestFit="1" customWidth="1"/>
    <col min="284" max="284" width="9.44140625" bestFit="1" customWidth="1"/>
    <col min="285" max="286" width="10" bestFit="1" customWidth="1"/>
    <col min="287" max="287" width="11" bestFit="1" customWidth="1"/>
    <col min="288" max="288" width="12" bestFit="1" customWidth="1"/>
    <col min="289" max="289" width="9.44140625" bestFit="1" customWidth="1"/>
    <col min="290" max="291" width="10" bestFit="1" customWidth="1"/>
    <col min="292" max="292" width="9.44140625" bestFit="1" customWidth="1"/>
    <col min="293" max="293" width="11" bestFit="1" customWidth="1"/>
    <col min="294" max="294" width="10" bestFit="1" customWidth="1"/>
    <col min="295" max="295" width="12" bestFit="1" customWidth="1"/>
    <col min="296" max="296" width="9.44140625" bestFit="1" customWidth="1"/>
    <col min="297" max="297" width="11" bestFit="1" customWidth="1"/>
    <col min="298" max="299" width="10" bestFit="1" customWidth="1"/>
    <col min="300" max="300" width="12" bestFit="1" customWidth="1"/>
    <col min="301" max="301" width="9.44140625" bestFit="1" customWidth="1"/>
    <col min="302" max="302" width="12" bestFit="1" customWidth="1"/>
    <col min="303" max="303" width="9.44140625" bestFit="1" customWidth="1"/>
    <col min="304" max="304" width="12" bestFit="1" customWidth="1"/>
    <col min="305" max="305" width="10" bestFit="1" customWidth="1"/>
    <col min="306" max="306" width="11" bestFit="1" customWidth="1"/>
    <col min="307" max="309" width="10" bestFit="1" customWidth="1"/>
    <col min="310" max="310" width="9.44140625" bestFit="1" customWidth="1"/>
    <col min="311" max="311" width="12" bestFit="1" customWidth="1"/>
    <col min="312" max="313" width="10" bestFit="1" customWidth="1"/>
    <col min="314" max="314" width="9.44140625" bestFit="1" customWidth="1"/>
    <col min="315" max="315" width="11" bestFit="1" customWidth="1"/>
    <col min="316" max="316" width="12" bestFit="1" customWidth="1"/>
    <col min="317" max="317" width="9.44140625" bestFit="1" customWidth="1"/>
    <col min="318" max="318" width="12" bestFit="1" customWidth="1"/>
    <col min="319" max="319" width="10" bestFit="1" customWidth="1"/>
    <col min="320" max="320" width="12" bestFit="1" customWidth="1"/>
    <col min="321" max="321" width="9.44140625" bestFit="1" customWidth="1"/>
    <col min="322" max="322" width="11" bestFit="1" customWidth="1"/>
    <col min="323" max="324" width="12" bestFit="1" customWidth="1"/>
    <col min="325" max="325" width="11" bestFit="1" customWidth="1"/>
    <col min="326" max="329" width="12" bestFit="1" customWidth="1"/>
    <col min="330" max="330" width="10" bestFit="1" customWidth="1"/>
    <col min="331" max="337" width="12" bestFit="1" customWidth="1"/>
    <col min="338" max="338" width="10" bestFit="1" customWidth="1"/>
    <col min="339" max="340" width="9.44140625" bestFit="1" customWidth="1"/>
    <col min="341" max="343" width="12" bestFit="1" customWidth="1"/>
    <col min="344" max="344" width="9.44140625" bestFit="1" customWidth="1"/>
    <col min="345" max="345" width="11" bestFit="1" customWidth="1"/>
    <col min="346" max="346" width="10" bestFit="1" customWidth="1"/>
    <col min="347" max="347" width="11" bestFit="1" customWidth="1"/>
    <col min="348" max="348" width="12" bestFit="1" customWidth="1"/>
    <col min="349" max="350" width="11" bestFit="1" customWidth="1"/>
    <col min="351" max="353" width="12" bestFit="1" customWidth="1"/>
    <col min="354" max="354" width="10" bestFit="1" customWidth="1"/>
    <col min="355" max="355" width="9.44140625" bestFit="1" customWidth="1"/>
    <col min="356" max="356" width="10" bestFit="1" customWidth="1"/>
    <col min="357" max="357" width="9.44140625" bestFit="1" customWidth="1"/>
    <col min="358" max="358" width="11" bestFit="1" customWidth="1"/>
    <col min="359" max="360" width="12" bestFit="1" customWidth="1"/>
    <col min="361" max="361" width="9.44140625" bestFit="1" customWidth="1"/>
    <col min="362" max="362" width="12" bestFit="1" customWidth="1"/>
    <col min="363" max="363" width="11" bestFit="1" customWidth="1"/>
    <col min="364" max="364" width="12" bestFit="1" customWidth="1"/>
    <col min="365" max="367" width="10" bestFit="1" customWidth="1"/>
    <col min="368" max="370" width="12" bestFit="1" customWidth="1"/>
    <col min="371" max="373" width="10" bestFit="1" customWidth="1"/>
    <col min="374" max="376" width="12" bestFit="1" customWidth="1"/>
    <col min="377" max="377" width="10" bestFit="1" customWidth="1"/>
    <col min="378" max="378" width="11" bestFit="1" customWidth="1"/>
    <col min="379" max="381" width="12" bestFit="1" customWidth="1"/>
    <col min="382" max="382" width="10" bestFit="1" customWidth="1"/>
    <col min="383" max="383" width="12" bestFit="1" customWidth="1"/>
    <col min="384" max="385" width="10" bestFit="1" customWidth="1"/>
    <col min="386" max="387" width="9.44140625" bestFit="1" customWidth="1"/>
    <col min="388" max="390" width="10" bestFit="1" customWidth="1"/>
    <col min="391" max="392" width="12" bestFit="1" customWidth="1"/>
    <col min="393" max="393" width="9.44140625" bestFit="1" customWidth="1"/>
    <col min="394" max="394" width="10" bestFit="1" customWidth="1"/>
    <col min="395" max="397" width="12" bestFit="1" customWidth="1"/>
    <col min="398" max="398" width="11" bestFit="1" customWidth="1"/>
    <col min="399" max="401" width="12" bestFit="1" customWidth="1"/>
    <col min="402" max="402" width="11" bestFit="1" customWidth="1"/>
    <col min="403" max="403" width="10" bestFit="1" customWidth="1"/>
    <col min="404" max="404" width="12" bestFit="1" customWidth="1"/>
    <col min="405" max="406" width="10" bestFit="1" customWidth="1"/>
    <col min="407" max="408" width="9.44140625" bestFit="1" customWidth="1"/>
    <col min="409" max="409" width="11" bestFit="1" customWidth="1"/>
    <col min="410" max="410" width="9.44140625" bestFit="1" customWidth="1"/>
    <col min="411" max="412" width="10" bestFit="1" customWidth="1"/>
    <col min="413" max="414" width="11" bestFit="1" customWidth="1"/>
    <col min="415" max="415" width="10" bestFit="1" customWidth="1"/>
    <col min="416" max="416" width="12" bestFit="1" customWidth="1"/>
    <col min="417" max="417" width="11" bestFit="1" customWidth="1"/>
    <col min="418" max="418" width="10" bestFit="1" customWidth="1"/>
    <col min="419" max="419" width="11" bestFit="1" customWidth="1"/>
    <col min="420" max="420" width="10" bestFit="1" customWidth="1"/>
    <col min="421" max="421" width="11" bestFit="1" customWidth="1"/>
    <col min="422" max="422" width="9.44140625" bestFit="1" customWidth="1"/>
    <col min="423" max="424" width="12" bestFit="1" customWidth="1"/>
    <col min="425" max="425" width="11" bestFit="1" customWidth="1"/>
    <col min="426" max="426" width="12" bestFit="1" customWidth="1"/>
    <col min="427" max="427" width="10" bestFit="1" customWidth="1"/>
    <col min="428" max="428" width="12" bestFit="1" customWidth="1"/>
    <col min="429" max="429" width="11" bestFit="1" customWidth="1"/>
    <col min="430" max="430" width="12" bestFit="1" customWidth="1"/>
    <col min="431" max="431" width="10" bestFit="1" customWidth="1"/>
    <col min="432" max="433" width="12" bestFit="1" customWidth="1"/>
    <col min="434" max="436" width="10" bestFit="1" customWidth="1"/>
    <col min="437" max="438" width="12" bestFit="1" customWidth="1"/>
    <col min="439" max="439" width="10" bestFit="1" customWidth="1"/>
    <col min="440" max="440" width="12" bestFit="1" customWidth="1"/>
    <col min="441" max="441" width="10" bestFit="1" customWidth="1"/>
    <col min="442" max="442" width="9.44140625" bestFit="1" customWidth="1"/>
    <col min="443" max="443" width="10" bestFit="1" customWidth="1"/>
    <col min="444" max="444" width="12" bestFit="1" customWidth="1"/>
    <col min="445" max="445" width="10" bestFit="1" customWidth="1"/>
    <col min="446" max="446" width="12" bestFit="1" customWidth="1"/>
    <col min="447" max="448" width="10" bestFit="1" customWidth="1"/>
    <col min="449" max="449" width="9.44140625" bestFit="1" customWidth="1"/>
    <col min="450" max="450" width="12" bestFit="1" customWidth="1"/>
    <col min="451" max="451" width="10" bestFit="1" customWidth="1"/>
    <col min="452" max="452" width="11" bestFit="1" customWidth="1"/>
    <col min="453" max="453" width="12" bestFit="1" customWidth="1"/>
    <col min="454" max="454" width="11" bestFit="1" customWidth="1"/>
    <col min="455" max="455" width="10" bestFit="1" customWidth="1"/>
    <col min="456" max="456" width="12" bestFit="1" customWidth="1"/>
    <col min="457" max="458" width="10" bestFit="1" customWidth="1"/>
    <col min="459" max="459" width="12" bestFit="1" customWidth="1"/>
    <col min="460" max="460" width="10" bestFit="1" customWidth="1"/>
    <col min="461" max="463" width="12" bestFit="1" customWidth="1"/>
    <col min="464" max="464" width="10" bestFit="1" customWidth="1"/>
    <col min="465" max="466" width="12" bestFit="1" customWidth="1"/>
    <col min="467" max="467" width="10" bestFit="1" customWidth="1"/>
    <col min="468" max="470" width="9.44140625" bestFit="1" customWidth="1"/>
    <col min="471" max="471" width="12" bestFit="1" customWidth="1"/>
    <col min="472" max="472" width="11" bestFit="1" customWidth="1"/>
    <col min="473" max="474" width="12" bestFit="1" customWidth="1"/>
    <col min="475" max="475" width="9.44140625" bestFit="1" customWidth="1"/>
    <col min="476" max="478" width="12" bestFit="1" customWidth="1"/>
    <col min="479" max="479" width="10" bestFit="1" customWidth="1"/>
    <col min="480" max="486" width="12" bestFit="1" customWidth="1"/>
    <col min="487" max="487" width="10" bestFit="1" customWidth="1"/>
    <col min="488" max="491" width="12" bestFit="1" customWidth="1"/>
    <col min="492" max="492" width="10" bestFit="1" customWidth="1"/>
    <col min="493" max="493" width="11" bestFit="1" customWidth="1"/>
    <col min="494" max="494" width="12" bestFit="1" customWidth="1"/>
  </cols>
  <sheetData>
    <row r="3" spans="1:2" x14ac:dyDescent="0.3">
      <c r="A3" s="8" t="s">
        <v>3965</v>
      </c>
      <c r="B3" t="s">
        <v>3975</v>
      </c>
    </row>
    <row r="4" spans="1:2" x14ac:dyDescent="0.3">
      <c r="A4" s="9" t="s">
        <v>1576</v>
      </c>
      <c r="B4" s="43">
        <v>355058.38749999966</v>
      </c>
    </row>
    <row r="5" spans="1:2" x14ac:dyDescent="0.3">
      <c r="A5" s="9" t="s">
        <v>1557</v>
      </c>
      <c r="B5" s="43">
        <v>321815.71910000022</v>
      </c>
    </row>
    <row r="6" spans="1:2" x14ac:dyDescent="0.3">
      <c r="A6" s="9" t="s">
        <v>1552</v>
      </c>
      <c r="B6" s="43">
        <v>503164.84240000014</v>
      </c>
    </row>
    <row r="7" spans="1:2" x14ac:dyDescent="0.3">
      <c r="A7" s="9" t="s">
        <v>1581</v>
      </c>
      <c r="B7" s="43">
        <v>448549.82009999995</v>
      </c>
    </row>
    <row r="8" spans="1:2" x14ac:dyDescent="0.3">
      <c r="A8" s="9" t="s">
        <v>1590</v>
      </c>
      <c r="B8" s="43">
        <v>544158.91900000058</v>
      </c>
    </row>
    <row r="9" spans="1:2" x14ac:dyDescent="0.3">
      <c r="A9" s="9" t="s">
        <v>3966</v>
      </c>
      <c r="B9" s="43">
        <v>2172747.6881000004</v>
      </c>
    </row>
    <row r="16" spans="1:2" x14ac:dyDescent="0.3">
      <c r="A16" s="8" t="s">
        <v>3965</v>
      </c>
      <c r="B16" t="s">
        <v>3975</v>
      </c>
    </row>
    <row r="17" spans="1:2" x14ac:dyDescent="0.3">
      <c r="A17" s="9" t="s">
        <v>1882</v>
      </c>
      <c r="B17" s="43">
        <v>620890.13170000003</v>
      </c>
    </row>
    <row r="18" spans="1:2" x14ac:dyDescent="0.3">
      <c r="A18" s="9" t="s">
        <v>1887</v>
      </c>
      <c r="B18" s="43">
        <v>645968.05470000056</v>
      </c>
    </row>
    <row r="19" spans="1:2" x14ac:dyDescent="0.3">
      <c r="A19" s="9" t="s">
        <v>1891</v>
      </c>
      <c r="B19" s="43">
        <v>635213.09570000006</v>
      </c>
    </row>
    <row r="20" spans="1:2" x14ac:dyDescent="0.3">
      <c r="A20" s="9" t="s">
        <v>1912</v>
      </c>
      <c r="B20" s="43">
        <v>270676.40600000002</v>
      </c>
    </row>
    <row r="21" spans="1:2" x14ac:dyDescent="0.3">
      <c r="A21" s="9" t="s">
        <v>3966</v>
      </c>
      <c r="B21" s="43">
        <v>2172747.6881000004</v>
      </c>
    </row>
    <row r="26" spans="1:2" x14ac:dyDescent="0.3">
      <c r="A26" s="8" t="s">
        <v>3965</v>
      </c>
      <c r="B26" t="s">
        <v>3976</v>
      </c>
    </row>
    <row r="27" spans="1:2" x14ac:dyDescent="0.3">
      <c r="A27" s="9" t="s">
        <v>28</v>
      </c>
      <c r="B27" s="43">
        <v>487</v>
      </c>
    </row>
    <row r="28" spans="1:2" x14ac:dyDescent="0.3">
      <c r="A28" s="9" t="s">
        <v>50</v>
      </c>
      <c r="B28" s="43">
        <v>469</v>
      </c>
    </row>
    <row r="29" spans="1:2" x14ac:dyDescent="0.3">
      <c r="A29" s="9" t="s">
        <v>19</v>
      </c>
      <c r="B29" s="43">
        <v>622</v>
      </c>
    </row>
    <row r="30" spans="1:2" x14ac:dyDescent="0.3">
      <c r="A30" s="9" t="s">
        <v>33</v>
      </c>
      <c r="B30" s="43">
        <v>422</v>
      </c>
    </row>
    <row r="31" spans="1:2" x14ac:dyDescent="0.3">
      <c r="A31" s="9" t="s">
        <v>3966</v>
      </c>
      <c r="B31" s="43">
        <v>2000</v>
      </c>
    </row>
    <row r="38" spans="1:6" x14ac:dyDescent="0.3">
      <c r="A38" s="8" t="s">
        <v>3975</v>
      </c>
      <c r="B38" s="8" t="s">
        <v>3967</v>
      </c>
    </row>
    <row r="39" spans="1:6" x14ac:dyDescent="0.3">
      <c r="A39" s="8" t="s">
        <v>3965</v>
      </c>
      <c r="B39" t="s">
        <v>1882</v>
      </c>
      <c r="C39" t="s">
        <v>1887</v>
      </c>
      <c r="D39" t="s">
        <v>1891</v>
      </c>
      <c r="E39" t="s">
        <v>1912</v>
      </c>
      <c r="F39" t="s">
        <v>3966</v>
      </c>
    </row>
    <row r="40" spans="1:6" x14ac:dyDescent="0.3">
      <c r="A40" s="9" t="s">
        <v>16</v>
      </c>
      <c r="B40" s="43">
        <v>325668.35900000017</v>
      </c>
      <c r="C40" s="43">
        <v>341217.55280000012</v>
      </c>
      <c r="D40" s="43">
        <v>399580.1988999999</v>
      </c>
      <c r="E40" s="43">
        <v>164978.11909999995</v>
      </c>
      <c r="F40" s="43">
        <v>1231444.2297999992</v>
      </c>
    </row>
    <row r="41" spans="1:6" x14ac:dyDescent="0.3">
      <c r="A41" s="9" t="s">
        <v>10</v>
      </c>
      <c r="B41" s="43">
        <v>295221.77270000009</v>
      </c>
      <c r="C41" s="43">
        <v>304750.50190000009</v>
      </c>
      <c r="D41" s="43">
        <v>235632.89679999999</v>
      </c>
      <c r="E41" s="43">
        <v>105698.28689999999</v>
      </c>
      <c r="F41" s="43">
        <v>941303.45830000076</v>
      </c>
    </row>
    <row r="42" spans="1:6" x14ac:dyDescent="0.3">
      <c r="A42" s="9" t="s">
        <v>3966</v>
      </c>
      <c r="B42" s="43">
        <v>620890.13170000003</v>
      </c>
      <c r="C42" s="43">
        <v>645968.05470000056</v>
      </c>
      <c r="D42" s="43">
        <v>635213.09570000006</v>
      </c>
      <c r="E42" s="43">
        <v>270676.40600000002</v>
      </c>
      <c r="F42" s="43">
        <v>2172747.6881000004</v>
      </c>
    </row>
    <row r="50" spans="1:10" x14ac:dyDescent="0.3">
      <c r="A50" s="8" t="s">
        <v>3965</v>
      </c>
      <c r="B50" t="s">
        <v>3975</v>
      </c>
    </row>
    <row r="51" spans="1:10" x14ac:dyDescent="0.3">
      <c r="A51" s="9" t="s">
        <v>1884</v>
      </c>
      <c r="B51" s="43">
        <v>848576.66610000073</v>
      </c>
    </row>
    <row r="52" spans="1:10" x14ac:dyDescent="0.3">
      <c r="A52" s="9" t="s">
        <v>1900</v>
      </c>
      <c r="B52" s="43">
        <v>912739.3391000001</v>
      </c>
    </row>
    <row r="53" spans="1:10" x14ac:dyDescent="0.3">
      <c r="A53" s="9" t="s">
        <v>1893</v>
      </c>
      <c r="B53" s="43">
        <v>411431.68289999967</v>
      </c>
    </row>
    <row r="54" spans="1:10" x14ac:dyDescent="0.3">
      <c r="A54" s="9" t="s">
        <v>3966</v>
      </c>
      <c r="B54" s="43">
        <v>2172747.6881000004</v>
      </c>
    </row>
    <row r="63" spans="1:10" x14ac:dyDescent="0.3">
      <c r="D63" s="8" t="s">
        <v>3976</v>
      </c>
      <c r="E63" s="8" t="s">
        <v>3967</v>
      </c>
    </row>
    <row r="64" spans="1:10" x14ac:dyDescent="0.3">
      <c r="D64" s="8" t="s">
        <v>3965</v>
      </c>
      <c r="E64" t="s">
        <v>1576</v>
      </c>
      <c r="F64" t="s">
        <v>1557</v>
      </c>
      <c r="G64" t="s">
        <v>1552</v>
      </c>
      <c r="H64" t="s">
        <v>1581</v>
      </c>
      <c r="I64" t="s">
        <v>1590</v>
      </c>
      <c r="J64" t="s">
        <v>3966</v>
      </c>
    </row>
    <row r="65" spans="1:10" x14ac:dyDescent="0.3">
      <c r="D65" s="9" t="s">
        <v>1884</v>
      </c>
      <c r="E65" s="43">
        <v>135</v>
      </c>
      <c r="F65" s="43">
        <v>114</v>
      </c>
      <c r="G65" s="43">
        <v>180</v>
      </c>
      <c r="H65" s="43">
        <v>182</v>
      </c>
      <c r="I65" s="43">
        <v>183</v>
      </c>
      <c r="J65" s="43">
        <v>794</v>
      </c>
    </row>
    <row r="66" spans="1:10" x14ac:dyDescent="0.3">
      <c r="D66" s="9" t="s">
        <v>1900</v>
      </c>
      <c r="E66" s="43">
        <v>135</v>
      </c>
      <c r="F66" s="43">
        <v>113</v>
      </c>
      <c r="G66" s="43">
        <v>188</v>
      </c>
      <c r="H66" s="43">
        <v>174</v>
      </c>
      <c r="I66" s="43">
        <v>212</v>
      </c>
      <c r="J66" s="43">
        <v>822</v>
      </c>
    </row>
    <row r="67" spans="1:10" x14ac:dyDescent="0.3">
      <c r="D67" s="9" t="s">
        <v>1893</v>
      </c>
      <c r="E67" s="43">
        <v>69</v>
      </c>
      <c r="F67" s="43">
        <v>54</v>
      </c>
      <c r="G67" s="43">
        <v>83</v>
      </c>
      <c r="H67" s="43">
        <v>76</v>
      </c>
      <c r="I67" s="43">
        <v>102</v>
      </c>
      <c r="J67" s="43">
        <v>384</v>
      </c>
    </row>
    <row r="68" spans="1:10" x14ac:dyDescent="0.3">
      <c r="D68" s="9" t="s">
        <v>3966</v>
      </c>
      <c r="E68" s="43">
        <v>339</v>
      </c>
      <c r="F68" s="43">
        <v>281</v>
      </c>
      <c r="G68" s="43">
        <v>451</v>
      </c>
      <c r="H68" s="43">
        <v>432</v>
      </c>
      <c r="I68" s="43">
        <v>497</v>
      </c>
      <c r="J68" s="43">
        <v>2000</v>
      </c>
    </row>
    <row r="72" spans="1:10" x14ac:dyDescent="0.3">
      <c r="A72" s="8" t="s">
        <v>3965</v>
      </c>
      <c r="B72" t="s">
        <v>3978</v>
      </c>
    </row>
    <row r="73" spans="1:10" x14ac:dyDescent="0.3">
      <c r="A73" s="9" t="s">
        <v>28</v>
      </c>
      <c r="B73" s="43">
        <v>487</v>
      </c>
      <c r="C73" s="8" t="s">
        <v>3965</v>
      </c>
      <c r="D73" t="s">
        <v>3976</v>
      </c>
    </row>
    <row r="74" spans="1:10" x14ac:dyDescent="0.3">
      <c r="A74" s="9" t="s">
        <v>50</v>
      </c>
      <c r="B74" s="43">
        <v>469</v>
      </c>
      <c r="C74" s="9" t="s">
        <v>28</v>
      </c>
      <c r="D74" s="43">
        <v>487</v>
      </c>
    </row>
    <row r="75" spans="1:10" x14ac:dyDescent="0.3">
      <c r="A75" s="9" t="s">
        <v>19</v>
      </c>
      <c r="B75" s="43">
        <v>622</v>
      </c>
      <c r="C75" s="9" t="s">
        <v>50</v>
      </c>
      <c r="D75" s="43">
        <v>469</v>
      </c>
    </row>
    <row r="76" spans="1:10" x14ac:dyDescent="0.3">
      <c r="A76" s="9" t="s">
        <v>33</v>
      </c>
      <c r="B76" s="43">
        <v>422</v>
      </c>
      <c r="C76" s="9" t="s">
        <v>19</v>
      </c>
      <c r="D76" s="43">
        <v>622</v>
      </c>
    </row>
    <row r="77" spans="1:10" x14ac:dyDescent="0.3">
      <c r="A77" s="9" t="s">
        <v>3966</v>
      </c>
      <c r="B77" s="43">
        <v>2000</v>
      </c>
      <c r="C77" s="9" t="s">
        <v>33</v>
      </c>
      <c r="D77" s="43">
        <v>422</v>
      </c>
    </row>
    <row r="78" spans="1:10" x14ac:dyDescent="0.3">
      <c r="C78" s="9" t="s">
        <v>3966</v>
      </c>
      <c r="D78" s="43">
        <v>2000</v>
      </c>
    </row>
    <row r="81" spans="1:2" x14ac:dyDescent="0.3">
      <c r="A81" t="s">
        <v>3975</v>
      </c>
    </row>
    <row r="82" spans="1:2" x14ac:dyDescent="0.3">
      <c r="A82" s="43">
        <v>2172747.6881000004</v>
      </c>
    </row>
    <row r="88" spans="1:2" x14ac:dyDescent="0.3">
      <c r="B88" t="s">
        <v>3980</v>
      </c>
    </row>
    <row r="89" spans="1:2" x14ac:dyDescent="0.3">
      <c r="B89" s="43">
        <v>1086.3738440500001</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85A5-C254-4F76-B4FC-D0E34D21A25B}">
  <dimension ref="A1:T5209"/>
  <sheetViews>
    <sheetView workbookViewId="0">
      <selection activeCell="F9" sqref="F9"/>
    </sheetView>
  </sheetViews>
  <sheetFormatPr defaultRowHeight="14.4" x14ac:dyDescent="0.3"/>
  <cols>
    <col min="1" max="1" width="11.6640625" customWidth="1"/>
    <col min="2" max="2" width="14" customWidth="1"/>
    <col min="3" max="3" width="14.77734375" customWidth="1"/>
    <col min="4" max="4" width="13.5546875" customWidth="1"/>
    <col min="5" max="5" width="11.88671875" customWidth="1"/>
    <col min="6" max="6" width="17.44140625" customWidth="1"/>
    <col min="7" max="7" width="11.44140625" style="19" customWidth="1"/>
    <col min="8" max="8" width="16.44140625" style="22" customWidth="1"/>
    <col min="9" max="9" width="13.109375" style="5" customWidth="1"/>
    <col min="10" max="10" width="16" style="22" customWidth="1"/>
    <col min="11" max="11" width="17.21875" style="25" customWidth="1"/>
    <col min="12" max="12" width="10.5546875" style="13" customWidth="1"/>
    <col min="13" max="13" width="26" style="12" customWidth="1"/>
    <col min="14" max="14" width="12.77734375" style="12" customWidth="1"/>
    <col min="15" max="15" width="16.33203125" style="12" customWidth="1"/>
    <col min="16" max="16" width="27.21875" style="12" customWidth="1"/>
    <col min="17" max="17" width="28.109375" customWidth="1"/>
    <col min="18" max="18" width="12.44140625" customWidth="1"/>
    <col min="19" max="19" width="11.109375" customWidth="1"/>
    <col min="20" max="20" width="17.6640625" customWidth="1"/>
  </cols>
  <sheetData>
    <row r="1" spans="1:20" s="36" customFormat="1" x14ac:dyDescent="0.3">
      <c r="A1" s="27" t="s">
        <v>1944</v>
      </c>
      <c r="B1" s="28" t="s">
        <v>1945</v>
      </c>
      <c r="C1" s="28" t="s">
        <v>0</v>
      </c>
      <c r="D1" s="28" t="s">
        <v>1543</v>
      </c>
      <c r="E1" s="28" t="s">
        <v>1876</v>
      </c>
      <c r="F1" s="28" t="s">
        <v>1949</v>
      </c>
      <c r="G1" s="29" t="s">
        <v>3961</v>
      </c>
      <c r="H1" s="30" t="s">
        <v>1947</v>
      </c>
      <c r="I1" s="31" t="s">
        <v>1948</v>
      </c>
      <c r="J1" s="32" t="s">
        <v>1950</v>
      </c>
      <c r="K1" s="33" t="s">
        <v>7</v>
      </c>
      <c r="L1" s="34" t="s">
        <v>3</v>
      </c>
      <c r="M1" s="35" t="s">
        <v>1544</v>
      </c>
      <c r="N1" s="35" t="s">
        <v>1545</v>
      </c>
      <c r="O1" s="35" t="s">
        <v>1546</v>
      </c>
      <c r="P1" s="35" t="s">
        <v>3971</v>
      </c>
      <c r="Q1" s="28" t="s">
        <v>1877</v>
      </c>
      <c r="R1" s="28" t="s">
        <v>1879</v>
      </c>
      <c r="S1" s="28" t="s">
        <v>1878</v>
      </c>
      <c r="T1" s="28" t="s">
        <v>4</v>
      </c>
    </row>
    <row r="2" spans="1:20" x14ac:dyDescent="0.3">
      <c r="A2" s="11" t="s">
        <v>1951</v>
      </c>
      <c r="B2" s="12">
        <v>45480</v>
      </c>
      <c r="C2" s="12" t="s">
        <v>1283</v>
      </c>
      <c r="D2" s="12" t="s">
        <v>1867</v>
      </c>
      <c r="E2" s="12" t="s">
        <v>1894</v>
      </c>
      <c r="F2" s="12" t="s">
        <v>1952</v>
      </c>
      <c r="G2" s="17">
        <v>1</v>
      </c>
      <c r="H2" s="20">
        <v>218.04</v>
      </c>
      <c r="I2" s="23">
        <v>0.09</v>
      </c>
      <c r="J2" s="25">
        <v>198.41640000000001</v>
      </c>
      <c r="K2" s="25" t="str">
        <f>VLOOKUP(C2,Table5[#All],8,0)</f>
        <v>Gold</v>
      </c>
      <c r="L2" s="13" t="str">
        <f>VLOOKUP(C2,Table5[#All],4,0)</f>
        <v>Male</v>
      </c>
      <c r="M2" s="12" t="str">
        <f>VLOOKUP(D2,Table2[#All],2,0)</f>
        <v>Cricket Bat</v>
      </c>
      <c r="N2" s="12" t="str">
        <f>VLOOKUP(D2,Table2[#All],3)</f>
        <v>Sports</v>
      </c>
      <c r="O2" s="12" t="str">
        <f>VLOOKUP(D2,Table2[#All],4,0)</f>
        <v>Team Sports</v>
      </c>
      <c r="P2" s="12" t="str">
        <f>VLOOKUP(D2,Table2[#All],5,0)</f>
        <v>Khan LLC</v>
      </c>
      <c r="Q2" s="10" t="str">
        <f>VLOOKUP(E2,Table6[#All],2,0)</f>
        <v>Johnson-Wright</v>
      </c>
      <c r="R2" s="10" t="str">
        <f>VLOOKUP(E2,Table6[#All],5,0)</f>
        <v>Outlet</v>
      </c>
      <c r="S2" s="10" t="str">
        <f>VLOOKUP(E2,Table6[#All],3,0)</f>
        <v>North</v>
      </c>
      <c r="T2" s="10" t="str">
        <f>VLOOKUP(E2,Table6[#All],4,0)</f>
        <v>Hoodberg</v>
      </c>
    </row>
    <row r="3" spans="1:20" x14ac:dyDescent="0.3">
      <c r="A3" s="11" t="s">
        <v>1953</v>
      </c>
      <c r="B3" s="12">
        <v>45285</v>
      </c>
      <c r="C3" s="12" t="s">
        <v>1450</v>
      </c>
      <c r="D3" s="12" t="s">
        <v>1798</v>
      </c>
      <c r="E3" s="12" t="s">
        <v>1935</v>
      </c>
      <c r="F3" s="12" t="s">
        <v>1954</v>
      </c>
      <c r="G3" s="17">
        <v>3</v>
      </c>
      <c r="H3" s="20">
        <v>104.47</v>
      </c>
      <c r="I3" s="23">
        <v>0.27</v>
      </c>
      <c r="J3" s="25">
        <v>228.7893</v>
      </c>
      <c r="K3" s="25" t="str">
        <f>VLOOKUP(C3,Table5[#All],8,0)</f>
        <v>Gold</v>
      </c>
      <c r="L3" s="13" t="str">
        <f>VLOOKUP(C3,Table5[#All],4,0)</f>
        <v>Female</v>
      </c>
      <c r="M3" s="12" t="str">
        <f>VLOOKUP(D3,Table2[#All],2,0)</f>
        <v>Bluetooth Car Audio System</v>
      </c>
      <c r="N3" s="12" t="str">
        <f>VLOOKUP(D3,Table2[#All],3)</f>
        <v>Electronics</v>
      </c>
      <c r="O3" s="12" t="str">
        <f>VLOOKUP(D3,Table2[#All],4,0)</f>
        <v>Audio</v>
      </c>
      <c r="P3" s="12" t="str">
        <f>VLOOKUP(D3,Table2[#All],5,0)</f>
        <v>Bruce-Bowen</v>
      </c>
      <c r="Q3" s="12" t="str">
        <f>VLOOKUP(E3,Table6[#All],2,0)</f>
        <v>Holloway Ltd</v>
      </c>
      <c r="R3" s="12" t="str">
        <f>VLOOKUP(E3,Table6[#All],5,0)</f>
        <v>Flagship</v>
      </c>
      <c r="S3" s="12" t="str">
        <f>VLOOKUP(E3,Table6[#All],3,0)</f>
        <v>North</v>
      </c>
      <c r="T3" s="12" t="str">
        <f>VLOOKUP(E3,Table6[#All],4,0)</f>
        <v>Bensonhaven</v>
      </c>
    </row>
    <row r="4" spans="1:20" x14ac:dyDescent="0.3">
      <c r="A4" s="11" t="s">
        <v>1955</v>
      </c>
      <c r="B4" s="12">
        <v>45446</v>
      </c>
      <c r="C4" s="12" t="s">
        <v>215</v>
      </c>
      <c r="D4" s="12" t="s">
        <v>1721</v>
      </c>
      <c r="E4" s="12" t="s">
        <v>1910</v>
      </c>
      <c r="F4" s="12" t="s">
        <v>1952</v>
      </c>
      <c r="G4" s="17">
        <v>4</v>
      </c>
      <c r="H4" s="20">
        <v>914.05</v>
      </c>
      <c r="I4" s="23">
        <v>0.25</v>
      </c>
      <c r="J4" s="25">
        <v>2742.15</v>
      </c>
      <c r="K4" s="25" t="str">
        <f>VLOOKUP(C4,Table5[#All],8,0)</f>
        <v>Gold</v>
      </c>
      <c r="L4" s="13" t="str">
        <f>VLOOKUP(C4,Table5[#All],4,0)</f>
        <v>Female</v>
      </c>
      <c r="M4" s="12" t="str">
        <f>VLOOKUP(D4,Table2[#All],2,0)</f>
        <v>Men's Roll-On Perfume</v>
      </c>
      <c r="N4" s="12" t="str">
        <f>VLOOKUP(D4,Table2[#All],3)</f>
        <v>Beauty</v>
      </c>
      <c r="O4" s="12" t="str">
        <f>VLOOKUP(D4,Table2[#All],4,0)</f>
        <v>Fragrance</v>
      </c>
      <c r="P4" s="12" t="str">
        <f>VLOOKUP(D4,Table2[#All],5,0)</f>
        <v>Sullivan and Sons</v>
      </c>
      <c r="Q4" s="12" t="str">
        <f>VLOOKUP(E4,Table6[#All],2,0)</f>
        <v>Bean, Jones and Park</v>
      </c>
      <c r="R4" s="12" t="str">
        <f>VLOOKUP(E4,Table6[#All],5,0)</f>
        <v>Online</v>
      </c>
      <c r="S4" s="12" t="str">
        <f>VLOOKUP(E4,Table6[#All],3,0)</f>
        <v>West</v>
      </c>
      <c r="T4" s="12" t="str">
        <f>VLOOKUP(E4,Table6[#All],4,0)</f>
        <v>Thompsonborough</v>
      </c>
    </row>
    <row r="5" spans="1:20" x14ac:dyDescent="0.3">
      <c r="A5" s="11" t="s">
        <v>1956</v>
      </c>
      <c r="B5" s="12">
        <v>45259</v>
      </c>
      <c r="C5" s="12" t="s">
        <v>1096</v>
      </c>
      <c r="D5" s="12" t="s">
        <v>1804</v>
      </c>
      <c r="E5" s="12" t="s">
        <v>1910</v>
      </c>
      <c r="F5" s="12" t="s">
        <v>1957</v>
      </c>
      <c r="G5" s="17">
        <v>1</v>
      </c>
      <c r="H5" s="20">
        <v>921.51</v>
      </c>
      <c r="I5" s="23">
        <v>0.16</v>
      </c>
      <c r="J5" s="25">
        <v>774.0684</v>
      </c>
      <c r="K5" s="25" t="str">
        <f>VLOOKUP(C5,Table5[#All],8,0)</f>
        <v>Platinum</v>
      </c>
      <c r="L5" s="13" t="str">
        <f>VLOOKUP(C5,Table5[#All],4,0)</f>
        <v>Female</v>
      </c>
      <c r="M5" s="12" t="str">
        <f>VLOOKUP(D5,Table2[#All],2,0)</f>
        <v>Wireless Mouse</v>
      </c>
      <c r="N5" s="12" t="str">
        <f>VLOOKUP(D5,Table2[#All],3)</f>
        <v>Electronics</v>
      </c>
      <c r="O5" s="12" t="str">
        <f>VLOOKUP(D5,Table2[#All],4,0)</f>
        <v>Computer</v>
      </c>
      <c r="P5" s="12" t="str">
        <f>VLOOKUP(D5,Table2[#All],5,0)</f>
        <v>Larson Ltd</v>
      </c>
      <c r="Q5" s="12" t="str">
        <f>VLOOKUP(E5,Table6[#All],2,0)</f>
        <v>Bean, Jones and Park</v>
      </c>
      <c r="R5" s="12" t="str">
        <f>VLOOKUP(E5,Table6[#All],5,0)</f>
        <v>Online</v>
      </c>
      <c r="S5" s="12" t="str">
        <f>VLOOKUP(E5,Table6[#All],3,0)</f>
        <v>West</v>
      </c>
      <c r="T5" s="12" t="str">
        <f>VLOOKUP(E5,Table6[#All],4,0)</f>
        <v>Thompsonborough</v>
      </c>
    </row>
    <row r="6" spans="1:20" x14ac:dyDescent="0.3">
      <c r="A6" s="11" t="s">
        <v>1958</v>
      </c>
      <c r="B6" s="12">
        <v>45297</v>
      </c>
      <c r="C6" s="12" t="s">
        <v>1524</v>
      </c>
      <c r="D6" s="12" t="s">
        <v>1752</v>
      </c>
      <c r="E6" s="12" t="s">
        <v>1901</v>
      </c>
      <c r="F6" s="12" t="s">
        <v>1952</v>
      </c>
      <c r="G6" s="17">
        <v>3</v>
      </c>
      <c r="H6" s="20">
        <v>745.3</v>
      </c>
      <c r="I6" s="23">
        <v>0.18</v>
      </c>
      <c r="J6" s="25">
        <v>1833.4380000000001</v>
      </c>
      <c r="K6" s="25" t="str">
        <f>VLOOKUP(C6,Table5[#All],8,0)</f>
        <v>Silver</v>
      </c>
      <c r="L6" s="13" t="str">
        <f>VLOOKUP(C6,Table5[#All],4,0)</f>
        <v>Male</v>
      </c>
      <c r="M6" s="12" t="str">
        <f>VLOOKUP(D6,Table2[#All],2,0)</f>
        <v>Men's Hair Styling Gel</v>
      </c>
      <c r="N6" s="12" t="str">
        <f>VLOOKUP(D6,Table2[#All],3)</f>
        <v>Beauty</v>
      </c>
      <c r="O6" s="12" t="str">
        <f>VLOOKUP(D6,Table2[#All],4,0)</f>
        <v>Haircare</v>
      </c>
      <c r="P6" s="12" t="str">
        <f>VLOOKUP(D6,Table2[#All],5,0)</f>
        <v>Cline-Mccarthy</v>
      </c>
      <c r="Q6" s="12" t="str">
        <f>VLOOKUP(E6,Table6[#All],2,0)</f>
        <v>Gray Ltd</v>
      </c>
      <c r="R6" s="12" t="str">
        <f>VLOOKUP(E6,Table6[#All],5,0)</f>
        <v>Outlet</v>
      </c>
      <c r="S6" s="12" t="str">
        <f>VLOOKUP(E6,Table6[#All],3,0)</f>
        <v>North</v>
      </c>
      <c r="T6" s="12" t="str">
        <f>VLOOKUP(E6,Table6[#All],4,0)</f>
        <v>New Michaelchester</v>
      </c>
    </row>
    <row r="7" spans="1:20" x14ac:dyDescent="0.3">
      <c r="A7" s="11" t="s">
        <v>1959</v>
      </c>
      <c r="B7" s="12">
        <v>45499</v>
      </c>
      <c r="C7" s="12" t="s">
        <v>409</v>
      </c>
      <c r="D7" s="12" t="s">
        <v>1611</v>
      </c>
      <c r="E7" s="12" t="s">
        <v>1907</v>
      </c>
      <c r="F7" s="12" t="s">
        <v>1957</v>
      </c>
      <c r="G7" s="17">
        <v>3</v>
      </c>
      <c r="H7" s="20">
        <v>147.01</v>
      </c>
      <c r="I7" s="23">
        <v>0.19</v>
      </c>
      <c r="J7" s="25">
        <v>357.23430000000002</v>
      </c>
      <c r="K7" s="25" t="str">
        <f>VLOOKUP(C7,Table5[#All],8,0)</f>
        <v>Platinum</v>
      </c>
      <c r="L7" s="13" t="str">
        <f>VLOOKUP(C7,Table5[#All],4,0)</f>
        <v>Female</v>
      </c>
      <c r="M7" s="12" t="str">
        <f>VLOOKUP(D7,Table2[#All],2,0)</f>
        <v>4K Home Projector</v>
      </c>
      <c r="N7" s="12" t="str">
        <f>VLOOKUP(D7,Table2[#All],3)</f>
        <v>Electronics</v>
      </c>
      <c r="O7" s="12" t="str">
        <f>VLOOKUP(D7,Table2[#All],4,0)</f>
        <v>Appliances</v>
      </c>
      <c r="P7" s="12" t="str">
        <f>VLOOKUP(D7,Table2[#All],5,0)</f>
        <v>Thomas LLC</v>
      </c>
      <c r="Q7" s="12" t="str">
        <f>VLOOKUP(E7,Table6[#All],2,0)</f>
        <v>Martinez-Mullins</v>
      </c>
      <c r="R7" s="12" t="str">
        <f>VLOOKUP(E7,Table6[#All],5,0)</f>
        <v>Online</v>
      </c>
      <c r="S7" s="12" t="str">
        <f>VLOOKUP(E7,Table6[#All],3,0)</f>
        <v>South</v>
      </c>
      <c r="T7" s="12" t="str">
        <f>VLOOKUP(E7,Table6[#All],4,0)</f>
        <v>Williamsfurt</v>
      </c>
    </row>
    <row r="8" spans="1:20" x14ac:dyDescent="0.3">
      <c r="A8" s="11" t="s">
        <v>1960</v>
      </c>
      <c r="B8" s="12">
        <v>45850</v>
      </c>
      <c r="C8" s="12" t="s">
        <v>78</v>
      </c>
      <c r="D8" s="12" t="s">
        <v>1743</v>
      </c>
      <c r="E8" s="12" t="s">
        <v>1897</v>
      </c>
      <c r="F8" s="12" t="s">
        <v>1954</v>
      </c>
      <c r="G8" s="17">
        <v>2</v>
      </c>
      <c r="H8" s="20">
        <v>785.31</v>
      </c>
      <c r="I8" s="23">
        <v>0.15</v>
      </c>
      <c r="J8" s="25">
        <v>1335.027</v>
      </c>
      <c r="K8" s="25" t="str">
        <f>VLOOKUP(C8,Table5[#All],8,0)</f>
        <v>Bronze</v>
      </c>
      <c r="L8" s="13" t="str">
        <f>VLOOKUP(C8,Table5[#All],4,0)</f>
        <v>Female</v>
      </c>
      <c r="M8" s="12" t="str">
        <f>VLOOKUP(D8,Table2[#All],2,0)</f>
        <v>Premium Blanket Throw</v>
      </c>
      <c r="N8" s="12" t="str">
        <f>VLOOKUP(D8,Table2[#All],3)</f>
        <v>Home</v>
      </c>
      <c r="O8" s="12" t="str">
        <f>VLOOKUP(D8,Table2[#All],4,0)</f>
        <v>Decor</v>
      </c>
      <c r="P8" s="12" t="str">
        <f>VLOOKUP(D8,Table2[#All],5,0)</f>
        <v>Hernandez, Kennedy and Porter</v>
      </c>
      <c r="Q8" s="12" t="str">
        <f>VLOOKUP(E8,Table6[#All],2,0)</f>
        <v>Alexander Group</v>
      </c>
      <c r="R8" s="12" t="str">
        <f>VLOOKUP(E8,Table6[#All],5,0)</f>
        <v>Online</v>
      </c>
      <c r="S8" s="12" t="str">
        <f>VLOOKUP(E8,Table6[#All],3,0)</f>
        <v>South</v>
      </c>
      <c r="T8" s="12" t="str">
        <f>VLOOKUP(E8,Table6[#All],4,0)</f>
        <v>Port Sharon</v>
      </c>
    </row>
    <row r="9" spans="1:20" x14ac:dyDescent="0.3">
      <c r="A9" s="11" t="s">
        <v>1961</v>
      </c>
      <c r="B9" s="12">
        <v>45248</v>
      </c>
      <c r="C9" s="12" t="s">
        <v>517</v>
      </c>
      <c r="D9" s="12" t="s">
        <v>1786</v>
      </c>
      <c r="E9" s="12" t="s">
        <v>1910</v>
      </c>
      <c r="F9" s="12" t="s">
        <v>1954</v>
      </c>
      <c r="G9" s="17">
        <v>4</v>
      </c>
      <c r="H9" s="20">
        <v>342.39</v>
      </c>
      <c r="I9" s="23">
        <v>0.23</v>
      </c>
      <c r="J9" s="25">
        <v>1054.5612000000001</v>
      </c>
      <c r="K9" s="25" t="str">
        <f>VLOOKUP(C9,Table5[#All],8,0)</f>
        <v>Platinum</v>
      </c>
      <c r="L9" s="13" t="str">
        <f>VLOOKUP(C9,Table5[#All],4,0)</f>
        <v>Female</v>
      </c>
      <c r="M9" s="12" t="str">
        <f>VLOOKUP(D9,Table2[#All],2,0)</f>
        <v>Kitchen Storage Rack</v>
      </c>
      <c r="N9" s="12" t="str">
        <f>VLOOKUP(D9,Table2[#All],3)</f>
        <v>Home</v>
      </c>
      <c r="O9" s="12" t="str">
        <f>VLOOKUP(D9,Table2[#All],4,0)</f>
        <v>Storage</v>
      </c>
      <c r="P9" s="12" t="str">
        <f>VLOOKUP(D9,Table2[#All],5,0)</f>
        <v>Duran Group</v>
      </c>
      <c r="Q9" s="12" t="str">
        <f>VLOOKUP(E9,Table6[#All],2,0)</f>
        <v>Bean, Jones and Park</v>
      </c>
      <c r="R9" s="12" t="str">
        <f>VLOOKUP(E9,Table6[#All],5,0)</f>
        <v>Online</v>
      </c>
      <c r="S9" s="12" t="str">
        <f>VLOOKUP(E9,Table6[#All],3,0)</f>
        <v>West</v>
      </c>
      <c r="T9" s="12" t="str">
        <f>VLOOKUP(E9,Table6[#All],4,0)</f>
        <v>Thompsonborough</v>
      </c>
    </row>
    <row r="10" spans="1:20" x14ac:dyDescent="0.3">
      <c r="A10" s="11" t="s">
        <v>1962</v>
      </c>
      <c r="B10" s="12">
        <v>45781</v>
      </c>
      <c r="C10" s="12" t="s">
        <v>623</v>
      </c>
      <c r="D10" s="12" t="s">
        <v>1873</v>
      </c>
      <c r="E10" s="12" t="s">
        <v>1901</v>
      </c>
      <c r="F10" s="12" t="s">
        <v>1954</v>
      </c>
      <c r="G10" s="17">
        <v>2.25</v>
      </c>
      <c r="H10" s="20">
        <v>448.25</v>
      </c>
      <c r="I10" s="23">
        <v>7.0000000000000007E-2</v>
      </c>
      <c r="J10" s="25">
        <v>1250.6175000000001</v>
      </c>
      <c r="K10" s="25" t="str">
        <f>VLOOKUP(C10,Table5[#All],8,0)</f>
        <v>Platinum</v>
      </c>
      <c r="L10" s="13" t="str">
        <f>VLOOKUP(C10,Table5[#All],4,0)</f>
        <v>Female</v>
      </c>
      <c r="M10" s="12" t="str">
        <f>VLOOKUP(D10,Table2[#All],2,0)</f>
        <v>Stainless Steel Cookware Set</v>
      </c>
      <c r="N10" s="12" t="str">
        <f>VLOOKUP(D10,Table2[#All],3)</f>
        <v>Home</v>
      </c>
      <c r="O10" s="12" t="str">
        <f>VLOOKUP(D10,Table2[#All],4,0)</f>
        <v>Kitchen</v>
      </c>
      <c r="P10" s="12" t="str">
        <f>VLOOKUP(D10,Table2[#All],5,0)</f>
        <v>Campbell Ltd</v>
      </c>
      <c r="Q10" s="12" t="str">
        <f>VLOOKUP(E10,Table6[#All],2,0)</f>
        <v>Gray Ltd</v>
      </c>
      <c r="R10" s="12" t="str">
        <f>VLOOKUP(E10,Table6[#All],5,0)</f>
        <v>Outlet</v>
      </c>
      <c r="S10" s="12" t="str">
        <f>VLOOKUP(E10,Table6[#All],3,0)</f>
        <v>North</v>
      </c>
      <c r="T10" s="12" t="str">
        <f>VLOOKUP(E10,Table6[#All],4,0)</f>
        <v>New Michaelchester</v>
      </c>
    </row>
    <row r="11" spans="1:20" x14ac:dyDescent="0.3">
      <c r="A11" s="11" t="s">
        <v>1963</v>
      </c>
      <c r="B11" s="12">
        <v>45869</v>
      </c>
      <c r="C11" s="12" t="s">
        <v>1964</v>
      </c>
      <c r="D11" s="12" t="s">
        <v>1670</v>
      </c>
      <c r="E11" s="12" t="s">
        <v>1880</v>
      </c>
      <c r="F11" s="12" t="s">
        <v>1954</v>
      </c>
      <c r="G11" s="17">
        <v>2</v>
      </c>
      <c r="H11" s="20">
        <v>873.17</v>
      </c>
      <c r="I11" s="23">
        <v>0.23</v>
      </c>
      <c r="J11" s="25">
        <v>1344.6818000000001</v>
      </c>
      <c r="K11" s="25" t="s">
        <v>19</v>
      </c>
      <c r="L11" s="13" t="s">
        <v>16</v>
      </c>
      <c r="M11" s="12" t="str">
        <f>VLOOKUP(D11,Table2[#All],2,0)</f>
        <v>Modern Wall Clock</v>
      </c>
      <c r="N11" s="12" t="str">
        <f>VLOOKUP(D11,Table2[#All],3)</f>
        <v>Home</v>
      </c>
      <c r="O11" s="12" t="str">
        <f>VLOOKUP(D11,Table2[#All],4,0)</f>
        <v>Decor</v>
      </c>
      <c r="P11" s="12" t="str">
        <f>VLOOKUP(D11,Table2[#All],5,0)</f>
        <v>Weiss-Watson</v>
      </c>
      <c r="Q11" s="12" t="str">
        <f>VLOOKUP(E11,Table6[#All],2,0)</f>
        <v>Rivera-Warner</v>
      </c>
      <c r="R11" s="12" t="str">
        <f>VLOOKUP(E11,Table6[#All],5,0)</f>
        <v>Flagship</v>
      </c>
      <c r="S11" s="12" t="str">
        <f>VLOOKUP(E11,Table6[#All],3,0)</f>
        <v>East</v>
      </c>
      <c r="T11" s="12" t="str">
        <f>VLOOKUP(E11,Table6[#All],4,0)</f>
        <v>Washingtonfurt</v>
      </c>
    </row>
    <row r="12" spans="1:20" x14ac:dyDescent="0.3">
      <c r="A12" s="11" t="s">
        <v>1965</v>
      </c>
      <c r="B12" s="12">
        <v>45335</v>
      </c>
      <c r="C12" s="12" t="s">
        <v>245</v>
      </c>
      <c r="D12" s="12" t="s">
        <v>1641</v>
      </c>
      <c r="E12" s="12" t="s">
        <v>1927</v>
      </c>
      <c r="F12" s="12" t="s">
        <v>1952</v>
      </c>
      <c r="G12" s="17">
        <v>1</v>
      </c>
      <c r="H12" s="20">
        <v>278.63</v>
      </c>
      <c r="I12" s="23">
        <v>7.0000000000000007E-2</v>
      </c>
      <c r="J12" s="25">
        <v>259.1259</v>
      </c>
      <c r="K12" s="25" t="str">
        <f>VLOOKUP(C12,Table5[#All],8,0)</f>
        <v>Silver</v>
      </c>
      <c r="L12" s="13" t="str">
        <f>VLOOKUP(C12,Table5[#All],4,0)</f>
        <v>Female</v>
      </c>
      <c r="M12" s="12" t="str">
        <f>VLOOKUP(D12,Table2[#All],2,0)</f>
        <v>Foldable Camping Chair</v>
      </c>
      <c r="N12" s="12" t="str">
        <f>VLOOKUP(D12,Table2[#All],3)</f>
        <v>Sports</v>
      </c>
      <c r="O12" s="12" t="str">
        <f>VLOOKUP(D12,Table2[#All],4,0)</f>
        <v>Outdoor</v>
      </c>
      <c r="P12" s="12" t="str">
        <f>VLOOKUP(D12,Table2[#All],5,0)</f>
        <v>Cook Ltd</v>
      </c>
      <c r="Q12" s="12" t="str">
        <f>VLOOKUP(E12,Table6[#All],2,0)</f>
        <v>Mcdonald Inc</v>
      </c>
      <c r="R12" s="12" t="str">
        <f>VLOOKUP(E12,Table6[#All],5,0)</f>
        <v>Outlet</v>
      </c>
      <c r="S12" s="12" t="str">
        <f>VLOOKUP(E12,Table6[#All],3,0)</f>
        <v>South</v>
      </c>
      <c r="T12" s="12" t="str">
        <f>VLOOKUP(E12,Table6[#All],4,0)</f>
        <v>Christopherland</v>
      </c>
    </row>
    <row r="13" spans="1:20" x14ac:dyDescent="0.3">
      <c r="A13" s="11" t="s">
        <v>1966</v>
      </c>
      <c r="B13" s="12">
        <v>45801</v>
      </c>
      <c r="C13" s="12" t="s">
        <v>1018</v>
      </c>
      <c r="D13" s="12" t="s">
        <v>1689</v>
      </c>
      <c r="E13" s="12" t="s">
        <v>1885</v>
      </c>
      <c r="F13" s="12" t="s">
        <v>1952</v>
      </c>
      <c r="G13" s="17">
        <v>4</v>
      </c>
      <c r="H13" s="20">
        <v>286.92</v>
      </c>
      <c r="I13" s="23">
        <v>0.17</v>
      </c>
      <c r="J13" s="25">
        <v>952.57439999999997</v>
      </c>
      <c r="K13" s="25" t="str">
        <f>VLOOKUP(C13,Table5[#All],8,0)</f>
        <v>Bronze</v>
      </c>
      <c r="L13" s="13" t="str">
        <f>VLOOKUP(C13,Table5[#All],4,0)</f>
        <v>Female</v>
      </c>
      <c r="M13" s="12" t="str">
        <f>VLOOKUP(D13,Table2[#All],2,0)</f>
        <v>Portable Power Bank</v>
      </c>
      <c r="N13" s="12" t="str">
        <f>VLOOKUP(D13,Table2[#All],3)</f>
        <v>Electronics</v>
      </c>
      <c r="O13" s="12" t="str">
        <f>VLOOKUP(D13,Table2[#All],4,0)</f>
        <v>Mobile</v>
      </c>
      <c r="P13" s="12" t="str">
        <f>VLOOKUP(D13,Table2[#All],5,0)</f>
        <v>Cummings and Sons</v>
      </c>
      <c r="Q13" s="12" t="str">
        <f>VLOOKUP(E13,Table6[#All],2,0)</f>
        <v>Martinez, Adkins and Johnson</v>
      </c>
      <c r="R13" s="12" t="str">
        <f>VLOOKUP(E13,Table6[#All],5,0)</f>
        <v>Flagship</v>
      </c>
      <c r="S13" s="12" t="str">
        <f>VLOOKUP(E13,Table6[#All],3,0)</f>
        <v>North</v>
      </c>
      <c r="T13" s="12" t="str">
        <f>VLOOKUP(E13,Table6[#All],4,0)</f>
        <v>Danielmouth</v>
      </c>
    </row>
    <row r="14" spans="1:20" x14ac:dyDescent="0.3">
      <c r="A14" s="11" t="s">
        <v>1967</v>
      </c>
      <c r="B14" s="12">
        <v>45528</v>
      </c>
      <c r="C14" s="12" t="s">
        <v>771</v>
      </c>
      <c r="D14" s="12" t="s">
        <v>1840</v>
      </c>
      <c r="E14" s="12" t="s">
        <v>1897</v>
      </c>
      <c r="F14" s="12" t="s">
        <v>1952</v>
      </c>
      <c r="G14" s="17">
        <v>4</v>
      </c>
      <c r="H14" s="20">
        <v>644.58000000000004</v>
      </c>
      <c r="I14" s="23">
        <v>0.01</v>
      </c>
      <c r="J14" s="25">
        <v>2552.5367999999999</v>
      </c>
      <c r="K14" s="25" t="str">
        <f>VLOOKUP(C14,Table5[#All],8,0)</f>
        <v>Gold</v>
      </c>
      <c r="L14" s="13" t="str">
        <f>VLOOKUP(C14,Table5[#All],4,0)</f>
        <v>Female</v>
      </c>
      <c r="M14" s="12" t="str">
        <f>VLOOKUP(D14,Table2[#All],2,0)</f>
        <v>Sports Wrist Sweatbands</v>
      </c>
      <c r="N14" s="12" t="str">
        <f>VLOOKUP(D14,Table2[#All],3)</f>
        <v>Sports</v>
      </c>
      <c r="O14" s="12" t="str">
        <f>VLOOKUP(D14,Table2[#All],4,0)</f>
        <v>Accessories</v>
      </c>
      <c r="P14" s="12" t="str">
        <f>VLOOKUP(D14,Table2[#All],5,0)</f>
        <v>Olsen-Daniels</v>
      </c>
      <c r="Q14" s="12" t="str">
        <f>VLOOKUP(E14,Table6[#All],2,0)</f>
        <v>Alexander Group</v>
      </c>
      <c r="R14" s="12" t="str">
        <f>VLOOKUP(E14,Table6[#All],5,0)</f>
        <v>Online</v>
      </c>
      <c r="S14" s="12" t="str">
        <f>VLOOKUP(E14,Table6[#All],3,0)</f>
        <v>South</v>
      </c>
      <c r="T14" s="12" t="str">
        <f>VLOOKUP(E14,Table6[#All],4,0)</f>
        <v>Port Sharon</v>
      </c>
    </row>
    <row r="15" spans="1:20" x14ac:dyDescent="0.3">
      <c r="A15" s="11" t="s">
        <v>1968</v>
      </c>
      <c r="B15" s="12">
        <v>45875</v>
      </c>
      <c r="C15" s="12" t="s">
        <v>1382</v>
      </c>
      <c r="D15" s="12" t="s">
        <v>1673</v>
      </c>
      <c r="E15" s="12" t="s">
        <v>1932</v>
      </c>
      <c r="F15" s="12" t="s">
        <v>1954</v>
      </c>
      <c r="G15" s="17">
        <v>2</v>
      </c>
      <c r="H15" s="20">
        <v>316.89999999999998</v>
      </c>
      <c r="I15" s="23">
        <v>0.3</v>
      </c>
      <c r="J15" s="25">
        <v>443.66</v>
      </c>
      <c r="K15" s="25" t="str">
        <f>VLOOKUP(C15,Table5[#All],8,0)</f>
        <v>Silver</v>
      </c>
      <c r="L15" s="13" t="str">
        <f>VLOOKUP(C15,Table5[#All],4,0)</f>
        <v>Male</v>
      </c>
      <c r="M15" s="12" t="str">
        <f>VLOOKUP(D15,Table2[#All],2,0)</f>
        <v>Gaming Mechanical Keyboard</v>
      </c>
      <c r="N15" s="12" t="str">
        <f>VLOOKUP(D15,Table2[#All],3)</f>
        <v>Electronics</v>
      </c>
      <c r="O15" s="12" t="str">
        <f>VLOOKUP(D15,Table2[#All],4,0)</f>
        <v>Computer</v>
      </c>
      <c r="P15" s="12" t="str">
        <f>VLOOKUP(D15,Table2[#All],5,0)</f>
        <v>Lucero LLC</v>
      </c>
      <c r="Q15" s="12" t="str">
        <f>VLOOKUP(E15,Table6[#All],2,0)</f>
        <v>Frederick-Wright</v>
      </c>
      <c r="R15" s="12" t="str">
        <f>VLOOKUP(E15,Table6[#All],5,0)</f>
        <v>Flagship</v>
      </c>
      <c r="S15" s="12" t="str">
        <f>VLOOKUP(E15,Table6[#All],3,0)</f>
        <v>West</v>
      </c>
      <c r="T15" s="12" t="str">
        <f>VLOOKUP(E15,Table6[#All],4,0)</f>
        <v>New Jimmymouth</v>
      </c>
    </row>
    <row r="16" spans="1:20" x14ac:dyDescent="0.3">
      <c r="A16" s="11" t="s">
        <v>1969</v>
      </c>
      <c r="B16" s="12">
        <v>45829</v>
      </c>
      <c r="C16" s="12" t="s">
        <v>1102</v>
      </c>
      <c r="D16" s="12" t="s">
        <v>1641</v>
      </c>
      <c r="E16" s="12" t="s">
        <v>1929</v>
      </c>
      <c r="F16" s="12" t="s">
        <v>1954</v>
      </c>
      <c r="G16" s="17">
        <v>4</v>
      </c>
      <c r="H16" s="20">
        <v>403.47</v>
      </c>
      <c r="I16" s="23">
        <v>0.28999999999999998</v>
      </c>
      <c r="J16" s="25">
        <v>1145.8548000000001</v>
      </c>
      <c r="K16" s="25" t="str">
        <f>VLOOKUP(C16,Table5[#All],8,0)</f>
        <v>Silver</v>
      </c>
      <c r="L16" s="13" t="str">
        <f>VLOOKUP(C16,Table5[#All],4,0)</f>
        <v>Male</v>
      </c>
      <c r="M16" s="12" t="str">
        <f>VLOOKUP(D16,Table2[#All],2,0)</f>
        <v>Foldable Camping Chair</v>
      </c>
      <c r="N16" s="12" t="str">
        <f>VLOOKUP(D16,Table2[#All],3)</f>
        <v>Sports</v>
      </c>
      <c r="O16" s="12" t="str">
        <f>VLOOKUP(D16,Table2[#All],4,0)</f>
        <v>Outdoor</v>
      </c>
      <c r="P16" s="12" t="str">
        <f>VLOOKUP(D16,Table2[#All],5,0)</f>
        <v>Cook Ltd</v>
      </c>
      <c r="Q16" s="12" t="str">
        <f>VLOOKUP(E16,Table6[#All],2,0)</f>
        <v>Shelton PLC</v>
      </c>
      <c r="R16" s="12" t="str">
        <f>VLOOKUP(E16,Table6[#All],5,0)</f>
        <v>Flagship</v>
      </c>
      <c r="S16" s="12" t="str">
        <f>VLOOKUP(E16,Table6[#All],3,0)</f>
        <v>North</v>
      </c>
      <c r="T16" s="12" t="str">
        <f>VLOOKUP(E16,Table6[#All],4,0)</f>
        <v>East Jenniferstad</v>
      </c>
    </row>
    <row r="17" spans="1:20" x14ac:dyDescent="0.3">
      <c r="A17" s="11" t="s">
        <v>1970</v>
      </c>
      <c r="B17" s="12">
        <v>45636</v>
      </c>
      <c r="C17" s="12" t="s">
        <v>1360</v>
      </c>
      <c r="D17" s="12" t="s">
        <v>1679</v>
      </c>
      <c r="E17" s="12" t="s">
        <v>1914</v>
      </c>
      <c r="F17" s="12" t="s">
        <v>1957</v>
      </c>
      <c r="G17" s="17">
        <v>2.125</v>
      </c>
      <c r="H17" s="20">
        <v>871.34</v>
      </c>
      <c r="I17" s="23">
        <v>0.04</v>
      </c>
      <c r="J17" s="25">
        <v>2509.4591999999998</v>
      </c>
      <c r="K17" s="25" t="str">
        <f>VLOOKUP(C17,Table5[#All],8,0)</f>
        <v>Silver</v>
      </c>
      <c r="L17" s="13" t="str">
        <f>VLOOKUP(C17,Table5[#All],4,0)</f>
        <v>Female</v>
      </c>
      <c r="M17" s="12" t="str">
        <f>VLOOKUP(D17,Table2[#All],2,0)</f>
        <v>Women's Summer Dress</v>
      </c>
      <c r="N17" s="12" t="str">
        <f>VLOOKUP(D17,Table2[#All],3)</f>
        <v>Clothing</v>
      </c>
      <c r="O17" s="12" t="str">
        <f>VLOOKUP(D17,Table2[#All],4,0)</f>
        <v>Tops</v>
      </c>
      <c r="P17" s="12" t="str">
        <f>VLOOKUP(D17,Table2[#All],5,0)</f>
        <v>Smith-Mills</v>
      </c>
      <c r="Q17" s="12" t="str">
        <f>VLOOKUP(E17,Table6[#All],2,0)</f>
        <v>Moore, Padilla and Butler</v>
      </c>
      <c r="R17" s="12" t="str">
        <f>VLOOKUP(E17,Table6[#All],5,0)</f>
        <v>Flagship</v>
      </c>
      <c r="S17" s="12" t="str">
        <f>VLOOKUP(E17,Table6[#All],3,0)</f>
        <v>South</v>
      </c>
      <c r="T17" s="12" t="str">
        <f>VLOOKUP(E17,Table6[#All],4,0)</f>
        <v>East Johnstad</v>
      </c>
    </row>
    <row r="18" spans="1:20" x14ac:dyDescent="0.3">
      <c r="A18" s="11" t="s">
        <v>1971</v>
      </c>
      <c r="B18" s="12">
        <v>45913</v>
      </c>
      <c r="C18" s="12" t="s">
        <v>888</v>
      </c>
      <c r="D18" s="12" t="s">
        <v>1770</v>
      </c>
      <c r="E18" s="12" t="s">
        <v>1941</v>
      </c>
      <c r="F18" s="12" t="s">
        <v>1952</v>
      </c>
      <c r="G18" s="17">
        <v>2</v>
      </c>
      <c r="H18" s="20">
        <v>451.98</v>
      </c>
      <c r="I18" s="23">
        <v>0.25</v>
      </c>
      <c r="J18" s="25">
        <v>677.97</v>
      </c>
      <c r="K18" s="25" t="str">
        <f>VLOOKUP(C18,Table5[#All],8,0)</f>
        <v>Gold</v>
      </c>
      <c r="L18" s="13" t="str">
        <f>VLOOKUP(C18,Table5[#All],4,0)</f>
        <v>Male</v>
      </c>
      <c r="M18" s="12" t="str">
        <f>VLOOKUP(D18,Table2[#All],2,0)</f>
        <v>Adjustable Dumbbells 20kg</v>
      </c>
      <c r="N18" s="12" t="str">
        <f>VLOOKUP(D18,Table2[#All],3)</f>
        <v>Sports</v>
      </c>
      <c r="O18" s="12" t="str">
        <f>VLOOKUP(D18,Table2[#All],4,0)</f>
        <v>Fitness</v>
      </c>
      <c r="P18" s="12" t="str">
        <f>VLOOKUP(D18,Table2[#All],5,0)</f>
        <v>Montgomery, Benton and Miller</v>
      </c>
      <c r="Q18" s="12" t="str">
        <f>VLOOKUP(E18,Table6[#All],2,0)</f>
        <v>Mann-Austin</v>
      </c>
      <c r="R18" s="12" t="str">
        <f>VLOOKUP(E18,Table6[#All],5,0)</f>
        <v>Online</v>
      </c>
      <c r="S18" s="12" t="str">
        <f>VLOOKUP(E18,Table6[#All],3,0)</f>
        <v>East</v>
      </c>
      <c r="T18" s="12" t="str">
        <f>VLOOKUP(E18,Table6[#All],4,0)</f>
        <v>Vasquezborough</v>
      </c>
    </row>
    <row r="19" spans="1:20" x14ac:dyDescent="0.3">
      <c r="A19" s="11" t="s">
        <v>1972</v>
      </c>
      <c r="B19" s="12">
        <v>45637</v>
      </c>
      <c r="C19" s="12" t="s">
        <v>292</v>
      </c>
      <c r="D19" s="12" t="s">
        <v>1651</v>
      </c>
      <c r="E19" s="12" t="s">
        <v>1897</v>
      </c>
      <c r="F19" s="12" t="s">
        <v>1952</v>
      </c>
      <c r="G19" s="17">
        <v>2</v>
      </c>
      <c r="H19" s="20">
        <v>502.69</v>
      </c>
      <c r="I19" s="23">
        <v>0.23</v>
      </c>
      <c r="J19" s="25">
        <v>774.14260000000002</v>
      </c>
      <c r="K19" s="25" t="str">
        <f>VLOOKUP(C19,Table5[#All],8,0)</f>
        <v>Platinum</v>
      </c>
      <c r="L19" s="13" t="str">
        <f>VLOOKUP(C19,Table5[#All],4,0)</f>
        <v>Female</v>
      </c>
      <c r="M19" s="12" t="str">
        <f>VLOOKUP(D19,Table2[#All],2,0)</f>
        <v>Decorative Floor Vase</v>
      </c>
      <c r="N19" s="12" t="str">
        <f>VLOOKUP(D19,Table2[#All],3)</f>
        <v>Home</v>
      </c>
      <c r="O19" s="12" t="str">
        <f>VLOOKUP(D19,Table2[#All],4,0)</f>
        <v>Decor</v>
      </c>
      <c r="P19" s="12" t="str">
        <f>VLOOKUP(D19,Table2[#All],5,0)</f>
        <v>Khan, Jones and Paul</v>
      </c>
      <c r="Q19" s="12" t="str">
        <f>VLOOKUP(E19,Table6[#All],2,0)</f>
        <v>Alexander Group</v>
      </c>
      <c r="R19" s="12" t="str">
        <f>VLOOKUP(E19,Table6[#All],5,0)</f>
        <v>Online</v>
      </c>
      <c r="S19" s="12" t="str">
        <f>VLOOKUP(E19,Table6[#All],3,0)</f>
        <v>South</v>
      </c>
      <c r="T19" s="12" t="str">
        <f>VLOOKUP(E19,Table6[#All],4,0)</f>
        <v>Port Sharon</v>
      </c>
    </row>
    <row r="20" spans="1:20" x14ac:dyDescent="0.3">
      <c r="A20" s="11" t="s">
        <v>1973</v>
      </c>
      <c r="B20" s="12">
        <v>45517</v>
      </c>
      <c r="C20" s="12" t="s">
        <v>342</v>
      </c>
      <c r="D20" s="12" t="s">
        <v>1689</v>
      </c>
      <c r="E20" s="12" t="s">
        <v>1897</v>
      </c>
      <c r="F20" s="12" t="s">
        <v>1957</v>
      </c>
      <c r="G20" s="17">
        <v>2</v>
      </c>
      <c r="H20" s="20">
        <v>559.23</v>
      </c>
      <c r="I20" s="23">
        <v>0.25</v>
      </c>
      <c r="J20" s="25">
        <v>838.84500000000003</v>
      </c>
      <c r="K20" s="25" t="str">
        <f>VLOOKUP(C20,Table5[#All],8,0)</f>
        <v>Gold</v>
      </c>
      <c r="L20" s="13" t="str">
        <f>VLOOKUP(C20,Table5[#All],4,0)</f>
        <v>Female</v>
      </c>
      <c r="M20" s="12" t="str">
        <f>VLOOKUP(D20,Table2[#All],2,0)</f>
        <v>Portable Power Bank</v>
      </c>
      <c r="N20" s="12" t="str">
        <f>VLOOKUP(D20,Table2[#All],3)</f>
        <v>Electronics</v>
      </c>
      <c r="O20" s="12" t="str">
        <f>VLOOKUP(D20,Table2[#All],4,0)</f>
        <v>Mobile</v>
      </c>
      <c r="P20" s="12" t="str">
        <f>VLOOKUP(D20,Table2[#All],5,0)</f>
        <v>Cummings and Sons</v>
      </c>
      <c r="Q20" s="12" t="str">
        <f>VLOOKUP(E20,Table6[#All],2,0)</f>
        <v>Alexander Group</v>
      </c>
      <c r="R20" s="12" t="str">
        <f>VLOOKUP(E20,Table6[#All],5,0)</f>
        <v>Online</v>
      </c>
      <c r="S20" s="12" t="str">
        <f>VLOOKUP(E20,Table6[#All],3,0)</f>
        <v>South</v>
      </c>
      <c r="T20" s="12" t="str">
        <f>VLOOKUP(E20,Table6[#All],4,0)</f>
        <v>Port Sharon</v>
      </c>
    </row>
    <row r="21" spans="1:20" x14ac:dyDescent="0.3">
      <c r="A21" s="11" t="s">
        <v>1974</v>
      </c>
      <c r="B21" s="12">
        <v>45369</v>
      </c>
      <c r="C21" s="12" t="s">
        <v>777</v>
      </c>
      <c r="D21" s="12" t="s">
        <v>1755</v>
      </c>
      <c r="E21" s="12" t="s">
        <v>1925</v>
      </c>
      <c r="F21" s="12" t="s">
        <v>1957</v>
      </c>
      <c r="G21" s="17">
        <v>4</v>
      </c>
      <c r="H21" s="20">
        <v>398.88599999999997</v>
      </c>
      <c r="I21" s="23">
        <v>0.04</v>
      </c>
      <c r="J21" s="25">
        <v>1782.4512</v>
      </c>
      <c r="K21" s="25" t="str">
        <f>VLOOKUP(C21,Table5[#All],8,0)</f>
        <v>Platinum</v>
      </c>
      <c r="L21" s="13" t="str">
        <f>VLOOKUP(C21,Table5[#All],4,0)</f>
        <v>Female</v>
      </c>
      <c r="M21" s="12" t="str">
        <f>VLOOKUP(D21,Table2[#All],2,0)</f>
        <v>Luxury Perfume Spray</v>
      </c>
      <c r="N21" s="12" t="str">
        <f>VLOOKUP(D21,Table2[#All],3)</f>
        <v>Beauty</v>
      </c>
      <c r="O21" s="12" t="str">
        <f>VLOOKUP(D21,Table2[#All],4,0)</f>
        <v>Fragrance</v>
      </c>
      <c r="P21" s="12" t="str">
        <f>VLOOKUP(D21,Table2[#All],5,0)</f>
        <v>Gibson, Green and Lopez</v>
      </c>
      <c r="Q21" s="12" t="str">
        <f>VLOOKUP(E21,Table6[#All],2,0)</f>
        <v>Gardner, Humphrey and Contreras</v>
      </c>
      <c r="R21" s="12" t="str">
        <f>VLOOKUP(E21,Table6[#All],5,0)</f>
        <v>Flagship</v>
      </c>
      <c r="S21" s="12" t="str">
        <f>VLOOKUP(E21,Table6[#All],3,0)</f>
        <v>East</v>
      </c>
      <c r="T21" s="12" t="str">
        <f>VLOOKUP(E21,Table6[#All],4,0)</f>
        <v>Johnsonville</v>
      </c>
    </row>
    <row r="22" spans="1:20" x14ac:dyDescent="0.3">
      <c r="A22" s="11" t="s">
        <v>1975</v>
      </c>
      <c r="B22" s="12">
        <v>45843</v>
      </c>
      <c r="C22" s="12" t="s">
        <v>493</v>
      </c>
      <c r="D22" s="12" t="s">
        <v>1792</v>
      </c>
      <c r="E22" s="12" t="s">
        <v>1935</v>
      </c>
      <c r="F22" s="12" t="s">
        <v>1957</v>
      </c>
      <c r="G22" s="17">
        <v>3</v>
      </c>
      <c r="H22" s="20">
        <v>986.04</v>
      </c>
      <c r="I22" s="23">
        <v>0.27</v>
      </c>
      <c r="J22" s="25">
        <v>2159.4276</v>
      </c>
      <c r="K22" s="25" t="str">
        <f>VLOOKUP(C22,Table5[#All],8,0)</f>
        <v>Bronze</v>
      </c>
      <c r="L22" s="13" t="str">
        <f>VLOOKUP(C22,Table5[#All],4,0)</f>
        <v>Female</v>
      </c>
      <c r="M22" s="12" t="str">
        <f>VLOOKUP(D22,Table2[#All],2,0)</f>
        <v>Professional Jump Rope</v>
      </c>
      <c r="N22" s="12" t="str">
        <f>VLOOKUP(D22,Table2[#All],3)</f>
        <v>Sports</v>
      </c>
      <c r="O22" s="12" t="str">
        <f>VLOOKUP(D22,Table2[#All],4,0)</f>
        <v>Fitness</v>
      </c>
      <c r="P22" s="12" t="str">
        <f>VLOOKUP(D22,Table2[#All],5,0)</f>
        <v>Davis PLC</v>
      </c>
      <c r="Q22" s="12" t="str">
        <f>VLOOKUP(E22,Table6[#All],2,0)</f>
        <v>Holloway Ltd</v>
      </c>
      <c r="R22" s="12" t="str">
        <f>VLOOKUP(E22,Table6[#All],5,0)</f>
        <v>Flagship</v>
      </c>
      <c r="S22" s="12" t="str">
        <f>VLOOKUP(E22,Table6[#All],3,0)</f>
        <v>North</v>
      </c>
      <c r="T22" s="12" t="str">
        <f>VLOOKUP(E22,Table6[#All],4,0)</f>
        <v>Bensonhaven</v>
      </c>
    </row>
    <row r="23" spans="1:20" x14ac:dyDescent="0.3">
      <c r="A23" s="11" t="s">
        <v>1976</v>
      </c>
      <c r="B23" s="12">
        <v>45447</v>
      </c>
      <c r="C23" s="12" t="s">
        <v>1246</v>
      </c>
      <c r="D23" s="12" t="s">
        <v>1702</v>
      </c>
      <c r="E23" s="12" t="s">
        <v>1938</v>
      </c>
      <c r="F23" s="12" t="s">
        <v>1952</v>
      </c>
      <c r="G23" s="17">
        <v>1</v>
      </c>
      <c r="H23" s="20">
        <v>589.55999999999995</v>
      </c>
      <c r="I23" s="23">
        <v>0.22</v>
      </c>
      <c r="J23" s="25">
        <v>459.85680000000002</v>
      </c>
      <c r="K23" s="25" t="str">
        <f>VLOOKUP(C23,Table5[#All],8,0)</f>
        <v>Silver</v>
      </c>
      <c r="L23" s="13" t="str">
        <f>VLOOKUP(C23,Table5[#All],4,0)</f>
        <v>Female</v>
      </c>
      <c r="M23" s="12" t="str">
        <f>VLOOKUP(D23,Table2[#All],2,0)</f>
        <v>USB External Hard Drive</v>
      </c>
      <c r="N23" s="12" t="str">
        <f>VLOOKUP(D23,Table2[#All],3)</f>
        <v>Electronics</v>
      </c>
      <c r="O23" s="12" t="str">
        <f>VLOOKUP(D23,Table2[#All],4,0)</f>
        <v>Computer</v>
      </c>
      <c r="P23" s="12" t="str">
        <f>VLOOKUP(D23,Table2[#All],5,0)</f>
        <v>Robinson Inc</v>
      </c>
      <c r="Q23" s="12" t="str">
        <f>VLOOKUP(E23,Table6[#All],2,0)</f>
        <v>Guerrero-Schmitt</v>
      </c>
      <c r="R23" s="12" t="str">
        <f>VLOOKUP(E23,Table6[#All],5,0)</f>
        <v>Flagship</v>
      </c>
      <c r="S23" s="12" t="str">
        <f>VLOOKUP(E23,Table6[#All],3,0)</f>
        <v>East</v>
      </c>
      <c r="T23" s="12" t="str">
        <f>VLOOKUP(E23,Table6[#All],4,0)</f>
        <v>East Stevechester</v>
      </c>
    </row>
    <row r="24" spans="1:20" x14ac:dyDescent="0.3">
      <c r="A24" s="11" t="s">
        <v>1977</v>
      </c>
      <c r="B24" s="12">
        <v>45394</v>
      </c>
      <c r="C24" s="12" t="s">
        <v>1476</v>
      </c>
      <c r="D24" s="12" t="s">
        <v>1783</v>
      </c>
      <c r="E24" s="12" t="s">
        <v>1917</v>
      </c>
      <c r="F24" s="12" t="s">
        <v>1954</v>
      </c>
      <c r="G24" s="17">
        <v>3</v>
      </c>
      <c r="H24" s="20">
        <v>979.42</v>
      </c>
      <c r="I24" s="23">
        <v>0.03</v>
      </c>
      <c r="J24" s="25">
        <v>2850.1122</v>
      </c>
      <c r="K24" s="25" t="str">
        <f>VLOOKUP(C24,Table5[#All],8,0)</f>
        <v>Gold</v>
      </c>
      <c r="L24" s="13" t="str">
        <f>VLOOKUP(C24,Table5[#All],4,0)</f>
        <v>Female</v>
      </c>
      <c r="M24" s="12" t="str">
        <f>VLOOKUP(D24,Table2[#All],2,0)</f>
        <v>Men's Sports Shorts</v>
      </c>
      <c r="N24" s="12" t="str">
        <f>VLOOKUP(D24,Table2[#All],3)</f>
        <v>Clothing</v>
      </c>
      <c r="O24" s="12" t="str">
        <f>VLOOKUP(D24,Table2[#All],4,0)</f>
        <v>Bottoms</v>
      </c>
      <c r="P24" s="12" t="str">
        <f>VLOOKUP(D24,Table2[#All],5,0)</f>
        <v>Fitzpatrick Ltd</v>
      </c>
      <c r="Q24" s="12" t="str">
        <f>VLOOKUP(E24,Table6[#All],2,0)</f>
        <v>Hill, Wagner and Ballard</v>
      </c>
      <c r="R24" s="12" t="str">
        <f>VLOOKUP(E24,Table6[#All],5,0)</f>
        <v>Online</v>
      </c>
      <c r="S24" s="12" t="str">
        <f>VLOOKUP(E24,Table6[#All],3,0)</f>
        <v>East</v>
      </c>
      <c r="T24" s="12" t="str">
        <f>VLOOKUP(E24,Table6[#All],4,0)</f>
        <v>East Davidville</v>
      </c>
    </row>
    <row r="25" spans="1:20" x14ac:dyDescent="0.3">
      <c r="A25" s="11" t="s">
        <v>1978</v>
      </c>
      <c r="B25" s="12">
        <v>45466</v>
      </c>
      <c r="C25" s="12" t="s">
        <v>1162</v>
      </c>
      <c r="D25" s="12" t="s">
        <v>1600</v>
      </c>
      <c r="E25" s="12" t="s">
        <v>1910</v>
      </c>
      <c r="F25" s="12" t="s">
        <v>1952</v>
      </c>
      <c r="G25" s="17">
        <v>1</v>
      </c>
      <c r="H25" s="20">
        <v>719.28</v>
      </c>
      <c r="I25" s="23">
        <v>0.08</v>
      </c>
      <c r="J25" s="25">
        <v>661.73760000000004</v>
      </c>
      <c r="K25" s="25" t="str">
        <f>VLOOKUP(C25,Table5[#All],8,0)</f>
        <v>Platinum</v>
      </c>
      <c r="L25" s="13" t="str">
        <f>VLOOKUP(C25,Table5[#All],4,0)</f>
        <v>Female</v>
      </c>
      <c r="M25" s="12" t="str">
        <f>VLOOKUP(D25,Table2[#All],2,0)</f>
        <v>Hair Strengthening Shampoo</v>
      </c>
      <c r="N25" s="12" t="str">
        <f>VLOOKUP(D25,Table2[#All],3)</f>
        <v>Beauty</v>
      </c>
      <c r="O25" s="12" t="str">
        <f>VLOOKUP(D25,Table2[#All],4,0)</f>
        <v>Haircare</v>
      </c>
      <c r="P25" s="12" t="str">
        <f>VLOOKUP(D25,Table2[#All],5,0)</f>
        <v>Rice LLC</v>
      </c>
      <c r="Q25" s="12" t="str">
        <f>VLOOKUP(E25,Table6[#All],2,0)</f>
        <v>Bean, Jones and Park</v>
      </c>
      <c r="R25" s="12" t="str">
        <f>VLOOKUP(E25,Table6[#All],5,0)</f>
        <v>Online</v>
      </c>
      <c r="S25" s="12" t="str">
        <f>VLOOKUP(E25,Table6[#All],3,0)</f>
        <v>West</v>
      </c>
      <c r="T25" s="12" t="str">
        <f>VLOOKUP(E25,Table6[#All],4,0)</f>
        <v>Thompsonborough</v>
      </c>
    </row>
    <row r="26" spans="1:20" x14ac:dyDescent="0.3">
      <c r="A26" s="11" t="s">
        <v>1979</v>
      </c>
      <c r="B26" s="12">
        <v>45908</v>
      </c>
      <c r="C26" s="12" t="s">
        <v>620</v>
      </c>
      <c r="D26" s="12" t="s">
        <v>1776</v>
      </c>
      <c r="E26" s="12" t="s">
        <v>1904</v>
      </c>
      <c r="F26" s="12" t="s">
        <v>1952</v>
      </c>
      <c r="G26" s="17">
        <v>3</v>
      </c>
      <c r="H26" s="20">
        <v>77.599999999999994</v>
      </c>
      <c r="I26" s="23">
        <v>7.0000000000000007E-2</v>
      </c>
      <c r="J26" s="25">
        <v>216.50399999999999</v>
      </c>
      <c r="K26" s="25" t="str">
        <f>VLOOKUP(C26,Table5[#All],8,0)</f>
        <v>Silver</v>
      </c>
      <c r="L26" s="13" t="str">
        <f>VLOOKUP(C26,Table5[#All],4,0)</f>
        <v>Male</v>
      </c>
      <c r="M26" s="12" t="str">
        <f>VLOOKUP(D26,Table2[#All],2,0)</f>
        <v>Smart LED Light Strip</v>
      </c>
      <c r="N26" s="12" t="str">
        <f>VLOOKUP(D26,Table2[#All],3)</f>
        <v>Electronics</v>
      </c>
      <c r="O26" s="12" t="str">
        <f>VLOOKUP(D26,Table2[#All],4,0)</f>
        <v>Accessories</v>
      </c>
      <c r="P26" s="12" t="str">
        <f>VLOOKUP(D26,Table2[#All],5,0)</f>
        <v>Flores-Davis</v>
      </c>
      <c r="Q26" s="12" t="str">
        <f>VLOOKUP(E26,Table6[#All],2,0)</f>
        <v>Benson-Elliott</v>
      </c>
      <c r="R26" s="12" t="str">
        <f>VLOOKUP(E26,Table6[#All],5,0)</f>
        <v>Online</v>
      </c>
      <c r="S26" s="12" t="str">
        <f>VLOOKUP(E26,Table6[#All],3,0)</f>
        <v>East</v>
      </c>
      <c r="T26" s="12" t="str">
        <f>VLOOKUP(E26,Table6[#All],4,0)</f>
        <v>Port Josephberg</v>
      </c>
    </row>
    <row r="27" spans="1:20" x14ac:dyDescent="0.3">
      <c r="A27" s="11" t="s">
        <v>1980</v>
      </c>
      <c r="B27" s="12">
        <v>45552</v>
      </c>
      <c r="C27" s="12" t="s">
        <v>1201</v>
      </c>
      <c r="D27" s="12" t="s">
        <v>1570</v>
      </c>
      <c r="E27" s="12" t="s">
        <v>1894</v>
      </c>
      <c r="F27" s="12" t="s">
        <v>1954</v>
      </c>
      <c r="G27" s="17">
        <v>4</v>
      </c>
      <c r="H27" s="20">
        <v>852.71</v>
      </c>
      <c r="I27" s="23">
        <v>0.14000000000000001</v>
      </c>
      <c r="J27" s="25">
        <v>2933.3224</v>
      </c>
      <c r="K27" s="25" t="str">
        <f>VLOOKUP(C27,Table5[#All],8,0)</f>
        <v>Silver</v>
      </c>
      <c r="L27" s="13" t="str">
        <f>VLOOKUP(C27,Table5[#All],4,0)</f>
        <v>Male</v>
      </c>
      <c r="M27" s="12" t="str">
        <f>VLOOKUP(D27,Table2[#All],2,0)</f>
        <v>Men's Leather Belt</v>
      </c>
      <c r="N27" s="12" t="str">
        <f>VLOOKUP(D27,Table2[#All],3)</f>
        <v>Beauty</v>
      </c>
      <c r="O27" s="12" t="str">
        <f>VLOOKUP(D27,Table2[#All],4,0)</f>
        <v>Accessories</v>
      </c>
      <c r="P27" s="12" t="str">
        <f>VLOOKUP(D27,Table2[#All],5,0)</f>
        <v>Baldwin, Garza and Gonzalez</v>
      </c>
      <c r="Q27" s="12" t="str">
        <f>VLOOKUP(E27,Table6[#All],2,0)</f>
        <v>Johnson-Wright</v>
      </c>
      <c r="R27" s="12" t="str">
        <f>VLOOKUP(E27,Table6[#All],5,0)</f>
        <v>Outlet</v>
      </c>
      <c r="S27" s="12" t="str">
        <f>VLOOKUP(E27,Table6[#All],3,0)</f>
        <v>North</v>
      </c>
      <c r="T27" s="12" t="str">
        <f>VLOOKUP(E27,Table6[#All],4,0)</f>
        <v>Hoodberg</v>
      </c>
    </row>
    <row r="28" spans="1:20" x14ac:dyDescent="0.3">
      <c r="A28" s="11" t="s">
        <v>1981</v>
      </c>
      <c r="B28" s="12">
        <v>45294</v>
      </c>
      <c r="C28" s="12" t="s">
        <v>700</v>
      </c>
      <c r="D28" s="12" t="s">
        <v>1870</v>
      </c>
      <c r="E28" s="12" t="s">
        <v>1910</v>
      </c>
      <c r="F28" s="12" t="s">
        <v>1952</v>
      </c>
      <c r="G28" s="17">
        <v>4</v>
      </c>
      <c r="H28" s="20">
        <v>156.16</v>
      </c>
      <c r="I28" s="23">
        <v>0.13777777777777778</v>
      </c>
      <c r="J28" s="25">
        <v>599.65440000000001</v>
      </c>
      <c r="K28" s="25" t="str">
        <f>VLOOKUP(C28,Table5[#All],8,0)</f>
        <v>Platinum</v>
      </c>
      <c r="L28" s="13" t="str">
        <f>VLOOKUP(C28,Table5[#All],4,0)</f>
        <v>Female</v>
      </c>
      <c r="M28" s="12" t="str">
        <f>VLOOKUP(D28,Table2[#All],2,0)</f>
        <v>Portable Bluetooth Speaker</v>
      </c>
      <c r="N28" s="12" t="str">
        <f>VLOOKUP(D28,Table2[#All],3)</f>
        <v>Electronics</v>
      </c>
      <c r="O28" s="12" t="str">
        <f>VLOOKUP(D28,Table2[#All],4,0)</f>
        <v>Audio</v>
      </c>
      <c r="P28" s="12" t="str">
        <f>VLOOKUP(D28,Table2[#All],5,0)</f>
        <v>Flores-King</v>
      </c>
      <c r="Q28" s="12" t="str">
        <f>VLOOKUP(E28,Table6[#All],2,0)</f>
        <v>Bean, Jones and Park</v>
      </c>
      <c r="R28" s="12" t="str">
        <f>VLOOKUP(E28,Table6[#All],5,0)</f>
        <v>Online</v>
      </c>
      <c r="S28" s="12" t="str">
        <f>VLOOKUP(E28,Table6[#All],3,0)</f>
        <v>West</v>
      </c>
      <c r="T28" s="12" t="str">
        <f>VLOOKUP(E28,Table6[#All],4,0)</f>
        <v>Thompsonborough</v>
      </c>
    </row>
    <row r="29" spans="1:20" x14ac:dyDescent="0.3">
      <c r="A29" s="11" t="s">
        <v>1982</v>
      </c>
      <c r="B29" s="12">
        <v>45710</v>
      </c>
      <c r="C29" s="12" t="s">
        <v>661</v>
      </c>
      <c r="D29" s="12" t="s">
        <v>1807</v>
      </c>
      <c r="E29" s="12" t="s">
        <v>1910</v>
      </c>
      <c r="F29" s="12" t="s">
        <v>1952</v>
      </c>
      <c r="G29" s="17">
        <v>3</v>
      </c>
      <c r="H29" s="20">
        <v>815.49</v>
      </c>
      <c r="I29" s="23">
        <v>0.17</v>
      </c>
      <c r="J29" s="25">
        <v>2030.5700999999999</v>
      </c>
      <c r="K29" s="25" t="str">
        <f>VLOOKUP(C29,Table5[#All],8,0)</f>
        <v>Platinum</v>
      </c>
      <c r="L29" s="13" t="str">
        <f>VLOOKUP(C29,Table5[#All],4,0)</f>
        <v>Male</v>
      </c>
      <c r="M29" s="12" t="str">
        <f>VLOOKUP(D29,Table2[#All],2,0)</f>
        <v>WiFi Mesh Router</v>
      </c>
      <c r="N29" s="12" t="str">
        <f>VLOOKUP(D29,Table2[#All],3)</f>
        <v>Electronics</v>
      </c>
      <c r="O29" s="12" t="str">
        <f>VLOOKUP(D29,Table2[#All],4,0)</f>
        <v>Appliances</v>
      </c>
      <c r="P29" s="12" t="str">
        <f>VLOOKUP(D29,Table2[#All],5,0)</f>
        <v>White, Reeves and Woods</v>
      </c>
      <c r="Q29" s="12" t="str">
        <f>VLOOKUP(E29,Table6[#All],2,0)</f>
        <v>Bean, Jones and Park</v>
      </c>
      <c r="R29" s="12" t="str">
        <f>VLOOKUP(E29,Table6[#All],5,0)</f>
        <v>Online</v>
      </c>
      <c r="S29" s="12" t="str">
        <f>VLOOKUP(E29,Table6[#All],3,0)</f>
        <v>West</v>
      </c>
      <c r="T29" s="12" t="str">
        <f>VLOOKUP(E29,Table6[#All],4,0)</f>
        <v>Thompsonborough</v>
      </c>
    </row>
    <row r="30" spans="1:20" x14ac:dyDescent="0.3">
      <c r="A30" s="11" t="s">
        <v>1983</v>
      </c>
      <c r="B30" s="12">
        <v>45923</v>
      </c>
      <c r="C30" s="12" t="s">
        <v>505</v>
      </c>
      <c r="D30" s="12" t="s">
        <v>1604</v>
      </c>
      <c r="E30" s="12" t="s">
        <v>1889</v>
      </c>
      <c r="F30" s="12" t="s">
        <v>1954</v>
      </c>
      <c r="G30" s="17">
        <v>2</v>
      </c>
      <c r="H30" s="20">
        <v>74.209999999999994</v>
      </c>
      <c r="I30" s="23">
        <v>0.11</v>
      </c>
      <c r="J30" s="25">
        <v>132.09379999999999</v>
      </c>
      <c r="K30" s="25" t="str">
        <f>VLOOKUP(C30,Table5[#All],8,0)</f>
        <v>Bronze</v>
      </c>
      <c r="L30" s="13" t="str">
        <f>VLOOKUP(C30,Table5[#All],4,0)</f>
        <v>Female</v>
      </c>
      <c r="M30" s="12" t="str">
        <f>VLOOKUP(D30,Table2[#All],2,0)</f>
        <v>USB-C Fast Charger</v>
      </c>
      <c r="N30" s="12" t="str">
        <f>VLOOKUP(D30,Table2[#All],3)</f>
        <v>Electronics</v>
      </c>
      <c r="O30" s="12" t="str">
        <f>VLOOKUP(D30,Table2[#All],4,0)</f>
        <v>Accessories</v>
      </c>
      <c r="P30" s="12" t="str">
        <f>VLOOKUP(D30,Table2[#All],5,0)</f>
        <v>Dawson-Perkins</v>
      </c>
      <c r="Q30" s="12" t="str">
        <f>VLOOKUP(E30,Table6[#All],2,0)</f>
        <v>Black-Horn</v>
      </c>
      <c r="R30" s="12" t="str">
        <f>VLOOKUP(E30,Table6[#All],5,0)</f>
        <v>Outlet</v>
      </c>
      <c r="S30" s="12" t="str">
        <f>VLOOKUP(E30,Table6[#All],3,0)</f>
        <v>South</v>
      </c>
      <c r="T30" s="12" t="str">
        <f>VLOOKUP(E30,Table6[#All],4,0)</f>
        <v>North Nancyview</v>
      </c>
    </row>
    <row r="31" spans="1:20" x14ac:dyDescent="0.3">
      <c r="A31" s="11" t="s">
        <v>1984</v>
      </c>
      <c r="B31" s="12">
        <v>45302</v>
      </c>
      <c r="C31" s="12" t="s">
        <v>1102</v>
      </c>
      <c r="D31" s="12" t="s">
        <v>1873</v>
      </c>
      <c r="E31" s="12" t="s">
        <v>1894</v>
      </c>
      <c r="F31" s="12" t="s">
        <v>1952</v>
      </c>
      <c r="G31" s="17">
        <v>2.25</v>
      </c>
      <c r="H31" s="20">
        <v>451.67</v>
      </c>
      <c r="I31" s="23">
        <v>0.15</v>
      </c>
      <c r="J31" s="25">
        <v>1535.6780000000001</v>
      </c>
      <c r="K31" s="25" t="str">
        <f>VLOOKUP(C31,Table5[#All],8,0)</f>
        <v>Silver</v>
      </c>
      <c r="L31" s="13" t="str">
        <f>VLOOKUP(C31,Table5[#All],4,0)</f>
        <v>Male</v>
      </c>
      <c r="M31" s="12" t="str">
        <f>VLOOKUP(D31,Table2[#All],2,0)</f>
        <v>Stainless Steel Cookware Set</v>
      </c>
      <c r="N31" s="12" t="str">
        <f>VLOOKUP(D31,Table2[#All],3)</f>
        <v>Home</v>
      </c>
      <c r="O31" s="12" t="str">
        <f>VLOOKUP(D31,Table2[#All],4,0)</f>
        <v>Kitchen</v>
      </c>
      <c r="P31" s="12" t="str">
        <f>VLOOKUP(D31,Table2[#All],5,0)</f>
        <v>Campbell Ltd</v>
      </c>
      <c r="Q31" s="12" t="str">
        <f>VLOOKUP(E31,Table6[#All],2,0)</f>
        <v>Johnson-Wright</v>
      </c>
      <c r="R31" s="12" t="str">
        <f>VLOOKUP(E31,Table6[#All],5,0)</f>
        <v>Outlet</v>
      </c>
      <c r="S31" s="12" t="str">
        <f>VLOOKUP(E31,Table6[#All],3,0)</f>
        <v>North</v>
      </c>
      <c r="T31" s="12" t="str">
        <f>VLOOKUP(E31,Table6[#All],4,0)</f>
        <v>Hoodberg</v>
      </c>
    </row>
    <row r="32" spans="1:20" x14ac:dyDescent="0.3">
      <c r="A32" s="11" t="s">
        <v>1985</v>
      </c>
      <c r="B32" s="12">
        <v>45217</v>
      </c>
      <c r="C32" s="12" t="s">
        <v>122</v>
      </c>
      <c r="D32" s="12" t="s">
        <v>1570</v>
      </c>
      <c r="E32" s="12" t="s">
        <v>1941</v>
      </c>
      <c r="F32" s="12" t="s">
        <v>1954</v>
      </c>
      <c r="G32" s="17">
        <v>1</v>
      </c>
      <c r="H32" s="20">
        <v>429.38</v>
      </c>
      <c r="I32" s="23">
        <v>0.13</v>
      </c>
      <c r="J32" s="25">
        <v>373.56060000000002</v>
      </c>
      <c r="K32" s="25" t="str">
        <f>VLOOKUP(C32,Table5[#All],8,0)</f>
        <v>Platinum</v>
      </c>
      <c r="L32" s="13" t="str">
        <f>VLOOKUP(C32,Table5[#All],4,0)</f>
        <v>Female</v>
      </c>
      <c r="M32" s="12" t="str">
        <f>VLOOKUP(D32,Table2[#All],2,0)</f>
        <v>Men's Leather Belt</v>
      </c>
      <c r="N32" s="12" t="str">
        <f>VLOOKUP(D32,Table2[#All],3)</f>
        <v>Beauty</v>
      </c>
      <c r="O32" s="12" t="str">
        <f>VLOOKUP(D32,Table2[#All],4,0)</f>
        <v>Accessories</v>
      </c>
      <c r="P32" s="12" t="str">
        <f>VLOOKUP(D32,Table2[#All],5,0)</f>
        <v>Baldwin, Garza and Gonzalez</v>
      </c>
      <c r="Q32" s="12" t="str">
        <f>VLOOKUP(E32,Table6[#All],2,0)</f>
        <v>Mann-Austin</v>
      </c>
      <c r="R32" s="12" t="str">
        <f>VLOOKUP(E32,Table6[#All],5,0)</f>
        <v>Online</v>
      </c>
      <c r="S32" s="12" t="str">
        <f>VLOOKUP(E32,Table6[#All],3,0)</f>
        <v>East</v>
      </c>
      <c r="T32" s="12" t="str">
        <f>VLOOKUP(E32,Table6[#All],4,0)</f>
        <v>Vasquezborough</v>
      </c>
    </row>
    <row r="33" spans="1:20" x14ac:dyDescent="0.3">
      <c r="A33" s="11" t="s">
        <v>1986</v>
      </c>
      <c r="B33" s="12">
        <v>45593</v>
      </c>
      <c r="C33" s="12" t="s">
        <v>1292</v>
      </c>
      <c r="D33" s="12" t="s">
        <v>1734</v>
      </c>
      <c r="E33" s="12" t="s">
        <v>1922</v>
      </c>
      <c r="F33" s="12" t="s">
        <v>1957</v>
      </c>
      <c r="G33" s="17">
        <v>2</v>
      </c>
      <c r="H33" s="20">
        <v>148.96</v>
      </c>
      <c r="I33" s="23">
        <v>0.03</v>
      </c>
      <c r="J33" s="25">
        <v>288.98239999999998</v>
      </c>
      <c r="K33" s="25" t="str">
        <f>VLOOKUP(C33,Table5[#All],8,0)</f>
        <v>Gold</v>
      </c>
      <c r="L33" s="13" t="str">
        <f>VLOOKUP(C33,Table5[#All],4,0)</f>
        <v>Female</v>
      </c>
      <c r="M33" s="12" t="str">
        <f>VLOOKUP(D33,Table2[#All],2,0)</f>
        <v>Men's Track Pants</v>
      </c>
      <c r="N33" s="12" t="str">
        <f>VLOOKUP(D33,Table2[#All],3)</f>
        <v>Clothing</v>
      </c>
      <c r="O33" s="12" t="str">
        <f>VLOOKUP(D33,Table2[#All],4,0)</f>
        <v>Bottoms</v>
      </c>
      <c r="P33" s="12" t="str">
        <f>VLOOKUP(D33,Table2[#All],5,0)</f>
        <v>Hamilton, Woods and Walker</v>
      </c>
      <c r="Q33" s="12" t="str">
        <f>VLOOKUP(E33,Table6[#All],2,0)</f>
        <v>Thomas, Bridges and Harris</v>
      </c>
      <c r="R33" s="12" t="str">
        <f>VLOOKUP(E33,Table6[#All],5,0)</f>
        <v>Online</v>
      </c>
      <c r="S33" s="12" t="str">
        <f>VLOOKUP(E33,Table6[#All],3,0)</f>
        <v>North</v>
      </c>
      <c r="T33" s="12" t="str">
        <f>VLOOKUP(E33,Table6[#All],4,0)</f>
        <v>Sabrinatown</v>
      </c>
    </row>
    <row r="34" spans="1:20" x14ac:dyDescent="0.3">
      <c r="A34" s="11" t="s">
        <v>1987</v>
      </c>
      <c r="B34" s="12">
        <v>45597</v>
      </c>
      <c r="C34" s="12" t="s">
        <v>1251</v>
      </c>
      <c r="D34" s="12" t="s">
        <v>1801</v>
      </c>
      <c r="E34" s="12" t="s">
        <v>1910</v>
      </c>
      <c r="F34" s="12" t="s">
        <v>1952</v>
      </c>
      <c r="G34" s="17">
        <v>4</v>
      </c>
      <c r="H34" s="20">
        <v>313.83</v>
      </c>
      <c r="I34" s="23">
        <v>0.08</v>
      </c>
      <c r="J34" s="25">
        <v>1154.8943999999999</v>
      </c>
      <c r="K34" s="25" t="str">
        <f>VLOOKUP(C34,Table5[#All],8,0)</f>
        <v>Bronze</v>
      </c>
      <c r="L34" s="13" t="str">
        <f>VLOOKUP(C34,Table5[#All],4,0)</f>
        <v>Male</v>
      </c>
      <c r="M34" s="12" t="str">
        <f>VLOOKUP(D34,Table2[#All],2,0)</f>
        <v>Women's Ankle Boots</v>
      </c>
      <c r="N34" s="12" t="str">
        <f>VLOOKUP(D34,Table2[#All],3)</f>
        <v>Clothing</v>
      </c>
      <c r="O34" s="12" t="str">
        <f>VLOOKUP(D34,Table2[#All],4,0)</f>
        <v>Footwear</v>
      </c>
      <c r="P34" s="12" t="str">
        <f>VLOOKUP(D34,Table2[#All],5,0)</f>
        <v>Poole PLC</v>
      </c>
      <c r="Q34" s="12" t="str">
        <f>VLOOKUP(E34,Table6[#All],2,0)</f>
        <v>Bean, Jones and Park</v>
      </c>
      <c r="R34" s="12" t="str">
        <f>VLOOKUP(E34,Table6[#All],5,0)</f>
        <v>Online</v>
      </c>
      <c r="S34" s="12" t="str">
        <f>VLOOKUP(E34,Table6[#All],3,0)</f>
        <v>West</v>
      </c>
      <c r="T34" s="12" t="str">
        <f>VLOOKUP(E34,Table6[#All],4,0)</f>
        <v>Thompsonborough</v>
      </c>
    </row>
    <row r="35" spans="1:20" x14ac:dyDescent="0.3">
      <c r="A35" s="11" t="s">
        <v>1988</v>
      </c>
      <c r="B35" s="12">
        <v>45620</v>
      </c>
      <c r="C35" s="12" t="s">
        <v>1411</v>
      </c>
      <c r="D35" s="12" t="s">
        <v>1600</v>
      </c>
      <c r="E35" s="12" t="s">
        <v>1904</v>
      </c>
      <c r="F35" s="12" t="s">
        <v>1952</v>
      </c>
      <c r="G35" s="17">
        <v>2</v>
      </c>
      <c r="H35" s="20">
        <v>717.31</v>
      </c>
      <c r="I35" s="23">
        <v>0.15</v>
      </c>
      <c r="J35" s="25">
        <v>1219.4269999999999</v>
      </c>
      <c r="K35" s="25" t="str">
        <f>VLOOKUP(C35,Table5[#All],8,0)</f>
        <v>Platinum</v>
      </c>
      <c r="L35" s="13" t="str">
        <f>VLOOKUP(C35,Table5[#All],4,0)</f>
        <v>Female</v>
      </c>
      <c r="M35" s="12" t="str">
        <f>VLOOKUP(D35,Table2[#All],2,0)</f>
        <v>Hair Strengthening Shampoo</v>
      </c>
      <c r="N35" s="12" t="str">
        <f>VLOOKUP(D35,Table2[#All],3)</f>
        <v>Beauty</v>
      </c>
      <c r="O35" s="12" t="str">
        <f>VLOOKUP(D35,Table2[#All],4,0)</f>
        <v>Haircare</v>
      </c>
      <c r="P35" s="12" t="str">
        <f>VLOOKUP(D35,Table2[#All],5,0)</f>
        <v>Rice LLC</v>
      </c>
      <c r="Q35" s="12" t="str">
        <f>VLOOKUP(E35,Table6[#All],2,0)</f>
        <v>Benson-Elliott</v>
      </c>
      <c r="R35" s="12" t="str">
        <f>VLOOKUP(E35,Table6[#All],5,0)</f>
        <v>Online</v>
      </c>
      <c r="S35" s="12" t="str">
        <f>VLOOKUP(E35,Table6[#All],3,0)</f>
        <v>East</v>
      </c>
      <c r="T35" s="12" t="str">
        <f>VLOOKUP(E35,Table6[#All],4,0)</f>
        <v>Port Josephberg</v>
      </c>
    </row>
    <row r="36" spans="1:20" x14ac:dyDescent="0.3">
      <c r="A36" s="11" t="s">
        <v>1989</v>
      </c>
      <c r="B36" s="12">
        <v>45215</v>
      </c>
      <c r="C36" s="12" t="s">
        <v>1090</v>
      </c>
      <c r="D36" s="12" t="s">
        <v>1813</v>
      </c>
      <c r="E36" s="12" t="s">
        <v>1885</v>
      </c>
      <c r="F36" s="12" t="s">
        <v>1952</v>
      </c>
      <c r="G36" s="17">
        <v>2.2105263157894739</v>
      </c>
      <c r="H36" s="20">
        <v>873.22</v>
      </c>
      <c r="I36" s="23">
        <v>0.18</v>
      </c>
      <c r="J36" s="25">
        <v>2148.1212</v>
      </c>
      <c r="K36" s="25" t="str">
        <f>VLOOKUP(C36,Table5[#All],8,0)</f>
        <v>Gold</v>
      </c>
      <c r="L36" s="13" t="str">
        <f>VLOOKUP(C36,Table5[#All],4,0)</f>
        <v>Male</v>
      </c>
      <c r="M36" s="12" t="str">
        <f>VLOOKUP(D36,Table2[#All],2,0)</f>
        <v>Decorative Lamp Shade</v>
      </c>
      <c r="N36" s="12" t="str">
        <f>VLOOKUP(D36,Table2[#All],3)</f>
        <v>Home</v>
      </c>
      <c r="O36" s="12" t="str">
        <f>VLOOKUP(D36,Table2[#All],4,0)</f>
        <v>Lighting</v>
      </c>
      <c r="P36" s="12" t="str">
        <f>VLOOKUP(D36,Table2[#All],5,0)</f>
        <v>Ramirez-Hanson</v>
      </c>
      <c r="Q36" s="12" t="str">
        <f>VLOOKUP(E36,Table6[#All],2,0)</f>
        <v>Martinez, Adkins and Johnson</v>
      </c>
      <c r="R36" s="12" t="str">
        <f>VLOOKUP(E36,Table6[#All],5,0)</f>
        <v>Flagship</v>
      </c>
      <c r="S36" s="12" t="str">
        <f>VLOOKUP(E36,Table6[#All],3,0)</f>
        <v>North</v>
      </c>
      <c r="T36" s="12" t="str">
        <f>VLOOKUP(E36,Table6[#All],4,0)</f>
        <v>Danielmouth</v>
      </c>
    </row>
    <row r="37" spans="1:20" x14ac:dyDescent="0.3">
      <c r="A37" s="11" t="s">
        <v>1990</v>
      </c>
      <c r="B37" s="12">
        <v>45878</v>
      </c>
      <c r="C37" s="12" t="s">
        <v>715</v>
      </c>
      <c r="D37" s="12" t="s">
        <v>1991</v>
      </c>
      <c r="E37" s="12" t="s">
        <v>1894</v>
      </c>
      <c r="F37" s="12" t="s">
        <v>1957</v>
      </c>
      <c r="G37" s="17">
        <v>4</v>
      </c>
      <c r="H37" s="20">
        <v>109.36</v>
      </c>
      <c r="I37" s="23">
        <v>0.19</v>
      </c>
      <c r="J37" s="25">
        <v>354.32639999999998</v>
      </c>
      <c r="K37" s="25" t="str">
        <f>VLOOKUP(C37,Table5[#All],8,0)</f>
        <v>Platinum</v>
      </c>
      <c r="L37" s="13" t="str">
        <f>VLOOKUP(C37,Table5[#All],4,0)</f>
        <v>Male</v>
      </c>
      <c r="M37" s="12" t="str">
        <f>VLOOKUP(D37,Table2[#All],2,0)</f>
        <v>Beard Grooming Kit</v>
      </c>
      <c r="N37" s="12" t="str">
        <f>VLOOKUP(D37,Table2[#All],3)</f>
        <v>Beauty</v>
      </c>
      <c r="O37" s="12" t="str">
        <f>VLOOKUP(D37,Table2[#All],4,0)</f>
        <v>Grooming</v>
      </c>
      <c r="P37" s="12" t="str">
        <f>VLOOKUP(D37,Table2[#All],5,0)</f>
        <v>Erickson-Green</v>
      </c>
      <c r="Q37" s="12" t="str">
        <f>VLOOKUP(E37,Table6[#All],2,0)</f>
        <v>Johnson-Wright</v>
      </c>
      <c r="R37" s="12" t="str">
        <f>VLOOKUP(E37,Table6[#All],5,0)</f>
        <v>Outlet</v>
      </c>
      <c r="S37" s="12" t="str">
        <f>VLOOKUP(E37,Table6[#All],3,0)</f>
        <v>North</v>
      </c>
      <c r="T37" s="12" t="str">
        <f>VLOOKUP(E37,Table6[#All],4,0)</f>
        <v>Hoodberg</v>
      </c>
    </row>
    <row r="38" spans="1:20" x14ac:dyDescent="0.3">
      <c r="A38" s="11" t="s">
        <v>1992</v>
      </c>
      <c r="B38" s="12">
        <v>45635</v>
      </c>
      <c r="C38" s="12" t="s">
        <v>314</v>
      </c>
      <c r="D38" s="12" t="s">
        <v>1570</v>
      </c>
      <c r="E38" s="12" t="s">
        <v>1907</v>
      </c>
      <c r="F38" s="12" t="s">
        <v>1954</v>
      </c>
      <c r="G38" s="17">
        <v>3</v>
      </c>
      <c r="H38" s="20">
        <v>559.52</v>
      </c>
      <c r="I38" s="23">
        <v>0.16</v>
      </c>
      <c r="J38" s="25">
        <v>1409.9903999999999</v>
      </c>
      <c r="K38" s="25" t="str">
        <f>VLOOKUP(C38,Table5[#All],8,0)</f>
        <v>Gold</v>
      </c>
      <c r="L38" s="13" t="str">
        <f>VLOOKUP(C38,Table5[#All],4,0)</f>
        <v>Female</v>
      </c>
      <c r="M38" s="12" t="str">
        <f>VLOOKUP(D38,Table2[#All],2,0)</f>
        <v>Men's Leather Belt</v>
      </c>
      <c r="N38" s="12" t="str">
        <f>VLOOKUP(D38,Table2[#All],3)</f>
        <v>Beauty</v>
      </c>
      <c r="O38" s="12" t="str">
        <f>VLOOKUP(D38,Table2[#All],4,0)</f>
        <v>Accessories</v>
      </c>
      <c r="P38" s="12" t="str">
        <f>VLOOKUP(D38,Table2[#All],5,0)</f>
        <v>Baldwin, Garza and Gonzalez</v>
      </c>
      <c r="Q38" s="12" t="str">
        <f>VLOOKUP(E38,Table6[#All],2,0)</f>
        <v>Martinez-Mullins</v>
      </c>
      <c r="R38" s="12" t="str">
        <f>VLOOKUP(E38,Table6[#All],5,0)</f>
        <v>Online</v>
      </c>
      <c r="S38" s="12" t="str">
        <f>VLOOKUP(E38,Table6[#All],3,0)</f>
        <v>South</v>
      </c>
      <c r="T38" s="12" t="str">
        <f>VLOOKUP(E38,Table6[#All],4,0)</f>
        <v>Williamsfurt</v>
      </c>
    </row>
    <row r="39" spans="1:20" x14ac:dyDescent="0.3">
      <c r="A39" s="11" t="s">
        <v>1993</v>
      </c>
      <c r="B39" s="12">
        <v>45329</v>
      </c>
      <c r="C39" s="12" t="s">
        <v>1521</v>
      </c>
      <c r="D39" s="12" t="s">
        <v>1593</v>
      </c>
      <c r="E39" s="12" t="s">
        <v>1935</v>
      </c>
      <c r="F39" s="12" t="s">
        <v>1954</v>
      </c>
      <c r="G39" s="17">
        <v>3</v>
      </c>
      <c r="H39" s="20">
        <v>121.76</v>
      </c>
      <c r="I39" s="23">
        <v>0.27</v>
      </c>
      <c r="J39" s="25">
        <v>266.65440000000001</v>
      </c>
      <c r="K39" s="25" t="str">
        <f>VLOOKUP(C39,Table5[#All],8,0)</f>
        <v>Platinum</v>
      </c>
      <c r="L39" s="13" t="str">
        <f>VLOOKUP(C39,Table5[#All],4,0)</f>
        <v>Female</v>
      </c>
      <c r="M39" s="12" t="str">
        <f>VLOOKUP(D39,Table2[#All],2,0)</f>
        <v>Ceramic Kitchen Bowl Set</v>
      </c>
      <c r="N39" s="12" t="str">
        <f>VLOOKUP(D39,Table2[#All],3)</f>
        <v>Home</v>
      </c>
      <c r="O39" s="12" t="str">
        <f>VLOOKUP(D39,Table2[#All],4,0)</f>
        <v>Kitchen</v>
      </c>
      <c r="P39" s="12" t="str">
        <f>VLOOKUP(D39,Table2[#All],5,0)</f>
        <v>Hamilton Group</v>
      </c>
      <c r="Q39" s="12" t="str">
        <f>VLOOKUP(E39,Table6[#All],2,0)</f>
        <v>Holloway Ltd</v>
      </c>
      <c r="R39" s="12" t="str">
        <f>VLOOKUP(E39,Table6[#All],5,0)</f>
        <v>Flagship</v>
      </c>
      <c r="S39" s="12" t="str">
        <f>VLOOKUP(E39,Table6[#All],3,0)</f>
        <v>North</v>
      </c>
      <c r="T39" s="12" t="str">
        <f>VLOOKUP(E39,Table6[#All],4,0)</f>
        <v>Bensonhaven</v>
      </c>
    </row>
    <row r="40" spans="1:20" x14ac:dyDescent="0.3">
      <c r="A40" s="11" t="s">
        <v>1994</v>
      </c>
      <c r="B40" s="12">
        <v>45378</v>
      </c>
      <c r="C40" s="12" t="s">
        <v>629</v>
      </c>
      <c r="D40" s="12" t="s">
        <v>1670</v>
      </c>
      <c r="E40" s="12" t="s">
        <v>1925</v>
      </c>
      <c r="F40" s="12" t="s">
        <v>1957</v>
      </c>
      <c r="G40" s="17">
        <v>4</v>
      </c>
      <c r="H40" s="20">
        <v>735.32</v>
      </c>
      <c r="I40" s="23">
        <v>0.06</v>
      </c>
      <c r="J40" s="25">
        <v>2764.8031999999998</v>
      </c>
      <c r="K40" s="25" t="str">
        <f>VLOOKUP(C40,Table5[#All],8,0)</f>
        <v>Gold</v>
      </c>
      <c r="L40" s="13" t="str">
        <f>VLOOKUP(C40,Table5[#All],4,0)</f>
        <v>Male</v>
      </c>
      <c r="M40" s="12" t="str">
        <f>VLOOKUP(D40,Table2[#All],2,0)</f>
        <v>Modern Wall Clock</v>
      </c>
      <c r="N40" s="12" t="str">
        <f>VLOOKUP(D40,Table2[#All],3)</f>
        <v>Home</v>
      </c>
      <c r="O40" s="12" t="str">
        <f>VLOOKUP(D40,Table2[#All],4,0)</f>
        <v>Decor</v>
      </c>
      <c r="P40" s="12" t="str">
        <f>VLOOKUP(D40,Table2[#All],5,0)</f>
        <v>Weiss-Watson</v>
      </c>
      <c r="Q40" s="12" t="str">
        <f>VLOOKUP(E40,Table6[#All],2,0)</f>
        <v>Gardner, Humphrey and Contreras</v>
      </c>
      <c r="R40" s="12" t="str">
        <f>VLOOKUP(E40,Table6[#All],5,0)</f>
        <v>Flagship</v>
      </c>
      <c r="S40" s="12" t="str">
        <f>VLOOKUP(E40,Table6[#All],3,0)</f>
        <v>East</v>
      </c>
      <c r="T40" s="12" t="str">
        <f>VLOOKUP(E40,Table6[#All],4,0)</f>
        <v>Johnsonville</v>
      </c>
    </row>
    <row r="41" spans="1:20" x14ac:dyDescent="0.3">
      <c r="A41" s="11" t="s">
        <v>1995</v>
      </c>
      <c r="B41" s="12">
        <v>45264</v>
      </c>
      <c r="C41" s="12" t="s">
        <v>1348</v>
      </c>
      <c r="D41" s="12" t="s">
        <v>1858</v>
      </c>
      <c r="E41" s="12" t="s">
        <v>1894</v>
      </c>
      <c r="F41" s="12" t="s">
        <v>1952</v>
      </c>
      <c r="G41" s="17">
        <v>2</v>
      </c>
      <c r="H41" s="20">
        <v>600.73</v>
      </c>
      <c r="I41" s="23">
        <v>0.08</v>
      </c>
      <c r="J41" s="25">
        <v>1105.3432</v>
      </c>
      <c r="K41" s="25" t="str">
        <f>VLOOKUP(C41,Table5[#All],8,0)</f>
        <v>Platinum</v>
      </c>
      <c r="L41" s="13" t="str">
        <f>VLOOKUP(C41,Table5[#All],4,0)</f>
        <v>Male</v>
      </c>
      <c r="M41" s="12" t="str">
        <f>VLOOKUP(D41,Table2[#All],2,0)</f>
        <v>Vitamin E Body Lotion</v>
      </c>
      <c r="N41" s="12" t="str">
        <f>VLOOKUP(D41,Table2[#All],3)</f>
        <v>Beauty</v>
      </c>
      <c r="O41" s="12" t="str">
        <f>VLOOKUP(D41,Table2[#All],4,0)</f>
        <v>Skincare</v>
      </c>
      <c r="P41" s="12" t="str">
        <f>VLOOKUP(D41,Table2[#All],5,0)</f>
        <v>Hoffman-Williams</v>
      </c>
      <c r="Q41" s="12" t="str">
        <f>VLOOKUP(E41,Table6[#All],2,0)</f>
        <v>Johnson-Wright</v>
      </c>
      <c r="R41" s="12" t="str">
        <f>VLOOKUP(E41,Table6[#All],5,0)</f>
        <v>Outlet</v>
      </c>
      <c r="S41" s="12" t="str">
        <f>VLOOKUP(E41,Table6[#All],3,0)</f>
        <v>North</v>
      </c>
      <c r="T41" s="12" t="str">
        <f>VLOOKUP(E41,Table6[#All],4,0)</f>
        <v>Hoodberg</v>
      </c>
    </row>
    <row r="42" spans="1:20" x14ac:dyDescent="0.3">
      <c r="A42" s="11" t="s">
        <v>1996</v>
      </c>
      <c r="B42" s="12">
        <v>45486</v>
      </c>
      <c r="C42" s="12" t="s">
        <v>268</v>
      </c>
      <c r="D42" s="12" t="s">
        <v>1648</v>
      </c>
      <c r="E42" s="12" t="s">
        <v>1941</v>
      </c>
      <c r="F42" s="12" t="s">
        <v>1957</v>
      </c>
      <c r="G42" s="17">
        <v>2</v>
      </c>
      <c r="H42" s="20">
        <v>873.86</v>
      </c>
      <c r="I42" s="23">
        <v>7.0000000000000007E-2</v>
      </c>
      <c r="J42" s="25">
        <v>1625.3796</v>
      </c>
      <c r="K42" s="25" t="str">
        <f>VLOOKUP(C42,Table5[#All],8,0)</f>
        <v>Gold</v>
      </c>
      <c r="L42" s="13" t="str">
        <f>VLOOKUP(C42,Table5[#All],4,0)</f>
        <v>Female</v>
      </c>
      <c r="M42" s="12" t="str">
        <f>VLOOKUP(D42,Table2[#All],2,0)</f>
        <v>Wireless Bluetooth Speaker</v>
      </c>
      <c r="N42" s="12" t="str">
        <f>VLOOKUP(D42,Table2[#All],3)</f>
        <v>Electronics</v>
      </c>
      <c r="O42" s="12" t="str">
        <f>VLOOKUP(D42,Table2[#All],4,0)</f>
        <v>Audio</v>
      </c>
      <c r="P42" s="12" t="str">
        <f>VLOOKUP(D42,Table2[#All],5,0)</f>
        <v>Reed-Schmidt</v>
      </c>
      <c r="Q42" s="12" t="str">
        <f>VLOOKUP(E42,Table6[#All],2,0)</f>
        <v>Mann-Austin</v>
      </c>
      <c r="R42" s="12" t="str">
        <f>VLOOKUP(E42,Table6[#All],5,0)</f>
        <v>Online</v>
      </c>
      <c r="S42" s="12" t="str">
        <f>VLOOKUP(E42,Table6[#All],3,0)</f>
        <v>East</v>
      </c>
      <c r="T42" s="12" t="str">
        <f>VLOOKUP(E42,Table6[#All],4,0)</f>
        <v>Vasquezborough</v>
      </c>
    </row>
    <row r="43" spans="1:20" x14ac:dyDescent="0.3">
      <c r="A43" s="11" t="s">
        <v>1997</v>
      </c>
      <c r="B43" s="12">
        <v>45241</v>
      </c>
      <c r="C43" s="12" t="s">
        <v>964</v>
      </c>
      <c r="D43" s="12" t="s">
        <v>1638</v>
      </c>
      <c r="E43" s="12" t="s">
        <v>1910</v>
      </c>
      <c r="F43" s="12" t="s">
        <v>1954</v>
      </c>
      <c r="G43" s="17">
        <v>3</v>
      </c>
      <c r="H43" s="20">
        <v>342.47</v>
      </c>
      <c r="I43" s="23">
        <v>0.08</v>
      </c>
      <c r="J43" s="25">
        <v>945.21720000000016</v>
      </c>
      <c r="K43" s="25" t="str">
        <f>VLOOKUP(C43,Table5[#All],8,0)</f>
        <v>Gold</v>
      </c>
      <c r="L43" s="13" t="str">
        <f>VLOOKUP(C43,Table5[#All],4,0)</f>
        <v>Male</v>
      </c>
      <c r="M43" s="12" t="str">
        <f>VLOOKUP(D43,Table2[#All],2,0)</f>
        <v>Men's Formal Shirt</v>
      </c>
      <c r="N43" s="12" t="str">
        <f>VLOOKUP(D43,Table2[#All],3)</f>
        <v>Clothing</v>
      </c>
      <c r="O43" s="12" t="str">
        <f>VLOOKUP(D43,Table2[#All],4,0)</f>
        <v>Tops</v>
      </c>
      <c r="P43" s="12" t="str">
        <f>VLOOKUP(D43,Table2[#All],5,0)</f>
        <v>Moon, Mora and Santos</v>
      </c>
      <c r="Q43" s="12" t="str">
        <f>VLOOKUP(E43,Table6[#All],2,0)</f>
        <v>Bean, Jones and Park</v>
      </c>
      <c r="R43" s="12" t="str">
        <f>VLOOKUP(E43,Table6[#All],5,0)</f>
        <v>Online</v>
      </c>
      <c r="S43" s="12" t="str">
        <f>VLOOKUP(E43,Table6[#All],3,0)</f>
        <v>West</v>
      </c>
      <c r="T43" s="12" t="str">
        <f>VLOOKUP(E43,Table6[#All],4,0)</f>
        <v>Thompsonborough</v>
      </c>
    </row>
    <row r="44" spans="1:20" x14ac:dyDescent="0.3">
      <c r="A44" s="11" t="s">
        <v>1998</v>
      </c>
      <c r="B44" s="12">
        <v>45649</v>
      </c>
      <c r="C44" s="12" t="s">
        <v>1063</v>
      </c>
      <c r="D44" s="12" t="s">
        <v>1657</v>
      </c>
      <c r="E44" s="12" t="s">
        <v>1914</v>
      </c>
      <c r="F44" s="12" t="s">
        <v>1954</v>
      </c>
      <c r="G44" s="17">
        <v>2</v>
      </c>
      <c r="H44" s="20">
        <v>915.15</v>
      </c>
      <c r="I44" s="23">
        <v>0.16</v>
      </c>
      <c r="J44" s="25">
        <v>1537.452</v>
      </c>
      <c r="K44" s="25" t="str">
        <f>VLOOKUP(C44,Table5[#All],8,0)</f>
        <v>Platinum</v>
      </c>
      <c r="L44" s="13" t="str">
        <f>VLOOKUP(C44,Table5[#All],4,0)</f>
        <v>Male</v>
      </c>
      <c r="M44" s="12" t="str">
        <f>VLOOKUP(D44,Table2[#All],2,0)</f>
        <v>Fabric Sofa Throw Blanket</v>
      </c>
      <c r="N44" s="12" t="str">
        <f>VLOOKUP(D44,Table2[#All],3)</f>
        <v>Home</v>
      </c>
      <c r="O44" s="12" t="str">
        <f>VLOOKUP(D44,Table2[#All],4,0)</f>
        <v>Decor</v>
      </c>
      <c r="P44" s="12" t="str">
        <f>VLOOKUP(D44,Table2[#All],5,0)</f>
        <v>Hoffman Group</v>
      </c>
      <c r="Q44" s="12" t="str">
        <f>VLOOKUP(E44,Table6[#All],2,0)</f>
        <v>Moore, Padilla and Butler</v>
      </c>
      <c r="R44" s="12" t="str">
        <f>VLOOKUP(E44,Table6[#All],5,0)</f>
        <v>Flagship</v>
      </c>
      <c r="S44" s="12" t="str">
        <f>VLOOKUP(E44,Table6[#All],3,0)</f>
        <v>South</v>
      </c>
      <c r="T44" s="12" t="str">
        <f>VLOOKUP(E44,Table6[#All],4,0)</f>
        <v>East Johnstad</v>
      </c>
    </row>
    <row r="45" spans="1:20" x14ac:dyDescent="0.3">
      <c r="A45" s="11" t="s">
        <v>1999</v>
      </c>
      <c r="B45" s="12">
        <v>45677</v>
      </c>
      <c r="C45" s="12" t="s">
        <v>308</v>
      </c>
      <c r="D45" s="12" t="s">
        <v>1670</v>
      </c>
      <c r="E45" s="12" t="s">
        <v>1935</v>
      </c>
      <c r="F45" s="12" t="s">
        <v>1954</v>
      </c>
      <c r="G45" s="17">
        <v>2.1818181818181817</v>
      </c>
      <c r="H45" s="20">
        <v>863.11</v>
      </c>
      <c r="I45" s="23">
        <v>0.28000000000000003</v>
      </c>
      <c r="J45" s="25">
        <v>1864.3176000000001</v>
      </c>
      <c r="K45" s="25" t="str">
        <f>VLOOKUP(C45,Table5[#All],8,0)</f>
        <v>Platinum</v>
      </c>
      <c r="L45" s="13" t="str">
        <f>VLOOKUP(C45,Table5[#All],4,0)</f>
        <v>Female</v>
      </c>
      <c r="M45" s="12" t="str">
        <f>VLOOKUP(D45,Table2[#All],2,0)</f>
        <v>Modern Wall Clock</v>
      </c>
      <c r="N45" s="12" t="str">
        <f>VLOOKUP(D45,Table2[#All],3)</f>
        <v>Home</v>
      </c>
      <c r="O45" s="12" t="str">
        <f>VLOOKUP(D45,Table2[#All],4,0)</f>
        <v>Decor</v>
      </c>
      <c r="P45" s="12" t="str">
        <f>VLOOKUP(D45,Table2[#All],5,0)</f>
        <v>Weiss-Watson</v>
      </c>
      <c r="Q45" s="12" t="str">
        <f>VLOOKUP(E45,Table6[#All],2,0)</f>
        <v>Holloway Ltd</v>
      </c>
      <c r="R45" s="12" t="str">
        <f>VLOOKUP(E45,Table6[#All],5,0)</f>
        <v>Flagship</v>
      </c>
      <c r="S45" s="12" t="str">
        <f>VLOOKUP(E45,Table6[#All],3,0)</f>
        <v>North</v>
      </c>
      <c r="T45" s="12" t="str">
        <f>VLOOKUP(E45,Table6[#All],4,0)</f>
        <v>Bensonhaven</v>
      </c>
    </row>
    <row r="46" spans="1:20" x14ac:dyDescent="0.3">
      <c r="A46" s="11" t="s">
        <v>2000</v>
      </c>
      <c r="B46" s="12">
        <v>45538</v>
      </c>
      <c r="C46" s="12" t="s">
        <v>670</v>
      </c>
      <c r="D46" s="12" t="s">
        <v>1702</v>
      </c>
      <c r="E46" s="12" t="s">
        <v>1922</v>
      </c>
      <c r="F46" s="12" t="s">
        <v>1957</v>
      </c>
      <c r="G46" s="17">
        <v>2</v>
      </c>
      <c r="H46" s="20">
        <v>209.32</v>
      </c>
      <c r="I46" s="23">
        <v>0.23</v>
      </c>
      <c r="J46" s="25">
        <v>322.3528</v>
      </c>
      <c r="K46" s="25" t="str">
        <f>VLOOKUP(C46,Table5[#All],8,0)</f>
        <v>Platinum</v>
      </c>
      <c r="L46" s="13" t="str">
        <f>VLOOKUP(C46,Table5[#All],4,0)</f>
        <v>Male</v>
      </c>
      <c r="M46" s="12" t="str">
        <f>VLOOKUP(D46,Table2[#All],2,0)</f>
        <v>USB External Hard Drive</v>
      </c>
      <c r="N46" s="12" t="str">
        <f>VLOOKUP(D46,Table2[#All],3)</f>
        <v>Electronics</v>
      </c>
      <c r="O46" s="12" t="str">
        <f>VLOOKUP(D46,Table2[#All],4,0)</f>
        <v>Computer</v>
      </c>
      <c r="P46" s="12" t="str">
        <f>VLOOKUP(D46,Table2[#All],5,0)</f>
        <v>Robinson Inc</v>
      </c>
      <c r="Q46" s="12" t="str">
        <f>VLOOKUP(E46,Table6[#All],2,0)</f>
        <v>Thomas, Bridges and Harris</v>
      </c>
      <c r="R46" s="12" t="str">
        <f>VLOOKUP(E46,Table6[#All],5,0)</f>
        <v>Online</v>
      </c>
      <c r="S46" s="12" t="str">
        <f>VLOOKUP(E46,Table6[#All],3,0)</f>
        <v>North</v>
      </c>
      <c r="T46" s="12" t="str">
        <f>VLOOKUP(E46,Table6[#All],4,0)</f>
        <v>Sabrinatown</v>
      </c>
    </row>
    <row r="47" spans="1:20" x14ac:dyDescent="0.3">
      <c r="A47" s="11" t="s">
        <v>2001</v>
      </c>
      <c r="B47" s="12">
        <v>45606</v>
      </c>
      <c r="C47" s="12" t="s">
        <v>1459</v>
      </c>
      <c r="D47" s="12" t="s">
        <v>1752</v>
      </c>
      <c r="E47" s="12" t="s">
        <v>1910</v>
      </c>
      <c r="F47" s="12" t="s">
        <v>1954</v>
      </c>
      <c r="G47" s="17">
        <v>4</v>
      </c>
      <c r="H47" s="20">
        <v>288.60000000000002</v>
      </c>
      <c r="I47" s="23">
        <v>0.09</v>
      </c>
      <c r="J47" s="25">
        <v>1050.5039999999999</v>
      </c>
      <c r="K47" s="25" t="str">
        <f>VLOOKUP(C47,Table5[#All],8,0)</f>
        <v>Gold</v>
      </c>
      <c r="L47" s="13" t="str">
        <f>VLOOKUP(C47,Table5[#All],4,0)</f>
        <v>Female</v>
      </c>
      <c r="M47" s="12" t="str">
        <f>VLOOKUP(D47,Table2[#All],2,0)</f>
        <v>Men's Hair Styling Gel</v>
      </c>
      <c r="N47" s="12" t="str">
        <f>VLOOKUP(D47,Table2[#All],3)</f>
        <v>Beauty</v>
      </c>
      <c r="O47" s="12" t="str">
        <f>VLOOKUP(D47,Table2[#All],4,0)</f>
        <v>Haircare</v>
      </c>
      <c r="P47" s="12" t="str">
        <f>VLOOKUP(D47,Table2[#All],5,0)</f>
        <v>Cline-Mccarthy</v>
      </c>
      <c r="Q47" s="12" t="str">
        <f>VLOOKUP(E47,Table6[#All],2,0)</f>
        <v>Bean, Jones and Park</v>
      </c>
      <c r="R47" s="12" t="str">
        <f>VLOOKUP(E47,Table6[#All],5,0)</f>
        <v>Online</v>
      </c>
      <c r="S47" s="12" t="str">
        <f>VLOOKUP(E47,Table6[#All],3,0)</f>
        <v>West</v>
      </c>
      <c r="T47" s="12" t="str">
        <f>VLOOKUP(E47,Table6[#All],4,0)</f>
        <v>Thompsonborough</v>
      </c>
    </row>
    <row r="48" spans="1:20" x14ac:dyDescent="0.3">
      <c r="A48" s="11" t="s">
        <v>2002</v>
      </c>
      <c r="B48" s="12">
        <v>45570</v>
      </c>
      <c r="C48" s="12" t="s">
        <v>262</v>
      </c>
      <c r="D48" s="12" t="s">
        <v>1810</v>
      </c>
      <c r="E48" s="12" t="s">
        <v>1932</v>
      </c>
      <c r="F48" s="12" t="s">
        <v>1954</v>
      </c>
      <c r="G48" s="17">
        <v>1</v>
      </c>
      <c r="H48" s="20">
        <v>418.69</v>
      </c>
      <c r="I48" s="23">
        <v>0.06</v>
      </c>
      <c r="J48" s="25">
        <v>393.5686</v>
      </c>
      <c r="K48" s="25" t="str">
        <f>VLOOKUP(C48,Table5[#All],8,0)</f>
        <v>Gold</v>
      </c>
      <c r="L48" s="13" t="str">
        <f>VLOOKUP(C48,Table5[#All],4,0)</f>
        <v>Female</v>
      </c>
      <c r="M48" s="12" t="str">
        <f>VLOOKUP(D48,Table2[#All],2,0)</f>
        <v>Essential Oil Diffuser</v>
      </c>
      <c r="N48" s="12" t="str">
        <f>VLOOKUP(D48,Table2[#All],3)</f>
        <v>Home</v>
      </c>
      <c r="O48" s="12" t="str">
        <f>VLOOKUP(D48,Table2[#All],4,0)</f>
        <v>Decor</v>
      </c>
      <c r="P48" s="12" t="str">
        <f>VLOOKUP(D48,Table2[#All],5,0)</f>
        <v>Hernandez Inc</v>
      </c>
      <c r="Q48" s="12" t="str">
        <f>VLOOKUP(E48,Table6[#All],2,0)</f>
        <v>Frederick-Wright</v>
      </c>
      <c r="R48" s="12" t="str">
        <f>VLOOKUP(E48,Table6[#All],5,0)</f>
        <v>Flagship</v>
      </c>
      <c r="S48" s="12" t="str">
        <f>VLOOKUP(E48,Table6[#All],3,0)</f>
        <v>West</v>
      </c>
      <c r="T48" s="12" t="str">
        <f>VLOOKUP(E48,Table6[#All],4,0)</f>
        <v>New Jimmymouth</v>
      </c>
    </row>
    <row r="49" spans="1:20" x14ac:dyDescent="0.3">
      <c r="A49" s="11" t="s">
        <v>2003</v>
      </c>
      <c r="B49" s="12">
        <v>45466</v>
      </c>
      <c r="C49" s="12" t="s">
        <v>46</v>
      </c>
      <c r="D49" s="12" t="s">
        <v>1660</v>
      </c>
      <c r="E49" s="12" t="s">
        <v>1920</v>
      </c>
      <c r="F49" s="12" t="s">
        <v>1954</v>
      </c>
      <c r="G49" s="17">
        <v>1</v>
      </c>
      <c r="H49" s="20">
        <v>135.78</v>
      </c>
      <c r="I49" s="23">
        <v>0.14000000000000001</v>
      </c>
      <c r="J49" s="25">
        <v>116.77079999999999</v>
      </c>
      <c r="K49" s="25" t="str">
        <f>VLOOKUP(C49,Table5[#All],8,0)</f>
        <v>Gold</v>
      </c>
      <c r="L49" s="13" t="str">
        <f>VLOOKUP(C49,Table5[#All],4,0)</f>
        <v>Female</v>
      </c>
      <c r="M49" s="12" t="str">
        <f>VLOOKUP(D49,Table2[#All],2,0)</f>
        <v>Stainless Steel Cutlery Set</v>
      </c>
      <c r="N49" s="12" t="str">
        <f>VLOOKUP(D49,Table2[#All],3)</f>
        <v>Home</v>
      </c>
      <c r="O49" s="12" t="str">
        <f>VLOOKUP(D49,Table2[#All],4,0)</f>
        <v>Kitchen</v>
      </c>
      <c r="P49" s="12" t="str">
        <f>VLOOKUP(D49,Table2[#All],5,0)</f>
        <v>Stevens, Fernandez and Martin</v>
      </c>
      <c r="Q49" s="12" t="str">
        <f>VLOOKUP(E49,Table6[#All],2,0)</f>
        <v>Aguirre-Keller</v>
      </c>
      <c r="R49" s="12" t="str">
        <f>VLOOKUP(E49,Table6[#All],5,0)</f>
        <v>Online</v>
      </c>
      <c r="S49" s="12" t="str">
        <f>VLOOKUP(E49,Table6[#All],3,0)</f>
        <v>South</v>
      </c>
      <c r="T49" s="12" t="str">
        <f>VLOOKUP(E49,Table6[#All],4,0)</f>
        <v>Lake Michael</v>
      </c>
    </row>
    <row r="50" spans="1:20" x14ac:dyDescent="0.3">
      <c r="A50" s="11" t="s">
        <v>2004</v>
      </c>
      <c r="B50" s="12">
        <v>45218</v>
      </c>
      <c r="C50" s="12" t="s">
        <v>670</v>
      </c>
      <c r="D50" s="12" t="s">
        <v>1705</v>
      </c>
      <c r="E50" s="12" t="s">
        <v>1935</v>
      </c>
      <c r="F50" s="12" t="s">
        <v>1952</v>
      </c>
      <c r="G50" s="17">
        <v>1</v>
      </c>
      <c r="H50" s="20">
        <v>517.13</v>
      </c>
      <c r="I50" s="23">
        <v>0.28000000000000003</v>
      </c>
      <c r="J50" s="25">
        <v>372.33359999999999</v>
      </c>
      <c r="K50" s="25" t="str">
        <f>VLOOKUP(C50,Table5[#All],8,0)</f>
        <v>Platinum</v>
      </c>
      <c r="L50" s="13" t="str">
        <f>VLOOKUP(C50,Table5[#All],4,0)</f>
        <v>Male</v>
      </c>
      <c r="M50" s="12" t="str">
        <f>VLOOKUP(D50,Table2[#All],2,0)</f>
        <v>Adjustable Jump Rope</v>
      </c>
      <c r="N50" s="12" t="str">
        <f>VLOOKUP(D50,Table2[#All],3)</f>
        <v>Sports</v>
      </c>
      <c r="O50" s="12" t="str">
        <f>VLOOKUP(D50,Table2[#All],4,0)</f>
        <v>Fitness</v>
      </c>
      <c r="P50" s="12" t="str">
        <f>VLOOKUP(D50,Table2[#All],5,0)</f>
        <v>Cox Inc</v>
      </c>
      <c r="Q50" s="12" t="str">
        <f>VLOOKUP(E50,Table6[#All],2,0)</f>
        <v>Holloway Ltd</v>
      </c>
      <c r="R50" s="12" t="str">
        <f>VLOOKUP(E50,Table6[#All],5,0)</f>
        <v>Flagship</v>
      </c>
      <c r="S50" s="12" t="str">
        <f>VLOOKUP(E50,Table6[#All],3,0)</f>
        <v>North</v>
      </c>
      <c r="T50" s="12" t="str">
        <f>VLOOKUP(E50,Table6[#All],4,0)</f>
        <v>Bensonhaven</v>
      </c>
    </row>
    <row r="51" spans="1:20" x14ac:dyDescent="0.3">
      <c r="A51" s="11" t="s">
        <v>2005</v>
      </c>
      <c r="B51" s="12">
        <v>45607</v>
      </c>
      <c r="C51" s="12" t="s">
        <v>1315</v>
      </c>
      <c r="D51" s="12" t="s">
        <v>1631</v>
      </c>
      <c r="E51" s="12" t="s">
        <v>1932</v>
      </c>
      <c r="F51" s="12" t="s">
        <v>1957</v>
      </c>
      <c r="G51" s="17">
        <v>2</v>
      </c>
      <c r="H51" s="20">
        <v>384.66</v>
      </c>
      <c r="I51" s="23">
        <v>0.08</v>
      </c>
      <c r="J51" s="25">
        <v>707.77440000000013</v>
      </c>
      <c r="K51" s="25" t="str">
        <f>VLOOKUP(C51,Table5[#All],8,0)</f>
        <v>Bronze</v>
      </c>
      <c r="L51" s="13" t="str">
        <f>VLOOKUP(C51,Table5[#All],4,0)</f>
        <v>Male</v>
      </c>
      <c r="M51" s="12" t="str">
        <f>VLOOKUP(D51,Table2[#All],2,0)</f>
        <v>Multi-Purpose Storage Box</v>
      </c>
      <c r="N51" s="12" t="str">
        <f>VLOOKUP(D51,Table2[#All],3)</f>
        <v>Home</v>
      </c>
      <c r="O51" s="12" t="str">
        <f>VLOOKUP(D51,Table2[#All],4,0)</f>
        <v>Storage</v>
      </c>
      <c r="P51" s="12" t="str">
        <f>VLOOKUP(D51,Table2[#All],5,0)</f>
        <v>Gardner-Montes</v>
      </c>
      <c r="Q51" s="12" t="str">
        <f>VLOOKUP(E51,Table6[#All],2,0)</f>
        <v>Frederick-Wright</v>
      </c>
      <c r="R51" s="12" t="str">
        <f>VLOOKUP(E51,Table6[#All],5,0)</f>
        <v>Flagship</v>
      </c>
      <c r="S51" s="12" t="str">
        <f>VLOOKUP(E51,Table6[#All],3,0)</f>
        <v>West</v>
      </c>
      <c r="T51" s="12" t="str">
        <f>VLOOKUP(E51,Table6[#All],4,0)</f>
        <v>New Jimmymouth</v>
      </c>
    </row>
    <row r="52" spans="1:20" x14ac:dyDescent="0.3">
      <c r="A52" s="11" t="s">
        <v>2006</v>
      </c>
      <c r="B52" s="12">
        <v>45291</v>
      </c>
      <c r="C52" s="12" t="s">
        <v>262</v>
      </c>
      <c r="D52" s="12" t="s">
        <v>1731</v>
      </c>
      <c r="E52" s="12" t="s">
        <v>1914</v>
      </c>
      <c r="F52" s="12" t="s">
        <v>1954</v>
      </c>
      <c r="G52" s="17">
        <v>3</v>
      </c>
      <c r="H52" s="20">
        <v>83.7</v>
      </c>
      <c r="I52" s="23">
        <v>0.24</v>
      </c>
      <c r="J52" s="25">
        <v>190.83600000000001</v>
      </c>
      <c r="K52" s="25" t="str">
        <f>VLOOKUP(C52,Table5[#All],8,0)</f>
        <v>Gold</v>
      </c>
      <c r="L52" s="13" t="str">
        <f>VLOOKUP(C52,Table5[#All],4,0)</f>
        <v>Female</v>
      </c>
      <c r="M52" s="12" t="str">
        <f>VLOOKUP(D52,Table2[#All],2,0)</f>
        <v>Rugby Ball</v>
      </c>
      <c r="N52" s="12" t="str">
        <f>VLOOKUP(D52,Table2[#All],3)</f>
        <v>Sports</v>
      </c>
      <c r="O52" s="12" t="str">
        <f>VLOOKUP(D52,Table2[#All],4,0)</f>
        <v>Team Sports</v>
      </c>
      <c r="P52" s="12" t="str">
        <f>VLOOKUP(D52,Table2[#All],5,0)</f>
        <v>Harris Inc</v>
      </c>
      <c r="Q52" s="12" t="str">
        <f>VLOOKUP(E52,Table6[#All],2,0)</f>
        <v>Moore, Padilla and Butler</v>
      </c>
      <c r="R52" s="12" t="str">
        <f>VLOOKUP(E52,Table6[#All],5,0)</f>
        <v>Flagship</v>
      </c>
      <c r="S52" s="12" t="str">
        <f>VLOOKUP(E52,Table6[#All],3,0)</f>
        <v>South</v>
      </c>
      <c r="T52" s="12" t="str">
        <f>VLOOKUP(E52,Table6[#All],4,0)</f>
        <v>East Johnstad</v>
      </c>
    </row>
    <row r="53" spans="1:20" x14ac:dyDescent="0.3">
      <c r="A53" s="11" t="s">
        <v>2007</v>
      </c>
      <c r="B53" s="12">
        <v>45689</v>
      </c>
      <c r="C53" s="12" t="s">
        <v>487</v>
      </c>
      <c r="D53" s="12" t="s">
        <v>1783</v>
      </c>
      <c r="E53" s="12" t="s">
        <v>1907</v>
      </c>
      <c r="F53" s="12" t="s">
        <v>1952</v>
      </c>
      <c r="G53" s="17">
        <v>3</v>
      </c>
      <c r="H53" s="20">
        <v>76.569999999999993</v>
      </c>
      <c r="I53" s="23">
        <v>0.26</v>
      </c>
      <c r="J53" s="25">
        <v>169.9854</v>
      </c>
      <c r="K53" s="25" t="str">
        <f>VLOOKUP(C53,Table5[#All],8,0)</f>
        <v>Bronze</v>
      </c>
      <c r="L53" s="13" t="str">
        <f>VLOOKUP(C53,Table5[#All],4,0)</f>
        <v>Male</v>
      </c>
      <c r="M53" s="12" t="str">
        <f>VLOOKUP(D53,Table2[#All],2,0)</f>
        <v>Men's Sports Shorts</v>
      </c>
      <c r="N53" s="12" t="str">
        <f>VLOOKUP(D53,Table2[#All],3)</f>
        <v>Clothing</v>
      </c>
      <c r="O53" s="12" t="str">
        <f>VLOOKUP(D53,Table2[#All],4,0)</f>
        <v>Bottoms</v>
      </c>
      <c r="P53" s="12" t="str">
        <f>VLOOKUP(D53,Table2[#All],5,0)</f>
        <v>Fitzpatrick Ltd</v>
      </c>
      <c r="Q53" s="12" t="str">
        <f>VLOOKUP(E53,Table6[#All],2,0)</f>
        <v>Martinez-Mullins</v>
      </c>
      <c r="R53" s="12" t="str">
        <f>VLOOKUP(E53,Table6[#All],5,0)</f>
        <v>Online</v>
      </c>
      <c r="S53" s="12" t="str">
        <f>VLOOKUP(E53,Table6[#All],3,0)</f>
        <v>South</v>
      </c>
      <c r="T53" s="12" t="str">
        <f>VLOOKUP(E53,Table6[#All],4,0)</f>
        <v>Williamsfurt</v>
      </c>
    </row>
    <row r="54" spans="1:20" x14ac:dyDescent="0.3">
      <c r="A54" s="11" t="s">
        <v>2008</v>
      </c>
      <c r="B54" s="12">
        <v>45894</v>
      </c>
      <c r="C54" s="12" t="s">
        <v>505</v>
      </c>
      <c r="D54" s="12" t="s">
        <v>1843</v>
      </c>
      <c r="E54" s="12" t="s">
        <v>1904</v>
      </c>
      <c r="F54" s="12" t="s">
        <v>1952</v>
      </c>
      <c r="G54" s="17">
        <v>3</v>
      </c>
      <c r="H54" s="20">
        <v>472.54384615384612</v>
      </c>
      <c r="I54" s="23">
        <v>0.17884615384615382</v>
      </c>
      <c r="J54" s="25">
        <v>486.06330000000003</v>
      </c>
      <c r="K54" s="25" t="str">
        <f>VLOOKUP(C54,Table5[#All],8,0)</f>
        <v>Bronze</v>
      </c>
      <c r="L54" s="13" t="str">
        <f>VLOOKUP(C54,Table5[#All],4,0)</f>
        <v>Female</v>
      </c>
      <c r="M54" s="12" t="str">
        <f>VLOOKUP(D54,Table2[#All],2,0)</f>
        <v>Face Foundation Kit</v>
      </c>
      <c r="N54" s="12" t="str">
        <f>VLOOKUP(D54,Table2[#All],3)</f>
        <v>Beauty</v>
      </c>
      <c r="O54" s="12" t="str">
        <f>VLOOKUP(D54,Table2[#All],4,0)</f>
        <v>Makeup</v>
      </c>
      <c r="P54" s="12" t="str">
        <f>VLOOKUP(D54,Table2[#All],5,0)</f>
        <v>Taylor-Elliott</v>
      </c>
      <c r="Q54" s="12" t="str">
        <f>VLOOKUP(E54,Table6[#All],2,0)</f>
        <v>Benson-Elliott</v>
      </c>
      <c r="R54" s="12" t="str">
        <f>VLOOKUP(E54,Table6[#All],5,0)</f>
        <v>Online</v>
      </c>
      <c r="S54" s="12" t="str">
        <f>VLOOKUP(E54,Table6[#All],3,0)</f>
        <v>East</v>
      </c>
      <c r="T54" s="12" t="str">
        <f>VLOOKUP(E54,Table6[#All],4,0)</f>
        <v>Port Josephberg</v>
      </c>
    </row>
    <row r="55" spans="1:20" x14ac:dyDescent="0.3">
      <c r="A55" s="11" t="s">
        <v>2009</v>
      </c>
      <c r="B55" s="12">
        <v>45677</v>
      </c>
      <c r="C55" s="12" t="s">
        <v>1030</v>
      </c>
      <c r="D55" s="12" t="s">
        <v>1628</v>
      </c>
      <c r="E55" s="12" t="s">
        <v>1910</v>
      </c>
      <c r="F55" s="12" t="s">
        <v>1957</v>
      </c>
      <c r="G55" s="17">
        <v>1</v>
      </c>
      <c r="H55" s="20">
        <v>900.35</v>
      </c>
      <c r="I55" s="23">
        <v>0.13</v>
      </c>
      <c r="J55" s="25">
        <v>783.30449999999996</v>
      </c>
      <c r="K55" s="25" t="str">
        <f>VLOOKUP(C55,Table5[#All],8,0)</f>
        <v>Bronze</v>
      </c>
      <c r="L55" s="13" t="str">
        <f>VLOOKUP(C55,Table5[#All],4,0)</f>
        <v>Male</v>
      </c>
      <c r="M55" s="12" t="str">
        <f>VLOOKUP(D55,Table2[#All],2,0)</f>
        <v>Outdoor Sports Water Bottle</v>
      </c>
      <c r="N55" s="12" t="str">
        <f>VLOOKUP(D55,Table2[#All],3)</f>
        <v>Sports</v>
      </c>
      <c r="O55" s="12" t="str">
        <f>VLOOKUP(D55,Table2[#All],4,0)</f>
        <v>Accessories</v>
      </c>
      <c r="P55" s="12" t="str">
        <f>VLOOKUP(D55,Table2[#All],5,0)</f>
        <v>Soto-Ellis</v>
      </c>
      <c r="Q55" s="12" t="str">
        <f>VLOOKUP(E55,Table6[#All],2,0)</f>
        <v>Bean, Jones and Park</v>
      </c>
      <c r="R55" s="12" t="str">
        <f>VLOOKUP(E55,Table6[#All],5,0)</f>
        <v>Online</v>
      </c>
      <c r="S55" s="12" t="str">
        <f>VLOOKUP(E55,Table6[#All],3,0)</f>
        <v>West</v>
      </c>
      <c r="T55" s="12" t="str">
        <f>VLOOKUP(E55,Table6[#All],4,0)</f>
        <v>Thompsonborough</v>
      </c>
    </row>
    <row r="56" spans="1:20" x14ac:dyDescent="0.3">
      <c r="A56" s="11" t="s">
        <v>2010</v>
      </c>
      <c r="B56" s="12">
        <v>45706</v>
      </c>
      <c r="C56" s="12" t="s">
        <v>345</v>
      </c>
      <c r="D56" s="12" t="s">
        <v>1693</v>
      </c>
      <c r="E56" s="12" t="s">
        <v>1917</v>
      </c>
      <c r="F56" s="12" t="s">
        <v>1952</v>
      </c>
      <c r="G56" s="17">
        <v>4</v>
      </c>
      <c r="H56" s="20">
        <v>428.09</v>
      </c>
      <c r="I56" s="23">
        <v>7.0000000000000007E-2</v>
      </c>
      <c r="J56" s="25">
        <v>1592.4947999999999</v>
      </c>
      <c r="K56" s="25" t="str">
        <f>VLOOKUP(C56,Table5[#All],8,0)</f>
        <v>Platinum</v>
      </c>
      <c r="L56" s="13" t="str">
        <f>VLOOKUP(C56,Table5[#All],4,0)</f>
        <v>Female</v>
      </c>
      <c r="M56" s="12" t="str">
        <f>VLOOKUP(D56,Table2[#All],2,0)</f>
        <v>Noise-Canceling Headphones</v>
      </c>
      <c r="N56" s="12" t="str">
        <f>VLOOKUP(D56,Table2[#All],3)</f>
        <v>Electronics</v>
      </c>
      <c r="O56" s="12" t="str">
        <f>VLOOKUP(D56,Table2[#All],4,0)</f>
        <v>Audio</v>
      </c>
      <c r="P56" s="12" t="str">
        <f>VLOOKUP(D56,Table2[#All],5,0)</f>
        <v>Taylor-Hart</v>
      </c>
      <c r="Q56" s="12" t="str">
        <f>VLOOKUP(E56,Table6[#All],2,0)</f>
        <v>Hill, Wagner and Ballard</v>
      </c>
      <c r="R56" s="12" t="str">
        <f>VLOOKUP(E56,Table6[#All],5,0)</f>
        <v>Online</v>
      </c>
      <c r="S56" s="12" t="str">
        <f>VLOOKUP(E56,Table6[#All],3,0)</f>
        <v>East</v>
      </c>
      <c r="T56" s="12" t="str">
        <f>VLOOKUP(E56,Table6[#All],4,0)</f>
        <v>East Davidville</v>
      </c>
    </row>
    <row r="57" spans="1:20" x14ac:dyDescent="0.3">
      <c r="A57" s="11" t="s">
        <v>2011</v>
      </c>
      <c r="B57" s="12">
        <v>45589</v>
      </c>
      <c r="C57" s="12" t="s">
        <v>1303</v>
      </c>
      <c r="D57" s="12" t="s">
        <v>1721</v>
      </c>
      <c r="E57" s="12" t="s">
        <v>1920</v>
      </c>
      <c r="F57" s="12" t="s">
        <v>1957</v>
      </c>
      <c r="G57" s="17">
        <v>2</v>
      </c>
      <c r="H57" s="20">
        <v>559.71</v>
      </c>
      <c r="I57" s="23">
        <v>0.3</v>
      </c>
      <c r="J57" s="25">
        <v>783.59400000000005</v>
      </c>
      <c r="K57" s="25" t="str">
        <f>VLOOKUP(C57,Table5[#All],8,0)</f>
        <v>Platinum</v>
      </c>
      <c r="L57" s="13" t="str">
        <f>VLOOKUP(C57,Table5[#All],4,0)</f>
        <v>Male</v>
      </c>
      <c r="M57" s="12" t="str">
        <f>VLOOKUP(D57,Table2[#All],2,0)</f>
        <v>Men's Roll-On Perfume</v>
      </c>
      <c r="N57" s="12" t="str">
        <f>VLOOKUP(D57,Table2[#All],3)</f>
        <v>Beauty</v>
      </c>
      <c r="O57" s="12" t="str">
        <f>VLOOKUP(D57,Table2[#All],4,0)</f>
        <v>Fragrance</v>
      </c>
      <c r="P57" s="12" t="str">
        <f>VLOOKUP(D57,Table2[#All],5,0)</f>
        <v>Sullivan and Sons</v>
      </c>
      <c r="Q57" s="12" t="str">
        <f>VLOOKUP(E57,Table6[#All],2,0)</f>
        <v>Aguirre-Keller</v>
      </c>
      <c r="R57" s="12" t="str">
        <f>VLOOKUP(E57,Table6[#All],5,0)</f>
        <v>Online</v>
      </c>
      <c r="S57" s="12" t="str">
        <f>VLOOKUP(E57,Table6[#All],3,0)</f>
        <v>South</v>
      </c>
      <c r="T57" s="12" t="str">
        <f>VLOOKUP(E57,Table6[#All],4,0)</f>
        <v>Lake Michael</v>
      </c>
    </row>
    <row r="58" spans="1:20" x14ac:dyDescent="0.3">
      <c r="A58" s="11" t="s">
        <v>2012</v>
      </c>
      <c r="B58" s="12">
        <v>45282</v>
      </c>
      <c r="C58" s="12" t="s">
        <v>296</v>
      </c>
      <c r="D58" s="12" t="s">
        <v>1673</v>
      </c>
      <c r="E58" s="12" t="s">
        <v>1904</v>
      </c>
      <c r="F58" s="12" t="s">
        <v>1954</v>
      </c>
      <c r="G58" s="17">
        <v>2</v>
      </c>
      <c r="H58" s="20">
        <v>833.7</v>
      </c>
      <c r="I58" s="23">
        <v>0.06</v>
      </c>
      <c r="J58" s="25">
        <v>1567.356</v>
      </c>
      <c r="K58" s="25" t="str">
        <f>VLOOKUP(C58,Table5[#All],8,0)</f>
        <v>Bronze</v>
      </c>
      <c r="L58" s="13" t="str">
        <f>VLOOKUP(C58,Table5[#All],4,0)</f>
        <v>Female</v>
      </c>
      <c r="M58" s="12" t="str">
        <f>VLOOKUP(D58,Table2[#All],2,0)</f>
        <v>Gaming Mechanical Keyboard</v>
      </c>
      <c r="N58" s="12" t="str">
        <f>VLOOKUP(D58,Table2[#All],3)</f>
        <v>Electronics</v>
      </c>
      <c r="O58" s="12" t="str">
        <f>VLOOKUP(D58,Table2[#All],4,0)</f>
        <v>Computer</v>
      </c>
      <c r="P58" s="12" t="str">
        <f>VLOOKUP(D58,Table2[#All],5,0)</f>
        <v>Lucero LLC</v>
      </c>
      <c r="Q58" s="12" t="str">
        <f>VLOOKUP(E58,Table6[#All],2,0)</f>
        <v>Benson-Elliott</v>
      </c>
      <c r="R58" s="12" t="str">
        <f>VLOOKUP(E58,Table6[#All],5,0)</f>
        <v>Online</v>
      </c>
      <c r="S58" s="12" t="str">
        <f>VLOOKUP(E58,Table6[#All],3,0)</f>
        <v>East</v>
      </c>
      <c r="T58" s="12" t="str">
        <f>VLOOKUP(E58,Table6[#All],4,0)</f>
        <v>Port Josephberg</v>
      </c>
    </row>
    <row r="59" spans="1:20" x14ac:dyDescent="0.3">
      <c r="A59" s="11" t="s">
        <v>2013</v>
      </c>
      <c r="B59" s="12">
        <v>45462</v>
      </c>
      <c r="C59" s="12" t="s">
        <v>1450</v>
      </c>
      <c r="D59" s="12" t="s">
        <v>1714</v>
      </c>
      <c r="E59" s="12" t="s">
        <v>1927</v>
      </c>
      <c r="F59" s="12" t="s">
        <v>1952</v>
      </c>
      <c r="G59" s="17">
        <v>2</v>
      </c>
      <c r="H59" s="20">
        <v>680.16</v>
      </c>
      <c r="I59" s="23">
        <v>0.28000000000000003</v>
      </c>
      <c r="J59" s="25">
        <v>979.43039999999996</v>
      </c>
      <c r="K59" s="25" t="str">
        <f>VLOOKUP(C59,Table5[#All],8,0)</f>
        <v>Gold</v>
      </c>
      <c r="L59" s="13" t="str">
        <f>VLOOKUP(C59,Table5[#All],4,0)</f>
        <v>Female</v>
      </c>
      <c r="M59" s="12" t="str">
        <f>VLOOKUP(D59,Table2[#All],2,0)</f>
        <v>Makeup Brush Set</v>
      </c>
      <c r="N59" s="12" t="str">
        <f>VLOOKUP(D59,Table2[#All],3)</f>
        <v>Beauty</v>
      </c>
      <c r="O59" s="12" t="str">
        <f>VLOOKUP(D59,Table2[#All],4,0)</f>
        <v>Makeup</v>
      </c>
      <c r="P59" s="12" t="str">
        <f>VLOOKUP(D59,Table2[#All],5,0)</f>
        <v>Cook Inc</v>
      </c>
      <c r="Q59" s="12" t="str">
        <f>VLOOKUP(E59,Table6[#All],2,0)</f>
        <v>Mcdonald Inc</v>
      </c>
      <c r="R59" s="12" t="str">
        <f>VLOOKUP(E59,Table6[#All],5,0)</f>
        <v>Outlet</v>
      </c>
      <c r="S59" s="12" t="str">
        <f>VLOOKUP(E59,Table6[#All],3,0)</f>
        <v>South</v>
      </c>
      <c r="T59" s="12" t="str">
        <f>VLOOKUP(E59,Table6[#All],4,0)</f>
        <v>Christopherland</v>
      </c>
    </row>
    <row r="60" spans="1:20" x14ac:dyDescent="0.3">
      <c r="A60" s="11" t="s">
        <v>2014</v>
      </c>
      <c r="B60" s="12">
        <v>45633</v>
      </c>
      <c r="C60" s="12" t="s">
        <v>1268</v>
      </c>
      <c r="D60" s="12" t="s">
        <v>1611</v>
      </c>
      <c r="E60" s="12" t="s">
        <v>1907</v>
      </c>
      <c r="F60" s="12" t="s">
        <v>1954</v>
      </c>
      <c r="G60" s="17">
        <v>4</v>
      </c>
      <c r="H60" s="20">
        <v>733.42</v>
      </c>
      <c r="I60" s="23">
        <v>0.14642857142857144</v>
      </c>
      <c r="J60" s="25">
        <v>2552.3015999999998</v>
      </c>
      <c r="K60" s="25" t="str">
        <f>VLOOKUP(C60,Table5[#All],8,0)</f>
        <v>Silver</v>
      </c>
      <c r="L60" s="13" t="str">
        <f>VLOOKUP(C60,Table5[#All],4,0)</f>
        <v>Female</v>
      </c>
      <c r="M60" s="12" t="str">
        <f>VLOOKUP(D60,Table2[#All],2,0)</f>
        <v>4K Home Projector</v>
      </c>
      <c r="N60" s="12" t="str">
        <f>VLOOKUP(D60,Table2[#All],3)</f>
        <v>Electronics</v>
      </c>
      <c r="O60" s="12" t="str">
        <f>VLOOKUP(D60,Table2[#All],4,0)</f>
        <v>Appliances</v>
      </c>
      <c r="P60" s="12" t="str">
        <f>VLOOKUP(D60,Table2[#All],5,0)</f>
        <v>Thomas LLC</v>
      </c>
      <c r="Q60" s="12" t="str">
        <f>VLOOKUP(E60,Table6[#All],2,0)</f>
        <v>Martinez-Mullins</v>
      </c>
      <c r="R60" s="12" t="str">
        <f>VLOOKUP(E60,Table6[#All],5,0)</f>
        <v>Online</v>
      </c>
      <c r="S60" s="12" t="str">
        <f>VLOOKUP(E60,Table6[#All],3,0)</f>
        <v>South</v>
      </c>
      <c r="T60" s="12" t="str">
        <f>VLOOKUP(E60,Table6[#All],4,0)</f>
        <v>Williamsfurt</v>
      </c>
    </row>
    <row r="61" spans="1:20" x14ac:dyDescent="0.3">
      <c r="A61" s="11" t="s">
        <v>2015</v>
      </c>
      <c r="B61" s="12">
        <v>45257</v>
      </c>
      <c r="C61" s="12" t="s">
        <v>1159</v>
      </c>
      <c r="D61" s="12" t="s">
        <v>1843</v>
      </c>
      <c r="E61" s="12" t="s">
        <v>1920</v>
      </c>
      <c r="F61" s="12" t="s">
        <v>1954</v>
      </c>
      <c r="G61" s="17">
        <v>1</v>
      </c>
      <c r="H61" s="20">
        <v>996.33</v>
      </c>
      <c r="I61" s="23">
        <v>0.23</v>
      </c>
      <c r="J61" s="25">
        <v>767.17410000000007</v>
      </c>
      <c r="K61" s="25" t="str">
        <f>VLOOKUP(C61,Table5[#All],8,0)</f>
        <v>Bronze</v>
      </c>
      <c r="L61" s="13" t="str">
        <f>VLOOKUP(C61,Table5[#All],4,0)</f>
        <v>Male</v>
      </c>
      <c r="M61" s="12" t="str">
        <f>VLOOKUP(D61,Table2[#All],2,0)</f>
        <v>Face Foundation Kit</v>
      </c>
      <c r="N61" s="12" t="str">
        <f>VLOOKUP(D61,Table2[#All],3)</f>
        <v>Beauty</v>
      </c>
      <c r="O61" s="12" t="str">
        <f>VLOOKUP(D61,Table2[#All],4,0)</f>
        <v>Makeup</v>
      </c>
      <c r="P61" s="12" t="str">
        <f>VLOOKUP(D61,Table2[#All],5,0)</f>
        <v>Taylor-Elliott</v>
      </c>
      <c r="Q61" s="12" t="str">
        <f>VLOOKUP(E61,Table6[#All],2,0)</f>
        <v>Aguirre-Keller</v>
      </c>
      <c r="R61" s="12" t="str">
        <f>VLOOKUP(E61,Table6[#All],5,0)</f>
        <v>Online</v>
      </c>
      <c r="S61" s="12" t="str">
        <f>VLOOKUP(E61,Table6[#All],3,0)</f>
        <v>South</v>
      </c>
      <c r="T61" s="12" t="str">
        <f>VLOOKUP(E61,Table6[#All],4,0)</f>
        <v>Lake Michael</v>
      </c>
    </row>
    <row r="62" spans="1:20" x14ac:dyDescent="0.3">
      <c r="A62" s="11" t="s">
        <v>2016</v>
      </c>
      <c r="B62" s="12">
        <v>45854</v>
      </c>
      <c r="C62" s="12" t="s">
        <v>1280</v>
      </c>
      <c r="D62" s="12" t="s">
        <v>1663</v>
      </c>
      <c r="E62" s="12" t="s">
        <v>1917</v>
      </c>
      <c r="F62" s="12" t="s">
        <v>1957</v>
      </c>
      <c r="G62" s="17">
        <v>1</v>
      </c>
      <c r="H62" s="20">
        <v>198.83</v>
      </c>
      <c r="I62" s="23">
        <v>0.09</v>
      </c>
      <c r="J62" s="25">
        <v>180.93530000000001</v>
      </c>
      <c r="K62" s="25" t="str">
        <f>VLOOKUP(C62,Table5[#All],8,0)</f>
        <v>Gold</v>
      </c>
      <c r="L62" s="13" t="str">
        <f>VLOOKUP(C62,Table5[#All],4,0)</f>
        <v>Male</v>
      </c>
      <c r="M62" s="12" t="str">
        <f>VLOOKUP(D62,Table2[#All],2,0)</f>
        <v>Basketball</v>
      </c>
      <c r="N62" s="12" t="str">
        <f>VLOOKUP(D62,Table2[#All],3)</f>
        <v>Sports</v>
      </c>
      <c r="O62" s="12" t="str">
        <f>VLOOKUP(D62,Table2[#All],4,0)</f>
        <v>Team Sports</v>
      </c>
      <c r="P62" s="12" t="str">
        <f>VLOOKUP(D62,Table2[#All],5,0)</f>
        <v>Nolan-Snow</v>
      </c>
      <c r="Q62" s="12" t="str">
        <f>VLOOKUP(E62,Table6[#All],2,0)</f>
        <v>Hill, Wagner and Ballard</v>
      </c>
      <c r="R62" s="12" t="str">
        <f>VLOOKUP(E62,Table6[#All],5,0)</f>
        <v>Online</v>
      </c>
      <c r="S62" s="12" t="str">
        <f>VLOOKUP(E62,Table6[#All],3,0)</f>
        <v>East</v>
      </c>
      <c r="T62" s="12" t="str">
        <f>VLOOKUP(E62,Table6[#All],4,0)</f>
        <v>East Davidville</v>
      </c>
    </row>
    <row r="63" spans="1:20" x14ac:dyDescent="0.3">
      <c r="A63" s="11" t="s">
        <v>2017</v>
      </c>
      <c r="B63" s="12">
        <v>45716</v>
      </c>
      <c r="C63" s="12" t="s">
        <v>777</v>
      </c>
      <c r="D63" s="12" t="s">
        <v>1624</v>
      </c>
      <c r="E63" s="12" t="s">
        <v>1907</v>
      </c>
      <c r="F63" s="12" t="s">
        <v>1954</v>
      </c>
      <c r="G63" s="17">
        <v>1</v>
      </c>
      <c r="H63" s="20">
        <v>374.92</v>
      </c>
      <c r="I63" s="23">
        <v>0.18</v>
      </c>
      <c r="J63" s="25">
        <v>307.43439999999998</v>
      </c>
      <c r="K63" s="25" t="str">
        <f>VLOOKUP(C63,Table5[#All],8,0)</f>
        <v>Platinum</v>
      </c>
      <c r="L63" s="13" t="str">
        <f>VLOOKUP(C63,Table5[#All],4,0)</f>
        <v>Female</v>
      </c>
      <c r="M63" s="12" t="str">
        <f>VLOOKUP(D63,Table2[#All],2,0)</f>
        <v>Knee Support Brace</v>
      </c>
      <c r="N63" s="12" t="str">
        <f>VLOOKUP(D63,Table2[#All],3)</f>
        <v>Sports</v>
      </c>
      <c r="O63" s="12" t="str">
        <f>VLOOKUP(D63,Table2[#All],4,0)</f>
        <v>Equipment</v>
      </c>
      <c r="P63" s="12" t="str">
        <f>VLOOKUP(D63,Table2[#All],5,0)</f>
        <v>May-Reese</v>
      </c>
      <c r="Q63" s="12" t="str">
        <f>VLOOKUP(E63,Table6[#All],2,0)</f>
        <v>Martinez-Mullins</v>
      </c>
      <c r="R63" s="12" t="str">
        <f>VLOOKUP(E63,Table6[#All],5,0)</f>
        <v>Online</v>
      </c>
      <c r="S63" s="12" t="str">
        <f>VLOOKUP(E63,Table6[#All],3,0)</f>
        <v>South</v>
      </c>
      <c r="T63" s="12" t="str">
        <f>VLOOKUP(E63,Table6[#All],4,0)</f>
        <v>Williamsfurt</v>
      </c>
    </row>
    <row r="64" spans="1:20" x14ac:dyDescent="0.3">
      <c r="A64" s="11" t="s">
        <v>2018</v>
      </c>
      <c r="B64" s="12">
        <v>45515</v>
      </c>
      <c r="C64" s="12" t="s">
        <v>1964</v>
      </c>
      <c r="D64" s="12" t="s">
        <v>1855</v>
      </c>
      <c r="E64" s="12" t="s">
        <v>1932</v>
      </c>
      <c r="F64" s="12" t="s">
        <v>1952</v>
      </c>
      <c r="G64" s="17">
        <v>1</v>
      </c>
      <c r="H64" s="20">
        <v>468.94</v>
      </c>
      <c r="I64" s="23">
        <v>0.12</v>
      </c>
      <c r="J64" s="25">
        <v>412.66719999999998</v>
      </c>
      <c r="K64" s="25" t="s">
        <v>19</v>
      </c>
      <c r="L64" s="13" t="s">
        <v>16</v>
      </c>
      <c r="M64" s="12" t="str">
        <f>VLOOKUP(D64,Table2[#All],2,0)</f>
        <v>USB-C Laptop Charger</v>
      </c>
      <c r="N64" s="12" t="str">
        <f>VLOOKUP(D64,Table2[#All],3)</f>
        <v>Electronics</v>
      </c>
      <c r="O64" s="12" t="str">
        <f>VLOOKUP(D64,Table2[#All],4,0)</f>
        <v>Computer</v>
      </c>
      <c r="P64" s="12" t="str">
        <f>VLOOKUP(D64,Table2[#All],5,0)</f>
        <v>Martin LLC</v>
      </c>
      <c r="Q64" s="12" t="str">
        <f>VLOOKUP(E64,Table6[#All],2,0)</f>
        <v>Frederick-Wright</v>
      </c>
      <c r="R64" s="12" t="str">
        <f>VLOOKUP(E64,Table6[#All],5,0)</f>
        <v>Flagship</v>
      </c>
      <c r="S64" s="12" t="str">
        <f>VLOOKUP(E64,Table6[#All],3,0)</f>
        <v>West</v>
      </c>
      <c r="T64" s="12" t="str">
        <f>VLOOKUP(E64,Table6[#All],4,0)</f>
        <v>New Jimmymouth</v>
      </c>
    </row>
    <row r="65" spans="1:20" x14ac:dyDescent="0.3">
      <c r="A65" s="11" t="s">
        <v>2019</v>
      </c>
      <c r="B65" s="12">
        <v>45927</v>
      </c>
      <c r="C65" s="12" t="s">
        <v>440</v>
      </c>
      <c r="D65" s="12" t="s">
        <v>1843</v>
      </c>
      <c r="E65" s="12" t="s">
        <v>1922</v>
      </c>
      <c r="F65" s="12" t="s">
        <v>1952</v>
      </c>
      <c r="G65" s="17">
        <v>2</v>
      </c>
      <c r="H65" s="20">
        <v>121.37</v>
      </c>
      <c r="I65" s="23">
        <v>0.05</v>
      </c>
      <c r="J65" s="25">
        <v>230.60300000000001</v>
      </c>
      <c r="K65" s="25" t="str">
        <f>VLOOKUP(C65,Table5[#All],8,0)</f>
        <v>Gold</v>
      </c>
      <c r="L65" s="13" t="str">
        <f>VLOOKUP(C65,Table5[#All],4,0)</f>
        <v>Female</v>
      </c>
      <c r="M65" s="12" t="str">
        <f>VLOOKUP(D65,Table2[#All],2,0)</f>
        <v>Face Foundation Kit</v>
      </c>
      <c r="N65" s="12" t="str">
        <f>VLOOKUP(D65,Table2[#All],3)</f>
        <v>Beauty</v>
      </c>
      <c r="O65" s="12" t="str">
        <f>VLOOKUP(D65,Table2[#All],4,0)</f>
        <v>Makeup</v>
      </c>
      <c r="P65" s="12" t="str">
        <f>VLOOKUP(D65,Table2[#All],5,0)</f>
        <v>Taylor-Elliott</v>
      </c>
      <c r="Q65" s="12" t="str">
        <f>VLOOKUP(E65,Table6[#All],2,0)</f>
        <v>Thomas, Bridges and Harris</v>
      </c>
      <c r="R65" s="12" t="str">
        <f>VLOOKUP(E65,Table6[#All],5,0)</f>
        <v>Online</v>
      </c>
      <c r="S65" s="12" t="str">
        <f>VLOOKUP(E65,Table6[#All],3,0)</f>
        <v>North</v>
      </c>
      <c r="T65" s="12" t="str">
        <f>VLOOKUP(E65,Table6[#All],4,0)</f>
        <v>Sabrinatown</v>
      </c>
    </row>
    <row r="66" spans="1:20" x14ac:dyDescent="0.3">
      <c r="A66" s="11" t="s">
        <v>2020</v>
      </c>
      <c r="B66" s="12">
        <v>45914</v>
      </c>
      <c r="C66" s="12" t="s">
        <v>825</v>
      </c>
      <c r="D66" s="12" t="s">
        <v>1734</v>
      </c>
      <c r="E66" s="12" t="s">
        <v>1917</v>
      </c>
      <c r="F66" s="12" t="s">
        <v>1952</v>
      </c>
      <c r="G66" s="17">
        <v>3</v>
      </c>
      <c r="H66" s="20">
        <v>480.06</v>
      </c>
      <c r="I66" s="23">
        <v>0.01</v>
      </c>
      <c r="J66" s="25">
        <v>475.26</v>
      </c>
      <c r="K66" s="25" t="str">
        <f>VLOOKUP(C66,Table5[#All],8,0)</f>
        <v>Gold</v>
      </c>
      <c r="L66" s="13" t="str">
        <f>VLOOKUP(C66,Table5[#All],4,0)</f>
        <v>Male</v>
      </c>
      <c r="M66" s="12" t="str">
        <f>VLOOKUP(D66,Table2[#All],2,0)</f>
        <v>Men's Track Pants</v>
      </c>
      <c r="N66" s="12" t="str">
        <f>VLOOKUP(D66,Table2[#All],3)</f>
        <v>Clothing</v>
      </c>
      <c r="O66" s="12" t="str">
        <f>VLOOKUP(D66,Table2[#All],4,0)</f>
        <v>Bottoms</v>
      </c>
      <c r="P66" s="12" t="str">
        <f>VLOOKUP(D66,Table2[#All],5,0)</f>
        <v>Hamilton, Woods and Walker</v>
      </c>
      <c r="Q66" s="12" t="str">
        <f>VLOOKUP(E66,Table6[#All],2,0)</f>
        <v>Hill, Wagner and Ballard</v>
      </c>
      <c r="R66" s="12" t="str">
        <f>VLOOKUP(E66,Table6[#All],5,0)</f>
        <v>Online</v>
      </c>
      <c r="S66" s="12" t="str">
        <f>VLOOKUP(E66,Table6[#All],3,0)</f>
        <v>East</v>
      </c>
      <c r="T66" s="12" t="str">
        <f>VLOOKUP(E66,Table6[#All],4,0)</f>
        <v>East Davidville</v>
      </c>
    </row>
    <row r="67" spans="1:20" x14ac:dyDescent="0.3">
      <c r="A67" s="11" t="s">
        <v>2021</v>
      </c>
      <c r="B67" s="12">
        <v>45290</v>
      </c>
      <c r="C67" s="12" t="s">
        <v>547</v>
      </c>
      <c r="D67" s="12" t="s">
        <v>1873</v>
      </c>
      <c r="E67" s="12" t="s">
        <v>1935</v>
      </c>
      <c r="F67" s="12" t="s">
        <v>1952</v>
      </c>
      <c r="G67" s="17">
        <v>2</v>
      </c>
      <c r="H67" s="20">
        <v>856.57</v>
      </c>
      <c r="I67" s="23">
        <v>0.24</v>
      </c>
      <c r="J67" s="25">
        <v>1301.9864</v>
      </c>
      <c r="K67" s="25" t="str">
        <f>VLOOKUP(C67,Table5[#All],8,0)</f>
        <v>Silver</v>
      </c>
      <c r="L67" s="13" t="str">
        <f>VLOOKUP(C67,Table5[#All],4,0)</f>
        <v>Male</v>
      </c>
      <c r="M67" s="12" t="str">
        <f>VLOOKUP(D67,Table2[#All],2,0)</f>
        <v>Stainless Steel Cookware Set</v>
      </c>
      <c r="N67" s="12" t="str">
        <f>VLOOKUP(D67,Table2[#All],3)</f>
        <v>Home</v>
      </c>
      <c r="O67" s="12" t="str">
        <f>VLOOKUP(D67,Table2[#All],4,0)</f>
        <v>Kitchen</v>
      </c>
      <c r="P67" s="12" t="str">
        <f>VLOOKUP(D67,Table2[#All],5,0)</f>
        <v>Campbell Ltd</v>
      </c>
      <c r="Q67" s="12" t="str">
        <f>VLOOKUP(E67,Table6[#All],2,0)</f>
        <v>Holloway Ltd</v>
      </c>
      <c r="R67" s="12" t="str">
        <f>VLOOKUP(E67,Table6[#All],5,0)</f>
        <v>Flagship</v>
      </c>
      <c r="S67" s="12" t="str">
        <f>VLOOKUP(E67,Table6[#All],3,0)</f>
        <v>North</v>
      </c>
      <c r="T67" s="12" t="str">
        <f>VLOOKUP(E67,Table6[#All],4,0)</f>
        <v>Bensonhaven</v>
      </c>
    </row>
    <row r="68" spans="1:20" x14ac:dyDescent="0.3">
      <c r="A68" s="11" t="s">
        <v>2022</v>
      </c>
      <c r="B68" s="12">
        <v>45213</v>
      </c>
      <c r="C68" s="12" t="s">
        <v>867</v>
      </c>
      <c r="D68" s="12" t="s">
        <v>1807</v>
      </c>
      <c r="E68" s="12" t="s">
        <v>1889</v>
      </c>
      <c r="F68" s="12" t="s">
        <v>1952</v>
      </c>
      <c r="G68" s="17">
        <v>4</v>
      </c>
      <c r="H68" s="20">
        <v>814.25</v>
      </c>
      <c r="I68" s="23">
        <v>0.18</v>
      </c>
      <c r="J68" s="25">
        <v>2670.74</v>
      </c>
      <c r="K68" s="25" t="str">
        <f>VLOOKUP(C68,Table5[#All],8,0)</f>
        <v>Silver</v>
      </c>
      <c r="L68" s="13" t="str">
        <f>VLOOKUP(C68,Table5[#All],4,0)</f>
        <v>Female</v>
      </c>
      <c r="M68" s="12" t="str">
        <f>VLOOKUP(D68,Table2[#All],2,0)</f>
        <v>WiFi Mesh Router</v>
      </c>
      <c r="N68" s="12" t="str">
        <f>VLOOKUP(D68,Table2[#All],3)</f>
        <v>Electronics</v>
      </c>
      <c r="O68" s="12" t="str">
        <f>VLOOKUP(D68,Table2[#All],4,0)</f>
        <v>Appliances</v>
      </c>
      <c r="P68" s="12" t="str">
        <f>VLOOKUP(D68,Table2[#All],5,0)</f>
        <v>White, Reeves and Woods</v>
      </c>
      <c r="Q68" s="12" t="str">
        <f>VLOOKUP(E68,Table6[#All],2,0)</f>
        <v>Black-Horn</v>
      </c>
      <c r="R68" s="12" t="str">
        <f>VLOOKUP(E68,Table6[#All],5,0)</f>
        <v>Outlet</v>
      </c>
      <c r="S68" s="12" t="str">
        <f>VLOOKUP(E68,Table6[#All],3,0)</f>
        <v>South</v>
      </c>
      <c r="T68" s="12" t="str">
        <f>VLOOKUP(E68,Table6[#All],4,0)</f>
        <v>North Nancyview</v>
      </c>
    </row>
    <row r="69" spans="1:20" x14ac:dyDescent="0.3">
      <c r="A69" s="11" t="s">
        <v>2023</v>
      </c>
      <c r="B69" s="12">
        <v>45255</v>
      </c>
      <c r="C69" s="12" t="s">
        <v>1497</v>
      </c>
      <c r="D69" s="12" t="s">
        <v>1600</v>
      </c>
      <c r="E69" s="12" t="s">
        <v>1889</v>
      </c>
      <c r="F69" s="12" t="s">
        <v>1954</v>
      </c>
      <c r="G69" s="17">
        <v>1</v>
      </c>
      <c r="H69" s="20">
        <v>989.17</v>
      </c>
      <c r="I69" s="23">
        <v>0.2</v>
      </c>
      <c r="J69" s="25">
        <v>791.33600000000001</v>
      </c>
      <c r="K69" s="25" t="str">
        <f>VLOOKUP(C69,Table5[#All],8,0)</f>
        <v>Gold</v>
      </c>
      <c r="L69" s="13" t="str">
        <f>VLOOKUP(C69,Table5[#All],4,0)</f>
        <v>Male</v>
      </c>
      <c r="M69" s="12" t="str">
        <f>VLOOKUP(D69,Table2[#All],2,0)</f>
        <v>Hair Strengthening Shampoo</v>
      </c>
      <c r="N69" s="12" t="str">
        <f>VLOOKUP(D69,Table2[#All],3)</f>
        <v>Beauty</v>
      </c>
      <c r="O69" s="12" t="str">
        <f>VLOOKUP(D69,Table2[#All],4,0)</f>
        <v>Haircare</v>
      </c>
      <c r="P69" s="12" t="str">
        <f>VLOOKUP(D69,Table2[#All],5,0)</f>
        <v>Rice LLC</v>
      </c>
      <c r="Q69" s="12" t="str">
        <f>VLOOKUP(E69,Table6[#All],2,0)</f>
        <v>Black-Horn</v>
      </c>
      <c r="R69" s="12" t="str">
        <f>VLOOKUP(E69,Table6[#All],5,0)</f>
        <v>Outlet</v>
      </c>
      <c r="S69" s="12" t="str">
        <f>VLOOKUP(E69,Table6[#All],3,0)</f>
        <v>South</v>
      </c>
      <c r="T69" s="12" t="str">
        <f>VLOOKUP(E69,Table6[#All],4,0)</f>
        <v>North Nancyview</v>
      </c>
    </row>
    <row r="70" spans="1:20" x14ac:dyDescent="0.3">
      <c r="A70" s="11" t="s">
        <v>2024</v>
      </c>
      <c r="B70" s="12">
        <v>45270</v>
      </c>
      <c r="C70" s="12" t="s">
        <v>1174</v>
      </c>
      <c r="D70" s="12" t="s">
        <v>1792</v>
      </c>
      <c r="E70" s="12" t="s">
        <v>1917</v>
      </c>
      <c r="F70" s="12" t="s">
        <v>1952</v>
      </c>
      <c r="G70" s="17">
        <v>4</v>
      </c>
      <c r="H70" s="20">
        <v>62.48</v>
      </c>
      <c r="I70" s="23">
        <v>0.18</v>
      </c>
      <c r="J70" s="25">
        <v>204.93440000000001</v>
      </c>
      <c r="K70" s="25" t="str">
        <f>VLOOKUP(C70,Table5[#All],8,0)</f>
        <v>Bronze</v>
      </c>
      <c r="L70" s="13" t="str">
        <f>VLOOKUP(C70,Table5[#All],4,0)</f>
        <v>Male</v>
      </c>
      <c r="M70" s="12" t="str">
        <f>VLOOKUP(D70,Table2[#All],2,0)</f>
        <v>Professional Jump Rope</v>
      </c>
      <c r="N70" s="12" t="str">
        <f>VLOOKUP(D70,Table2[#All],3)</f>
        <v>Sports</v>
      </c>
      <c r="O70" s="12" t="str">
        <f>VLOOKUP(D70,Table2[#All],4,0)</f>
        <v>Fitness</v>
      </c>
      <c r="P70" s="12" t="str">
        <f>VLOOKUP(D70,Table2[#All],5,0)</f>
        <v>Davis PLC</v>
      </c>
      <c r="Q70" s="12" t="str">
        <f>VLOOKUP(E70,Table6[#All],2,0)</f>
        <v>Hill, Wagner and Ballard</v>
      </c>
      <c r="R70" s="12" t="str">
        <f>VLOOKUP(E70,Table6[#All],5,0)</f>
        <v>Online</v>
      </c>
      <c r="S70" s="12" t="str">
        <f>VLOOKUP(E70,Table6[#All],3,0)</f>
        <v>East</v>
      </c>
      <c r="T70" s="12" t="str">
        <f>VLOOKUP(E70,Table6[#All],4,0)</f>
        <v>East Davidville</v>
      </c>
    </row>
    <row r="71" spans="1:20" x14ac:dyDescent="0.3">
      <c r="A71" s="11" t="s">
        <v>2025</v>
      </c>
      <c r="B71" s="12">
        <v>45897</v>
      </c>
      <c r="C71" s="12" t="s">
        <v>1324</v>
      </c>
      <c r="D71" s="12" t="s">
        <v>1604</v>
      </c>
      <c r="E71" s="12" t="s">
        <v>1932</v>
      </c>
      <c r="F71" s="12" t="s">
        <v>1952</v>
      </c>
      <c r="G71" s="17">
        <v>4</v>
      </c>
      <c r="H71" s="20">
        <v>561.24</v>
      </c>
      <c r="I71" s="23">
        <v>0.24</v>
      </c>
      <c r="J71" s="25">
        <v>1706.1695999999999</v>
      </c>
      <c r="K71" s="25" t="str">
        <f>VLOOKUP(C71,Table5[#All],8,0)</f>
        <v>Silver</v>
      </c>
      <c r="L71" s="13" t="str">
        <f>VLOOKUP(C71,Table5[#All],4,0)</f>
        <v>Male</v>
      </c>
      <c r="M71" s="12" t="str">
        <f>VLOOKUP(D71,Table2[#All],2,0)</f>
        <v>USB-C Fast Charger</v>
      </c>
      <c r="N71" s="12" t="str">
        <f>VLOOKUP(D71,Table2[#All],3)</f>
        <v>Electronics</v>
      </c>
      <c r="O71" s="12" t="str">
        <f>VLOOKUP(D71,Table2[#All],4,0)</f>
        <v>Accessories</v>
      </c>
      <c r="P71" s="12" t="str">
        <f>VLOOKUP(D71,Table2[#All],5,0)</f>
        <v>Dawson-Perkins</v>
      </c>
      <c r="Q71" s="12" t="str">
        <f>VLOOKUP(E71,Table6[#All],2,0)</f>
        <v>Frederick-Wright</v>
      </c>
      <c r="R71" s="12" t="str">
        <f>VLOOKUP(E71,Table6[#All],5,0)</f>
        <v>Flagship</v>
      </c>
      <c r="S71" s="12" t="str">
        <f>VLOOKUP(E71,Table6[#All],3,0)</f>
        <v>West</v>
      </c>
      <c r="T71" s="12" t="str">
        <f>VLOOKUP(E71,Table6[#All],4,0)</f>
        <v>New Jimmymouth</v>
      </c>
    </row>
    <row r="72" spans="1:20" x14ac:dyDescent="0.3">
      <c r="A72" s="11" t="s">
        <v>2026</v>
      </c>
      <c r="B72" s="12">
        <v>45849</v>
      </c>
      <c r="C72" s="12" t="s">
        <v>222</v>
      </c>
      <c r="D72" s="12" t="s">
        <v>1755</v>
      </c>
      <c r="E72" s="12" t="s">
        <v>1901</v>
      </c>
      <c r="F72" s="12" t="s">
        <v>1957</v>
      </c>
      <c r="G72" s="17">
        <v>3</v>
      </c>
      <c r="H72" s="20">
        <v>92.24</v>
      </c>
      <c r="I72" s="23">
        <v>0.28000000000000003</v>
      </c>
      <c r="J72" s="25">
        <v>66.412800000000004</v>
      </c>
      <c r="K72" s="25" t="str">
        <f>VLOOKUP(C72,Table5[#All],8,0)</f>
        <v>Platinum</v>
      </c>
      <c r="L72" s="13" t="str">
        <f>VLOOKUP(C72,Table5[#All],4,0)</f>
        <v>Male</v>
      </c>
      <c r="M72" s="12" t="str">
        <f>VLOOKUP(D72,Table2[#All],2,0)</f>
        <v>Luxury Perfume Spray</v>
      </c>
      <c r="N72" s="12" t="str">
        <f>VLOOKUP(D72,Table2[#All],3)</f>
        <v>Beauty</v>
      </c>
      <c r="O72" s="12" t="str">
        <f>VLOOKUP(D72,Table2[#All],4,0)</f>
        <v>Fragrance</v>
      </c>
      <c r="P72" s="12" t="str">
        <f>VLOOKUP(D72,Table2[#All],5,0)</f>
        <v>Gibson, Green and Lopez</v>
      </c>
      <c r="Q72" s="12" t="str">
        <f>VLOOKUP(E72,Table6[#All],2,0)</f>
        <v>Gray Ltd</v>
      </c>
      <c r="R72" s="12" t="str">
        <f>VLOOKUP(E72,Table6[#All],5,0)</f>
        <v>Outlet</v>
      </c>
      <c r="S72" s="12" t="str">
        <f>VLOOKUP(E72,Table6[#All],3,0)</f>
        <v>North</v>
      </c>
      <c r="T72" s="12" t="str">
        <f>VLOOKUP(E72,Table6[#All],4,0)</f>
        <v>New Michaelchester</v>
      </c>
    </row>
    <row r="73" spans="1:20" x14ac:dyDescent="0.3">
      <c r="A73" s="11" t="s">
        <v>2027</v>
      </c>
      <c r="B73" s="12">
        <v>45889</v>
      </c>
      <c r="C73" s="12" t="s">
        <v>565</v>
      </c>
      <c r="D73" s="12" t="s">
        <v>1792</v>
      </c>
      <c r="E73" s="12" t="s">
        <v>1885</v>
      </c>
      <c r="F73" s="12" t="s">
        <v>1952</v>
      </c>
      <c r="G73" s="17">
        <v>2</v>
      </c>
      <c r="H73" s="20">
        <v>668.3</v>
      </c>
      <c r="I73" s="23">
        <v>7.0000000000000007E-2</v>
      </c>
      <c r="J73" s="25">
        <v>1243.038</v>
      </c>
      <c r="K73" s="25" t="str">
        <f>VLOOKUP(C73,Table5[#All],8,0)</f>
        <v>Platinum</v>
      </c>
      <c r="L73" s="13" t="str">
        <f>VLOOKUP(C73,Table5[#All],4,0)</f>
        <v>Female</v>
      </c>
      <c r="M73" s="12" t="str">
        <f>VLOOKUP(D73,Table2[#All],2,0)</f>
        <v>Professional Jump Rope</v>
      </c>
      <c r="N73" s="12" t="str">
        <f>VLOOKUP(D73,Table2[#All],3)</f>
        <v>Sports</v>
      </c>
      <c r="O73" s="12" t="str">
        <f>VLOOKUP(D73,Table2[#All],4,0)</f>
        <v>Fitness</v>
      </c>
      <c r="P73" s="12" t="str">
        <f>VLOOKUP(D73,Table2[#All],5,0)</f>
        <v>Davis PLC</v>
      </c>
      <c r="Q73" s="12" t="str">
        <f>VLOOKUP(E73,Table6[#All],2,0)</f>
        <v>Martinez, Adkins and Johnson</v>
      </c>
      <c r="R73" s="12" t="str">
        <f>VLOOKUP(E73,Table6[#All],5,0)</f>
        <v>Flagship</v>
      </c>
      <c r="S73" s="12" t="str">
        <f>VLOOKUP(E73,Table6[#All],3,0)</f>
        <v>North</v>
      </c>
      <c r="T73" s="12" t="str">
        <f>VLOOKUP(E73,Table6[#All],4,0)</f>
        <v>Danielmouth</v>
      </c>
    </row>
    <row r="74" spans="1:20" x14ac:dyDescent="0.3">
      <c r="A74" s="11" t="s">
        <v>2028</v>
      </c>
      <c r="B74" s="12">
        <v>45533</v>
      </c>
      <c r="C74" s="12" t="s">
        <v>1283</v>
      </c>
      <c r="D74" s="12" t="s">
        <v>1686</v>
      </c>
      <c r="E74" s="12" t="s">
        <v>1901</v>
      </c>
      <c r="F74" s="12" t="s">
        <v>1952</v>
      </c>
      <c r="G74" s="17">
        <v>1</v>
      </c>
      <c r="H74" s="20">
        <v>553.82000000000005</v>
      </c>
      <c r="I74" s="23">
        <v>0.09</v>
      </c>
      <c r="J74" s="25">
        <v>503.97620000000012</v>
      </c>
      <c r="K74" s="25" t="str">
        <f>VLOOKUP(C74,Table5[#All],8,0)</f>
        <v>Gold</v>
      </c>
      <c r="L74" s="13" t="str">
        <f>VLOOKUP(C74,Table5[#All],4,0)</f>
        <v>Male</v>
      </c>
      <c r="M74" s="12" t="str">
        <f>VLOOKUP(D74,Table2[#All],2,0)</f>
        <v>Sports Water Hydration Pack</v>
      </c>
      <c r="N74" s="12" t="str">
        <f>VLOOKUP(D74,Table2[#All],3)</f>
        <v>Sports</v>
      </c>
      <c r="O74" s="12" t="str">
        <f>VLOOKUP(D74,Table2[#All],4,0)</f>
        <v>Outdoor</v>
      </c>
      <c r="P74" s="12" t="str">
        <f>VLOOKUP(D74,Table2[#All],5,0)</f>
        <v>Sims-Smith</v>
      </c>
      <c r="Q74" s="12" t="str">
        <f>VLOOKUP(E74,Table6[#All],2,0)</f>
        <v>Gray Ltd</v>
      </c>
      <c r="R74" s="12" t="str">
        <f>VLOOKUP(E74,Table6[#All],5,0)</f>
        <v>Outlet</v>
      </c>
      <c r="S74" s="12" t="str">
        <f>VLOOKUP(E74,Table6[#All],3,0)</f>
        <v>North</v>
      </c>
      <c r="T74" s="12" t="str">
        <f>VLOOKUP(E74,Table6[#All],4,0)</f>
        <v>New Michaelchester</v>
      </c>
    </row>
    <row r="75" spans="1:20" x14ac:dyDescent="0.3">
      <c r="A75" s="11" t="s">
        <v>2029</v>
      </c>
      <c r="B75" s="12">
        <v>45626</v>
      </c>
      <c r="C75" s="12" t="s">
        <v>151</v>
      </c>
      <c r="D75" s="12" t="s">
        <v>1708</v>
      </c>
      <c r="E75" s="12" t="s">
        <v>1920</v>
      </c>
      <c r="F75" s="12" t="s">
        <v>1952</v>
      </c>
      <c r="G75" s="17">
        <v>2</v>
      </c>
      <c r="H75" s="20">
        <v>556.42999999999995</v>
      </c>
      <c r="I75" s="23">
        <v>0.13</v>
      </c>
      <c r="J75" s="25">
        <v>968.18819999999994</v>
      </c>
      <c r="K75" s="25" t="str">
        <f>VLOOKUP(C75,Table5[#All],8,0)</f>
        <v>Platinum</v>
      </c>
      <c r="L75" s="13" t="str">
        <f>VLOOKUP(C75,Table5[#All],4,0)</f>
        <v>Female</v>
      </c>
      <c r="M75" s="12" t="str">
        <f>VLOOKUP(D75,Table2[#All],2,0)</f>
        <v>High-Grip Football</v>
      </c>
      <c r="N75" s="12" t="str">
        <f>VLOOKUP(D75,Table2[#All],3)</f>
        <v>Sports</v>
      </c>
      <c r="O75" s="12" t="str">
        <f>VLOOKUP(D75,Table2[#All],4,0)</f>
        <v>Team Sports</v>
      </c>
      <c r="P75" s="12" t="str">
        <f>VLOOKUP(D75,Table2[#All],5,0)</f>
        <v>Bridges, Banks and Cummings</v>
      </c>
      <c r="Q75" s="12" t="str">
        <f>VLOOKUP(E75,Table6[#All],2,0)</f>
        <v>Aguirre-Keller</v>
      </c>
      <c r="R75" s="12" t="str">
        <f>VLOOKUP(E75,Table6[#All],5,0)</f>
        <v>Online</v>
      </c>
      <c r="S75" s="12" t="str">
        <f>VLOOKUP(E75,Table6[#All],3,0)</f>
        <v>South</v>
      </c>
      <c r="T75" s="12" t="str">
        <f>VLOOKUP(E75,Table6[#All],4,0)</f>
        <v>Lake Michael</v>
      </c>
    </row>
    <row r="76" spans="1:20" x14ac:dyDescent="0.3">
      <c r="A76" s="11" t="s">
        <v>2030</v>
      </c>
      <c r="B76" s="12">
        <v>45942</v>
      </c>
      <c r="C76" s="12" t="s">
        <v>879</v>
      </c>
      <c r="D76" s="12" t="s">
        <v>1628</v>
      </c>
      <c r="E76" s="12" t="s">
        <v>1910</v>
      </c>
      <c r="F76" s="12" t="s">
        <v>1957</v>
      </c>
      <c r="G76" s="17">
        <v>1</v>
      </c>
      <c r="H76" s="20">
        <v>184.98</v>
      </c>
      <c r="I76" s="23">
        <v>0.1</v>
      </c>
      <c r="J76" s="25">
        <v>166.482</v>
      </c>
      <c r="K76" s="25" t="str">
        <f>VLOOKUP(C76,Table5[#All],8,0)</f>
        <v>Bronze</v>
      </c>
      <c r="L76" s="13" t="str">
        <f>VLOOKUP(C76,Table5[#All],4,0)</f>
        <v>Male</v>
      </c>
      <c r="M76" s="12" t="str">
        <f>VLOOKUP(D76,Table2[#All],2,0)</f>
        <v>Outdoor Sports Water Bottle</v>
      </c>
      <c r="N76" s="12" t="str">
        <f>VLOOKUP(D76,Table2[#All],3)</f>
        <v>Sports</v>
      </c>
      <c r="O76" s="12" t="str">
        <f>VLOOKUP(D76,Table2[#All],4,0)</f>
        <v>Accessories</v>
      </c>
      <c r="P76" s="12" t="str">
        <f>VLOOKUP(D76,Table2[#All],5,0)</f>
        <v>Soto-Ellis</v>
      </c>
      <c r="Q76" s="12" t="str">
        <f>VLOOKUP(E76,Table6[#All],2,0)</f>
        <v>Bean, Jones and Park</v>
      </c>
      <c r="R76" s="12" t="str">
        <f>VLOOKUP(E76,Table6[#All],5,0)</f>
        <v>Online</v>
      </c>
      <c r="S76" s="12" t="str">
        <f>VLOOKUP(E76,Table6[#All],3,0)</f>
        <v>West</v>
      </c>
      <c r="T76" s="12" t="str">
        <f>VLOOKUP(E76,Table6[#All],4,0)</f>
        <v>Thompsonborough</v>
      </c>
    </row>
    <row r="77" spans="1:20" x14ac:dyDescent="0.3">
      <c r="A77" s="11" t="s">
        <v>2031</v>
      </c>
      <c r="B77" s="12">
        <v>45500</v>
      </c>
      <c r="C77" s="12" t="s">
        <v>145</v>
      </c>
      <c r="D77" s="12" t="s">
        <v>1867</v>
      </c>
      <c r="E77" s="12" t="s">
        <v>1922</v>
      </c>
      <c r="F77" s="12" t="s">
        <v>1952</v>
      </c>
      <c r="G77" s="17">
        <v>4</v>
      </c>
      <c r="H77" s="20">
        <v>700.18</v>
      </c>
      <c r="I77" s="23">
        <v>0.23</v>
      </c>
      <c r="J77" s="25">
        <v>2156.5544</v>
      </c>
      <c r="K77" s="25" t="str">
        <f>VLOOKUP(C77,Table5[#All],8,0)</f>
        <v>Silver</v>
      </c>
      <c r="L77" s="13" t="str">
        <f>VLOOKUP(C77,Table5[#All],4,0)</f>
        <v>Male</v>
      </c>
      <c r="M77" s="12" t="str">
        <f>VLOOKUP(D77,Table2[#All],2,0)</f>
        <v>Cricket Bat</v>
      </c>
      <c r="N77" s="12" t="str">
        <f>VLOOKUP(D77,Table2[#All],3)</f>
        <v>Sports</v>
      </c>
      <c r="O77" s="12" t="str">
        <f>VLOOKUP(D77,Table2[#All],4,0)</f>
        <v>Team Sports</v>
      </c>
      <c r="P77" s="12" t="str">
        <f>VLOOKUP(D77,Table2[#All],5,0)</f>
        <v>Khan LLC</v>
      </c>
      <c r="Q77" s="12" t="str">
        <f>VLOOKUP(E77,Table6[#All],2,0)</f>
        <v>Thomas, Bridges and Harris</v>
      </c>
      <c r="R77" s="12" t="str">
        <f>VLOOKUP(E77,Table6[#All],5,0)</f>
        <v>Online</v>
      </c>
      <c r="S77" s="12" t="str">
        <f>VLOOKUP(E77,Table6[#All],3,0)</f>
        <v>North</v>
      </c>
      <c r="T77" s="12" t="str">
        <f>VLOOKUP(E77,Table6[#All],4,0)</f>
        <v>Sabrinatown</v>
      </c>
    </row>
    <row r="78" spans="1:20" x14ac:dyDescent="0.3">
      <c r="A78" s="11" t="s">
        <v>2032</v>
      </c>
      <c r="B78" s="12">
        <v>45285</v>
      </c>
      <c r="C78" s="12" t="s">
        <v>88</v>
      </c>
      <c r="D78" s="12" t="s">
        <v>1804</v>
      </c>
      <c r="E78" s="12" t="s">
        <v>1917</v>
      </c>
      <c r="F78" s="12" t="s">
        <v>1952</v>
      </c>
      <c r="G78" s="17">
        <v>2</v>
      </c>
      <c r="H78" s="20">
        <v>686.31</v>
      </c>
      <c r="I78" s="23">
        <v>0.25</v>
      </c>
      <c r="J78" s="25">
        <v>1029.4649999999999</v>
      </c>
      <c r="K78" s="25" t="str">
        <f>VLOOKUP(C78,Table5[#All],8,0)</f>
        <v>Platinum</v>
      </c>
      <c r="L78" s="13" t="str">
        <f>VLOOKUP(C78,Table5[#All],4,0)</f>
        <v>Female</v>
      </c>
      <c r="M78" s="12" t="str">
        <f>VLOOKUP(D78,Table2[#All],2,0)</f>
        <v>Wireless Mouse</v>
      </c>
      <c r="N78" s="12" t="str">
        <f>VLOOKUP(D78,Table2[#All],3)</f>
        <v>Electronics</v>
      </c>
      <c r="O78" s="12" t="str">
        <f>VLOOKUP(D78,Table2[#All],4,0)</f>
        <v>Computer</v>
      </c>
      <c r="P78" s="12" t="str">
        <f>VLOOKUP(D78,Table2[#All],5,0)</f>
        <v>Larson Ltd</v>
      </c>
      <c r="Q78" s="12" t="str">
        <f>VLOOKUP(E78,Table6[#All],2,0)</f>
        <v>Hill, Wagner and Ballard</v>
      </c>
      <c r="R78" s="12" t="str">
        <f>VLOOKUP(E78,Table6[#All],5,0)</f>
        <v>Online</v>
      </c>
      <c r="S78" s="12" t="str">
        <f>VLOOKUP(E78,Table6[#All],3,0)</f>
        <v>East</v>
      </c>
      <c r="T78" s="12" t="str">
        <f>VLOOKUP(E78,Table6[#All],4,0)</f>
        <v>East Davidville</v>
      </c>
    </row>
    <row r="79" spans="1:20" x14ac:dyDescent="0.3">
      <c r="A79" s="11" t="s">
        <v>2033</v>
      </c>
      <c r="B79" s="12">
        <v>45800</v>
      </c>
      <c r="C79" s="12" t="s">
        <v>42</v>
      </c>
      <c r="D79" s="12" t="s">
        <v>1776</v>
      </c>
      <c r="E79" s="12" t="s">
        <v>1929</v>
      </c>
      <c r="F79" s="12" t="s">
        <v>1957</v>
      </c>
      <c r="G79" s="17">
        <v>1</v>
      </c>
      <c r="H79" s="20">
        <v>687.82</v>
      </c>
      <c r="I79" s="23">
        <v>0.27</v>
      </c>
      <c r="J79" s="25">
        <v>502.10860000000002</v>
      </c>
      <c r="K79" s="25" t="str">
        <f>VLOOKUP(C79,Table5[#All],8,0)</f>
        <v>Bronze</v>
      </c>
      <c r="L79" s="13" t="str">
        <f>VLOOKUP(C79,Table5[#All],4,0)</f>
        <v>Female</v>
      </c>
      <c r="M79" s="12" t="str">
        <f>VLOOKUP(D79,Table2[#All],2,0)</f>
        <v>Smart LED Light Strip</v>
      </c>
      <c r="N79" s="12" t="str">
        <f>VLOOKUP(D79,Table2[#All],3)</f>
        <v>Electronics</v>
      </c>
      <c r="O79" s="12" t="str">
        <f>VLOOKUP(D79,Table2[#All],4,0)</f>
        <v>Accessories</v>
      </c>
      <c r="P79" s="12" t="str">
        <f>VLOOKUP(D79,Table2[#All],5,0)</f>
        <v>Flores-Davis</v>
      </c>
      <c r="Q79" s="12" t="str">
        <f>VLOOKUP(E79,Table6[#All],2,0)</f>
        <v>Shelton PLC</v>
      </c>
      <c r="R79" s="12" t="str">
        <f>VLOOKUP(E79,Table6[#All],5,0)</f>
        <v>Flagship</v>
      </c>
      <c r="S79" s="12" t="str">
        <f>VLOOKUP(E79,Table6[#All],3,0)</f>
        <v>North</v>
      </c>
      <c r="T79" s="12" t="str">
        <f>VLOOKUP(E79,Table6[#All],4,0)</f>
        <v>East Jenniferstad</v>
      </c>
    </row>
    <row r="80" spans="1:20" x14ac:dyDescent="0.3">
      <c r="A80" s="11" t="s">
        <v>2034</v>
      </c>
      <c r="B80" s="12">
        <v>45609</v>
      </c>
      <c r="C80" s="12" t="s">
        <v>725</v>
      </c>
      <c r="D80" s="12" t="s">
        <v>1825</v>
      </c>
      <c r="E80" s="12" t="s">
        <v>1910</v>
      </c>
      <c r="F80" s="12" t="s">
        <v>1952</v>
      </c>
      <c r="G80" s="17">
        <v>2</v>
      </c>
      <c r="H80" s="20">
        <v>900.55</v>
      </c>
      <c r="I80" s="23">
        <v>0.16</v>
      </c>
      <c r="J80" s="25">
        <v>1512.924</v>
      </c>
      <c r="K80" s="25" t="str">
        <f>VLOOKUP(C80,Table5[#All],8,0)</f>
        <v>Platinum</v>
      </c>
      <c r="L80" s="13" t="str">
        <f>VLOOKUP(C80,Table5[#All],4,0)</f>
        <v>Male</v>
      </c>
      <c r="M80" s="12" t="str">
        <f>VLOOKUP(D80,Table2[#All],2,0)</f>
        <v>Hydrating Face Cleanser</v>
      </c>
      <c r="N80" s="12" t="str">
        <f>VLOOKUP(D80,Table2[#All],3)</f>
        <v>Beauty</v>
      </c>
      <c r="O80" s="12" t="str">
        <f>VLOOKUP(D80,Table2[#All],4,0)</f>
        <v>Skincare</v>
      </c>
      <c r="P80" s="12" t="str">
        <f>VLOOKUP(D80,Table2[#All],5,0)</f>
        <v>Butler Group</v>
      </c>
      <c r="Q80" s="12" t="str">
        <f>VLOOKUP(E80,Table6[#All],2,0)</f>
        <v>Bean, Jones and Park</v>
      </c>
      <c r="R80" s="12" t="str">
        <f>VLOOKUP(E80,Table6[#All],5,0)</f>
        <v>Online</v>
      </c>
      <c r="S80" s="12" t="str">
        <f>VLOOKUP(E80,Table6[#All],3,0)</f>
        <v>West</v>
      </c>
      <c r="T80" s="12" t="str">
        <f>VLOOKUP(E80,Table6[#All],4,0)</f>
        <v>Thompsonborough</v>
      </c>
    </row>
    <row r="81" spans="1:20" x14ac:dyDescent="0.3">
      <c r="A81" s="11" t="s">
        <v>2035</v>
      </c>
      <c r="B81" s="12">
        <v>45268</v>
      </c>
      <c r="C81" s="12" t="s">
        <v>406</v>
      </c>
      <c r="D81" s="12" t="s">
        <v>1631</v>
      </c>
      <c r="E81" s="12" t="s">
        <v>1889</v>
      </c>
      <c r="F81" s="12" t="s">
        <v>1952</v>
      </c>
      <c r="G81" s="17">
        <v>1</v>
      </c>
      <c r="H81" s="20">
        <v>341.17</v>
      </c>
      <c r="I81" s="23">
        <v>0.15</v>
      </c>
      <c r="J81" s="25">
        <v>289.99450000000002</v>
      </c>
      <c r="K81" s="25" t="str">
        <f>VLOOKUP(C81,Table5[#All],8,0)</f>
        <v>Platinum</v>
      </c>
      <c r="L81" s="13" t="str">
        <f>VLOOKUP(C81,Table5[#All],4,0)</f>
        <v>Female</v>
      </c>
      <c r="M81" s="12" t="str">
        <f>VLOOKUP(D81,Table2[#All],2,0)</f>
        <v>Multi-Purpose Storage Box</v>
      </c>
      <c r="N81" s="12" t="str">
        <f>VLOOKUP(D81,Table2[#All],3)</f>
        <v>Home</v>
      </c>
      <c r="O81" s="12" t="str">
        <f>VLOOKUP(D81,Table2[#All],4,0)</f>
        <v>Storage</v>
      </c>
      <c r="P81" s="12" t="str">
        <f>VLOOKUP(D81,Table2[#All],5,0)</f>
        <v>Gardner-Montes</v>
      </c>
      <c r="Q81" s="12" t="str">
        <f>VLOOKUP(E81,Table6[#All],2,0)</f>
        <v>Black-Horn</v>
      </c>
      <c r="R81" s="12" t="str">
        <f>VLOOKUP(E81,Table6[#All],5,0)</f>
        <v>Outlet</v>
      </c>
      <c r="S81" s="12" t="str">
        <f>VLOOKUP(E81,Table6[#All],3,0)</f>
        <v>South</v>
      </c>
      <c r="T81" s="12" t="str">
        <f>VLOOKUP(E81,Table6[#All],4,0)</f>
        <v>North Nancyview</v>
      </c>
    </row>
    <row r="82" spans="1:20" x14ac:dyDescent="0.3">
      <c r="A82" s="11" t="s">
        <v>2036</v>
      </c>
      <c r="B82" s="12">
        <v>45885</v>
      </c>
      <c r="C82" s="12" t="s">
        <v>589</v>
      </c>
      <c r="D82" s="12" t="s">
        <v>1731</v>
      </c>
      <c r="E82" s="12" t="s">
        <v>1910</v>
      </c>
      <c r="F82" s="12" t="s">
        <v>1957</v>
      </c>
      <c r="G82" s="17">
        <v>1</v>
      </c>
      <c r="H82" s="20">
        <v>442.27</v>
      </c>
      <c r="I82" s="23">
        <v>0.06</v>
      </c>
      <c r="J82" s="25">
        <v>415.73379999999997</v>
      </c>
      <c r="K82" s="25" t="str">
        <f>VLOOKUP(C82,Table5[#All],8,0)</f>
        <v>Silver</v>
      </c>
      <c r="L82" s="13" t="str">
        <f>VLOOKUP(C82,Table5[#All],4,0)</f>
        <v>Male</v>
      </c>
      <c r="M82" s="12" t="str">
        <f>VLOOKUP(D82,Table2[#All],2,0)</f>
        <v>Rugby Ball</v>
      </c>
      <c r="N82" s="12" t="str">
        <f>VLOOKUP(D82,Table2[#All],3)</f>
        <v>Sports</v>
      </c>
      <c r="O82" s="12" t="str">
        <f>VLOOKUP(D82,Table2[#All],4,0)</f>
        <v>Team Sports</v>
      </c>
      <c r="P82" s="12" t="str">
        <f>VLOOKUP(D82,Table2[#All],5,0)</f>
        <v>Harris Inc</v>
      </c>
      <c r="Q82" s="12" t="str">
        <f>VLOOKUP(E82,Table6[#All],2,0)</f>
        <v>Bean, Jones and Park</v>
      </c>
      <c r="R82" s="12" t="str">
        <f>VLOOKUP(E82,Table6[#All],5,0)</f>
        <v>Online</v>
      </c>
      <c r="S82" s="12" t="str">
        <f>VLOOKUP(E82,Table6[#All],3,0)</f>
        <v>West</v>
      </c>
      <c r="T82" s="12" t="str">
        <f>VLOOKUP(E82,Table6[#All],4,0)</f>
        <v>Thompsonborough</v>
      </c>
    </row>
    <row r="83" spans="1:20" x14ac:dyDescent="0.3">
      <c r="A83" s="11" t="s">
        <v>2037</v>
      </c>
      <c r="B83" s="12">
        <v>45616</v>
      </c>
      <c r="C83" s="12" t="s">
        <v>819</v>
      </c>
      <c r="D83" s="12" t="s">
        <v>1789</v>
      </c>
      <c r="E83" s="12" t="s">
        <v>1914</v>
      </c>
      <c r="F83" s="12" t="s">
        <v>1954</v>
      </c>
      <c r="G83" s="17">
        <v>1</v>
      </c>
      <c r="H83" s="20">
        <v>363.73</v>
      </c>
      <c r="I83" s="23">
        <v>0.25</v>
      </c>
      <c r="J83" s="25">
        <v>272.79750000000001</v>
      </c>
      <c r="K83" s="25" t="str">
        <f>VLOOKUP(C83,Table5[#All],8,0)</f>
        <v>Bronze</v>
      </c>
      <c r="L83" s="13" t="str">
        <f>VLOOKUP(C83,Table5[#All],4,0)</f>
        <v>Male</v>
      </c>
      <c r="M83" s="12" t="str">
        <f>VLOOKUP(D83,Table2[#All],2,0)</f>
        <v>Hair Repair Oil Treatment</v>
      </c>
      <c r="N83" s="12" t="str">
        <f>VLOOKUP(D83,Table2[#All],3)</f>
        <v>Beauty</v>
      </c>
      <c r="O83" s="12" t="str">
        <f>VLOOKUP(D83,Table2[#All],4,0)</f>
        <v>Haircare</v>
      </c>
      <c r="P83" s="12" t="str">
        <f>VLOOKUP(D83,Table2[#All],5,0)</f>
        <v>Hopkins Ltd</v>
      </c>
      <c r="Q83" s="12" t="str">
        <f>VLOOKUP(E83,Table6[#All],2,0)</f>
        <v>Moore, Padilla and Butler</v>
      </c>
      <c r="R83" s="12" t="str">
        <f>VLOOKUP(E83,Table6[#All],5,0)</f>
        <v>Flagship</v>
      </c>
      <c r="S83" s="12" t="str">
        <f>VLOOKUP(E83,Table6[#All],3,0)</f>
        <v>South</v>
      </c>
      <c r="T83" s="12" t="str">
        <f>VLOOKUP(E83,Table6[#All],4,0)</f>
        <v>East Johnstad</v>
      </c>
    </row>
    <row r="84" spans="1:20" x14ac:dyDescent="0.3">
      <c r="A84" s="11" t="s">
        <v>2038</v>
      </c>
      <c r="B84" s="12">
        <v>45518</v>
      </c>
      <c r="C84" s="12" t="s">
        <v>1192</v>
      </c>
      <c r="D84" s="12" t="s">
        <v>1849</v>
      </c>
      <c r="E84" s="12" t="s">
        <v>1935</v>
      </c>
      <c r="F84" s="12" t="s">
        <v>1954</v>
      </c>
      <c r="G84" s="17">
        <v>2</v>
      </c>
      <c r="H84" s="20">
        <v>601.33000000000004</v>
      </c>
      <c r="I84" s="23">
        <v>0.16</v>
      </c>
      <c r="J84" s="25">
        <v>1010.2344000000001</v>
      </c>
      <c r="K84" s="25" t="str">
        <f>VLOOKUP(C84,Table5[#All],8,0)</f>
        <v>Bronze</v>
      </c>
      <c r="L84" s="13" t="str">
        <f>VLOOKUP(C84,Table5[#All],4,0)</f>
        <v>Female</v>
      </c>
      <c r="M84" s="12" t="str">
        <f>VLOOKUP(D84,Table2[#All],2,0)</f>
        <v>Women's High Heels</v>
      </c>
      <c r="N84" s="12" t="str">
        <f>VLOOKUP(D84,Table2[#All],3)</f>
        <v>Clothing</v>
      </c>
      <c r="O84" s="12" t="str">
        <f>VLOOKUP(D84,Table2[#All],4,0)</f>
        <v>Footwear</v>
      </c>
      <c r="P84" s="12" t="str">
        <f>VLOOKUP(D84,Table2[#All],5,0)</f>
        <v>Smith-Charles</v>
      </c>
      <c r="Q84" s="12" t="str">
        <f>VLOOKUP(E84,Table6[#All],2,0)</f>
        <v>Holloway Ltd</v>
      </c>
      <c r="R84" s="12" t="str">
        <f>VLOOKUP(E84,Table6[#All],5,0)</f>
        <v>Flagship</v>
      </c>
      <c r="S84" s="12" t="str">
        <f>VLOOKUP(E84,Table6[#All],3,0)</f>
        <v>North</v>
      </c>
      <c r="T84" s="12" t="str">
        <f>VLOOKUP(E84,Table6[#All],4,0)</f>
        <v>Bensonhaven</v>
      </c>
    </row>
    <row r="85" spans="1:20" x14ac:dyDescent="0.3">
      <c r="A85" s="11" t="s">
        <v>2039</v>
      </c>
      <c r="B85" s="12">
        <v>45427</v>
      </c>
      <c r="C85" s="12" t="s">
        <v>1265</v>
      </c>
      <c r="D85" s="12" t="s">
        <v>1618</v>
      </c>
      <c r="E85" s="12" t="s">
        <v>1938</v>
      </c>
      <c r="F85" s="12" t="s">
        <v>1954</v>
      </c>
      <c r="G85" s="17">
        <v>4</v>
      </c>
      <c r="H85" s="20">
        <v>34.39</v>
      </c>
      <c r="I85" s="23">
        <v>0.03</v>
      </c>
      <c r="J85" s="25">
        <v>133.4332</v>
      </c>
      <c r="K85" s="25" t="str">
        <f>VLOOKUP(C85,Table5[#All],8,0)</f>
        <v>Bronze</v>
      </c>
      <c r="L85" s="13" t="str">
        <f>VLOOKUP(C85,Table5[#All],4,0)</f>
        <v>Male</v>
      </c>
      <c r="M85" s="12" t="str">
        <f>VLOOKUP(D85,Table2[#All],2,0)</f>
        <v>Soccer Training Cone Set</v>
      </c>
      <c r="N85" s="12" t="str">
        <f>VLOOKUP(D85,Table2[#All],3)</f>
        <v>Sports</v>
      </c>
      <c r="O85" s="12" t="str">
        <f>VLOOKUP(D85,Table2[#All],4,0)</f>
        <v>Accessories</v>
      </c>
      <c r="P85" s="12" t="str">
        <f>VLOOKUP(D85,Table2[#All],5,0)</f>
        <v>Ford, Murphy and Wilson</v>
      </c>
      <c r="Q85" s="12" t="str">
        <f>VLOOKUP(E85,Table6[#All],2,0)</f>
        <v>Guerrero-Schmitt</v>
      </c>
      <c r="R85" s="12" t="str">
        <f>VLOOKUP(E85,Table6[#All],5,0)</f>
        <v>Flagship</v>
      </c>
      <c r="S85" s="12" t="str">
        <f>VLOOKUP(E85,Table6[#All],3,0)</f>
        <v>East</v>
      </c>
      <c r="T85" s="12" t="str">
        <f>VLOOKUP(E85,Table6[#All],4,0)</f>
        <v>East Stevechester</v>
      </c>
    </row>
    <row r="86" spans="1:20" x14ac:dyDescent="0.3">
      <c r="A86" s="11" t="s">
        <v>2040</v>
      </c>
      <c r="B86" s="12">
        <v>45268</v>
      </c>
      <c r="C86" s="12" t="s">
        <v>1324</v>
      </c>
      <c r="D86" s="12" t="s">
        <v>1711</v>
      </c>
      <c r="E86" s="12" t="s">
        <v>1935</v>
      </c>
      <c r="F86" s="12" t="s">
        <v>1957</v>
      </c>
      <c r="G86" s="17">
        <v>1</v>
      </c>
      <c r="H86" s="20">
        <v>773.57</v>
      </c>
      <c r="I86" s="23">
        <v>0.05</v>
      </c>
      <c r="J86" s="25">
        <v>734.89149999999995</v>
      </c>
      <c r="K86" s="25" t="str">
        <f>VLOOKUP(C86,Table5[#All],8,0)</f>
        <v>Silver</v>
      </c>
      <c r="L86" s="13" t="str">
        <f>VLOOKUP(C86,Table5[#All],4,0)</f>
        <v>Male</v>
      </c>
      <c r="M86" s="12" t="str">
        <f>VLOOKUP(D86,Table2[#All],2,0)</f>
        <v>Men's Winter Jacket</v>
      </c>
      <c r="N86" s="12" t="str">
        <f>VLOOKUP(D86,Table2[#All],3)</f>
        <v>Clothing</v>
      </c>
      <c r="O86" s="12" t="str">
        <f>VLOOKUP(D86,Table2[#All],4,0)</f>
        <v>Outerwear</v>
      </c>
      <c r="P86" s="12" t="str">
        <f>VLOOKUP(D86,Table2[#All],5,0)</f>
        <v>Kelly, Smith and Perez</v>
      </c>
      <c r="Q86" s="12" t="str">
        <f>VLOOKUP(E86,Table6[#All],2,0)</f>
        <v>Holloway Ltd</v>
      </c>
      <c r="R86" s="12" t="str">
        <f>VLOOKUP(E86,Table6[#All],5,0)</f>
        <v>Flagship</v>
      </c>
      <c r="S86" s="12" t="str">
        <f>VLOOKUP(E86,Table6[#All],3,0)</f>
        <v>North</v>
      </c>
      <c r="T86" s="12" t="str">
        <f>VLOOKUP(E86,Table6[#All],4,0)</f>
        <v>Bensonhaven</v>
      </c>
    </row>
    <row r="87" spans="1:20" x14ac:dyDescent="0.3">
      <c r="A87" s="11" t="s">
        <v>2041</v>
      </c>
      <c r="B87" s="12">
        <v>45282</v>
      </c>
      <c r="C87" s="12" t="s">
        <v>209</v>
      </c>
      <c r="D87" s="12" t="s">
        <v>1840</v>
      </c>
      <c r="E87" s="12" t="s">
        <v>1907</v>
      </c>
      <c r="F87" s="12" t="s">
        <v>1957</v>
      </c>
      <c r="G87" s="17">
        <v>4</v>
      </c>
      <c r="H87" s="20">
        <v>127.1</v>
      </c>
      <c r="I87" s="23">
        <v>0.24</v>
      </c>
      <c r="J87" s="25">
        <v>386.38400000000001</v>
      </c>
      <c r="K87" s="25" t="str">
        <f>VLOOKUP(C87,Table5[#All],8,0)</f>
        <v>Platinum</v>
      </c>
      <c r="L87" s="13" t="str">
        <f>VLOOKUP(C87,Table5[#All],4,0)</f>
        <v>Male</v>
      </c>
      <c r="M87" s="12" t="str">
        <f>VLOOKUP(D87,Table2[#All],2,0)</f>
        <v>Sports Wrist Sweatbands</v>
      </c>
      <c r="N87" s="12" t="str">
        <f>VLOOKUP(D87,Table2[#All],3)</f>
        <v>Sports</v>
      </c>
      <c r="O87" s="12" t="str">
        <f>VLOOKUP(D87,Table2[#All],4,0)</f>
        <v>Accessories</v>
      </c>
      <c r="P87" s="12" t="str">
        <f>VLOOKUP(D87,Table2[#All],5,0)</f>
        <v>Olsen-Daniels</v>
      </c>
      <c r="Q87" s="12" t="str">
        <f>VLOOKUP(E87,Table6[#All],2,0)</f>
        <v>Martinez-Mullins</v>
      </c>
      <c r="R87" s="12" t="str">
        <f>VLOOKUP(E87,Table6[#All],5,0)</f>
        <v>Online</v>
      </c>
      <c r="S87" s="12" t="str">
        <f>VLOOKUP(E87,Table6[#All],3,0)</f>
        <v>South</v>
      </c>
      <c r="T87" s="12" t="str">
        <f>VLOOKUP(E87,Table6[#All],4,0)</f>
        <v>Williamsfurt</v>
      </c>
    </row>
    <row r="88" spans="1:20" x14ac:dyDescent="0.3">
      <c r="A88" s="11" t="s">
        <v>2042</v>
      </c>
      <c r="B88" s="12">
        <v>45545</v>
      </c>
      <c r="C88" s="12" t="s">
        <v>967</v>
      </c>
      <c r="D88" s="12" t="s">
        <v>1628</v>
      </c>
      <c r="E88" s="12" t="s">
        <v>1894</v>
      </c>
      <c r="F88" s="12" t="s">
        <v>1954</v>
      </c>
      <c r="G88" s="17">
        <v>3</v>
      </c>
      <c r="H88" s="20">
        <v>899.58</v>
      </c>
      <c r="I88" s="23">
        <v>0.28000000000000003</v>
      </c>
      <c r="J88" s="25">
        <v>1943.0927999999999</v>
      </c>
      <c r="K88" s="25" t="str">
        <f>VLOOKUP(C88,Table5[#All],8,0)</f>
        <v>Platinum</v>
      </c>
      <c r="L88" s="13" t="str">
        <f>VLOOKUP(C88,Table5[#All],4,0)</f>
        <v>Female</v>
      </c>
      <c r="M88" s="12" t="str">
        <f>VLOOKUP(D88,Table2[#All],2,0)</f>
        <v>Outdoor Sports Water Bottle</v>
      </c>
      <c r="N88" s="12" t="str">
        <f>VLOOKUP(D88,Table2[#All],3)</f>
        <v>Sports</v>
      </c>
      <c r="O88" s="12" t="str">
        <f>VLOOKUP(D88,Table2[#All],4,0)</f>
        <v>Accessories</v>
      </c>
      <c r="P88" s="12" t="str">
        <f>VLOOKUP(D88,Table2[#All],5,0)</f>
        <v>Soto-Ellis</v>
      </c>
      <c r="Q88" s="12" t="str">
        <f>VLOOKUP(E88,Table6[#All],2,0)</f>
        <v>Johnson-Wright</v>
      </c>
      <c r="R88" s="12" t="str">
        <f>VLOOKUP(E88,Table6[#All],5,0)</f>
        <v>Outlet</v>
      </c>
      <c r="S88" s="12" t="str">
        <f>VLOOKUP(E88,Table6[#All],3,0)</f>
        <v>North</v>
      </c>
      <c r="T88" s="12" t="str">
        <f>VLOOKUP(E88,Table6[#All],4,0)</f>
        <v>Hoodberg</v>
      </c>
    </row>
    <row r="89" spans="1:20" x14ac:dyDescent="0.3">
      <c r="A89" s="11" t="s">
        <v>2043</v>
      </c>
      <c r="B89" s="12">
        <v>45755</v>
      </c>
      <c r="C89" s="12" t="s">
        <v>1039</v>
      </c>
      <c r="D89" s="12" t="s">
        <v>1555</v>
      </c>
      <c r="E89" s="12" t="s">
        <v>1917</v>
      </c>
      <c r="F89" s="12" t="s">
        <v>1952</v>
      </c>
      <c r="G89" s="17">
        <v>3</v>
      </c>
      <c r="H89" s="20">
        <v>964.39</v>
      </c>
      <c r="I89" s="23">
        <v>0.04</v>
      </c>
      <c r="J89" s="25">
        <v>2777.4432000000002</v>
      </c>
      <c r="K89" s="25" t="str">
        <f>VLOOKUP(C89,Table5[#All],8,0)</f>
        <v>Bronze</v>
      </c>
      <c r="L89" s="13" t="str">
        <f>VLOOKUP(C89,Table5[#All],4,0)</f>
        <v>Female</v>
      </c>
      <c r="M89" s="12" t="str">
        <f>VLOOKUP(D89,Table2[#All],2,0)</f>
        <v>Men's Graphic T-Shirt</v>
      </c>
      <c r="N89" s="12" t="str">
        <f>VLOOKUP(D89,Table2[#All],3)</f>
        <v>Clothing</v>
      </c>
      <c r="O89" s="12" t="str">
        <f>VLOOKUP(D89,Table2[#All],4,0)</f>
        <v>Tops</v>
      </c>
      <c r="P89" s="12" t="str">
        <f>VLOOKUP(D89,Table2[#All],5,0)</f>
        <v>Terry-Moore</v>
      </c>
      <c r="Q89" s="12" t="str">
        <f>VLOOKUP(E89,Table6[#All],2,0)</f>
        <v>Hill, Wagner and Ballard</v>
      </c>
      <c r="R89" s="12" t="str">
        <f>VLOOKUP(E89,Table6[#All],5,0)</f>
        <v>Online</v>
      </c>
      <c r="S89" s="12" t="str">
        <f>VLOOKUP(E89,Table6[#All],3,0)</f>
        <v>East</v>
      </c>
      <c r="T89" s="12" t="str">
        <f>VLOOKUP(E89,Table6[#All],4,0)</f>
        <v>East Davidville</v>
      </c>
    </row>
    <row r="90" spans="1:20" x14ac:dyDescent="0.3">
      <c r="A90" s="11" t="s">
        <v>2044</v>
      </c>
      <c r="B90" s="12">
        <v>45588</v>
      </c>
      <c r="C90" s="12" t="s">
        <v>611</v>
      </c>
      <c r="D90" s="12" t="s">
        <v>1686</v>
      </c>
      <c r="E90" s="12" t="s">
        <v>1880</v>
      </c>
      <c r="F90" s="12" t="s">
        <v>1954</v>
      </c>
      <c r="G90" s="17">
        <v>2</v>
      </c>
      <c r="H90" s="20">
        <v>217.83</v>
      </c>
      <c r="I90" s="23">
        <v>0.14000000000000001</v>
      </c>
      <c r="J90" s="25">
        <v>374.66759999999999</v>
      </c>
      <c r="K90" s="25" t="str">
        <f>VLOOKUP(C90,Table5[#All],8,0)</f>
        <v>Platinum</v>
      </c>
      <c r="L90" s="13" t="str">
        <f>VLOOKUP(C90,Table5[#All],4,0)</f>
        <v>Male</v>
      </c>
      <c r="M90" s="12" t="str">
        <f>VLOOKUP(D90,Table2[#All],2,0)</f>
        <v>Sports Water Hydration Pack</v>
      </c>
      <c r="N90" s="12" t="str">
        <f>VLOOKUP(D90,Table2[#All],3)</f>
        <v>Sports</v>
      </c>
      <c r="O90" s="12" t="str">
        <f>VLOOKUP(D90,Table2[#All],4,0)</f>
        <v>Outdoor</v>
      </c>
      <c r="P90" s="12" t="str">
        <f>VLOOKUP(D90,Table2[#All],5,0)</f>
        <v>Sims-Smith</v>
      </c>
      <c r="Q90" s="12" t="str">
        <f>VLOOKUP(E90,Table6[#All],2,0)</f>
        <v>Rivera-Warner</v>
      </c>
      <c r="R90" s="12" t="str">
        <f>VLOOKUP(E90,Table6[#All],5,0)</f>
        <v>Flagship</v>
      </c>
      <c r="S90" s="12" t="str">
        <f>VLOOKUP(E90,Table6[#All],3,0)</f>
        <v>East</v>
      </c>
      <c r="T90" s="12" t="str">
        <f>VLOOKUP(E90,Table6[#All],4,0)</f>
        <v>Washingtonfurt</v>
      </c>
    </row>
    <row r="91" spans="1:20" x14ac:dyDescent="0.3">
      <c r="A91" s="11" t="s">
        <v>2045</v>
      </c>
      <c r="B91" s="12">
        <v>45848</v>
      </c>
      <c r="C91" s="12" t="s">
        <v>490</v>
      </c>
      <c r="D91" s="12" t="s">
        <v>1618</v>
      </c>
      <c r="E91" s="12" t="s">
        <v>1885</v>
      </c>
      <c r="F91" s="12" t="s">
        <v>1957</v>
      </c>
      <c r="G91" s="17">
        <v>4</v>
      </c>
      <c r="H91" s="20">
        <v>187.71</v>
      </c>
      <c r="I91" s="23">
        <v>0.06</v>
      </c>
      <c r="J91" s="25">
        <v>705.78959999999995</v>
      </c>
      <c r="K91" s="25" t="str">
        <f>VLOOKUP(C91,Table5[#All],8,0)</f>
        <v>Bronze</v>
      </c>
      <c r="L91" s="13" t="str">
        <f>VLOOKUP(C91,Table5[#All],4,0)</f>
        <v>Male</v>
      </c>
      <c r="M91" s="12" t="str">
        <f>VLOOKUP(D91,Table2[#All],2,0)</f>
        <v>Soccer Training Cone Set</v>
      </c>
      <c r="N91" s="12" t="str">
        <f>VLOOKUP(D91,Table2[#All],3)</f>
        <v>Sports</v>
      </c>
      <c r="O91" s="12" t="str">
        <f>VLOOKUP(D91,Table2[#All],4,0)</f>
        <v>Accessories</v>
      </c>
      <c r="P91" s="12" t="str">
        <f>VLOOKUP(D91,Table2[#All],5,0)</f>
        <v>Ford, Murphy and Wilson</v>
      </c>
      <c r="Q91" s="12" t="str">
        <f>VLOOKUP(E91,Table6[#All],2,0)</f>
        <v>Martinez, Adkins and Johnson</v>
      </c>
      <c r="R91" s="12" t="str">
        <f>VLOOKUP(E91,Table6[#All],5,0)</f>
        <v>Flagship</v>
      </c>
      <c r="S91" s="12" t="str">
        <f>VLOOKUP(E91,Table6[#All],3,0)</f>
        <v>North</v>
      </c>
      <c r="T91" s="12" t="str">
        <f>VLOOKUP(E91,Table6[#All],4,0)</f>
        <v>Danielmouth</v>
      </c>
    </row>
    <row r="92" spans="1:20" x14ac:dyDescent="0.3">
      <c r="A92" s="11" t="s">
        <v>2046</v>
      </c>
      <c r="B92" s="12">
        <v>45577</v>
      </c>
      <c r="C92" s="12" t="s">
        <v>55</v>
      </c>
      <c r="D92" s="12" t="s">
        <v>1670</v>
      </c>
      <c r="E92" s="12" t="s">
        <v>1938</v>
      </c>
      <c r="F92" s="12" t="s">
        <v>1957</v>
      </c>
      <c r="G92" s="17">
        <v>2</v>
      </c>
      <c r="H92" s="20">
        <v>350.12</v>
      </c>
      <c r="I92" s="23">
        <v>0.12</v>
      </c>
      <c r="J92" s="25">
        <v>616.21119999999996</v>
      </c>
      <c r="K92" s="25" t="str">
        <f>VLOOKUP(C92,Table5[#All],8,0)</f>
        <v>Bronze</v>
      </c>
      <c r="L92" s="13" t="str">
        <f>VLOOKUP(C92,Table5[#All],4,0)</f>
        <v>Male</v>
      </c>
      <c r="M92" s="12" t="str">
        <f>VLOOKUP(D92,Table2[#All],2,0)</f>
        <v>Modern Wall Clock</v>
      </c>
      <c r="N92" s="12" t="str">
        <f>VLOOKUP(D92,Table2[#All],3)</f>
        <v>Home</v>
      </c>
      <c r="O92" s="12" t="str">
        <f>VLOOKUP(D92,Table2[#All],4,0)</f>
        <v>Decor</v>
      </c>
      <c r="P92" s="12" t="str">
        <f>VLOOKUP(D92,Table2[#All],5,0)</f>
        <v>Weiss-Watson</v>
      </c>
      <c r="Q92" s="12" t="str">
        <f>VLOOKUP(E92,Table6[#All],2,0)</f>
        <v>Guerrero-Schmitt</v>
      </c>
      <c r="R92" s="12" t="str">
        <f>VLOOKUP(E92,Table6[#All],5,0)</f>
        <v>Flagship</v>
      </c>
      <c r="S92" s="12" t="str">
        <f>VLOOKUP(E92,Table6[#All],3,0)</f>
        <v>East</v>
      </c>
      <c r="T92" s="12" t="str">
        <f>VLOOKUP(E92,Table6[#All],4,0)</f>
        <v>East Stevechester</v>
      </c>
    </row>
    <row r="93" spans="1:20" x14ac:dyDescent="0.3">
      <c r="A93" s="11" t="s">
        <v>2047</v>
      </c>
      <c r="B93" s="12">
        <v>45312</v>
      </c>
      <c r="C93" s="12" t="s">
        <v>1274</v>
      </c>
      <c r="D93" s="12" t="s">
        <v>1991</v>
      </c>
      <c r="E93" s="12" t="s">
        <v>1885</v>
      </c>
      <c r="F93" s="12" t="s">
        <v>1954</v>
      </c>
      <c r="G93" s="17">
        <v>4</v>
      </c>
      <c r="H93" s="20">
        <v>102.19</v>
      </c>
      <c r="I93" s="23">
        <v>0.17</v>
      </c>
      <c r="J93" s="25">
        <v>339.27080000000001</v>
      </c>
      <c r="K93" s="25" t="str">
        <f>VLOOKUP(C93,Table5[#All],8,0)</f>
        <v>Gold</v>
      </c>
      <c r="L93" s="13" t="str">
        <f>VLOOKUP(C93,Table5[#All],4,0)</f>
        <v>Female</v>
      </c>
      <c r="M93" s="12" t="str">
        <f>VLOOKUP(D93,Table2[#All],2,0)</f>
        <v>Beard Grooming Kit</v>
      </c>
      <c r="N93" s="12" t="str">
        <f>VLOOKUP(D93,Table2[#All],3)</f>
        <v>Beauty</v>
      </c>
      <c r="O93" s="12" t="str">
        <f>VLOOKUP(D93,Table2[#All],4,0)</f>
        <v>Grooming</v>
      </c>
      <c r="P93" s="12" t="str">
        <f>VLOOKUP(D93,Table2[#All],5,0)</f>
        <v>Erickson-Green</v>
      </c>
      <c r="Q93" s="12" t="str">
        <f>VLOOKUP(E93,Table6[#All],2,0)</f>
        <v>Martinez, Adkins and Johnson</v>
      </c>
      <c r="R93" s="12" t="str">
        <f>VLOOKUP(E93,Table6[#All],5,0)</f>
        <v>Flagship</v>
      </c>
      <c r="S93" s="12" t="str">
        <f>VLOOKUP(E93,Table6[#All],3,0)</f>
        <v>North</v>
      </c>
      <c r="T93" s="12" t="str">
        <f>VLOOKUP(E93,Table6[#All],4,0)</f>
        <v>Danielmouth</v>
      </c>
    </row>
    <row r="94" spans="1:20" x14ac:dyDescent="0.3">
      <c r="A94" s="11" t="s">
        <v>2048</v>
      </c>
      <c r="B94" s="12">
        <v>45350</v>
      </c>
      <c r="C94" s="12" t="s">
        <v>42</v>
      </c>
      <c r="D94" s="12" t="s">
        <v>1834</v>
      </c>
      <c r="E94" s="12" t="s">
        <v>1897</v>
      </c>
      <c r="F94" s="12" t="s">
        <v>1952</v>
      </c>
      <c r="G94" s="17">
        <v>1</v>
      </c>
      <c r="H94" s="20">
        <v>696.53</v>
      </c>
      <c r="I94" s="23">
        <v>0.17</v>
      </c>
      <c r="J94" s="25">
        <v>578.11989999999992</v>
      </c>
      <c r="K94" s="25" t="str">
        <f>VLOOKUP(C94,Table5[#All],8,0)</f>
        <v>Bronze</v>
      </c>
      <c r="L94" s="13" t="str">
        <f>VLOOKUP(C94,Table5[#All],4,0)</f>
        <v>Female</v>
      </c>
      <c r="M94" s="12" t="str">
        <f>VLOOKUP(D94,Table2[#All],2,0)</f>
        <v>Kitchen Cutting Board</v>
      </c>
      <c r="N94" s="12" t="str">
        <f>VLOOKUP(D94,Table2[#All],3)</f>
        <v>Home</v>
      </c>
      <c r="O94" s="12" t="str">
        <f>VLOOKUP(D94,Table2[#All],4,0)</f>
        <v>Kitchen</v>
      </c>
      <c r="P94" s="12" t="str">
        <f>VLOOKUP(D94,Table2[#All],5,0)</f>
        <v>Taylor, Dodson and Johnston</v>
      </c>
      <c r="Q94" s="12" t="str">
        <f>VLOOKUP(E94,Table6[#All],2,0)</f>
        <v>Alexander Group</v>
      </c>
      <c r="R94" s="12" t="str">
        <f>VLOOKUP(E94,Table6[#All],5,0)</f>
        <v>Online</v>
      </c>
      <c r="S94" s="12" t="str">
        <f>VLOOKUP(E94,Table6[#All],3,0)</f>
        <v>South</v>
      </c>
      <c r="T94" s="12" t="str">
        <f>VLOOKUP(E94,Table6[#All],4,0)</f>
        <v>Port Sharon</v>
      </c>
    </row>
    <row r="95" spans="1:20" x14ac:dyDescent="0.3">
      <c r="A95" s="11" t="s">
        <v>2049</v>
      </c>
      <c r="B95" s="12">
        <v>45657</v>
      </c>
      <c r="C95" s="12" t="s">
        <v>245</v>
      </c>
      <c r="D95" s="12" t="s">
        <v>1624</v>
      </c>
      <c r="E95" s="12" t="s">
        <v>1897</v>
      </c>
      <c r="F95" s="12" t="s">
        <v>1954</v>
      </c>
      <c r="G95" s="17">
        <v>2</v>
      </c>
      <c r="H95" s="20">
        <v>327.52</v>
      </c>
      <c r="I95" s="23">
        <v>0.15</v>
      </c>
      <c r="J95" s="25">
        <v>556.78399999999999</v>
      </c>
      <c r="K95" s="25" t="str">
        <f>VLOOKUP(C95,Table5[#All],8,0)</f>
        <v>Silver</v>
      </c>
      <c r="L95" s="13" t="str">
        <f>VLOOKUP(C95,Table5[#All],4,0)</f>
        <v>Female</v>
      </c>
      <c r="M95" s="12" t="str">
        <f>VLOOKUP(D95,Table2[#All],2,0)</f>
        <v>Knee Support Brace</v>
      </c>
      <c r="N95" s="12" t="str">
        <f>VLOOKUP(D95,Table2[#All],3)</f>
        <v>Sports</v>
      </c>
      <c r="O95" s="12" t="str">
        <f>VLOOKUP(D95,Table2[#All],4,0)</f>
        <v>Equipment</v>
      </c>
      <c r="P95" s="12" t="str">
        <f>VLOOKUP(D95,Table2[#All],5,0)</f>
        <v>May-Reese</v>
      </c>
      <c r="Q95" s="12" t="str">
        <f>VLOOKUP(E95,Table6[#All],2,0)</f>
        <v>Alexander Group</v>
      </c>
      <c r="R95" s="12" t="str">
        <f>VLOOKUP(E95,Table6[#All],5,0)</f>
        <v>Online</v>
      </c>
      <c r="S95" s="12" t="str">
        <f>VLOOKUP(E95,Table6[#All],3,0)</f>
        <v>South</v>
      </c>
      <c r="T95" s="12" t="str">
        <f>VLOOKUP(E95,Table6[#All],4,0)</f>
        <v>Port Sharon</v>
      </c>
    </row>
    <row r="96" spans="1:20" x14ac:dyDescent="0.3">
      <c r="A96" s="11" t="s">
        <v>2050</v>
      </c>
      <c r="B96" s="12">
        <v>45530</v>
      </c>
      <c r="C96" s="12" t="s">
        <v>952</v>
      </c>
      <c r="D96" s="12" t="s">
        <v>1867</v>
      </c>
      <c r="E96" s="12" t="s">
        <v>1941</v>
      </c>
      <c r="F96" s="12" t="s">
        <v>1954</v>
      </c>
      <c r="G96" s="17">
        <v>2</v>
      </c>
      <c r="H96" s="20">
        <v>569.36</v>
      </c>
      <c r="I96" s="23">
        <v>0.01</v>
      </c>
      <c r="J96" s="25">
        <v>563.66639999999995</v>
      </c>
      <c r="K96" s="25" t="str">
        <f>VLOOKUP(C96,Table5[#All],8,0)</f>
        <v>Platinum</v>
      </c>
      <c r="L96" s="13" t="str">
        <f>VLOOKUP(C96,Table5[#All],4,0)</f>
        <v>Male</v>
      </c>
      <c r="M96" s="12" t="str">
        <f>VLOOKUP(D96,Table2[#All],2,0)</f>
        <v>Cricket Bat</v>
      </c>
      <c r="N96" s="12" t="str">
        <f>VLOOKUP(D96,Table2[#All],3)</f>
        <v>Sports</v>
      </c>
      <c r="O96" s="12" t="str">
        <f>VLOOKUP(D96,Table2[#All],4,0)</f>
        <v>Team Sports</v>
      </c>
      <c r="P96" s="12" t="str">
        <f>VLOOKUP(D96,Table2[#All],5,0)</f>
        <v>Khan LLC</v>
      </c>
      <c r="Q96" s="12" t="str">
        <f>VLOOKUP(E96,Table6[#All],2,0)</f>
        <v>Mann-Austin</v>
      </c>
      <c r="R96" s="12" t="str">
        <f>VLOOKUP(E96,Table6[#All],5,0)</f>
        <v>Online</v>
      </c>
      <c r="S96" s="12" t="str">
        <f>VLOOKUP(E96,Table6[#All],3,0)</f>
        <v>East</v>
      </c>
      <c r="T96" s="12" t="str">
        <f>VLOOKUP(E96,Table6[#All],4,0)</f>
        <v>Vasquezborough</v>
      </c>
    </row>
    <row r="97" spans="1:20" x14ac:dyDescent="0.3">
      <c r="A97" s="11" t="s">
        <v>2051</v>
      </c>
      <c r="B97" s="12">
        <v>45556</v>
      </c>
      <c r="C97" s="12" t="s">
        <v>1021</v>
      </c>
      <c r="D97" s="12" t="s">
        <v>1873</v>
      </c>
      <c r="E97" s="12" t="s">
        <v>1904</v>
      </c>
      <c r="F97" s="12" t="s">
        <v>1957</v>
      </c>
      <c r="G97" s="17">
        <v>2</v>
      </c>
      <c r="H97" s="20">
        <v>68.290000000000006</v>
      </c>
      <c r="I97" s="23">
        <v>0.14000000000000001</v>
      </c>
      <c r="J97" s="25">
        <v>117.4588</v>
      </c>
      <c r="K97" s="25" t="str">
        <f>VLOOKUP(C97,Table5[#All],8,0)</f>
        <v>Bronze</v>
      </c>
      <c r="L97" s="13" t="str">
        <f>VLOOKUP(C97,Table5[#All],4,0)</f>
        <v>Female</v>
      </c>
      <c r="M97" s="12" t="str">
        <f>VLOOKUP(D97,Table2[#All],2,0)</f>
        <v>Stainless Steel Cookware Set</v>
      </c>
      <c r="N97" s="12" t="str">
        <f>VLOOKUP(D97,Table2[#All],3)</f>
        <v>Home</v>
      </c>
      <c r="O97" s="12" t="str">
        <f>VLOOKUP(D97,Table2[#All],4,0)</f>
        <v>Kitchen</v>
      </c>
      <c r="P97" s="12" t="str">
        <f>VLOOKUP(D97,Table2[#All],5,0)</f>
        <v>Campbell Ltd</v>
      </c>
      <c r="Q97" s="12" t="str">
        <f>VLOOKUP(E97,Table6[#All],2,0)</f>
        <v>Benson-Elliott</v>
      </c>
      <c r="R97" s="12" t="str">
        <f>VLOOKUP(E97,Table6[#All],5,0)</f>
        <v>Online</v>
      </c>
      <c r="S97" s="12" t="str">
        <f>VLOOKUP(E97,Table6[#All],3,0)</f>
        <v>East</v>
      </c>
      <c r="T97" s="12" t="str">
        <f>VLOOKUP(E97,Table6[#All],4,0)</f>
        <v>Port Josephberg</v>
      </c>
    </row>
    <row r="98" spans="1:20" x14ac:dyDescent="0.3">
      <c r="A98" s="11" t="s">
        <v>2052</v>
      </c>
      <c r="B98" s="12">
        <v>45523</v>
      </c>
      <c r="C98" s="12" t="s">
        <v>792</v>
      </c>
      <c r="D98" s="12" t="s">
        <v>1725</v>
      </c>
      <c r="E98" s="12" t="s">
        <v>1917</v>
      </c>
      <c r="F98" s="12" t="s">
        <v>1957</v>
      </c>
      <c r="G98" s="17">
        <v>1</v>
      </c>
      <c r="H98" s="20">
        <v>842.9</v>
      </c>
      <c r="I98" s="23">
        <v>0.06</v>
      </c>
      <c r="J98" s="25">
        <v>792.32599999999991</v>
      </c>
      <c r="K98" s="25" t="str">
        <f>VLOOKUP(C98,Table5[#All],8,0)</f>
        <v>Bronze</v>
      </c>
      <c r="L98" s="13" t="str">
        <f>VLOOKUP(C98,Table5[#All],4,0)</f>
        <v>Male</v>
      </c>
      <c r="M98" s="12" t="str">
        <f>VLOOKUP(D98,Table2[#All],2,0)</f>
        <v>Boxing Hand Wraps</v>
      </c>
      <c r="N98" s="12" t="str">
        <f>VLOOKUP(D98,Table2[#All],3)</f>
        <v>Sports</v>
      </c>
      <c r="O98" s="12" t="str">
        <f>VLOOKUP(D98,Table2[#All],4,0)</f>
        <v>Fitness</v>
      </c>
      <c r="P98" s="12" t="str">
        <f>VLOOKUP(D98,Table2[#All],5,0)</f>
        <v>Smith-King</v>
      </c>
      <c r="Q98" s="12" t="str">
        <f>VLOOKUP(E98,Table6[#All],2,0)</f>
        <v>Hill, Wagner and Ballard</v>
      </c>
      <c r="R98" s="12" t="str">
        <f>VLOOKUP(E98,Table6[#All],5,0)</f>
        <v>Online</v>
      </c>
      <c r="S98" s="12" t="str">
        <f>VLOOKUP(E98,Table6[#All],3,0)</f>
        <v>East</v>
      </c>
      <c r="T98" s="12" t="str">
        <f>VLOOKUP(E98,Table6[#All],4,0)</f>
        <v>East Davidville</v>
      </c>
    </row>
    <row r="99" spans="1:20" x14ac:dyDescent="0.3">
      <c r="A99" s="11" t="s">
        <v>2053</v>
      </c>
      <c r="B99" s="12">
        <v>45587</v>
      </c>
      <c r="C99" s="12" t="s">
        <v>921</v>
      </c>
      <c r="D99" s="12" t="s">
        <v>2054</v>
      </c>
      <c r="E99" s="12" t="s">
        <v>1894</v>
      </c>
      <c r="F99" s="12" t="s">
        <v>1954</v>
      </c>
      <c r="G99" s="17">
        <v>3</v>
      </c>
      <c r="H99" s="20">
        <v>751.94</v>
      </c>
      <c r="I99" s="23">
        <v>0.26</v>
      </c>
      <c r="J99" s="25">
        <v>1669.3068000000001</v>
      </c>
      <c r="K99" s="25" t="str">
        <f>VLOOKUP(C99,Table5[#All],8,0)</f>
        <v>Gold</v>
      </c>
      <c r="L99" s="13" t="str">
        <f>VLOOKUP(C99,Table5[#All],4,0)</f>
        <v>Female</v>
      </c>
      <c r="M99" s="12" t="str">
        <f>VLOOKUP(D99,Table2[#All],2,0)</f>
        <v>Men's Running Jacket</v>
      </c>
      <c r="N99" s="12" t="str">
        <f>VLOOKUP(D99,Table2[#All],3)</f>
        <v>Home</v>
      </c>
      <c r="O99" s="12" t="str">
        <f>VLOOKUP(D99,Table2[#All],4,0)</f>
        <v>Outerwear</v>
      </c>
      <c r="P99" s="12" t="str">
        <f>VLOOKUP(D99,Table2[#All],5,0)</f>
        <v>Pineda Ltd</v>
      </c>
      <c r="Q99" s="12" t="str">
        <f>VLOOKUP(E99,Table6[#All],2,0)</f>
        <v>Johnson-Wright</v>
      </c>
      <c r="R99" s="12" t="str">
        <f>VLOOKUP(E99,Table6[#All],5,0)</f>
        <v>Outlet</v>
      </c>
      <c r="S99" s="12" t="str">
        <f>VLOOKUP(E99,Table6[#All],3,0)</f>
        <v>North</v>
      </c>
      <c r="T99" s="12" t="str">
        <f>VLOOKUP(E99,Table6[#All],4,0)</f>
        <v>Hoodberg</v>
      </c>
    </row>
    <row r="100" spans="1:20" x14ac:dyDescent="0.3">
      <c r="A100" s="11" t="s">
        <v>2055</v>
      </c>
      <c r="B100" s="12">
        <v>45580</v>
      </c>
      <c r="C100" s="12" t="s">
        <v>455</v>
      </c>
      <c r="D100" s="12" t="s">
        <v>1743</v>
      </c>
      <c r="E100" s="12" t="s">
        <v>1907</v>
      </c>
      <c r="F100" s="12" t="s">
        <v>1952</v>
      </c>
      <c r="G100" s="17">
        <v>4</v>
      </c>
      <c r="H100" s="20">
        <v>476.28</v>
      </c>
      <c r="I100" s="23">
        <v>0.17</v>
      </c>
      <c r="J100" s="25">
        <v>1581.2496000000001</v>
      </c>
      <c r="K100" s="25" t="str">
        <f>VLOOKUP(C100,Table5[#All],8,0)</f>
        <v>Bronze</v>
      </c>
      <c r="L100" s="13" t="str">
        <f>VLOOKUP(C100,Table5[#All],4,0)</f>
        <v>Female</v>
      </c>
      <c r="M100" s="12" t="str">
        <f>VLOOKUP(D100,Table2[#All],2,0)</f>
        <v>Premium Blanket Throw</v>
      </c>
      <c r="N100" s="12" t="str">
        <f>VLOOKUP(D100,Table2[#All],3)</f>
        <v>Home</v>
      </c>
      <c r="O100" s="12" t="str">
        <f>VLOOKUP(D100,Table2[#All],4,0)</f>
        <v>Decor</v>
      </c>
      <c r="P100" s="12" t="str">
        <f>VLOOKUP(D100,Table2[#All],5,0)</f>
        <v>Hernandez, Kennedy and Porter</v>
      </c>
      <c r="Q100" s="12" t="str">
        <f>VLOOKUP(E100,Table6[#All],2,0)</f>
        <v>Martinez-Mullins</v>
      </c>
      <c r="R100" s="12" t="str">
        <f>VLOOKUP(E100,Table6[#All],5,0)</f>
        <v>Online</v>
      </c>
      <c r="S100" s="12" t="str">
        <f>VLOOKUP(E100,Table6[#All],3,0)</f>
        <v>South</v>
      </c>
      <c r="T100" s="12" t="str">
        <f>VLOOKUP(E100,Table6[#All],4,0)</f>
        <v>Williamsfurt</v>
      </c>
    </row>
    <row r="101" spans="1:20" x14ac:dyDescent="0.3">
      <c r="A101" s="11" t="s">
        <v>2056</v>
      </c>
      <c r="B101" s="12">
        <v>45479</v>
      </c>
      <c r="C101" s="12" t="s">
        <v>1033</v>
      </c>
      <c r="D101" s="12" t="s">
        <v>1737</v>
      </c>
      <c r="E101" s="12" t="s">
        <v>1894</v>
      </c>
      <c r="F101" s="12" t="s">
        <v>1957</v>
      </c>
      <c r="G101" s="17">
        <v>3</v>
      </c>
      <c r="H101" s="20">
        <v>541.99</v>
      </c>
      <c r="I101" s="23">
        <v>0.24</v>
      </c>
      <c r="J101" s="25">
        <v>1235.7372</v>
      </c>
      <c r="K101" s="25" t="str">
        <f>VLOOKUP(C101,Table5[#All],8,0)</f>
        <v>Bronze</v>
      </c>
      <c r="L101" s="13" t="str">
        <f>VLOOKUP(C101,Table5[#All],4,0)</f>
        <v>Male</v>
      </c>
      <c r="M101" s="12" t="str">
        <f>VLOOKUP(D101,Table2[#All],2,0)</f>
        <v>Sports Stopwatch Pro</v>
      </c>
      <c r="N101" s="12" t="str">
        <f>VLOOKUP(D101,Table2[#All],3)</f>
        <v>Sports</v>
      </c>
      <c r="O101" s="12" t="str">
        <f>VLOOKUP(D101,Table2[#All],4,0)</f>
        <v>Accessories</v>
      </c>
      <c r="P101" s="12" t="str">
        <f>VLOOKUP(D101,Table2[#All],5,0)</f>
        <v>Thompson-French</v>
      </c>
      <c r="Q101" s="12" t="str">
        <f>VLOOKUP(E101,Table6[#All],2,0)</f>
        <v>Johnson-Wright</v>
      </c>
      <c r="R101" s="12" t="str">
        <f>VLOOKUP(E101,Table6[#All],5,0)</f>
        <v>Outlet</v>
      </c>
      <c r="S101" s="12" t="str">
        <f>VLOOKUP(E101,Table6[#All],3,0)</f>
        <v>North</v>
      </c>
      <c r="T101" s="12" t="str">
        <f>VLOOKUP(E101,Table6[#All],4,0)</f>
        <v>Hoodberg</v>
      </c>
    </row>
    <row r="102" spans="1:20" x14ac:dyDescent="0.3">
      <c r="A102" s="11" t="s">
        <v>2057</v>
      </c>
      <c r="B102" s="12">
        <v>45677</v>
      </c>
      <c r="C102" s="12" t="s">
        <v>1165</v>
      </c>
      <c r="D102" s="12" t="s">
        <v>1670</v>
      </c>
      <c r="E102" s="12" t="s">
        <v>1901</v>
      </c>
      <c r="F102" s="12" t="s">
        <v>1952</v>
      </c>
      <c r="G102" s="17">
        <v>2</v>
      </c>
      <c r="H102" s="20">
        <v>401.5</v>
      </c>
      <c r="I102" s="23">
        <v>0.18</v>
      </c>
      <c r="J102" s="25">
        <v>658.46</v>
      </c>
      <c r="K102" s="25" t="str">
        <f>VLOOKUP(C102,Table5[#All],8,0)</f>
        <v>Platinum</v>
      </c>
      <c r="L102" s="13" t="str">
        <f>VLOOKUP(C102,Table5[#All],4,0)</f>
        <v>Female</v>
      </c>
      <c r="M102" s="12" t="str">
        <f>VLOOKUP(D102,Table2[#All],2,0)</f>
        <v>Modern Wall Clock</v>
      </c>
      <c r="N102" s="12" t="str">
        <f>VLOOKUP(D102,Table2[#All],3)</f>
        <v>Home</v>
      </c>
      <c r="O102" s="12" t="str">
        <f>VLOOKUP(D102,Table2[#All],4,0)</f>
        <v>Decor</v>
      </c>
      <c r="P102" s="12" t="str">
        <f>VLOOKUP(D102,Table2[#All],5,0)</f>
        <v>Weiss-Watson</v>
      </c>
      <c r="Q102" s="12" t="str">
        <f>VLOOKUP(E102,Table6[#All],2,0)</f>
        <v>Gray Ltd</v>
      </c>
      <c r="R102" s="12" t="str">
        <f>VLOOKUP(E102,Table6[#All],5,0)</f>
        <v>Outlet</v>
      </c>
      <c r="S102" s="12" t="str">
        <f>VLOOKUP(E102,Table6[#All],3,0)</f>
        <v>North</v>
      </c>
      <c r="T102" s="12" t="str">
        <f>VLOOKUP(E102,Table6[#All],4,0)</f>
        <v>New Michaelchester</v>
      </c>
    </row>
    <row r="103" spans="1:20" x14ac:dyDescent="0.3">
      <c r="A103" s="11" t="s">
        <v>2058</v>
      </c>
      <c r="B103" s="12">
        <v>45453</v>
      </c>
      <c r="C103" s="12" t="s">
        <v>308</v>
      </c>
      <c r="D103" s="12" t="s">
        <v>1645</v>
      </c>
      <c r="E103" s="12" t="s">
        <v>1925</v>
      </c>
      <c r="F103" s="12" t="s">
        <v>1954</v>
      </c>
      <c r="G103" s="17">
        <v>3</v>
      </c>
      <c r="H103" s="20">
        <v>359.56</v>
      </c>
      <c r="I103" s="23">
        <v>0.17</v>
      </c>
      <c r="J103" s="25">
        <v>895.30439999999999</v>
      </c>
      <c r="K103" s="25" t="str">
        <f>VLOOKUP(C103,Table5[#All],8,0)</f>
        <v>Platinum</v>
      </c>
      <c r="L103" s="13" t="str">
        <f>VLOOKUP(C103,Table5[#All],4,0)</f>
        <v>Female</v>
      </c>
      <c r="M103" s="12" t="str">
        <f>VLOOKUP(D103,Table2[#All],2,0)</f>
        <v>Women's Scarf Set</v>
      </c>
      <c r="N103" s="12" t="str">
        <f>VLOOKUP(D103,Table2[#All],3)</f>
        <v>Clothing</v>
      </c>
      <c r="O103" s="12" t="str">
        <f>VLOOKUP(D103,Table2[#All],4,0)</f>
        <v>Accessories</v>
      </c>
      <c r="P103" s="12" t="str">
        <f>VLOOKUP(D103,Table2[#All],5,0)</f>
        <v>Brown and Sons</v>
      </c>
      <c r="Q103" s="12" t="str">
        <f>VLOOKUP(E103,Table6[#All],2,0)</f>
        <v>Gardner, Humphrey and Contreras</v>
      </c>
      <c r="R103" s="12" t="str">
        <f>VLOOKUP(E103,Table6[#All],5,0)</f>
        <v>Flagship</v>
      </c>
      <c r="S103" s="12" t="str">
        <f>VLOOKUP(E103,Table6[#All],3,0)</f>
        <v>East</v>
      </c>
      <c r="T103" s="12" t="str">
        <f>VLOOKUP(E103,Table6[#All],4,0)</f>
        <v>Johnsonville</v>
      </c>
    </row>
    <row r="104" spans="1:20" x14ac:dyDescent="0.3">
      <c r="A104" s="11" t="s">
        <v>2059</v>
      </c>
      <c r="B104" s="12">
        <v>45552</v>
      </c>
      <c r="C104" s="12" t="s">
        <v>351</v>
      </c>
      <c r="D104" s="12" t="s">
        <v>1816</v>
      </c>
      <c r="E104" s="12" t="s">
        <v>1922</v>
      </c>
      <c r="F104" s="12" t="s">
        <v>1954</v>
      </c>
      <c r="G104" s="17">
        <v>2</v>
      </c>
      <c r="H104" s="20">
        <v>471.88</v>
      </c>
      <c r="I104" s="23">
        <v>0.24</v>
      </c>
      <c r="J104" s="25">
        <v>717.25760000000002</v>
      </c>
      <c r="K104" s="25" t="str">
        <f>VLOOKUP(C104,Table5[#All],8,0)</f>
        <v>Silver</v>
      </c>
      <c r="L104" s="13" t="str">
        <f>VLOOKUP(C104,Table5[#All],4,0)</f>
        <v>Male</v>
      </c>
      <c r="M104" s="12" t="str">
        <f>VLOOKUP(D104,Table2[#All],2,0)</f>
        <v>Wall-Mounted Spice Rack</v>
      </c>
      <c r="N104" s="12" t="str">
        <f>VLOOKUP(D104,Table2[#All],3)</f>
        <v>Home</v>
      </c>
      <c r="O104" s="12" t="str">
        <f>VLOOKUP(D104,Table2[#All],4,0)</f>
        <v>Kitchen</v>
      </c>
      <c r="P104" s="12" t="str">
        <f>VLOOKUP(D104,Table2[#All],5,0)</f>
        <v>Allison Ltd</v>
      </c>
      <c r="Q104" s="12" t="str">
        <f>VLOOKUP(E104,Table6[#All],2,0)</f>
        <v>Thomas, Bridges and Harris</v>
      </c>
      <c r="R104" s="12" t="str">
        <f>VLOOKUP(E104,Table6[#All],5,0)</f>
        <v>Online</v>
      </c>
      <c r="S104" s="12" t="str">
        <f>VLOOKUP(E104,Table6[#All],3,0)</f>
        <v>North</v>
      </c>
      <c r="T104" s="12" t="str">
        <f>VLOOKUP(E104,Table6[#All],4,0)</f>
        <v>Sabrinatown</v>
      </c>
    </row>
    <row r="105" spans="1:20" x14ac:dyDescent="0.3">
      <c r="A105" s="11" t="s">
        <v>2060</v>
      </c>
      <c r="B105" s="12">
        <v>45907</v>
      </c>
      <c r="C105" s="12" t="s">
        <v>608</v>
      </c>
      <c r="D105" s="12" t="s">
        <v>1673</v>
      </c>
      <c r="E105" s="12" t="s">
        <v>1897</v>
      </c>
      <c r="F105" s="12" t="s">
        <v>1954</v>
      </c>
      <c r="G105" s="17">
        <v>4</v>
      </c>
      <c r="H105" s="20">
        <v>925.19</v>
      </c>
      <c r="I105" s="23">
        <v>0.19</v>
      </c>
      <c r="J105" s="25">
        <v>2997.615600000001</v>
      </c>
      <c r="K105" s="25" t="str">
        <f>VLOOKUP(C105,Table5[#All],8,0)</f>
        <v>Silver</v>
      </c>
      <c r="L105" s="13" t="str">
        <f>VLOOKUP(C105,Table5[#All],4,0)</f>
        <v>Female</v>
      </c>
      <c r="M105" s="12" t="str">
        <f>VLOOKUP(D105,Table2[#All],2,0)</f>
        <v>Gaming Mechanical Keyboard</v>
      </c>
      <c r="N105" s="12" t="str">
        <f>VLOOKUP(D105,Table2[#All],3)</f>
        <v>Electronics</v>
      </c>
      <c r="O105" s="12" t="str">
        <f>VLOOKUP(D105,Table2[#All],4,0)</f>
        <v>Computer</v>
      </c>
      <c r="P105" s="12" t="str">
        <f>VLOOKUP(D105,Table2[#All],5,0)</f>
        <v>Lucero LLC</v>
      </c>
      <c r="Q105" s="12" t="str">
        <f>VLOOKUP(E105,Table6[#All],2,0)</f>
        <v>Alexander Group</v>
      </c>
      <c r="R105" s="12" t="str">
        <f>VLOOKUP(E105,Table6[#All],5,0)</f>
        <v>Online</v>
      </c>
      <c r="S105" s="12" t="str">
        <f>VLOOKUP(E105,Table6[#All],3,0)</f>
        <v>South</v>
      </c>
      <c r="T105" s="12" t="str">
        <f>VLOOKUP(E105,Table6[#All],4,0)</f>
        <v>Port Sharon</v>
      </c>
    </row>
    <row r="106" spans="1:20" x14ac:dyDescent="0.3">
      <c r="A106" s="11" t="s">
        <v>2061</v>
      </c>
      <c r="B106" s="12">
        <v>45330</v>
      </c>
      <c r="C106" s="12" t="s">
        <v>125</v>
      </c>
      <c r="D106" s="12" t="s">
        <v>1834</v>
      </c>
      <c r="E106" s="12" t="s">
        <v>1920</v>
      </c>
      <c r="F106" s="12" t="s">
        <v>1957</v>
      </c>
      <c r="G106" s="17">
        <v>2</v>
      </c>
      <c r="H106" s="20">
        <v>879.63</v>
      </c>
      <c r="I106" s="23">
        <v>7.0000000000000007E-2</v>
      </c>
      <c r="J106" s="25">
        <v>1636.1117999999999</v>
      </c>
      <c r="K106" s="25" t="str">
        <f>VLOOKUP(C106,Table5[#All],8,0)</f>
        <v>Silver</v>
      </c>
      <c r="L106" s="13" t="str">
        <f>VLOOKUP(C106,Table5[#All],4,0)</f>
        <v>Female</v>
      </c>
      <c r="M106" s="12" t="str">
        <f>VLOOKUP(D106,Table2[#All],2,0)</f>
        <v>Kitchen Cutting Board</v>
      </c>
      <c r="N106" s="12" t="str">
        <f>VLOOKUP(D106,Table2[#All],3)</f>
        <v>Home</v>
      </c>
      <c r="O106" s="12" t="str">
        <f>VLOOKUP(D106,Table2[#All],4,0)</f>
        <v>Kitchen</v>
      </c>
      <c r="P106" s="12" t="str">
        <f>VLOOKUP(D106,Table2[#All],5,0)</f>
        <v>Taylor, Dodson and Johnston</v>
      </c>
      <c r="Q106" s="12" t="str">
        <f>VLOOKUP(E106,Table6[#All],2,0)</f>
        <v>Aguirre-Keller</v>
      </c>
      <c r="R106" s="12" t="str">
        <f>VLOOKUP(E106,Table6[#All],5,0)</f>
        <v>Online</v>
      </c>
      <c r="S106" s="12" t="str">
        <f>VLOOKUP(E106,Table6[#All],3,0)</f>
        <v>South</v>
      </c>
      <c r="T106" s="12" t="str">
        <f>VLOOKUP(E106,Table6[#All],4,0)</f>
        <v>Lake Michael</v>
      </c>
    </row>
    <row r="107" spans="1:20" x14ac:dyDescent="0.3">
      <c r="A107" s="11" t="s">
        <v>2062</v>
      </c>
      <c r="B107" s="12">
        <v>45214</v>
      </c>
      <c r="C107" s="12" t="s">
        <v>20</v>
      </c>
      <c r="D107" s="12" t="s">
        <v>1813</v>
      </c>
      <c r="E107" s="12" t="s">
        <v>1935</v>
      </c>
      <c r="F107" s="12" t="s">
        <v>1952</v>
      </c>
      <c r="G107" s="17">
        <v>2</v>
      </c>
      <c r="H107" s="20">
        <v>418.23</v>
      </c>
      <c r="I107" s="23">
        <v>0.28000000000000003</v>
      </c>
      <c r="J107" s="25">
        <v>602.25120000000004</v>
      </c>
      <c r="K107" s="25" t="str">
        <f>VLOOKUP(C107,Table5[#All],8,0)</f>
        <v>Platinum</v>
      </c>
      <c r="L107" s="13" t="str">
        <f>VLOOKUP(C107,Table5[#All],4,0)</f>
        <v>Female</v>
      </c>
      <c r="M107" s="12" t="str">
        <f>VLOOKUP(D107,Table2[#All],2,0)</f>
        <v>Decorative Lamp Shade</v>
      </c>
      <c r="N107" s="12" t="str">
        <f>VLOOKUP(D107,Table2[#All],3)</f>
        <v>Home</v>
      </c>
      <c r="O107" s="12" t="str">
        <f>VLOOKUP(D107,Table2[#All],4,0)</f>
        <v>Lighting</v>
      </c>
      <c r="P107" s="12" t="str">
        <f>VLOOKUP(D107,Table2[#All],5,0)</f>
        <v>Ramirez-Hanson</v>
      </c>
      <c r="Q107" s="12" t="str">
        <f>VLOOKUP(E107,Table6[#All],2,0)</f>
        <v>Holloway Ltd</v>
      </c>
      <c r="R107" s="12" t="str">
        <f>VLOOKUP(E107,Table6[#All],5,0)</f>
        <v>Flagship</v>
      </c>
      <c r="S107" s="12" t="str">
        <f>VLOOKUP(E107,Table6[#All],3,0)</f>
        <v>North</v>
      </c>
      <c r="T107" s="12" t="str">
        <f>VLOOKUP(E107,Table6[#All],4,0)</f>
        <v>Bensonhaven</v>
      </c>
    </row>
    <row r="108" spans="1:20" x14ac:dyDescent="0.3">
      <c r="A108" s="11" t="s">
        <v>2063</v>
      </c>
      <c r="B108" s="12">
        <v>45891</v>
      </c>
      <c r="C108" s="12" t="s">
        <v>867</v>
      </c>
      <c r="D108" s="12" t="s">
        <v>1624</v>
      </c>
      <c r="E108" s="12" t="s">
        <v>1938</v>
      </c>
      <c r="F108" s="12" t="s">
        <v>1957</v>
      </c>
      <c r="G108" s="17">
        <v>3</v>
      </c>
      <c r="H108" s="20">
        <v>551.72</v>
      </c>
      <c r="I108" s="23">
        <v>0.03</v>
      </c>
      <c r="J108" s="25">
        <v>1605.5052000000001</v>
      </c>
      <c r="K108" s="25" t="str">
        <f>VLOOKUP(C108,Table5[#All],8,0)</f>
        <v>Silver</v>
      </c>
      <c r="L108" s="13" t="str">
        <f>VLOOKUP(C108,Table5[#All],4,0)</f>
        <v>Female</v>
      </c>
      <c r="M108" s="12" t="str">
        <f>VLOOKUP(D108,Table2[#All],2,0)</f>
        <v>Knee Support Brace</v>
      </c>
      <c r="N108" s="12" t="str">
        <f>VLOOKUP(D108,Table2[#All],3)</f>
        <v>Sports</v>
      </c>
      <c r="O108" s="12" t="str">
        <f>VLOOKUP(D108,Table2[#All],4,0)</f>
        <v>Equipment</v>
      </c>
      <c r="P108" s="12" t="str">
        <f>VLOOKUP(D108,Table2[#All],5,0)</f>
        <v>May-Reese</v>
      </c>
      <c r="Q108" s="12" t="str">
        <f>VLOOKUP(E108,Table6[#All],2,0)</f>
        <v>Guerrero-Schmitt</v>
      </c>
      <c r="R108" s="12" t="str">
        <f>VLOOKUP(E108,Table6[#All],5,0)</f>
        <v>Flagship</v>
      </c>
      <c r="S108" s="12" t="str">
        <f>VLOOKUP(E108,Table6[#All],3,0)</f>
        <v>East</v>
      </c>
      <c r="T108" s="12" t="str">
        <f>VLOOKUP(E108,Table6[#All],4,0)</f>
        <v>East Stevechester</v>
      </c>
    </row>
    <row r="109" spans="1:20" x14ac:dyDescent="0.3">
      <c r="A109" s="11" t="s">
        <v>2064</v>
      </c>
      <c r="B109" s="12">
        <v>45323</v>
      </c>
      <c r="C109" s="12" t="s">
        <v>1072</v>
      </c>
      <c r="D109" s="12" t="s">
        <v>1834</v>
      </c>
      <c r="E109" s="12" t="s">
        <v>1907</v>
      </c>
      <c r="F109" s="12" t="s">
        <v>1954</v>
      </c>
      <c r="G109" s="17">
        <v>4</v>
      </c>
      <c r="H109" s="20">
        <v>525.61</v>
      </c>
      <c r="I109" s="23">
        <v>0.02</v>
      </c>
      <c r="J109" s="25">
        <v>2060.3912</v>
      </c>
      <c r="K109" s="25" t="str">
        <f>VLOOKUP(C109,Table5[#All],8,0)</f>
        <v>Silver</v>
      </c>
      <c r="L109" s="13" t="str">
        <f>VLOOKUP(C109,Table5[#All],4,0)</f>
        <v>Female</v>
      </c>
      <c r="M109" s="12" t="str">
        <f>VLOOKUP(D109,Table2[#All],2,0)</f>
        <v>Kitchen Cutting Board</v>
      </c>
      <c r="N109" s="12" t="str">
        <f>VLOOKUP(D109,Table2[#All],3)</f>
        <v>Home</v>
      </c>
      <c r="O109" s="12" t="str">
        <f>VLOOKUP(D109,Table2[#All],4,0)</f>
        <v>Kitchen</v>
      </c>
      <c r="P109" s="12" t="str">
        <f>VLOOKUP(D109,Table2[#All],5,0)</f>
        <v>Taylor, Dodson and Johnston</v>
      </c>
      <c r="Q109" s="12" t="str">
        <f>VLOOKUP(E109,Table6[#All],2,0)</f>
        <v>Martinez-Mullins</v>
      </c>
      <c r="R109" s="12" t="str">
        <f>VLOOKUP(E109,Table6[#All],5,0)</f>
        <v>Online</v>
      </c>
      <c r="S109" s="12" t="str">
        <f>VLOOKUP(E109,Table6[#All],3,0)</f>
        <v>South</v>
      </c>
      <c r="T109" s="12" t="str">
        <f>VLOOKUP(E109,Table6[#All],4,0)</f>
        <v>Williamsfurt</v>
      </c>
    </row>
    <row r="110" spans="1:20" x14ac:dyDescent="0.3">
      <c r="A110" s="11" t="s">
        <v>2065</v>
      </c>
      <c r="B110" s="12">
        <v>45785</v>
      </c>
      <c r="C110" s="12" t="s">
        <v>164</v>
      </c>
      <c r="D110" s="12" t="s">
        <v>1635</v>
      </c>
      <c r="E110" s="12" t="s">
        <v>1925</v>
      </c>
      <c r="F110" s="12" t="s">
        <v>1952</v>
      </c>
      <c r="G110" s="17">
        <v>3</v>
      </c>
      <c r="H110" s="20">
        <v>815.3</v>
      </c>
      <c r="I110" s="23">
        <v>0.03</v>
      </c>
      <c r="J110" s="25">
        <v>2372.5230000000001</v>
      </c>
      <c r="K110" s="25" t="str">
        <f>VLOOKUP(C110,Table5[#All],8,0)</f>
        <v>Platinum</v>
      </c>
      <c r="L110" s="13" t="str">
        <f>VLOOKUP(C110,Table5[#All],4,0)</f>
        <v>Male</v>
      </c>
      <c r="M110" s="12" t="str">
        <f>VLOOKUP(D110,Table2[#All],2,0)</f>
        <v>Carbon Fiber Tennis Racket</v>
      </c>
      <c r="N110" s="12" t="str">
        <f>VLOOKUP(D110,Table2[#All],3)</f>
        <v>Sports</v>
      </c>
      <c r="O110" s="12" t="str">
        <f>VLOOKUP(D110,Table2[#All],4,0)</f>
        <v>Equipment</v>
      </c>
      <c r="P110" s="12" t="str">
        <f>VLOOKUP(D110,Table2[#All],5,0)</f>
        <v>Flores, Pineda and Rodriguez</v>
      </c>
      <c r="Q110" s="12" t="str">
        <f>VLOOKUP(E110,Table6[#All],2,0)</f>
        <v>Gardner, Humphrey and Contreras</v>
      </c>
      <c r="R110" s="12" t="str">
        <f>VLOOKUP(E110,Table6[#All],5,0)</f>
        <v>Flagship</v>
      </c>
      <c r="S110" s="12" t="str">
        <f>VLOOKUP(E110,Table6[#All],3,0)</f>
        <v>East</v>
      </c>
      <c r="T110" s="12" t="str">
        <f>VLOOKUP(E110,Table6[#All],4,0)</f>
        <v>Johnsonville</v>
      </c>
    </row>
    <row r="111" spans="1:20" x14ac:dyDescent="0.3">
      <c r="A111" s="11" t="s">
        <v>2066</v>
      </c>
      <c r="B111" s="12">
        <v>45738</v>
      </c>
      <c r="C111" s="12" t="s">
        <v>703</v>
      </c>
      <c r="D111" s="12" t="s">
        <v>1849</v>
      </c>
      <c r="E111" s="12" t="s">
        <v>1880</v>
      </c>
      <c r="F111" s="12" t="s">
        <v>1957</v>
      </c>
      <c r="G111" s="17">
        <v>3</v>
      </c>
      <c r="H111" s="20">
        <v>376.46</v>
      </c>
      <c r="I111" s="23">
        <v>0.09</v>
      </c>
      <c r="J111" s="25">
        <v>1027.7357999999999</v>
      </c>
      <c r="K111" s="25" t="str">
        <f>VLOOKUP(C111,Table5[#All],8,0)</f>
        <v>Gold</v>
      </c>
      <c r="L111" s="13" t="str">
        <f>VLOOKUP(C111,Table5[#All],4,0)</f>
        <v>Male</v>
      </c>
      <c r="M111" s="12" t="str">
        <f>VLOOKUP(D111,Table2[#All],2,0)</f>
        <v>Women's High Heels</v>
      </c>
      <c r="N111" s="12" t="str">
        <f>VLOOKUP(D111,Table2[#All],3)</f>
        <v>Clothing</v>
      </c>
      <c r="O111" s="12" t="str">
        <f>VLOOKUP(D111,Table2[#All],4,0)</f>
        <v>Footwear</v>
      </c>
      <c r="P111" s="12" t="str">
        <f>VLOOKUP(D111,Table2[#All],5,0)</f>
        <v>Smith-Charles</v>
      </c>
      <c r="Q111" s="12" t="str">
        <f>VLOOKUP(E111,Table6[#All],2,0)</f>
        <v>Rivera-Warner</v>
      </c>
      <c r="R111" s="12" t="str">
        <f>VLOOKUP(E111,Table6[#All],5,0)</f>
        <v>Flagship</v>
      </c>
      <c r="S111" s="12" t="str">
        <f>VLOOKUP(E111,Table6[#All],3,0)</f>
        <v>East</v>
      </c>
      <c r="T111" s="12" t="str">
        <f>VLOOKUP(E111,Table6[#All],4,0)</f>
        <v>Washingtonfurt</v>
      </c>
    </row>
    <row r="112" spans="1:20" x14ac:dyDescent="0.3">
      <c r="A112" s="11" t="s">
        <v>2067</v>
      </c>
      <c r="B112" s="12">
        <v>45851</v>
      </c>
      <c r="C112" s="12" t="s">
        <v>42</v>
      </c>
      <c r="D112" s="12" t="s">
        <v>1699</v>
      </c>
      <c r="E112" s="12" t="s">
        <v>1910</v>
      </c>
      <c r="F112" s="12" t="s">
        <v>1952</v>
      </c>
      <c r="G112" s="17">
        <v>4</v>
      </c>
      <c r="H112" s="20">
        <v>239.83</v>
      </c>
      <c r="I112" s="23">
        <v>0.08</v>
      </c>
      <c r="J112" s="25">
        <v>882.57440000000008</v>
      </c>
      <c r="K112" s="25" t="str">
        <f>VLOOKUP(C112,Table5[#All],8,0)</f>
        <v>Bronze</v>
      </c>
      <c r="L112" s="13" t="str">
        <f>VLOOKUP(C112,Table5[#All],4,0)</f>
        <v>Female</v>
      </c>
      <c r="M112" s="12" t="str">
        <f>VLOOKUP(D112,Table2[#All],2,0)</f>
        <v>Smart Home WiFi Camera</v>
      </c>
      <c r="N112" s="12" t="str">
        <f>VLOOKUP(D112,Table2[#All],3)</f>
        <v>Electronics</v>
      </c>
      <c r="O112" s="12" t="str">
        <f>VLOOKUP(D112,Table2[#All],4,0)</f>
        <v>Accessories</v>
      </c>
      <c r="P112" s="12" t="str">
        <f>VLOOKUP(D112,Table2[#All],5,0)</f>
        <v>Holmes LLC</v>
      </c>
      <c r="Q112" s="12" t="str">
        <f>VLOOKUP(E112,Table6[#All],2,0)</f>
        <v>Bean, Jones and Park</v>
      </c>
      <c r="R112" s="12" t="str">
        <f>VLOOKUP(E112,Table6[#All],5,0)</f>
        <v>Online</v>
      </c>
      <c r="S112" s="12" t="str">
        <f>VLOOKUP(E112,Table6[#All],3,0)</f>
        <v>West</v>
      </c>
      <c r="T112" s="12" t="str">
        <f>VLOOKUP(E112,Table6[#All],4,0)</f>
        <v>Thompsonborough</v>
      </c>
    </row>
    <row r="113" spans="1:20" x14ac:dyDescent="0.3">
      <c r="A113" s="11" t="s">
        <v>2068</v>
      </c>
      <c r="B113" s="12">
        <v>45798</v>
      </c>
      <c r="C113" s="12" t="s">
        <v>418</v>
      </c>
      <c r="D113" s="12" t="s">
        <v>1846</v>
      </c>
      <c r="E113" s="12" t="s">
        <v>1894</v>
      </c>
      <c r="F113" s="12" t="s">
        <v>1954</v>
      </c>
      <c r="G113" s="17">
        <v>2</v>
      </c>
      <c r="H113" s="20">
        <v>845.71</v>
      </c>
      <c r="I113" s="23">
        <v>0.01</v>
      </c>
      <c r="J113" s="25">
        <v>1674.5057999999999</v>
      </c>
      <c r="K113" s="25" t="str">
        <f>VLOOKUP(C113,Table5[#All],8,0)</f>
        <v>Bronze</v>
      </c>
      <c r="L113" s="13" t="str">
        <f>VLOOKUP(C113,Table5[#All],4,0)</f>
        <v>Male</v>
      </c>
      <c r="M113" s="12" t="str">
        <f>VLOOKUP(D113,Table2[#All],2,0)</f>
        <v>Gaming Mouse Pad XL</v>
      </c>
      <c r="N113" s="12" t="str">
        <f>VLOOKUP(D113,Table2[#All],3)</f>
        <v>Electronics</v>
      </c>
      <c r="O113" s="12" t="str">
        <f>VLOOKUP(D113,Table2[#All],4,0)</f>
        <v>Accessories</v>
      </c>
      <c r="P113" s="12" t="str">
        <f>VLOOKUP(D113,Table2[#All],5,0)</f>
        <v>Sharp, Taylor and Rodriguez</v>
      </c>
      <c r="Q113" s="12" t="str">
        <f>VLOOKUP(E113,Table6[#All],2,0)</f>
        <v>Johnson-Wright</v>
      </c>
      <c r="R113" s="12" t="str">
        <f>VLOOKUP(E113,Table6[#All],5,0)</f>
        <v>Outlet</v>
      </c>
      <c r="S113" s="12" t="str">
        <f>VLOOKUP(E113,Table6[#All],3,0)</f>
        <v>North</v>
      </c>
      <c r="T113" s="12" t="str">
        <f>VLOOKUP(E113,Table6[#All],4,0)</f>
        <v>Hoodberg</v>
      </c>
    </row>
    <row r="114" spans="1:20" x14ac:dyDescent="0.3">
      <c r="A114" s="11" t="s">
        <v>2069</v>
      </c>
      <c r="B114" s="12">
        <v>45705</v>
      </c>
      <c r="C114" s="12" t="s">
        <v>318</v>
      </c>
      <c r="D114" s="12" t="s">
        <v>1804</v>
      </c>
      <c r="E114" s="12" t="s">
        <v>1925</v>
      </c>
      <c r="F114" s="12" t="s">
        <v>1952</v>
      </c>
      <c r="G114" s="17">
        <v>3</v>
      </c>
      <c r="H114" s="20">
        <v>948.69</v>
      </c>
      <c r="I114" s="23">
        <v>0.28999999999999998</v>
      </c>
      <c r="J114" s="25">
        <v>2020.7097000000001</v>
      </c>
      <c r="K114" s="25" t="str">
        <f>VLOOKUP(C114,Table5[#All],8,0)</f>
        <v>Bronze</v>
      </c>
      <c r="L114" s="13" t="str">
        <f>VLOOKUP(C114,Table5[#All],4,0)</f>
        <v>Female</v>
      </c>
      <c r="M114" s="12" t="str">
        <f>VLOOKUP(D114,Table2[#All],2,0)</f>
        <v>Wireless Mouse</v>
      </c>
      <c r="N114" s="12" t="str">
        <f>VLOOKUP(D114,Table2[#All],3)</f>
        <v>Electronics</v>
      </c>
      <c r="O114" s="12" t="str">
        <f>VLOOKUP(D114,Table2[#All],4,0)</f>
        <v>Computer</v>
      </c>
      <c r="P114" s="12" t="str">
        <f>VLOOKUP(D114,Table2[#All],5,0)</f>
        <v>Larson Ltd</v>
      </c>
      <c r="Q114" s="12" t="str">
        <f>VLOOKUP(E114,Table6[#All],2,0)</f>
        <v>Gardner, Humphrey and Contreras</v>
      </c>
      <c r="R114" s="12" t="str">
        <f>VLOOKUP(E114,Table6[#All],5,0)</f>
        <v>Flagship</v>
      </c>
      <c r="S114" s="12" t="str">
        <f>VLOOKUP(E114,Table6[#All],3,0)</f>
        <v>East</v>
      </c>
      <c r="T114" s="12" t="str">
        <f>VLOOKUP(E114,Table6[#All],4,0)</f>
        <v>Johnsonville</v>
      </c>
    </row>
    <row r="115" spans="1:20" x14ac:dyDescent="0.3">
      <c r="A115" s="11" t="s">
        <v>2070</v>
      </c>
      <c r="B115" s="12">
        <v>45413</v>
      </c>
      <c r="C115" s="12" t="s">
        <v>1450</v>
      </c>
      <c r="D115" s="12" t="s">
        <v>1651</v>
      </c>
      <c r="E115" s="12" t="s">
        <v>1917</v>
      </c>
      <c r="F115" s="12" t="s">
        <v>1954</v>
      </c>
      <c r="G115" s="17">
        <v>1</v>
      </c>
      <c r="H115" s="20">
        <v>281.97000000000003</v>
      </c>
      <c r="I115" s="23">
        <v>0.2</v>
      </c>
      <c r="J115" s="25">
        <v>225.57599999999999</v>
      </c>
      <c r="K115" s="25" t="str">
        <f>VLOOKUP(C115,Table5[#All],8,0)</f>
        <v>Gold</v>
      </c>
      <c r="L115" s="13" t="str">
        <f>VLOOKUP(C115,Table5[#All],4,0)</f>
        <v>Female</v>
      </c>
      <c r="M115" s="12" t="str">
        <f>VLOOKUP(D115,Table2[#All],2,0)</f>
        <v>Decorative Floor Vase</v>
      </c>
      <c r="N115" s="12" t="str">
        <f>VLOOKUP(D115,Table2[#All],3)</f>
        <v>Home</v>
      </c>
      <c r="O115" s="12" t="str">
        <f>VLOOKUP(D115,Table2[#All],4,0)</f>
        <v>Decor</v>
      </c>
      <c r="P115" s="12" t="str">
        <f>VLOOKUP(D115,Table2[#All],5,0)</f>
        <v>Khan, Jones and Paul</v>
      </c>
      <c r="Q115" s="12" t="str">
        <f>VLOOKUP(E115,Table6[#All],2,0)</f>
        <v>Hill, Wagner and Ballard</v>
      </c>
      <c r="R115" s="12" t="str">
        <f>VLOOKUP(E115,Table6[#All],5,0)</f>
        <v>Online</v>
      </c>
      <c r="S115" s="12" t="str">
        <f>VLOOKUP(E115,Table6[#All],3,0)</f>
        <v>East</v>
      </c>
      <c r="T115" s="12" t="str">
        <f>VLOOKUP(E115,Table6[#All],4,0)</f>
        <v>East Davidville</v>
      </c>
    </row>
    <row r="116" spans="1:20" x14ac:dyDescent="0.3">
      <c r="A116" s="11" t="s">
        <v>2071</v>
      </c>
      <c r="B116" s="12">
        <v>45482</v>
      </c>
      <c r="C116" s="12" t="s">
        <v>517</v>
      </c>
      <c r="D116" s="12" t="s">
        <v>1849</v>
      </c>
      <c r="E116" s="12" t="s">
        <v>1897</v>
      </c>
      <c r="F116" s="12" t="s">
        <v>1954</v>
      </c>
      <c r="G116" s="17">
        <v>2</v>
      </c>
      <c r="H116" s="20">
        <v>731.01</v>
      </c>
      <c r="I116" s="23">
        <v>0.05</v>
      </c>
      <c r="J116" s="25">
        <v>1388.9190000000001</v>
      </c>
      <c r="K116" s="25" t="str">
        <f>VLOOKUP(C116,Table5[#All],8,0)</f>
        <v>Platinum</v>
      </c>
      <c r="L116" s="13" t="str">
        <f>VLOOKUP(C116,Table5[#All],4,0)</f>
        <v>Female</v>
      </c>
      <c r="M116" s="12" t="str">
        <f>VLOOKUP(D116,Table2[#All],2,0)</f>
        <v>Women's High Heels</v>
      </c>
      <c r="N116" s="12" t="str">
        <f>VLOOKUP(D116,Table2[#All],3)</f>
        <v>Clothing</v>
      </c>
      <c r="O116" s="12" t="str">
        <f>VLOOKUP(D116,Table2[#All],4,0)</f>
        <v>Footwear</v>
      </c>
      <c r="P116" s="12" t="str">
        <f>VLOOKUP(D116,Table2[#All],5,0)</f>
        <v>Smith-Charles</v>
      </c>
      <c r="Q116" s="12" t="str">
        <f>VLOOKUP(E116,Table6[#All],2,0)</f>
        <v>Alexander Group</v>
      </c>
      <c r="R116" s="12" t="str">
        <f>VLOOKUP(E116,Table6[#All],5,0)</f>
        <v>Online</v>
      </c>
      <c r="S116" s="12" t="str">
        <f>VLOOKUP(E116,Table6[#All],3,0)</f>
        <v>South</v>
      </c>
      <c r="T116" s="12" t="str">
        <f>VLOOKUP(E116,Table6[#All],4,0)</f>
        <v>Port Sharon</v>
      </c>
    </row>
    <row r="117" spans="1:20" x14ac:dyDescent="0.3">
      <c r="A117" s="11" t="s">
        <v>2072</v>
      </c>
      <c r="B117" s="12">
        <v>45925</v>
      </c>
      <c r="C117" s="12" t="s">
        <v>831</v>
      </c>
      <c r="D117" s="12" t="s">
        <v>1831</v>
      </c>
      <c r="E117" s="12" t="s">
        <v>1907</v>
      </c>
      <c r="F117" s="12" t="s">
        <v>1954</v>
      </c>
      <c r="G117" s="17">
        <v>4</v>
      </c>
      <c r="H117" s="20">
        <v>930.85</v>
      </c>
      <c r="I117" s="23">
        <v>0.13</v>
      </c>
      <c r="J117" s="25">
        <v>3239.3580000000002</v>
      </c>
      <c r="K117" s="25" t="str">
        <f>VLOOKUP(C117,Table5[#All],8,0)</f>
        <v>Silver</v>
      </c>
      <c r="L117" s="13" t="str">
        <f>VLOOKUP(C117,Table5[#All],4,0)</f>
        <v>Male</v>
      </c>
      <c r="M117" s="12" t="str">
        <f>VLOOKUP(D117,Table2[#All],2,0)</f>
        <v>Women's Beanie Hat</v>
      </c>
      <c r="N117" s="12" t="str">
        <f>VLOOKUP(D117,Table2[#All],3)</f>
        <v>Clothing</v>
      </c>
      <c r="O117" s="12" t="str">
        <f>VLOOKUP(D117,Table2[#All],4,0)</f>
        <v>Accessories</v>
      </c>
      <c r="P117" s="12" t="str">
        <f>VLOOKUP(D117,Table2[#All],5,0)</f>
        <v>Richardson-Carrillo</v>
      </c>
      <c r="Q117" s="12" t="str">
        <f>VLOOKUP(E117,Table6[#All],2,0)</f>
        <v>Martinez-Mullins</v>
      </c>
      <c r="R117" s="12" t="str">
        <f>VLOOKUP(E117,Table6[#All],5,0)</f>
        <v>Online</v>
      </c>
      <c r="S117" s="12" t="str">
        <f>VLOOKUP(E117,Table6[#All],3,0)</f>
        <v>South</v>
      </c>
      <c r="T117" s="12" t="str">
        <f>VLOOKUP(E117,Table6[#All],4,0)</f>
        <v>Williamsfurt</v>
      </c>
    </row>
    <row r="118" spans="1:20" x14ac:dyDescent="0.3">
      <c r="A118" s="11" t="s">
        <v>2073</v>
      </c>
      <c r="B118" s="12">
        <v>45420</v>
      </c>
      <c r="C118" s="12" t="s">
        <v>1312</v>
      </c>
      <c r="D118" s="12" t="s">
        <v>2054</v>
      </c>
      <c r="E118" s="12" t="s">
        <v>1910</v>
      </c>
      <c r="F118" s="12" t="s">
        <v>1952</v>
      </c>
      <c r="G118" s="17">
        <v>4</v>
      </c>
      <c r="H118" s="20">
        <v>770.77</v>
      </c>
      <c r="I118" s="23">
        <v>0.22</v>
      </c>
      <c r="J118" s="25">
        <v>2404.8024</v>
      </c>
      <c r="K118" s="25" t="str">
        <f>VLOOKUP(C118,Table5[#All],8,0)</f>
        <v>Gold</v>
      </c>
      <c r="L118" s="13" t="str">
        <f>VLOOKUP(C118,Table5[#All],4,0)</f>
        <v>Male</v>
      </c>
      <c r="M118" s="12" t="str">
        <f>VLOOKUP(D118,Table2[#All],2,0)</f>
        <v>Men's Running Jacket</v>
      </c>
      <c r="N118" s="12" t="str">
        <f>VLOOKUP(D118,Table2[#All],3)</f>
        <v>Home</v>
      </c>
      <c r="O118" s="12" t="str">
        <f>VLOOKUP(D118,Table2[#All],4,0)</f>
        <v>Outerwear</v>
      </c>
      <c r="P118" s="12" t="str">
        <f>VLOOKUP(D118,Table2[#All],5,0)</f>
        <v>Pineda Ltd</v>
      </c>
      <c r="Q118" s="12" t="str">
        <f>VLOOKUP(E118,Table6[#All],2,0)</f>
        <v>Bean, Jones and Park</v>
      </c>
      <c r="R118" s="12" t="str">
        <f>VLOOKUP(E118,Table6[#All],5,0)</f>
        <v>Online</v>
      </c>
      <c r="S118" s="12" t="str">
        <f>VLOOKUP(E118,Table6[#All],3,0)</f>
        <v>West</v>
      </c>
      <c r="T118" s="12" t="str">
        <f>VLOOKUP(E118,Table6[#All],4,0)</f>
        <v>Thompsonborough</v>
      </c>
    </row>
    <row r="119" spans="1:20" x14ac:dyDescent="0.3">
      <c r="A119" s="11" t="s">
        <v>2074</v>
      </c>
      <c r="B119" s="12">
        <v>45554</v>
      </c>
      <c r="C119" s="12" t="s">
        <v>251</v>
      </c>
      <c r="D119" s="12" t="s">
        <v>1711</v>
      </c>
      <c r="E119" s="12" t="s">
        <v>1897</v>
      </c>
      <c r="F119" s="12" t="s">
        <v>1954</v>
      </c>
      <c r="G119" s="17">
        <v>3</v>
      </c>
      <c r="H119" s="20">
        <v>479.63</v>
      </c>
      <c r="I119" s="23">
        <v>0.3</v>
      </c>
      <c r="J119" s="25">
        <v>1007.223</v>
      </c>
      <c r="K119" s="25" t="str">
        <f>VLOOKUP(C119,Table5[#All],8,0)</f>
        <v>Silver</v>
      </c>
      <c r="L119" s="13" t="str">
        <f>VLOOKUP(C119,Table5[#All],4,0)</f>
        <v>Male</v>
      </c>
      <c r="M119" s="12" t="str">
        <f>VLOOKUP(D119,Table2[#All],2,0)</f>
        <v>Men's Winter Jacket</v>
      </c>
      <c r="N119" s="12" t="str">
        <f>VLOOKUP(D119,Table2[#All],3)</f>
        <v>Clothing</v>
      </c>
      <c r="O119" s="12" t="str">
        <f>VLOOKUP(D119,Table2[#All],4,0)</f>
        <v>Outerwear</v>
      </c>
      <c r="P119" s="12" t="str">
        <f>VLOOKUP(D119,Table2[#All],5,0)</f>
        <v>Kelly, Smith and Perez</v>
      </c>
      <c r="Q119" s="12" t="str">
        <f>VLOOKUP(E119,Table6[#All],2,0)</f>
        <v>Alexander Group</v>
      </c>
      <c r="R119" s="12" t="str">
        <f>VLOOKUP(E119,Table6[#All],5,0)</f>
        <v>Online</v>
      </c>
      <c r="S119" s="12" t="str">
        <f>VLOOKUP(E119,Table6[#All],3,0)</f>
        <v>South</v>
      </c>
      <c r="T119" s="12" t="str">
        <f>VLOOKUP(E119,Table6[#All],4,0)</f>
        <v>Port Sharon</v>
      </c>
    </row>
    <row r="120" spans="1:20" x14ac:dyDescent="0.3">
      <c r="A120" s="11" t="s">
        <v>2075</v>
      </c>
      <c r="B120" s="12">
        <v>45405</v>
      </c>
      <c r="C120" s="12" t="s">
        <v>376</v>
      </c>
      <c r="D120" s="12" t="s">
        <v>1689</v>
      </c>
      <c r="E120" s="12" t="s">
        <v>1920</v>
      </c>
      <c r="F120" s="12" t="s">
        <v>1957</v>
      </c>
      <c r="G120" s="17">
        <v>1</v>
      </c>
      <c r="H120" s="20">
        <v>165</v>
      </c>
      <c r="I120" s="23">
        <v>0.3</v>
      </c>
      <c r="J120" s="25">
        <v>115.5</v>
      </c>
      <c r="K120" s="25" t="str">
        <f>VLOOKUP(C120,Table5[#All],8,0)</f>
        <v>Gold</v>
      </c>
      <c r="L120" s="13" t="str">
        <f>VLOOKUP(C120,Table5[#All],4,0)</f>
        <v>Female</v>
      </c>
      <c r="M120" s="12" t="str">
        <f>VLOOKUP(D120,Table2[#All],2,0)</f>
        <v>Portable Power Bank</v>
      </c>
      <c r="N120" s="12" t="str">
        <f>VLOOKUP(D120,Table2[#All],3)</f>
        <v>Electronics</v>
      </c>
      <c r="O120" s="12" t="str">
        <f>VLOOKUP(D120,Table2[#All],4,0)</f>
        <v>Mobile</v>
      </c>
      <c r="P120" s="12" t="str">
        <f>VLOOKUP(D120,Table2[#All],5,0)</f>
        <v>Cummings and Sons</v>
      </c>
      <c r="Q120" s="12" t="str">
        <f>VLOOKUP(E120,Table6[#All],2,0)</f>
        <v>Aguirre-Keller</v>
      </c>
      <c r="R120" s="12" t="str">
        <f>VLOOKUP(E120,Table6[#All],5,0)</f>
        <v>Online</v>
      </c>
      <c r="S120" s="12" t="str">
        <f>VLOOKUP(E120,Table6[#All],3,0)</f>
        <v>South</v>
      </c>
      <c r="T120" s="12" t="str">
        <f>VLOOKUP(E120,Table6[#All],4,0)</f>
        <v>Lake Michael</v>
      </c>
    </row>
    <row r="121" spans="1:20" x14ac:dyDescent="0.3">
      <c r="A121" s="11" t="s">
        <v>2076</v>
      </c>
      <c r="B121" s="12">
        <v>45503</v>
      </c>
      <c r="C121" s="12" t="s">
        <v>535</v>
      </c>
      <c r="D121" s="12" t="s">
        <v>1624</v>
      </c>
      <c r="E121" s="12" t="s">
        <v>1910</v>
      </c>
      <c r="F121" s="12" t="s">
        <v>1957</v>
      </c>
      <c r="G121" s="17">
        <v>2</v>
      </c>
      <c r="H121" s="20">
        <v>151.51</v>
      </c>
      <c r="I121" s="23">
        <v>0.28999999999999998</v>
      </c>
      <c r="J121" s="25">
        <v>215.14420000000001</v>
      </c>
      <c r="K121" s="25" t="str">
        <f>VLOOKUP(C121,Table5[#All],8,0)</f>
        <v>Bronze</v>
      </c>
      <c r="L121" s="13" t="str">
        <f>VLOOKUP(C121,Table5[#All],4,0)</f>
        <v>Male</v>
      </c>
      <c r="M121" s="12" t="str">
        <f>VLOOKUP(D121,Table2[#All],2,0)</f>
        <v>Knee Support Brace</v>
      </c>
      <c r="N121" s="12" t="str">
        <f>VLOOKUP(D121,Table2[#All],3)</f>
        <v>Sports</v>
      </c>
      <c r="O121" s="12" t="str">
        <f>VLOOKUP(D121,Table2[#All],4,0)</f>
        <v>Equipment</v>
      </c>
      <c r="P121" s="12" t="str">
        <f>VLOOKUP(D121,Table2[#All],5,0)</f>
        <v>May-Reese</v>
      </c>
      <c r="Q121" s="12" t="str">
        <f>VLOOKUP(E121,Table6[#All],2,0)</f>
        <v>Bean, Jones and Park</v>
      </c>
      <c r="R121" s="12" t="str">
        <f>VLOOKUP(E121,Table6[#All],5,0)</f>
        <v>Online</v>
      </c>
      <c r="S121" s="12" t="str">
        <f>VLOOKUP(E121,Table6[#All],3,0)</f>
        <v>West</v>
      </c>
      <c r="T121" s="12" t="str">
        <f>VLOOKUP(E121,Table6[#All],4,0)</f>
        <v>Thompsonborough</v>
      </c>
    </row>
    <row r="122" spans="1:20" x14ac:dyDescent="0.3">
      <c r="A122" s="11" t="s">
        <v>2077</v>
      </c>
      <c r="B122" s="12">
        <v>45274</v>
      </c>
      <c r="C122" s="12" t="s">
        <v>753</v>
      </c>
      <c r="D122" s="12" t="s">
        <v>1663</v>
      </c>
      <c r="E122" s="12" t="s">
        <v>1935</v>
      </c>
      <c r="F122" s="12" t="s">
        <v>1957</v>
      </c>
      <c r="G122" s="17">
        <v>2</v>
      </c>
      <c r="H122" s="20">
        <v>872.93</v>
      </c>
      <c r="I122" s="23">
        <v>0.28999999999999998</v>
      </c>
      <c r="J122" s="25">
        <v>1239.5606</v>
      </c>
      <c r="K122" s="25" t="str">
        <f>VLOOKUP(C122,Table5[#All],8,0)</f>
        <v>Bronze</v>
      </c>
      <c r="L122" s="13" t="str">
        <f>VLOOKUP(C122,Table5[#All],4,0)</f>
        <v>Female</v>
      </c>
      <c r="M122" s="12" t="str">
        <f>VLOOKUP(D122,Table2[#All],2,0)</f>
        <v>Basketball</v>
      </c>
      <c r="N122" s="12" t="str">
        <f>VLOOKUP(D122,Table2[#All],3)</f>
        <v>Sports</v>
      </c>
      <c r="O122" s="12" t="str">
        <f>VLOOKUP(D122,Table2[#All],4,0)</f>
        <v>Team Sports</v>
      </c>
      <c r="P122" s="12" t="str">
        <f>VLOOKUP(D122,Table2[#All],5,0)</f>
        <v>Nolan-Snow</v>
      </c>
      <c r="Q122" s="12" t="str">
        <f>VLOOKUP(E122,Table6[#All],2,0)</f>
        <v>Holloway Ltd</v>
      </c>
      <c r="R122" s="12" t="str">
        <f>VLOOKUP(E122,Table6[#All],5,0)</f>
        <v>Flagship</v>
      </c>
      <c r="S122" s="12" t="str">
        <f>VLOOKUP(E122,Table6[#All],3,0)</f>
        <v>North</v>
      </c>
      <c r="T122" s="12" t="str">
        <f>VLOOKUP(E122,Table6[#All],4,0)</f>
        <v>Bensonhaven</v>
      </c>
    </row>
    <row r="123" spans="1:20" x14ac:dyDescent="0.3">
      <c r="A123" s="11" t="s">
        <v>2078</v>
      </c>
      <c r="B123" s="12">
        <v>45558</v>
      </c>
      <c r="C123" s="12" t="s">
        <v>852</v>
      </c>
      <c r="D123" s="12" t="s">
        <v>1635</v>
      </c>
      <c r="E123" s="12" t="s">
        <v>1917</v>
      </c>
      <c r="F123" s="12" t="s">
        <v>1952</v>
      </c>
      <c r="G123" s="17">
        <v>3</v>
      </c>
      <c r="H123" s="20">
        <v>432.4</v>
      </c>
      <c r="I123" s="23">
        <v>0.04</v>
      </c>
      <c r="J123" s="25">
        <v>1245.3119999999999</v>
      </c>
      <c r="K123" s="25" t="str">
        <f>VLOOKUP(C123,Table5[#All],8,0)</f>
        <v>Gold</v>
      </c>
      <c r="L123" s="13" t="str">
        <f>VLOOKUP(C123,Table5[#All],4,0)</f>
        <v>Male</v>
      </c>
      <c r="M123" s="12" t="str">
        <f>VLOOKUP(D123,Table2[#All],2,0)</f>
        <v>Carbon Fiber Tennis Racket</v>
      </c>
      <c r="N123" s="12" t="str">
        <f>VLOOKUP(D123,Table2[#All],3)</f>
        <v>Sports</v>
      </c>
      <c r="O123" s="12" t="str">
        <f>VLOOKUP(D123,Table2[#All],4,0)</f>
        <v>Equipment</v>
      </c>
      <c r="P123" s="12" t="str">
        <f>VLOOKUP(D123,Table2[#All],5,0)</f>
        <v>Flores, Pineda and Rodriguez</v>
      </c>
      <c r="Q123" s="12" t="str">
        <f>VLOOKUP(E123,Table6[#All],2,0)</f>
        <v>Hill, Wagner and Ballard</v>
      </c>
      <c r="R123" s="12" t="str">
        <f>VLOOKUP(E123,Table6[#All],5,0)</f>
        <v>Online</v>
      </c>
      <c r="S123" s="12" t="str">
        <f>VLOOKUP(E123,Table6[#All],3,0)</f>
        <v>East</v>
      </c>
      <c r="T123" s="12" t="str">
        <f>VLOOKUP(E123,Table6[#All],4,0)</f>
        <v>East Davidville</v>
      </c>
    </row>
    <row r="124" spans="1:20" x14ac:dyDescent="0.3">
      <c r="A124" s="11" t="s">
        <v>2079</v>
      </c>
      <c r="B124" s="12">
        <v>45886</v>
      </c>
      <c r="C124" s="12" t="s">
        <v>1072</v>
      </c>
      <c r="D124" s="12" t="s">
        <v>1725</v>
      </c>
      <c r="E124" s="12" t="s">
        <v>1907</v>
      </c>
      <c r="F124" s="12" t="s">
        <v>1952</v>
      </c>
      <c r="G124" s="17">
        <v>2</v>
      </c>
      <c r="H124" s="20">
        <v>197.76</v>
      </c>
      <c r="I124" s="23">
        <v>0.04</v>
      </c>
      <c r="J124" s="25">
        <v>379.69920000000002</v>
      </c>
      <c r="K124" s="25" t="str">
        <f>VLOOKUP(C124,Table5[#All],8,0)</f>
        <v>Silver</v>
      </c>
      <c r="L124" s="13" t="str">
        <f>VLOOKUP(C124,Table5[#All],4,0)</f>
        <v>Female</v>
      </c>
      <c r="M124" s="12" t="str">
        <f>VLOOKUP(D124,Table2[#All],2,0)</f>
        <v>Boxing Hand Wraps</v>
      </c>
      <c r="N124" s="12" t="str">
        <f>VLOOKUP(D124,Table2[#All],3)</f>
        <v>Sports</v>
      </c>
      <c r="O124" s="12" t="str">
        <f>VLOOKUP(D124,Table2[#All],4,0)</f>
        <v>Fitness</v>
      </c>
      <c r="P124" s="12" t="str">
        <f>VLOOKUP(D124,Table2[#All],5,0)</f>
        <v>Smith-King</v>
      </c>
      <c r="Q124" s="12" t="str">
        <f>VLOOKUP(E124,Table6[#All],2,0)</f>
        <v>Martinez-Mullins</v>
      </c>
      <c r="R124" s="12" t="str">
        <f>VLOOKUP(E124,Table6[#All],5,0)</f>
        <v>Online</v>
      </c>
      <c r="S124" s="12" t="str">
        <f>VLOOKUP(E124,Table6[#All],3,0)</f>
        <v>South</v>
      </c>
      <c r="T124" s="12" t="str">
        <f>VLOOKUP(E124,Table6[#All],4,0)</f>
        <v>Williamsfurt</v>
      </c>
    </row>
    <row r="125" spans="1:20" x14ac:dyDescent="0.3">
      <c r="A125" s="11" t="s">
        <v>2080</v>
      </c>
      <c r="B125" s="12">
        <v>45674</v>
      </c>
      <c r="C125" s="12" t="s">
        <v>1476</v>
      </c>
      <c r="D125" s="12" t="s">
        <v>1693</v>
      </c>
      <c r="E125" s="12" t="s">
        <v>1889</v>
      </c>
      <c r="F125" s="12" t="s">
        <v>1954</v>
      </c>
      <c r="G125" s="17">
        <v>3</v>
      </c>
      <c r="H125" s="20">
        <v>334.6</v>
      </c>
      <c r="I125" s="23">
        <v>0.11</v>
      </c>
      <c r="J125" s="25">
        <v>893.38200000000006</v>
      </c>
      <c r="K125" s="25" t="str">
        <f>VLOOKUP(C125,Table5[#All],8,0)</f>
        <v>Gold</v>
      </c>
      <c r="L125" s="13" t="str">
        <f>VLOOKUP(C125,Table5[#All],4,0)</f>
        <v>Female</v>
      </c>
      <c r="M125" s="12" t="str">
        <f>VLOOKUP(D125,Table2[#All],2,0)</f>
        <v>Noise-Canceling Headphones</v>
      </c>
      <c r="N125" s="12" t="str">
        <f>VLOOKUP(D125,Table2[#All],3)</f>
        <v>Electronics</v>
      </c>
      <c r="O125" s="12" t="str">
        <f>VLOOKUP(D125,Table2[#All],4,0)</f>
        <v>Audio</v>
      </c>
      <c r="P125" s="12" t="str">
        <f>VLOOKUP(D125,Table2[#All],5,0)</f>
        <v>Taylor-Hart</v>
      </c>
      <c r="Q125" s="12" t="str">
        <f>VLOOKUP(E125,Table6[#All],2,0)</f>
        <v>Black-Horn</v>
      </c>
      <c r="R125" s="12" t="str">
        <f>VLOOKUP(E125,Table6[#All],5,0)</f>
        <v>Outlet</v>
      </c>
      <c r="S125" s="12" t="str">
        <f>VLOOKUP(E125,Table6[#All],3,0)</f>
        <v>South</v>
      </c>
      <c r="T125" s="12" t="str">
        <f>VLOOKUP(E125,Table6[#All],4,0)</f>
        <v>North Nancyview</v>
      </c>
    </row>
    <row r="126" spans="1:20" x14ac:dyDescent="0.3">
      <c r="A126" s="11" t="s">
        <v>2081</v>
      </c>
      <c r="B126" s="12">
        <v>45777</v>
      </c>
      <c r="C126" s="12" t="s">
        <v>318</v>
      </c>
      <c r="D126" s="12" t="s">
        <v>1607</v>
      </c>
      <c r="E126" s="12" t="s">
        <v>1894</v>
      </c>
      <c r="F126" s="12" t="s">
        <v>1957</v>
      </c>
      <c r="G126" s="17">
        <v>2</v>
      </c>
      <c r="H126" s="20">
        <v>44.35</v>
      </c>
      <c r="I126" s="23">
        <v>0.2</v>
      </c>
      <c r="J126" s="25">
        <v>70.960000000000008</v>
      </c>
      <c r="K126" s="25" t="str">
        <f>VLOOKUP(C126,Table5[#All],8,0)</f>
        <v>Bronze</v>
      </c>
      <c r="L126" s="13" t="str">
        <f>VLOOKUP(C126,Table5[#All],4,0)</f>
        <v>Female</v>
      </c>
      <c r="M126" s="12" t="str">
        <f>VLOOKUP(D126,Table2[#All],2,0)</f>
        <v>Decorative Wall Mirror</v>
      </c>
      <c r="N126" s="12" t="str">
        <f>VLOOKUP(D126,Table2[#All],3)</f>
        <v>Home</v>
      </c>
      <c r="O126" s="12" t="str">
        <f>VLOOKUP(D126,Table2[#All],4,0)</f>
        <v>Decor</v>
      </c>
      <c r="P126" s="12" t="str">
        <f>VLOOKUP(D126,Table2[#All],5,0)</f>
        <v>Luna, Anderson and Bowman</v>
      </c>
      <c r="Q126" s="12" t="str">
        <f>VLOOKUP(E126,Table6[#All],2,0)</f>
        <v>Johnson-Wright</v>
      </c>
      <c r="R126" s="12" t="str">
        <f>VLOOKUP(E126,Table6[#All],5,0)</f>
        <v>Outlet</v>
      </c>
      <c r="S126" s="12" t="str">
        <f>VLOOKUP(E126,Table6[#All],3,0)</f>
        <v>North</v>
      </c>
      <c r="T126" s="12" t="str">
        <f>VLOOKUP(E126,Table6[#All],4,0)</f>
        <v>Hoodberg</v>
      </c>
    </row>
    <row r="127" spans="1:20" x14ac:dyDescent="0.3">
      <c r="A127" s="11" t="s">
        <v>2082</v>
      </c>
      <c r="B127" s="12">
        <v>45598</v>
      </c>
      <c r="C127" s="12" t="s">
        <v>1538</v>
      </c>
      <c r="D127" s="12" t="s">
        <v>1584</v>
      </c>
      <c r="E127" s="12" t="s">
        <v>1904</v>
      </c>
      <c r="F127" s="12" t="s">
        <v>1954</v>
      </c>
      <c r="G127" s="17">
        <v>1</v>
      </c>
      <c r="H127" s="20">
        <v>846.31</v>
      </c>
      <c r="I127" s="23">
        <v>0.05</v>
      </c>
      <c r="J127" s="25">
        <v>803.9944999999999</v>
      </c>
      <c r="K127" s="25" t="str">
        <f>VLOOKUP(C127,Table5[#All],8,0)</f>
        <v>Silver</v>
      </c>
      <c r="L127" s="13" t="str">
        <f>VLOOKUP(C127,Table5[#All],4,0)</f>
        <v>Male</v>
      </c>
      <c r="M127" s="12" t="str">
        <f>VLOOKUP(D127,Table2[#All],2,0)</f>
        <v>Wireless Bluetooth Earbuds</v>
      </c>
      <c r="N127" s="12" t="str">
        <f>VLOOKUP(D127,Table2[#All],3)</f>
        <v>Home</v>
      </c>
      <c r="O127" s="12" t="str">
        <f>VLOOKUP(D127,Table2[#All],4,0)</f>
        <v>Audio</v>
      </c>
      <c r="P127" s="12" t="str">
        <f>VLOOKUP(D127,Table2[#All],5,0)</f>
        <v>Perez-Johnston</v>
      </c>
      <c r="Q127" s="12" t="str">
        <f>VLOOKUP(E127,Table6[#All],2,0)</f>
        <v>Benson-Elliott</v>
      </c>
      <c r="R127" s="12" t="str">
        <f>VLOOKUP(E127,Table6[#All],5,0)</f>
        <v>Online</v>
      </c>
      <c r="S127" s="12" t="str">
        <f>VLOOKUP(E127,Table6[#All],3,0)</f>
        <v>East</v>
      </c>
      <c r="T127" s="12" t="str">
        <f>VLOOKUP(E127,Table6[#All],4,0)</f>
        <v>Port Josephberg</v>
      </c>
    </row>
    <row r="128" spans="1:20" x14ac:dyDescent="0.3">
      <c r="A128" s="11" t="s">
        <v>2083</v>
      </c>
      <c r="B128" s="12">
        <v>45884</v>
      </c>
      <c r="C128" s="12" t="s">
        <v>455</v>
      </c>
      <c r="D128" s="12" t="s">
        <v>1676</v>
      </c>
      <c r="E128" s="12" t="s">
        <v>1922</v>
      </c>
      <c r="F128" s="12" t="s">
        <v>1957</v>
      </c>
      <c r="G128" s="17">
        <v>1</v>
      </c>
      <c r="H128" s="20">
        <v>996.48</v>
      </c>
      <c r="I128" s="23">
        <v>7.0000000000000007E-2</v>
      </c>
      <c r="J128" s="25">
        <v>926.7263999999999</v>
      </c>
      <c r="K128" s="25" t="str">
        <f>VLOOKUP(C128,Table5[#All],8,0)</f>
        <v>Bronze</v>
      </c>
      <c r="L128" s="13" t="str">
        <f>VLOOKUP(C128,Table5[#All],4,0)</f>
        <v>Female</v>
      </c>
      <c r="M128" s="12" t="str">
        <f>VLOOKUP(D128,Table2[#All],2,0)</f>
        <v>Bedroom Table Lamp</v>
      </c>
      <c r="N128" s="12" t="str">
        <f>VLOOKUP(D128,Table2[#All],3)</f>
        <v>Home</v>
      </c>
      <c r="O128" s="12" t="str">
        <f>VLOOKUP(D128,Table2[#All],4,0)</f>
        <v>Lighting</v>
      </c>
      <c r="P128" s="12" t="str">
        <f>VLOOKUP(D128,Table2[#All],5,0)</f>
        <v>Jones LLC</v>
      </c>
      <c r="Q128" s="12" t="str">
        <f>VLOOKUP(E128,Table6[#All],2,0)</f>
        <v>Thomas, Bridges and Harris</v>
      </c>
      <c r="R128" s="12" t="str">
        <f>VLOOKUP(E128,Table6[#All],5,0)</f>
        <v>Online</v>
      </c>
      <c r="S128" s="12" t="str">
        <f>VLOOKUP(E128,Table6[#All],3,0)</f>
        <v>North</v>
      </c>
      <c r="T128" s="12" t="str">
        <f>VLOOKUP(E128,Table6[#All],4,0)</f>
        <v>Sabrinatown</v>
      </c>
    </row>
    <row r="129" spans="1:20" x14ac:dyDescent="0.3">
      <c r="A129" s="11" t="s">
        <v>2084</v>
      </c>
      <c r="B129" s="12">
        <v>45916</v>
      </c>
      <c r="C129" s="12" t="s">
        <v>891</v>
      </c>
      <c r="D129" s="12" t="s">
        <v>1855</v>
      </c>
      <c r="E129" s="12" t="s">
        <v>1904</v>
      </c>
      <c r="F129" s="12" t="s">
        <v>1957</v>
      </c>
      <c r="G129" s="17">
        <v>3</v>
      </c>
      <c r="H129" s="20">
        <v>949.19</v>
      </c>
      <c r="I129" s="23">
        <v>0.03</v>
      </c>
      <c r="J129" s="25">
        <v>2762.1428999999998</v>
      </c>
      <c r="K129" s="25" t="str">
        <f>VLOOKUP(C129,Table5[#All],8,0)</f>
        <v>Platinum</v>
      </c>
      <c r="L129" s="13" t="str">
        <f>VLOOKUP(C129,Table5[#All],4,0)</f>
        <v>Female</v>
      </c>
      <c r="M129" s="12" t="str">
        <f>VLOOKUP(D129,Table2[#All],2,0)</f>
        <v>USB-C Laptop Charger</v>
      </c>
      <c r="N129" s="12" t="str">
        <f>VLOOKUP(D129,Table2[#All],3)</f>
        <v>Electronics</v>
      </c>
      <c r="O129" s="12" t="str">
        <f>VLOOKUP(D129,Table2[#All],4,0)</f>
        <v>Computer</v>
      </c>
      <c r="P129" s="12" t="str">
        <f>VLOOKUP(D129,Table2[#All],5,0)</f>
        <v>Martin LLC</v>
      </c>
      <c r="Q129" s="12" t="str">
        <f>VLOOKUP(E129,Table6[#All],2,0)</f>
        <v>Benson-Elliott</v>
      </c>
      <c r="R129" s="12" t="str">
        <f>VLOOKUP(E129,Table6[#All],5,0)</f>
        <v>Online</v>
      </c>
      <c r="S129" s="12" t="str">
        <f>VLOOKUP(E129,Table6[#All],3,0)</f>
        <v>East</v>
      </c>
      <c r="T129" s="12" t="str">
        <f>VLOOKUP(E129,Table6[#All],4,0)</f>
        <v>Port Josephberg</v>
      </c>
    </row>
    <row r="130" spans="1:20" x14ac:dyDescent="0.3">
      <c r="A130" s="11" t="s">
        <v>2085</v>
      </c>
      <c r="B130" s="12">
        <v>45347</v>
      </c>
      <c r="C130" s="12" t="s">
        <v>1249</v>
      </c>
      <c r="D130" s="12" t="s">
        <v>1858</v>
      </c>
      <c r="E130" s="12" t="s">
        <v>1914</v>
      </c>
      <c r="F130" s="12" t="s">
        <v>1952</v>
      </c>
      <c r="G130" s="17">
        <v>2</v>
      </c>
      <c r="H130" s="20">
        <v>724.97</v>
      </c>
      <c r="I130" s="23">
        <v>0.1</v>
      </c>
      <c r="J130" s="25">
        <v>1304.9459999999999</v>
      </c>
      <c r="K130" s="25" t="str">
        <f>VLOOKUP(C130,Table5[#All],8,0)</f>
        <v>Platinum</v>
      </c>
      <c r="L130" s="13" t="str">
        <f>VLOOKUP(C130,Table5[#All],4,0)</f>
        <v>Female</v>
      </c>
      <c r="M130" s="12" t="str">
        <f>VLOOKUP(D130,Table2[#All],2,0)</f>
        <v>Vitamin E Body Lotion</v>
      </c>
      <c r="N130" s="12" t="str">
        <f>VLOOKUP(D130,Table2[#All],3)</f>
        <v>Beauty</v>
      </c>
      <c r="O130" s="12" t="str">
        <f>VLOOKUP(D130,Table2[#All],4,0)</f>
        <v>Skincare</v>
      </c>
      <c r="P130" s="12" t="str">
        <f>VLOOKUP(D130,Table2[#All],5,0)</f>
        <v>Hoffman-Williams</v>
      </c>
      <c r="Q130" s="12" t="str">
        <f>VLOOKUP(E130,Table6[#All],2,0)</f>
        <v>Moore, Padilla and Butler</v>
      </c>
      <c r="R130" s="12" t="str">
        <f>VLOOKUP(E130,Table6[#All],5,0)</f>
        <v>Flagship</v>
      </c>
      <c r="S130" s="12" t="str">
        <f>VLOOKUP(E130,Table6[#All],3,0)</f>
        <v>South</v>
      </c>
      <c r="T130" s="12" t="str">
        <f>VLOOKUP(E130,Table6[#All],4,0)</f>
        <v>East Johnstad</v>
      </c>
    </row>
    <row r="131" spans="1:20" x14ac:dyDescent="0.3">
      <c r="A131" s="11" t="s">
        <v>2086</v>
      </c>
      <c r="B131" s="12">
        <v>45723</v>
      </c>
      <c r="C131" s="12" t="s">
        <v>1003</v>
      </c>
      <c r="D131" s="12" t="s">
        <v>1555</v>
      </c>
      <c r="E131" s="12" t="s">
        <v>1932</v>
      </c>
      <c r="F131" s="12" t="s">
        <v>1952</v>
      </c>
      <c r="G131" s="17">
        <v>1</v>
      </c>
      <c r="H131" s="20">
        <v>783.25</v>
      </c>
      <c r="I131" s="23">
        <v>0.3</v>
      </c>
      <c r="J131" s="25">
        <v>548.27499999999998</v>
      </c>
      <c r="K131" s="25" t="str">
        <f>VLOOKUP(C131,Table5[#All],8,0)</f>
        <v>Silver</v>
      </c>
      <c r="L131" s="13" t="str">
        <f>VLOOKUP(C131,Table5[#All],4,0)</f>
        <v>Male</v>
      </c>
      <c r="M131" s="12" t="str">
        <f>VLOOKUP(D131,Table2[#All],2,0)</f>
        <v>Men's Graphic T-Shirt</v>
      </c>
      <c r="N131" s="12" t="str">
        <f>VLOOKUP(D131,Table2[#All],3)</f>
        <v>Clothing</v>
      </c>
      <c r="O131" s="12" t="str">
        <f>VLOOKUP(D131,Table2[#All],4,0)</f>
        <v>Tops</v>
      </c>
      <c r="P131" s="12" t="str">
        <f>VLOOKUP(D131,Table2[#All],5,0)</f>
        <v>Terry-Moore</v>
      </c>
      <c r="Q131" s="12" t="str">
        <f>VLOOKUP(E131,Table6[#All],2,0)</f>
        <v>Frederick-Wright</v>
      </c>
      <c r="R131" s="12" t="str">
        <f>VLOOKUP(E131,Table6[#All],5,0)</f>
        <v>Flagship</v>
      </c>
      <c r="S131" s="12" t="str">
        <f>VLOOKUP(E131,Table6[#All],3,0)</f>
        <v>West</v>
      </c>
      <c r="T131" s="12" t="str">
        <f>VLOOKUP(E131,Table6[#All],4,0)</f>
        <v>New Jimmymouth</v>
      </c>
    </row>
    <row r="132" spans="1:20" x14ac:dyDescent="0.3">
      <c r="A132" s="11" t="s">
        <v>2087</v>
      </c>
      <c r="B132" s="12">
        <v>45495</v>
      </c>
      <c r="C132" s="12" t="s">
        <v>1087</v>
      </c>
      <c r="D132" s="12" t="s">
        <v>1618</v>
      </c>
      <c r="E132" s="12" t="s">
        <v>1894</v>
      </c>
      <c r="F132" s="12" t="s">
        <v>1952</v>
      </c>
      <c r="G132" s="17">
        <v>1</v>
      </c>
      <c r="H132" s="20">
        <v>942.38</v>
      </c>
      <c r="I132" s="23">
        <v>0.17</v>
      </c>
      <c r="J132" s="25">
        <v>782.17539999999997</v>
      </c>
      <c r="K132" s="25" t="str">
        <f>VLOOKUP(C132,Table5[#All],8,0)</f>
        <v>Bronze</v>
      </c>
      <c r="L132" s="13" t="str">
        <f>VLOOKUP(C132,Table5[#All],4,0)</f>
        <v>Male</v>
      </c>
      <c r="M132" s="12" t="str">
        <f>VLOOKUP(D132,Table2[#All],2,0)</f>
        <v>Soccer Training Cone Set</v>
      </c>
      <c r="N132" s="12" t="str">
        <f>VLOOKUP(D132,Table2[#All],3)</f>
        <v>Sports</v>
      </c>
      <c r="O132" s="12" t="str">
        <f>VLOOKUP(D132,Table2[#All],4,0)</f>
        <v>Accessories</v>
      </c>
      <c r="P132" s="12" t="str">
        <f>VLOOKUP(D132,Table2[#All],5,0)</f>
        <v>Ford, Murphy and Wilson</v>
      </c>
      <c r="Q132" s="12" t="str">
        <f>VLOOKUP(E132,Table6[#All],2,0)</f>
        <v>Johnson-Wright</v>
      </c>
      <c r="R132" s="12" t="str">
        <f>VLOOKUP(E132,Table6[#All],5,0)</f>
        <v>Outlet</v>
      </c>
      <c r="S132" s="12" t="str">
        <f>VLOOKUP(E132,Table6[#All],3,0)</f>
        <v>North</v>
      </c>
      <c r="T132" s="12" t="str">
        <f>VLOOKUP(E132,Table6[#All],4,0)</f>
        <v>Hoodberg</v>
      </c>
    </row>
    <row r="133" spans="1:20" x14ac:dyDescent="0.3">
      <c r="A133" s="11" t="s">
        <v>2088</v>
      </c>
      <c r="B133" s="12">
        <v>45444</v>
      </c>
      <c r="C133" s="12" t="s">
        <v>1532</v>
      </c>
      <c r="D133" s="12" t="s">
        <v>1728</v>
      </c>
      <c r="E133" s="12" t="s">
        <v>1920</v>
      </c>
      <c r="F133" s="12" t="s">
        <v>1957</v>
      </c>
      <c r="G133" s="17">
        <v>3</v>
      </c>
      <c r="H133" s="20">
        <v>298.35000000000002</v>
      </c>
      <c r="I133" s="23">
        <v>0.05</v>
      </c>
      <c r="J133" s="25">
        <v>850.29750000000001</v>
      </c>
      <c r="K133" s="25" t="str">
        <f>VLOOKUP(C133,Table5[#All],8,0)</f>
        <v>Bronze</v>
      </c>
      <c r="L133" s="13" t="str">
        <f>VLOOKUP(C133,Table5[#All],4,0)</f>
        <v>Male</v>
      </c>
      <c r="M133" s="12" t="str">
        <f>VLOOKUP(D133,Table2[#All],2,0)</f>
        <v>HDMI Cable – 2m</v>
      </c>
      <c r="N133" s="12" t="str">
        <f>VLOOKUP(D133,Table2[#All],3)</f>
        <v>Electronics</v>
      </c>
      <c r="O133" s="12" t="str">
        <f>VLOOKUP(D133,Table2[#All],4,0)</f>
        <v>Accessories</v>
      </c>
      <c r="P133" s="12" t="str">
        <f>VLOOKUP(D133,Table2[#All],5,0)</f>
        <v>Bautista, Green and Hale</v>
      </c>
      <c r="Q133" s="12" t="str">
        <f>VLOOKUP(E133,Table6[#All],2,0)</f>
        <v>Aguirre-Keller</v>
      </c>
      <c r="R133" s="12" t="str">
        <f>VLOOKUP(E133,Table6[#All],5,0)</f>
        <v>Online</v>
      </c>
      <c r="S133" s="12" t="str">
        <f>VLOOKUP(E133,Table6[#All],3,0)</f>
        <v>South</v>
      </c>
      <c r="T133" s="12" t="str">
        <f>VLOOKUP(E133,Table6[#All],4,0)</f>
        <v>Lake Michael</v>
      </c>
    </row>
    <row r="134" spans="1:20" x14ac:dyDescent="0.3">
      <c r="A134" s="11" t="s">
        <v>2089</v>
      </c>
      <c r="B134" s="12">
        <v>45662</v>
      </c>
      <c r="C134" s="12" t="s">
        <v>553</v>
      </c>
      <c r="D134" s="12" t="s">
        <v>1718</v>
      </c>
      <c r="E134" s="12" t="s">
        <v>1922</v>
      </c>
      <c r="F134" s="12" t="s">
        <v>1954</v>
      </c>
      <c r="G134" s="17">
        <v>4</v>
      </c>
      <c r="H134" s="20">
        <v>950.04</v>
      </c>
      <c r="I134" s="23">
        <v>0.13</v>
      </c>
      <c r="J134" s="25">
        <v>3306.1392000000001</v>
      </c>
      <c r="K134" s="25" t="str">
        <f>VLOOKUP(C134,Table5[#All],8,0)</f>
        <v>Silver</v>
      </c>
      <c r="L134" s="13" t="str">
        <f>VLOOKUP(C134,Table5[#All],4,0)</f>
        <v>Female</v>
      </c>
      <c r="M134" s="12" t="str">
        <f>VLOOKUP(D134,Table2[#All],2,0)</f>
        <v>Car Dashboard Phone Holder</v>
      </c>
      <c r="N134" s="12" t="str">
        <f>VLOOKUP(D134,Table2[#All],3)</f>
        <v>Electronics</v>
      </c>
      <c r="O134" s="12" t="str">
        <f>VLOOKUP(D134,Table2[#All],4,0)</f>
        <v>Accessories</v>
      </c>
      <c r="P134" s="12" t="str">
        <f>VLOOKUP(D134,Table2[#All],5,0)</f>
        <v>Byrd, Stewart and Valdez</v>
      </c>
      <c r="Q134" s="12" t="str">
        <f>VLOOKUP(E134,Table6[#All],2,0)</f>
        <v>Thomas, Bridges and Harris</v>
      </c>
      <c r="R134" s="12" t="str">
        <f>VLOOKUP(E134,Table6[#All],5,0)</f>
        <v>Online</v>
      </c>
      <c r="S134" s="12" t="str">
        <f>VLOOKUP(E134,Table6[#All],3,0)</f>
        <v>North</v>
      </c>
      <c r="T134" s="12" t="str">
        <f>VLOOKUP(E134,Table6[#All],4,0)</f>
        <v>Sabrinatown</v>
      </c>
    </row>
    <row r="135" spans="1:20" x14ac:dyDescent="0.3">
      <c r="A135" s="11" t="s">
        <v>2090</v>
      </c>
      <c r="B135" s="12">
        <v>45910</v>
      </c>
      <c r="C135" s="12" t="s">
        <v>1045</v>
      </c>
      <c r="D135" s="12" t="s">
        <v>1746</v>
      </c>
      <c r="E135" s="12" t="s">
        <v>1897</v>
      </c>
      <c r="F135" s="12" t="s">
        <v>1952</v>
      </c>
      <c r="G135" s="17">
        <v>2</v>
      </c>
      <c r="H135" s="20">
        <v>267.19</v>
      </c>
      <c r="I135" s="23">
        <v>7.0000000000000007E-2</v>
      </c>
      <c r="J135" s="25">
        <v>496.97340000000003</v>
      </c>
      <c r="K135" s="25" t="str">
        <f>VLOOKUP(C135,Table5[#All],8,0)</f>
        <v>Bronze</v>
      </c>
      <c r="L135" s="13" t="str">
        <f>VLOOKUP(C135,Table5[#All],4,0)</f>
        <v>Female</v>
      </c>
      <c r="M135" s="12" t="str">
        <f>VLOOKUP(D135,Table2[#All],2,0)</f>
        <v>Foam Roller</v>
      </c>
      <c r="N135" s="12" t="str">
        <f>VLOOKUP(D135,Table2[#All],3)</f>
        <v>Sports</v>
      </c>
      <c r="O135" s="12" t="str">
        <f>VLOOKUP(D135,Table2[#All],4,0)</f>
        <v>Fitness</v>
      </c>
      <c r="P135" s="12" t="str">
        <f>VLOOKUP(D135,Table2[#All],5,0)</f>
        <v>Atkinson, Camacho and Oliver</v>
      </c>
      <c r="Q135" s="12" t="str">
        <f>VLOOKUP(E135,Table6[#All],2,0)</f>
        <v>Alexander Group</v>
      </c>
      <c r="R135" s="12" t="str">
        <f>VLOOKUP(E135,Table6[#All],5,0)</f>
        <v>Online</v>
      </c>
      <c r="S135" s="12" t="str">
        <f>VLOOKUP(E135,Table6[#All],3,0)</f>
        <v>South</v>
      </c>
      <c r="T135" s="12" t="str">
        <f>VLOOKUP(E135,Table6[#All],4,0)</f>
        <v>Port Sharon</v>
      </c>
    </row>
    <row r="136" spans="1:20" x14ac:dyDescent="0.3">
      <c r="A136" s="11" t="s">
        <v>2091</v>
      </c>
      <c r="B136" s="12">
        <v>45827</v>
      </c>
      <c r="C136" s="12" t="s">
        <v>664</v>
      </c>
      <c r="D136" s="12" t="s">
        <v>1837</v>
      </c>
      <c r="E136" s="12" t="s">
        <v>1929</v>
      </c>
      <c r="F136" s="12" t="s">
        <v>1954</v>
      </c>
      <c r="G136" s="17">
        <v>4</v>
      </c>
      <c r="H136" s="20">
        <v>72.63</v>
      </c>
      <c r="I136" s="23">
        <v>0.06</v>
      </c>
      <c r="J136" s="25">
        <v>273.08879999999999</v>
      </c>
      <c r="K136" s="25" t="str">
        <f>VLOOKUP(C136,Table5[#All],8,0)</f>
        <v>Bronze</v>
      </c>
      <c r="L136" s="13" t="str">
        <f>VLOOKUP(C136,Table5[#All],4,0)</f>
        <v>Female</v>
      </c>
      <c r="M136" s="12" t="str">
        <f>VLOOKUP(D136,Table2[#All],2,0)</f>
        <v>LED Bedside Lamp</v>
      </c>
      <c r="N136" s="12" t="str">
        <f>VLOOKUP(D136,Table2[#All],3)</f>
        <v>Home</v>
      </c>
      <c r="O136" s="12" t="str">
        <f>VLOOKUP(D136,Table2[#All],4,0)</f>
        <v>Lighting</v>
      </c>
      <c r="P136" s="12" t="str">
        <f>VLOOKUP(D136,Table2[#All],5,0)</f>
        <v>Aguilar, Horton and Lewis</v>
      </c>
      <c r="Q136" s="12" t="str">
        <f>VLOOKUP(E136,Table6[#All],2,0)</f>
        <v>Shelton PLC</v>
      </c>
      <c r="R136" s="12" t="str">
        <f>VLOOKUP(E136,Table6[#All],5,0)</f>
        <v>Flagship</v>
      </c>
      <c r="S136" s="12" t="str">
        <f>VLOOKUP(E136,Table6[#All],3,0)</f>
        <v>North</v>
      </c>
      <c r="T136" s="12" t="str">
        <f>VLOOKUP(E136,Table6[#All],4,0)</f>
        <v>East Jenniferstad</v>
      </c>
    </row>
    <row r="137" spans="1:20" x14ac:dyDescent="0.3">
      <c r="A137" s="11" t="s">
        <v>2092</v>
      </c>
      <c r="B137" s="12">
        <v>45544</v>
      </c>
      <c r="C137" s="12" t="s">
        <v>1336</v>
      </c>
      <c r="D137" s="12" t="s">
        <v>1734</v>
      </c>
      <c r="E137" s="12" t="s">
        <v>1901</v>
      </c>
      <c r="F137" s="12" t="s">
        <v>1957</v>
      </c>
      <c r="G137" s="17">
        <v>3</v>
      </c>
      <c r="H137" s="20">
        <v>576.52</v>
      </c>
      <c r="I137" s="23">
        <v>0.22</v>
      </c>
      <c r="J137" s="25">
        <v>1349.0568000000001</v>
      </c>
      <c r="K137" s="25" t="str">
        <f>VLOOKUP(C137,Table5[#All],8,0)</f>
        <v>Gold</v>
      </c>
      <c r="L137" s="13" t="str">
        <f>VLOOKUP(C137,Table5[#All],4,0)</f>
        <v>Female</v>
      </c>
      <c r="M137" s="12" t="str">
        <f>VLOOKUP(D137,Table2[#All],2,0)</f>
        <v>Men's Track Pants</v>
      </c>
      <c r="N137" s="12" t="str">
        <f>VLOOKUP(D137,Table2[#All],3)</f>
        <v>Clothing</v>
      </c>
      <c r="O137" s="12" t="str">
        <f>VLOOKUP(D137,Table2[#All],4,0)</f>
        <v>Bottoms</v>
      </c>
      <c r="P137" s="12" t="str">
        <f>VLOOKUP(D137,Table2[#All],5,0)</f>
        <v>Hamilton, Woods and Walker</v>
      </c>
      <c r="Q137" s="12" t="str">
        <f>VLOOKUP(E137,Table6[#All],2,0)</f>
        <v>Gray Ltd</v>
      </c>
      <c r="R137" s="12" t="str">
        <f>VLOOKUP(E137,Table6[#All],5,0)</f>
        <v>Outlet</v>
      </c>
      <c r="S137" s="12" t="str">
        <f>VLOOKUP(E137,Table6[#All],3,0)</f>
        <v>North</v>
      </c>
      <c r="T137" s="12" t="str">
        <f>VLOOKUP(E137,Table6[#All],4,0)</f>
        <v>New Michaelchester</v>
      </c>
    </row>
    <row r="138" spans="1:20" x14ac:dyDescent="0.3">
      <c r="A138" s="11" t="s">
        <v>2093</v>
      </c>
      <c r="B138" s="12">
        <v>45751</v>
      </c>
      <c r="C138" s="12" t="s">
        <v>1105</v>
      </c>
      <c r="D138" s="12" t="s">
        <v>1789</v>
      </c>
      <c r="E138" s="12" t="s">
        <v>1914</v>
      </c>
      <c r="F138" s="12" t="s">
        <v>1952</v>
      </c>
      <c r="G138" s="17">
        <v>3</v>
      </c>
      <c r="H138" s="20">
        <v>849.36</v>
      </c>
      <c r="I138" s="23">
        <v>0.03</v>
      </c>
      <c r="J138" s="25">
        <v>2471.6376</v>
      </c>
      <c r="K138" s="25" t="str">
        <f>VLOOKUP(C138,Table5[#All],8,0)</f>
        <v>Bronze</v>
      </c>
      <c r="L138" s="13" t="str">
        <f>VLOOKUP(C138,Table5[#All],4,0)</f>
        <v>Male</v>
      </c>
      <c r="M138" s="12" t="str">
        <f>VLOOKUP(D138,Table2[#All],2,0)</f>
        <v>Hair Repair Oil Treatment</v>
      </c>
      <c r="N138" s="12" t="str">
        <f>VLOOKUP(D138,Table2[#All],3)</f>
        <v>Beauty</v>
      </c>
      <c r="O138" s="12" t="str">
        <f>VLOOKUP(D138,Table2[#All],4,0)</f>
        <v>Haircare</v>
      </c>
      <c r="P138" s="12" t="str">
        <f>VLOOKUP(D138,Table2[#All],5,0)</f>
        <v>Hopkins Ltd</v>
      </c>
      <c r="Q138" s="12" t="str">
        <f>VLOOKUP(E138,Table6[#All],2,0)</f>
        <v>Moore, Padilla and Butler</v>
      </c>
      <c r="R138" s="12" t="str">
        <f>VLOOKUP(E138,Table6[#All],5,0)</f>
        <v>Flagship</v>
      </c>
      <c r="S138" s="12" t="str">
        <f>VLOOKUP(E138,Table6[#All],3,0)</f>
        <v>South</v>
      </c>
      <c r="T138" s="12" t="str">
        <f>VLOOKUP(E138,Table6[#All],4,0)</f>
        <v>East Johnstad</v>
      </c>
    </row>
    <row r="139" spans="1:20" x14ac:dyDescent="0.3">
      <c r="A139" s="11" t="s">
        <v>2094</v>
      </c>
      <c r="B139" s="12">
        <v>45392</v>
      </c>
      <c r="C139" s="12" t="s">
        <v>1468</v>
      </c>
      <c r="D139" s="12" t="s">
        <v>1725</v>
      </c>
      <c r="E139" s="12" t="s">
        <v>1904</v>
      </c>
      <c r="F139" s="12" t="s">
        <v>1957</v>
      </c>
      <c r="G139" s="17">
        <v>1</v>
      </c>
      <c r="H139" s="20">
        <v>245.85</v>
      </c>
      <c r="I139" s="23">
        <v>0.18</v>
      </c>
      <c r="J139" s="25">
        <v>201.59700000000001</v>
      </c>
      <c r="K139" s="25" t="str">
        <f>VLOOKUP(C139,Table5[#All],8,0)</f>
        <v>Bronze</v>
      </c>
      <c r="L139" s="13" t="str">
        <f>VLOOKUP(C139,Table5[#All],4,0)</f>
        <v>Male</v>
      </c>
      <c r="M139" s="12" t="str">
        <f>VLOOKUP(D139,Table2[#All],2,0)</f>
        <v>Boxing Hand Wraps</v>
      </c>
      <c r="N139" s="12" t="str">
        <f>VLOOKUP(D139,Table2[#All],3)</f>
        <v>Sports</v>
      </c>
      <c r="O139" s="12" t="str">
        <f>VLOOKUP(D139,Table2[#All],4,0)</f>
        <v>Fitness</v>
      </c>
      <c r="P139" s="12" t="str">
        <f>VLOOKUP(D139,Table2[#All],5,0)</f>
        <v>Smith-King</v>
      </c>
      <c r="Q139" s="12" t="str">
        <f>VLOOKUP(E139,Table6[#All],2,0)</f>
        <v>Benson-Elliott</v>
      </c>
      <c r="R139" s="12" t="str">
        <f>VLOOKUP(E139,Table6[#All],5,0)</f>
        <v>Online</v>
      </c>
      <c r="S139" s="12" t="str">
        <f>VLOOKUP(E139,Table6[#All],3,0)</f>
        <v>East</v>
      </c>
      <c r="T139" s="12" t="str">
        <f>VLOOKUP(E139,Table6[#All],4,0)</f>
        <v>Port Josephberg</v>
      </c>
    </row>
    <row r="140" spans="1:20" x14ac:dyDescent="0.3">
      <c r="A140" s="11" t="s">
        <v>2095</v>
      </c>
      <c r="B140" s="12">
        <v>45589</v>
      </c>
      <c r="C140" s="12" t="s">
        <v>596</v>
      </c>
      <c r="D140" s="12" t="s">
        <v>1867</v>
      </c>
      <c r="E140" s="12" t="s">
        <v>1917</v>
      </c>
      <c r="F140" s="12" t="s">
        <v>1957</v>
      </c>
      <c r="G140" s="17">
        <v>3</v>
      </c>
      <c r="H140" s="20">
        <v>237.68</v>
      </c>
      <c r="I140" s="23">
        <v>0.1</v>
      </c>
      <c r="J140" s="25">
        <v>641.73599999999999</v>
      </c>
      <c r="K140" s="25" t="str">
        <f>VLOOKUP(C140,Table5[#All],8,0)</f>
        <v>Bronze</v>
      </c>
      <c r="L140" s="13" t="str">
        <f>VLOOKUP(C140,Table5[#All],4,0)</f>
        <v>Female</v>
      </c>
      <c r="M140" s="12" t="str">
        <f>VLOOKUP(D140,Table2[#All],2,0)</f>
        <v>Cricket Bat</v>
      </c>
      <c r="N140" s="12" t="str">
        <f>VLOOKUP(D140,Table2[#All],3)</f>
        <v>Sports</v>
      </c>
      <c r="O140" s="12" t="str">
        <f>VLOOKUP(D140,Table2[#All],4,0)</f>
        <v>Team Sports</v>
      </c>
      <c r="P140" s="12" t="str">
        <f>VLOOKUP(D140,Table2[#All],5,0)</f>
        <v>Khan LLC</v>
      </c>
      <c r="Q140" s="12" t="str">
        <f>VLOOKUP(E140,Table6[#All],2,0)</f>
        <v>Hill, Wagner and Ballard</v>
      </c>
      <c r="R140" s="12" t="str">
        <f>VLOOKUP(E140,Table6[#All],5,0)</f>
        <v>Online</v>
      </c>
      <c r="S140" s="12" t="str">
        <f>VLOOKUP(E140,Table6[#All],3,0)</f>
        <v>East</v>
      </c>
      <c r="T140" s="12" t="str">
        <f>VLOOKUP(E140,Table6[#All],4,0)</f>
        <v>East Davidville</v>
      </c>
    </row>
    <row r="141" spans="1:20" x14ac:dyDescent="0.3">
      <c r="A141" s="11" t="s">
        <v>2096</v>
      </c>
      <c r="B141" s="12">
        <v>45756</v>
      </c>
      <c r="C141" s="12" t="s">
        <v>1069</v>
      </c>
      <c r="D141" s="12" t="s">
        <v>1789</v>
      </c>
      <c r="E141" s="12" t="s">
        <v>1927</v>
      </c>
      <c r="F141" s="12" t="s">
        <v>1954</v>
      </c>
      <c r="G141" s="17">
        <v>4</v>
      </c>
      <c r="H141" s="20">
        <v>715.85</v>
      </c>
      <c r="I141" s="23">
        <v>0.25</v>
      </c>
      <c r="J141" s="25">
        <v>2147.5500000000002</v>
      </c>
      <c r="K141" s="25" t="str">
        <f>VLOOKUP(C141,Table5[#All],8,0)</f>
        <v>Bronze</v>
      </c>
      <c r="L141" s="13" t="str">
        <f>VLOOKUP(C141,Table5[#All],4,0)</f>
        <v>Female</v>
      </c>
      <c r="M141" s="12" t="str">
        <f>VLOOKUP(D141,Table2[#All],2,0)</f>
        <v>Hair Repair Oil Treatment</v>
      </c>
      <c r="N141" s="12" t="str">
        <f>VLOOKUP(D141,Table2[#All],3)</f>
        <v>Beauty</v>
      </c>
      <c r="O141" s="12" t="str">
        <f>VLOOKUP(D141,Table2[#All],4,0)</f>
        <v>Haircare</v>
      </c>
      <c r="P141" s="12" t="str">
        <f>VLOOKUP(D141,Table2[#All],5,0)</f>
        <v>Hopkins Ltd</v>
      </c>
      <c r="Q141" s="12" t="str">
        <f>VLOOKUP(E141,Table6[#All],2,0)</f>
        <v>Mcdonald Inc</v>
      </c>
      <c r="R141" s="12" t="str">
        <f>VLOOKUP(E141,Table6[#All],5,0)</f>
        <v>Outlet</v>
      </c>
      <c r="S141" s="12" t="str">
        <f>VLOOKUP(E141,Table6[#All],3,0)</f>
        <v>South</v>
      </c>
      <c r="T141" s="12" t="str">
        <f>VLOOKUP(E141,Table6[#All],4,0)</f>
        <v>Christopherland</v>
      </c>
    </row>
    <row r="142" spans="1:20" x14ac:dyDescent="0.3">
      <c r="A142" s="11" t="s">
        <v>2097</v>
      </c>
      <c r="B142" s="12">
        <v>45255</v>
      </c>
      <c r="C142" s="12" t="s">
        <v>574</v>
      </c>
      <c r="D142" s="12" t="s">
        <v>1846</v>
      </c>
      <c r="E142" s="12" t="s">
        <v>1901</v>
      </c>
      <c r="F142" s="12" t="s">
        <v>1957</v>
      </c>
      <c r="G142" s="17">
        <v>2</v>
      </c>
      <c r="H142" s="20">
        <v>478.85</v>
      </c>
      <c r="I142" s="23">
        <v>0.01</v>
      </c>
      <c r="J142" s="25">
        <v>948.12300000000005</v>
      </c>
      <c r="K142" s="25" t="str">
        <f>VLOOKUP(C142,Table5[#All],8,0)</f>
        <v>Platinum</v>
      </c>
      <c r="L142" s="13" t="str">
        <f>VLOOKUP(C142,Table5[#All],4,0)</f>
        <v>Female</v>
      </c>
      <c r="M142" s="12" t="str">
        <f>VLOOKUP(D142,Table2[#All],2,0)</f>
        <v>Gaming Mouse Pad XL</v>
      </c>
      <c r="N142" s="12" t="str">
        <f>VLOOKUP(D142,Table2[#All],3)</f>
        <v>Electronics</v>
      </c>
      <c r="O142" s="12" t="str">
        <f>VLOOKUP(D142,Table2[#All],4,0)</f>
        <v>Accessories</v>
      </c>
      <c r="P142" s="12" t="str">
        <f>VLOOKUP(D142,Table2[#All],5,0)</f>
        <v>Sharp, Taylor and Rodriguez</v>
      </c>
      <c r="Q142" s="12" t="str">
        <f>VLOOKUP(E142,Table6[#All],2,0)</f>
        <v>Gray Ltd</v>
      </c>
      <c r="R142" s="12" t="str">
        <f>VLOOKUP(E142,Table6[#All],5,0)</f>
        <v>Outlet</v>
      </c>
      <c r="S142" s="12" t="str">
        <f>VLOOKUP(E142,Table6[#All],3,0)</f>
        <v>North</v>
      </c>
      <c r="T142" s="12" t="str">
        <f>VLOOKUP(E142,Table6[#All],4,0)</f>
        <v>New Michaelchester</v>
      </c>
    </row>
    <row r="143" spans="1:20" x14ac:dyDescent="0.3">
      <c r="A143" s="11" t="s">
        <v>2098</v>
      </c>
      <c r="B143" s="12">
        <v>45718</v>
      </c>
      <c r="C143" s="12" t="s">
        <v>400</v>
      </c>
      <c r="D143" s="12" t="s">
        <v>1714</v>
      </c>
      <c r="E143" s="12" t="s">
        <v>1880</v>
      </c>
      <c r="F143" s="12" t="s">
        <v>1957</v>
      </c>
      <c r="G143" s="17">
        <v>1</v>
      </c>
      <c r="H143" s="20">
        <v>503.95</v>
      </c>
      <c r="I143" s="23">
        <v>0.26</v>
      </c>
      <c r="J143" s="25">
        <v>372.923</v>
      </c>
      <c r="K143" s="25" t="str">
        <f>VLOOKUP(C143,Table5[#All],8,0)</f>
        <v>Gold</v>
      </c>
      <c r="L143" s="13" t="str">
        <f>VLOOKUP(C143,Table5[#All],4,0)</f>
        <v>Male</v>
      </c>
      <c r="M143" s="12" t="str">
        <f>VLOOKUP(D143,Table2[#All],2,0)</f>
        <v>Makeup Brush Set</v>
      </c>
      <c r="N143" s="12" t="str">
        <f>VLOOKUP(D143,Table2[#All],3)</f>
        <v>Beauty</v>
      </c>
      <c r="O143" s="12" t="str">
        <f>VLOOKUP(D143,Table2[#All],4,0)</f>
        <v>Makeup</v>
      </c>
      <c r="P143" s="12" t="str">
        <f>VLOOKUP(D143,Table2[#All],5,0)</f>
        <v>Cook Inc</v>
      </c>
      <c r="Q143" s="12" t="str">
        <f>VLOOKUP(E143,Table6[#All],2,0)</f>
        <v>Rivera-Warner</v>
      </c>
      <c r="R143" s="12" t="str">
        <f>VLOOKUP(E143,Table6[#All],5,0)</f>
        <v>Flagship</v>
      </c>
      <c r="S143" s="12" t="str">
        <f>VLOOKUP(E143,Table6[#All],3,0)</f>
        <v>East</v>
      </c>
      <c r="T143" s="12" t="str">
        <f>VLOOKUP(E143,Table6[#All],4,0)</f>
        <v>Washingtonfurt</v>
      </c>
    </row>
    <row r="144" spans="1:20" x14ac:dyDescent="0.3">
      <c r="A144" s="11" t="s">
        <v>2099</v>
      </c>
      <c r="B144" s="12">
        <v>45573</v>
      </c>
      <c r="C144" s="12" t="s">
        <v>1254</v>
      </c>
      <c r="D144" s="12" t="s">
        <v>1773</v>
      </c>
      <c r="E144" s="12" t="s">
        <v>1922</v>
      </c>
      <c r="F144" s="12" t="s">
        <v>1957</v>
      </c>
      <c r="G144" s="17">
        <v>2</v>
      </c>
      <c r="H144" s="20">
        <v>975.48</v>
      </c>
      <c r="I144" s="23">
        <v>0.26</v>
      </c>
      <c r="J144" s="25">
        <v>1443.7103999999999</v>
      </c>
      <c r="K144" s="25" t="str">
        <f>VLOOKUP(C144,Table5[#All],8,0)</f>
        <v>Bronze</v>
      </c>
      <c r="L144" s="13" t="str">
        <f>VLOOKUP(C144,Table5[#All],4,0)</f>
        <v>Male</v>
      </c>
      <c r="M144" s="12" t="str">
        <f>VLOOKUP(D144,Table2[#All],2,0)</f>
        <v>Women's Hair Dryer Brush</v>
      </c>
      <c r="N144" s="12" t="str">
        <f>VLOOKUP(D144,Table2[#All],3)</f>
        <v>Beauty</v>
      </c>
      <c r="O144" s="12" t="str">
        <f>VLOOKUP(D144,Table2[#All],4,0)</f>
        <v>Haircare</v>
      </c>
      <c r="P144" s="12" t="str">
        <f>VLOOKUP(D144,Table2[#All],5,0)</f>
        <v>Torres, Spencer and Potter</v>
      </c>
      <c r="Q144" s="12" t="str">
        <f>VLOOKUP(E144,Table6[#All],2,0)</f>
        <v>Thomas, Bridges and Harris</v>
      </c>
      <c r="R144" s="12" t="str">
        <f>VLOOKUP(E144,Table6[#All],5,0)</f>
        <v>Online</v>
      </c>
      <c r="S144" s="12" t="str">
        <f>VLOOKUP(E144,Table6[#All],3,0)</f>
        <v>North</v>
      </c>
      <c r="T144" s="12" t="str">
        <f>VLOOKUP(E144,Table6[#All],4,0)</f>
        <v>Sabrinatown</v>
      </c>
    </row>
    <row r="145" spans="1:20" x14ac:dyDescent="0.3">
      <c r="A145" s="11" t="s">
        <v>2100</v>
      </c>
      <c r="B145" s="12">
        <v>45884</v>
      </c>
      <c r="C145" s="12" t="s">
        <v>1260</v>
      </c>
      <c r="D145" s="12" t="s">
        <v>1673</v>
      </c>
      <c r="E145" s="12" t="s">
        <v>1932</v>
      </c>
      <c r="F145" s="12" t="s">
        <v>1957</v>
      </c>
      <c r="G145" s="17">
        <v>4</v>
      </c>
      <c r="H145" s="20">
        <v>450.12</v>
      </c>
      <c r="I145" s="23">
        <v>0.28999999999999998</v>
      </c>
      <c r="J145" s="25">
        <v>1278.3407999999999</v>
      </c>
      <c r="K145" s="25" t="str">
        <f>VLOOKUP(C145,Table5[#All],8,0)</f>
        <v>Platinum</v>
      </c>
      <c r="L145" s="13" t="str">
        <f>VLOOKUP(C145,Table5[#All],4,0)</f>
        <v>Female</v>
      </c>
      <c r="M145" s="12" t="str">
        <f>VLOOKUP(D145,Table2[#All],2,0)</f>
        <v>Gaming Mechanical Keyboard</v>
      </c>
      <c r="N145" s="12" t="str">
        <f>VLOOKUP(D145,Table2[#All],3)</f>
        <v>Electronics</v>
      </c>
      <c r="O145" s="12" t="str">
        <f>VLOOKUP(D145,Table2[#All],4,0)</f>
        <v>Computer</v>
      </c>
      <c r="P145" s="12" t="str">
        <f>VLOOKUP(D145,Table2[#All],5,0)</f>
        <v>Lucero LLC</v>
      </c>
      <c r="Q145" s="12" t="str">
        <f>VLOOKUP(E145,Table6[#All],2,0)</f>
        <v>Frederick-Wright</v>
      </c>
      <c r="R145" s="12" t="str">
        <f>VLOOKUP(E145,Table6[#All],5,0)</f>
        <v>Flagship</v>
      </c>
      <c r="S145" s="12" t="str">
        <f>VLOOKUP(E145,Table6[#All],3,0)</f>
        <v>West</v>
      </c>
      <c r="T145" s="12" t="str">
        <f>VLOOKUP(E145,Table6[#All],4,0)</f>
        <v>New Jimmymouth</v>
      </c>
    </row>
    <row r="146" spans="1:20" x14ac:dyDescent="0.3">
      <c r="A146" s="11" t="s">
        <v>2101</v>
      </c>
      <c r="B146" s="12">
        <v>45448</v>
      </c>
      <c r="C146" s="12" t="s">
        <v>1360</v>
      </c>
      <c r="D146" s="12" t="s">
        <v>1679</v>
      </c>
      <c r="E146" s="12" t="s">
        <v>1910</v>
      </c>
      <c r="F146" s="12" t="s">
        <v>1954</v>
      </c>
      <c r="G146" s="17">
        <v>3</v>
      </c>
      <c r="H146" s="20">
        <v>237.24</v>
      </c>
      <c r="I146" s="23">
        <v>0.24</v>
      </c>
      <c r="J146" s="25">
        <v>540.90719999999999</v>
      </c>
      <c r="K146" s="25" t="str">
        <f>VLOOKUP(C146,Table5[#All],8,0)</f>
        <v>Silver</v>
      </c>
      <c r="L146" s="13" t="str">
        <f>VLOOKUP(C146,Table5[#All],4,0)</f>
        <v>Female</v>
      </c>
      <c r="M146" s="12" t="str">
        <f>VLOOKUP(D146,Table2[#All],2,0)</f>
        <v>Women's Summer Dress</v>
      </c>
      <c r="N146" s="12" t="str">
        <f>VLOOKUP(D146,Table2[#All],3)</f>
        <v>Clothing</v>
      </c>
      <c r="O146" s="12" t="str">
        <f>VLOOKUP(D146,Table2[#All],4,0)</f>
        <v>Tops</v>
      </c>
      <c r="P146" s="12" t="str">
        <f>VLOOKUP(D146,Table2[#All],5,0)</f>
        <v>Smith-Mills</v>
      </c>
      <c r="Q146" s="12" t="str">
        <f>VLOOKUP(E146,Table6[#All],2,0)</f>
        <v>Bean, Jones and Park</v>
      </c>
      <c r="R146" s="12" t="str">
        <f>VLOOKUP(E146,Table6[#All],5,0)</f>
        <v>Online</v>
      </c>
      <c r="S146" s="12" t="str">
        <f>VLOOKUP(E146,Table6[#All],3,0)</f>
        <v>West</v>
      </c>
      <c r="T146" s="12" t="str">
        <f>VLOOKUP(E146,Table6[#All],4,0)</f>
        <v>Thompsonborough</v>
      </c>
    </row>
    <row r="147" spans="1:20" x14ac:dyDescent="0.3">
      <c r="A147" s="11" t="s">
        <v>2102</v>
      </c>
      <c r="B147" s="12">
        <v>45522</v>
      </c>
      <c r="C147" s="12" t="s">
        <v>1428</v>
      </c>
      <c r="D147" s="12" t="s">
        <v>1737</v>
      </c>
      <c r="E147" s="12" t="s">
        <v>1929</v>
      </c>
      <c r="F147" s="12" t="s">
        <v>1957</v>
      </c>
      <c r="G147" s="17">
        <v>2</v>
      </c>
      <c r="H147" s="20">
        <v>536.84</v>
      </c>
      <c r="I147" s="23">
        <v>0.09</v>
      </c>
      <c r="J147" s="25">
        <v>977.04880000000014</v>
      </c>
      <c r="K147" s="25" t="str">
        <f>VLOOKUP(C147,Table5[#All],8,0)</f>
        <v>Gold</v>
      </c>
      <c r="L147" s="13" t="str">
        <f>VLOOKUP(C147,Table5[#All],4,0)</f>
        <v>Female</v>
      </c>
      <c r="M147" s="12" t="str">
        <f>VLOOKUP(D147,Table2[#All],2,0)</f>
        <v>Sports Stopwatch Pro</v>
      </c>
      <c r="N147" s="12" t="str">
        <f>VLOOKUP(D147,Table2[#All],3)</f>
        <v>Sports</v>
      </c>
      <c r="O147" s="12" t="str">
        <f>VLOOKUP(D147,Table2[#All],4,0)</f>
        <v>Accessories</v>
      </c>
      <c r="P147" s="12" t="str">
        <f>VLOOKUP(D147,Table2[#All],5,0)</f>
        <v>Thompson-French</v>
      </c>
      <c r="Q147" s="12" t="str">
        <f>VLOOKUP(E147,Table6[#All],2,0)</f>
        <v>Shelton PLC</v>
      </c>
      <c r="R147" s="12" t="str">
        <f>VLOOKUP(E147,Table6[#All],5,0)</f>
        <v>Flagship</v>
      </c>
      <c r="S147" s="12" t="str">
        <f>VLOOKUP(E147,Table6[#All],3,0)</f>
        <v>North</v>
      </c>
      <c r="T147" s="12" t="str">
        <f>VLOOKUP(E147,Table6[#All],4,0)</f>
        <v>East Jenniferstad</v>
      </c>
    </row>
    <row r="148" spans="1:20" x14ac:dyDescent="0.3">
      <c r="A148" s="11" t="s">
        <v>2103</v>
      </c>
      <c r="B148" s="12">
        <v>45626</v>
      </c>
      <c r="C148" s="12" t="s">
        <v>1382</v>
      </c>
      <c r="D148" s="12" t="s">
        <v>1679</v>
      </c>
      <c r="E148" s="12" t="s">
        <v>1941</v>
      </c>
      <c r="F148" s="12" t="s">
        <v>1957</v>
      </c>
      <c r="G148" s="17">
        <v>3</v>
      </c>
      <c r="H148" s="20">
        <v>584.41</v>
      </c>
      <c r="I148" s="23">
        <v>0</v>
      </c>
      <c r="J148" s="25">
        <v>1753.23</v>
      </c>
      <c r="K148" s="25" t="str">
        <f>VLOOKUP(C148,Table5[#All],8,0)</f>
        <v>Silver</v>
      </c>
      <c r="L148" s="13" t="str">
        <f>VLOOKUP(C148,Table5[#All],4,0)</f>
        <v>Male</v>
      </c>
      <c r="M148" s="12" t="str">
        <f>VLOOKUP(D148,Table2[#All],2,0)</f>
        <v>Women's Summer Dress</v>
      </c>
      <c r="N148" s="12" t="str">
        <f>VLOOKUP(D148,Table2[#All],3)</f>
        <v>Clothing</v>
      </c>
      <c r="O148" s="12" t="str">
        <f>VLOOKUP(D148,Table2[#All],4,0)</f>
        <v>Tops</v>
      </c>
      <c r="P148" s="12" t="str">
        <f>VLOOKUP(D148,Table2[#All],5,0)</f>
        <v>Smith-Mills</v>
      </c>
      <c r="Q148" s="12" t="str">
        <f>VLOOKUP(E148,Table6[#All],2,0)</f>
        <v>Mann-Austin</v>
      </c>
      <c r="R148" s="12" t="str">
        <f>VLOOKUP(E148,Table6[#All],5,0)</f>
        <v>Online</v>
      </c>
      <c r="S148" s="12" t="str">
        <f>VLOOKUP(E148,Table6[#All],3,0)</f>
        <v>East</v>
      </c>
      <c r="T148" s="12" t="str">
        <f>VLOOKUP(E148,Table6[#All],4,0)</f>
        <v>Vasquezborough</v>
      </c>
    </row>
    <row r="149" spans="1:20" x14ac:dyDescent="0.3">
      <c r="A149" s="11" t="s">
        <v>2104</v>
      </c>
      <c r="B149" s="12">
        <v>45617</v>
      </c>
      <c r="C149" s="12" t="s">
        <v>942</v>
      </c>
      <c r="D149" s="12" t="s">
        <v>1822</v>
      </c>
      <c r="E149" s="12" t="s">
        <v>1941</v>
      </c>
      <c r="F149" s="12" t="s">
        <v>1954</v>
      </c>
      <c r="G149" s="17">
        <v>1</v>
      </c>
      <c r="H149" s="20">
        <v>653.87</v>
      </c>
      <c r="I149" s="23">
        <v>0.14000000000000001</v>
      </c>
      <c r="J149" s="25">
        <v>562.32820000000004</v>
      </c>
      <c r="K149" s="25" t="str">
        <f>VLOOKUP(C149,Table5[#All],8,0)</f>
        <v>Platinum</v>
      </c>
      <c r="L149" s="13" t="str">
        <f>VLOOKUP(C149,Table5[#All],4,0)</f>
        <v>Male</v>
      </c>
      <c r="M149" s="12" t="str">
        <f>VLOOKUP(D149,Table2[#All],2,0)</f>
        <v>Fitness Resistance Bands</v>
      </c>
      <c r="N149" s="12" t="str">
        <f>VLOOKUP(D149,Table2[#All],3)</f>
        <v>Sports</v>
      </c>
      <c r="O149" s="12" t="str">
        <f>VLOOKUP(D149,Table2[#All],4,0)</f>
        <v>Fitness</v>
      </c>
      <c r="P149" s="12" t="str">
        <f>VLOOKUP(D149,Table2[#All],5,0)</f>
        <v>Reese-Watson</v>
      </c>
      <c r="Q149" s="12" t="str">
        <f>VLOOKUP(E149,Table6[#All],2,0)</f>
        <v>Mann-Austin</v>
      </c>
      <c r="R149" s="12" t="str">
        <f>VLOOKUP(E149,Table6[#All],5,0)</f>
        <v>Online</v>
      </c>
      <c r="S149" s="12" t="str">
        <f>VLOOKUP(E149,Table6[#All],3,0)</f>
        <v>East</v>
      </c>
      <c r="T149" s="12" t="str">
        <f>VLOOKUP(E149,Table6[#All],4,0)</f>
        <v>Vasquezborough</v>
      </c>
    </row>
    <row r="150" spans="1:20" x14ac:dyDescent="0.3">
      <c r="A150" s="11" t="s">
        <v>2105</v>
      </c>
      <c r="B150" s="12">
        <v>45878</v>
      </c>
      <c r="C150" s="12" t="s">
        <v>1524</v>
      </c>
      <c r="D150" s="12" t="s">
        <v>1837</v>
      </c>
      <c r="E150" s="12" t="s">
        <v>1880</v>
      </c>
      <c r="F150" s="12" t="s">
        <v>1952</v>
      </c>
      <c r="G150" s="17">
        <v>1</v>
      </c>
      <c r="H150" s="20">
        <v>652.03</v>
      </c>
      <c r="I150" s="23">
        <v>0.27</v>
      </c>
      <c r="J150" s="25">
        <v>475.9819</v>
      </c>
      <c r="K150" s="25" t="str">
        <f>VLOOKUP(C150,Table5[#All],8,0)</f>
        <v>Silver</v>
      </c>
      <c r="L150" s="13" t="str">
        <f>VLOOKUP(C150,Table5[#All],4,0)</f>
        <v>Male</v>
      </c>
      <c r="M150" s="12" t="str">
        <f>VLOOKUP(D150,Table2[#All],2,0)</f>
        <v>LED Bedside Lamp</v>
      </c>
      <c r="N150" s="12" t="str">
        <f>VLOOKUP(D150,Table2[#All],3)</f>
        <v>Home</v>
      </c>
      <c r="O150" s="12" t="str">
        <f>VLOOKUP(D150,Table2[#All],4,0)</f>
        <v>Lighting</v>
      </c>
      <c r="P150" s="12" t="str">
        <f>VLOOKUP(D150,Table2[#All],5,0)</f>
        <v>Aguilar, Horton and Lewis</v>
      </c>
      <c r="Q150" s="12" t="str">
        <f>VLOOKUP(E150,Table6[#All],2,0)</f>
        <v>Rivera-Warner</v>
      </c>
      <c r="R150" s="12" t="str">
        <f>VLOOKUP(E150,Table6[#All],5,0)</f>
        <v>Flagship</v>
      </c>
      <c r="S150" s="12" t="str">
        <f>VLOOKUP(E150,Table6[#All],3,0)</f>
        <v>East</v>
      </c>
      <c r="T150" s="12" t="str">
        <f>VLOOKUP(E150,Table6[#All],4,0)</f>
        <v>Washingtonfurt</v>
      </c>
    </row>
    <row r="151" spans="1:20" x14ac:dyDescent="0.3">
      <c r="A151" s="11" t="s">
        <v>2106</v>
      </c>
      <c r="B151" s="12">
        <v>45502</v>
      </c>
      <c r="C151" s="12" t="s">
        <v>339</v>
      </c>
      <c r="D151" s="12" t="s">
        <v>1570</v>
      </c>
      <c r="E151" s="12" t="s">
        <v>1922</v>
      </c>
      <c r="F151" s="12" t="s">
        <v>1957</v>
      </c>
      <c r="G151" s="17">
        <v>3</v>
      </c>
      <c r="H151" s="20">
        <v>513.36</v>
      </c>
      <c r="I151" s="23">
        <v>7.0000000000000007E-2</v>
      </c>
      <c r="J151" s="25">
        <v>1432.2744</v>
      </c>
      <c r="K151" s="25" t="str">
        <f>VLOOKUP(C151,Table5[#All],8,0)</f>
        <v>Gold</v>
      </c>
      <c r="L151" s="13" t="str">
        <f>VLOOKUP(C151,Table5[#All],4,0)</f>
        <v>Female</v>
      </c>
      <c r="M151" s="12" t="str">
        <f>VLOOKUP(D151,Table2[#All],2,0)</f>
        <v>Men's Leather Belt</v>
      </c>
      <c r="N151" s="12" t="str">
        <f>VLOOKUP(D151,Table2[#All],3)</f>
        <v>Beauty</v>
      </c>
      <c r="O151" s="12" t="str">
        <f>VLOOKUP(D151,Table2[#All],4,0)</f>
        <v>Accessories</v>
      </c>
      <c r="P151" s="12" t="str">
        <f>VLOOKUP(D151,Table2[#All],5,0)</f>
        <v>Baldwin, Garza and Gonzalez</v>
      </c>
      <c r="Q151" s="12" t="str">
        <f>VLOOKUP(E151,Table6[#All],2,0)</f>
        <v>Thomas, Bridges and Harris</v>
      </c>
      <c r="R151" s="12" t="str">
        <f>VLOOKUP(E151,Table6[#All],5,0)</f>
        <v>Online</v>
      </c>
      <c r="S151" s="12" t="str">
        <f>VLOOKUP(E151,Table6[#All],3,0)</f>
        <v>North</v>
      </c>
      <c r="T151" s="12" t="str">
        <f>VLOOKUP(E151,Table6[#All],4,0)</f>
        <v>Sabrinatown</v>
      </c>
    </row>
    <row r="152" spans="1:20" x14ac:dyDescent="0.3">
      <c r="A152" s="11" t="s">
        <v>2107</v>
      </c>
      <c r="B152" s="12">
        <v>45433</v>
      </c>
      <c r="C152" s="12" t="s">
        <v>255</v>
      </c>
      <c r="D152" s="12" t="s">
        <v>1731</v>
      </c>
      <c r="E152" s="12" t="s">
        <v>1901</v>
      </c>
      <c r="F152" s="12" t="s">
        <v>1957</v>
      </c>
      <c r="G152" s="17">
        <v>4</v>
      </c>
      <c r="H152" s="20">
        <v>355.64</v>
      </c>
      <c r="I152" s="23">
        <v>0.16</v>
      </c>
      <c r="J152" s="25">
        <v>1194.9503999999999</v>
      </c>
      <c r="K152" s="25" t="str">
        <f>VLOOKUP(C152,Table5[#All],8,0)</f>
        <v>Silver</v>
      </c>
      <c r="L152" s="13" t="str">
        <f>VLOOKUP(C152,Table5[#All],4,0)</f>
        <v>Female</v>
      </c>
      <c r="M152" s="12" t="str">
        <f>VLOOKUP(D152,Table2[#All],2,0)</f>
        <v>Rugby Ball</v>
      </c>
      <c r="N152" s="12" t="str">
        <f>VLOOKUP(D152,Table2[#All],3)</f>
        <v>Sports</v>
      </c>
      <c r="O152" s="12" t="str">
        <f>VLOOKUP(D152,Table2[#All],4,0)</f>
        <v>Team Sports</v>
      </c>
      <c r="P152" s="12" t="str">
        <f>VLOOKUP(D152,Table2[#All],5,0)</f>
        <v>Harris Inc</v>
      </c>
      <c r="Q152" s="12" t="str">
        <f>VLOOKUP(E152,Table6[#All],2,0)</f>
        <v>Gray Ltd</v>
      </c>
      <c r="R152" s="12" t="str">
        <f>VLOOKUP(E152,Table6[#All],5,0)</f>
        <v>Outlet</v>
      </c>
      <c r="S152" s="12" t="str">
        <f>VLOOKUP(E152,Table6[#All],3,0)</f>
        <v>North</v>
      </c>
      <c r="T152" s="12" t="str">
        <f>VLOOKUP(E152,Table6[#All],4,0)</f>
        <v>New Michaelchester</v>
      </c>
    </row>
    <row r="153" spans="1:20" x14ac:dyDescent="0.3">
      <c r="A153" s="11" t="s">
        <v>2108</v>
      </c>
      <c r="B153" s="12">
        <v>45594</v>
      </c>
      <c r="C153" s="12" t="s">
        <v>100</v>
      </c>
      <c r="D153" s="12" t="s">
        <v>1604</v>
      </c>
      <c r="E153" s="12" t="s">
        <v>1910</v>
      </c>
      <c r="F153" s="12" t="s">
        <v>1954</v>
      </c>
      <c r="G153" s="17">
        <v>4</v>
      </c>
      <c r="H153" s="20">
        <v>535.4</v>
      </c>
      <c r="I153" s="23">
        <v>0.26</v>
      </c>
      <c r="J153" s="25">
        <v>1584.7840000000001</v>
      </c>
      <c r="K153" s="25" t="str">
        <f>VLOOKUP(C153,Table5[#All],8,0)</f>
        <v>Silver</v>
      </c>
      <c r="L153" s="13" t="str">
        <f>VLOOKUP(C153,Table5[#All],4,0)</f>
        <v>Female</v>
      </c>
      <c r="M153" s="12" t="str">
        <f>VLOOKUP(D153,Table2[#All],2,0)</f>
        <v>USB-C Fast Charger</v>
      </c>
      <c r="N153" s="12" t="str">
        <f>VLOOKUP(D153,Table2[#All],3)</f>
        <v>Electronics</v>
      </c>
      <c r="O153" s="12" t="str">
        <f>VLOOKUP(D153,Table2[#All],4,0)</f>
        <v>Accessories</v>
      </c>
      <c r="P153" s="12" t="str">
        <f>VLOOKUP(D153,Table2[#All],5,0)</f>
        <v>Dawson-Perkins</v>
      </c>
      <c r="Q153" s="12" t="str">
        <f>VLOOKUP(E153,Table6[#All],2,0)</f>
        <v>Bean, Jones and Park</v>
      </c>
      <c r="R153" s="12" t="str">
        <f>VLOOKUP(E153,Table6[#All],5,0)</f>
        <v>Online</v>
      </c>
      <c r="S153" s="12" t="str">
        <f>VLOOKUP(E153,Table6[#All],3,0)</f>
        <v>West</v>
      </c>
      <c r="T153" s="12" t="str">
        <f>VLOOKUP(E153,Table6[#All],4,0)</f>
        <v>Thompsonborough</v>
      </c>
    </row>
    <row r="154" spans="1:20" x14ac:dyDescent="0.3">
      <c r="A154" s="11" t="s">
        <v>2109</v>
      </c>
      <c r="B154" s="12">
        <v>45798</v>
      </c>
      <c r="C154" s="12" t="s">
        <v>789</v>
      </c>
      <c r="D154" s="12" t="s">
        <v>1783</v>
      </c>
      <c r="E154" s="12" t="s">
        <v>1941</v>
      </c>
      <c r="F154" s="12" t="s">
        <v>1954</v>
      </c>
      <c r="G154" s="17">
        <v>2</v>
      </c>
      <c r="H154" s="20">
        <v>108.74</v>
      </c>
      <c r="I154" s="23">
        <v>0.11</v>
      </c>
      <c r="J154" s="25">
        <v>193.55719999999999</v>
      </c>
      <c r="K154" s="25" t="str">
        <f>VLOOKUP(C154,Table5[#All],8,0)</f>
        <v>Gold</v>
      </c>
      <c r="L154" s="13" t="str">
        <f>VLOOKUP(C154,Table5[#All],4,0)</f>
        <v>Female</v>
      </c>
      <c r="M154" s="12" t="str">
        <f>VLOOKUP(D154,Table2[#All],2,0)</f>
        <v>Men's Sports Shorts</v>
      </c>
      <c r="N154" s="12" t="str">
        <f>VLOOKUP(D154,Table2[#All],3)</f>
        <v>Clothing</v>
      </c>
      <c r="O154" s="12" t="str">
        <f>VLOOKUP(D154,Table2[#All],4,0)</f>
        <v>Bottoms</v>
      </c>
      <c r="P154" s="12" t="str">
        <f>VLOOKUP(D154,Table2[#All],5,0)</f>
        <v>Fitzpatrick Ltd</v>
      </c>
      <c r="Q154" s="12" t="str">
        <f>VLOOKUP(E154,Table6[#All],2,0)</f>
        <v>Mann-Austin</v>
      </c>
      <c r="R154" s="12" t="str">
        <f>VLOOKUP(E154,Table6[#All],5,0)</f>
        <v>Online</v>
      </c>
      <c r="S154" s="12" t="str">
        <f>VLOOKUP(E154,Table6[#All],3,0)</f>
        <v>East</v>
      </c>
      <c r="T154" s="12" t="str">
        <f>VLOOKUP(E154,Table6[#All],4,0)</f>
        <v>Vasquezborough</v>
      </c>
    </row>
    <row r="155" spans="1:20" x14ac:dyDescent="0.3">
      <c r="A155" s="11" t="s">
        <v>2110</v>
      </c>
      <c r="B155" s="12">
        <v>45579</v>
      </c>
      <c r="C155" s="12" t="s">
        <v>1000</v>
      </c>
      <c r="D155" s="12" t="s">
        <v>1597</v>
      </c>
      <c r="E155" s="12" t="s">
        <v>1941</v>
      </c>
      <c r="F155" s="12" t="s">
        <v>1952</v>
      </c>
      <c r="G155" s="17">
        <v>3</v>
      </c>
      <c r="H155" s="20">
        <v>591.98</v>
      </c>
      <c r="I155" s="23">
        <v>0.16</v>
      </c>
      <c r="J155" s="25">
        <v>1491.7896000000001</v>
      </c>
      <c r="K155" s="25" t="str">
        <f>VLOOKUP(C155,Table5[#All],8,0)</f>
        <v>Silver</v>
      </c>
      <c r="L155" s="13" t="str">
        <f>VLOOKUP(C155,Table5[#All],4,0)</f>
        <v>Female</v>
      </c>
      <c r="M155" s="12" t="str">
        <f>VLOOKUP(D155,Table2[#All],2,0)</f>
        <v>HD Smart TV Stick</v>
      </c>
      <c r="N155" s="12" t="str">
        <f>VLOOKUP(D155,Table2[#All],3)</f>
        <v>Electronics</v>
      </c>
      <c r="O155" s="12" t="str">
        <f>VLOOKUP(D155,Table2[#All],4,0)</f>
        <v>Accessories</v>
      </c>
      <c r="P155" s="12" t="str">
        <f>VLOOKUP(D155,Table2[#All],5,0)</f>
        <v>Gibson, Hobbs and Weaver</v>
      </c>
      <c r="Q155" s="12" t="str">
        <f>VLOOKUP(E155,Table6[#All],2,0)</f>
        <v>Mann-Austin</v>
      </c>
      <c r="R155" s="12" t="str">
        <f>VLOOKUP(E155,Table6[#All],5,0)</f>
        <v>Online</v>
      </c>
      <c r="S155" s="12" t="str">
        <f>VLOOKUP(E155,Table6[#All],3,0)</f>
        <v>East</v>
      </c>
      <c r="T155" s="12" t="str">
        <f>VLOOKUP(E155,Table6[#All],4,0)</f>
        <v>Vasquezborough</v>
      </c>
    </row>
    <row r="156" spans="1:20" x14ac:dyDescent="0.3">
      <c r="A156" s="11" t="s">
        <v>2111</v>
      </c>
      <c r="B156" s="12">
        <v>45613</v>
      </c>
      <c r="C156" s="12" t="s">
        <v>1271</v>
      </c>
      <c r="D156" s="12" t="s">
        <v>1718</v>
      </c>
      <c r="E156" s="12" t="s">
        <v>1889</v>
      </c>
      <c r="F156" s="12" t="s">
        <v>1957</v>
      </c>
      <c r="G156" s="17">
        <v>1</v>
      </c>
      <c r="H156" s="20">
        <v>345.06</v>
      </c>
      <c r="I156" s="23">
        <v>0.13</v>
      </c>
      <c r="J156" s="25">
        <v>300.2022</v>
      </c>
      <c r="K156" s="25" t="str">
        <f>VLOOKUP(C156,Table5[#All],8,0)</f>
        <v>Gold</v>
      </c>
      <c r="L156" s="13" t="str">
        <f>VLOOKUP(C156,Table5[#All],4,0)</f>
        <v>Female</v>
      </c>
      <c r="M156" s="12" t="str">
        <f>VLOOKUP(D156,Table2[#All],2,0)</f>
        <v>Car Dashboard Phone Holder</v>
      </c>
      <c r="N156" s="12" t="str">
        <f>VLOOKUP(D156,Table2[#All],3)</f>
        <v>Electronics</v>
      </c>
      <c r="O156" s="12" t="str">
        <f>VLOOKUP(D156,Table2[#All],4,0)</f>
        <v>Accessories</v>
      </c>
      <c r="P156" s="12" t="str">
        <f>VLOOKUP(D156,Table2[#All],5,0)</f>
        <v>Byrd, Stewart and Valdez</v>
      </c>
      <c r="Q156" s="12" t="str">
        <f>VLOOKUP(E156,Table6[#All],2,0)</f>
        <v>Black-Horn</v>
      </c>
      <c r="R156" s="12" t="str">
        <f>VLOOKUP(E156,Table6[#All],5,0)</f>
        <v>Outlet</v>
      </c>
      <c r="S156" s="12" t="str">
        <f>VLOOKUP(E156,Table6[#All],3,0)</f>
        <v>South</v>
      </c>
      <c r="T156" s="12" t="str">
        <f>VLOOKUP(E156,Table6[#All],4,0)</f>
        <v>North Nancyview</v>
      </c>
    </row>
    <row r="157" spans="1:20" x14ac:dyDescent="0.3">
      <c r="A157" s="11" t="s">
        <v>2112</v>
      </c>
      <c r="B157" s="12">
        <v>45745</v>
      </c>
      <c r="C157" s="12" t="s">
        <v>979</v>
      </c>
      <c r="D157" s="12" t="s">
        <v>1855</v>
      </c>
      <c r="E157" s="12" t="s">
        <v>1922</v>
      </c>
      <c r="F157" s="12" t="s">
        <v>1952</v>
      </c>
      <c r="G157" s="17">
        <v>4</v>
      </c>
      <c r="H157" s="20">
        <v>986.41</v>
      </c>
      <c r="I157" s="23">
        <v>0.22</v>
      </c>
      <c r="J157" s="25">
        <v>3077.5992000000001</v>
      </c>
      <c r="K157" s="25" t="str">
        <f>VLOOKUP(C157,Table5[#All],8,0)</f>
        <v>Bronze</v>
      </c>
      <c r="L157" s="13" t="str">
        <f>VLOOKUP(C157,Table5[#All],4,0)</f>
        <v>Female</v>
      </c>
      <c r="M157" s="12" t="str">
        <f>VLOOKUP(D157,Table2[#All],2,0)</f>
        <v>USB-C Laptop Charger</v>
      </c>
      <c r="N157" s="12" t="str">
        <f>VLOOKUP(D157,Table2[#All],3)</f>
        <v>Electronics</v>
      </c>
      <c r="O157" s="12" t="str">
        <f>VLOOKUP(D157,Table2[#All],4,0)</f>
        <v>Computer</v>
      </c>
      <c r="P157" s="12" t="str">
        <f>VLOOKUP(D157,Table2[#All],5,0)</f>
        <v>Martin LLC</v>
      </c>
      <c r="Q157" s="12" t="str">
        <f>VLOOKUP(E157,Table6[#All],2,0)</f>
        <v>Thomas, Bridges and Harris</v>
      </c>
      <c r="R157" s="12" t="str">
        <f>VLOOKUP(E157,Table6[#All],5,0)</f>
        <v>Online</v>
      </c>
      <c r="S157" s="12" t="str">
        <f>VLOOKUP(E157,Table6[#All],3,0)</f>
        <v>North</v>
      </c>
      <c r="T157" s="12" t="str">
        <f>VLOOKUP(E157,Table6[#All],4,0)</f>
        <v>Sabrinatown</v>
      </c>
    </row>
    <row r="158" spans="1:20" x14ac:dyDescent="0.3">
      <c r="A158" s="11" t="s">
        <v>2113</v>
      </c>
      <c r="B158" s="12">
        <v>45494</v>
      </c>
      <c r="C158" s="12" t="s">
        <v>1015</v>
      </c>
      <c r="D158" s="12" t="s">
        <v>1721</v>
      </c>
      <c r="E158" s="12" t="s">
        <v>1880</v>
      </c>
      <c r="F158" s="12" t="s">
        <v>1954</v>
      </c>
      <c r="G158" s="17">
        <v>2</v>
      </c>
      <c r="H158" s="20">
        <v>921.52</v>
      </c>
      <c r="I158" s="23">
        <v>0</v>
      </c>
      <c r="J158" s="25">
        <v>1843.04</v>
      </c>
      <c r="K158" s="25" t="str">
        <f>VLOOKUP(C158,Table5[#All],8,0)</f>
        <v>Platinum</v>
      </c>
      <c r="L158" s="13" t="str">
        <f>VLOOKUP(C158,Table5[#All],4,0)</f>
        <v>Male</v>
      </c>
      <c r="M158" s="12" t="str">
        <f>VLOOKUP(D158,Table2[#All],2,0)</f>
        <v>Men's Roll-On Perfume</v>
      </c>
      <c r="N158" s="12" t="str">
        <f>VLOOKUP(D158,Table2[#All],3)</f>
        <v>Beauty</v>
      </c>
      <c r="O158" s="12" t="str">
        <f>VLOOKUP(D158,Table2[#All],4,0)</f>
        <v>Fragrance</v>
      </c>
      <c r="P158" s="12" t="str">
        <f>VLOOKUP(D158,Table2[#All],5,0)</f>
        <v>Sullivan and Sons</v>
      </c>
      <c r="Q158" s="12" t="str">
        <f>VLOOKUP(E158,Table6[#All],2,0)</f>
        <v>Rivera-Warner</v>
      </c>
      <c r="R158" s="12" t="str">
        <f>VLOOKUP(E158,Table6[#All],5,0)</f>
        <v>Flagship</v>
      </c>
      <c r="S158" s="12" t="str">
        <f>VLOOKUP(E158,Table6[#All],3,0)</f>
        <v>East</v>
      </c>
      <c r="T158" s="12" t="str">
        <f>VLOOKUP(E158,Table6[#All],4,0)</f>
        <v>Washingtonfurt</v>
      </c>
    </row>
    <row r="159" spans="1:20" x14ac:dyDescent="0.3">
      <c r="A159" s="11" t="s">
        <v>2114</v>
      </c>
      <c r="B159" s="12">
        <v>45883</v>
      </c>
      <c r="C159" s="12" t="s">
        <v>351</v>
      </c>
      <c r="D159" s="12" t="s">
        <v>1740</v>
      </c>
      <c r="E159" s="12" t="s">
        <v>1901</v>
      </c>
      <c r="F159" s="12" t="s">
        <v>1954</v>
      </c>
      <c r="G159" s="17">
        <v>1</v>
      </c>
      <c r="H159" s="20">
        <v>83.1</v>
      </c>
      <c r="I159" s="23">
        <v>0.04</v>
      </c>
      <c r="J159" s="25">
        <v>79.775999999999996</v>
      </c>
      <c r="K159" s="25" t="str">
        <f>VLOOKUP(C159,Table5[#All],8,0)</f>
        <v>Silver</v>
      </c>
      <c r="L159" s="13" t="str">
        <f>VLOOKUP(C159,Table5[#All],4,0)</f>
        <v>Male</v>
      </c>
      <c r="M159" s="12" t="str">
        <f>VLOOKUP(D159,Table2[#All],2,0)</f>
        <v>Ceramic Plant Pot</v>
      </c>
      <c r="N159" s="12" t="str">
        <f>VLOOKUP(D159,Table2[#All],3)</f>
        <v>Home</v>
      </c>
      <c r="O159" s="12" t="str">
        <f>VLOOKUP(D159,Table2[#All],4,0)</f>
        <v>Decor</v>
      </c>
      <c r="P159" s="12" t="str">
        <f>VLOOKUP(D159,Table2[#All],5,0)</f>
        <v>Hatfield, Baird and Torres</v>
      </c>
      <c r="Q159" s="12" t="str">
        <f>VLOOKUP(E159,Table6[#All],2,0)</f>
        <v>Gray Ltd</v>
      </c>
      <c r="R159" s="12" t="str">
        <f>VLOOKUP(E159,Table6[#All],5,0)</f>
        <v>Outlet</v>
      </c>
      <c r="S159" s="12" t="str">
        <f>VLOOKUP(E159,Table6[#All],3,0)</f>
        <v>North</v>
      </c>
      <c r="T159" s="12" t="str">
        <f>VLOOKUP(E159,Table6[#All],4,0)</f>
        <v>New Michaelchester</v>
      </c>
    </row>
    <row r="160" spans="1:20" x14ac:dyDescent="0.3">
      <c r="A160" s="11" t="s">
        <v>2115</v>
      </c>
      <c r="B160" s="12">
        <v>45601</v>
      </c>
      <c r="C160" s="12" t="s">
        <v>1165</v>
      </c>
      <c r="D160" s="12" t="s">
        <v>1654</v>
      </c>
      <c r="E160" s="12" t="s">
        <v>1920</v>
      </c>
      <c r="F160" s="12" t="s">
        <v>1954</v>
      </c>
      <c r="G160" s="17">
        <v>2</v>
      </c>
      <c r="H160" s="20">
        <v>60.98</v>
      </c>
      <c r="I160" s="23">
        <v>0.23</v>
      </c>
      <c r="J160" s="25">
        <v>93.909199999999998</v>
      </c>
      <c r="K160" s="25" t="str">
        <f>VLOOKUP(C160,Table5[#All],8,0)</f>
        <v>Platinum</v>
      </c>
      <c r="L160" s="13" t="str">
        <f>VLOOKUP(C160,Table5[#All],4,0)</f>
        <v>Female</v>
      </c>
      <c r="M160" s="12" t="str">
        <f>VLOOKUP(D160,Table2[#All],2,0)</f>
        <v>Sports Stopwatch Timer</v>
      </c>
      <c r="N160" s="12" t="str">
        <f>VLOOKUP(D160,Table2[#All],3)</f>
        <v>Sports</v>
      </c>
      <c r="O160" s="12" t="str">
        <f>VLOOKUP(D160,Table2[#All],4,0)</f>
        <v>Accessories</v>
      </c>
      <c r="P160" s="12" t="str">
        <f>VLOOKUP(D160,Table2[#All],5,0)</f>
        <v>Burns-Hansen</v>
      </c>
      <c r="Q160" s="12" t="str">
        <f>VLOOKUP(E160,Table6[#All],2,0)</f>
        <v>Aguirre-Keller</v>
      </c>
      <c r="R160" s="12" t="str">
        <f>VLOOKUP(E160,Table6[#All],5,0)</f>
        <v>Online</v>
      </c>
      <c r="S160" s="12" t="str">
        <f>VLOOKUP(E160,Table6[#All],3,0)</f>
        <v>South</v>
      </c>
      <c r="T160" s="12" t="str">
        <f>VLOOKUP(E160,Table6[#All],4,0)</f>
        <v>Lake Michael</v>
      </c>
    </row>
    <row r="161" spans="1:20" x14ac:dyDescent="0.3">
      <c r="A161" s="11" t="s">
        <v>2116</v>
      </c>
      <c r="B161" s="12">
        <v>45454</v>
      </c>
      <c r="C161" s="12" t="s">
        <v>1240</v>
      </c>
      <c r="D161" s="12" t="s">
        <v>1843</v>
      </c>
      <c r="E161" s="12" t="s">
        <v>1932</v>
      </c>
      <c r="F161" s="12" t="s">
        <v>1957</v>
      </c>
      <c r="G161" s="17">
        <v>2</v>
      </c>
      <c r="H161" s="20">
        <v>122.23</v>
      </c>
      <c r="I161" s="23">
        <v>0.21</v>
      </c>
      <c r="J161" s="25">
        <v>193.1234</v>
      </c>
      <c r="K161" s="25" t="str">
        <f>VLOOKUP(C161,Table5[#All],8,0)</f>
        <v>Bronze</v>
      </c>
      <c r="L161" s="13" t="str">
        <f>VLOOKUP(C161,Table5[#All],4,0)</f>
        <v>Female</v>
      </c>
      <c r="M161" s="12" t="str">
        <f>VLOOKUP(D161,Table2[#All],2,0)</f>
        <v>Face Foundation Kit</v>
      </c>
      <c r="N161" s="12" t="str">
        <f>VLOOKUP(D161,Table2[#All],3)</f>
        <v>Beauty</v>
      </c>
      <c r="O161" s="12" t="str">
        <f>VLOOKUP(D161,Table2[#All],4,0)</f>
        <v>Makeup</v>
      </c>
      <c r="P161" s="12" t="str">
        <f>VLOOKUP(D161,Table2[#All],5,0)</f>
        <v>Taylor-Elliott</v>
      </c>
      <c r="Q161" s="12" t="str">
        <f>VLOOKUP(E161,Table6[#All],2,0)</f>
        <v>Frederick-Wright</v>
      </c>
      <c r="R161" s="12" t="str">
        <f>VLOOKUP(E161,Table6[#All],5,0)</f>
        <v>Flagship</v>
      </c>
      <c r="S161" s="12" t="str">
        <f>VLOOKUP(E161,Table6[#All],3,0)</f>
        <v>West</v>
      </c>
      <c r="T161" s="12" t="str">
        <f>VLOOKUP(E161,Table6[#All],4,0)</f>
        <v>New Jimmymouth</v>
      </c>
    </row>
    <row r="162" spans="1:20" x14ac:dyDescent="0.3">
      <c r="A162" s="11" t="s">
        <v>2117</v>
      </c>
      <c r="B162" s="12">
        <v>45918</v>
      </c>
      <c r="C162" s="12" t="s">
        <v>92</v>
      </c>
      <c r="D162" s="12" t="s">
        <v>1786</v>
      </c>
      <c r="E162" s="12" t="s">
        <v>1938</v>
      </c>
      <c r="F162" s="12" t="s">
        <v>1952</v>
      </c>
      <c r="G162" s="17">
        <v>2</v>
      </c>
      <c r="H162" s="20">
        <v>623.38</v>
      </c>
      <c r="I162" s="23">
        <v>0.13</v>
      </c>
      <c r="J162" s="25">
        <v>1084.6812</v>
      </c>
      <c r="K162" s="25" t="str">
        <f>VLOOKUP(C162,Table5[#All],8,0)</f>
        <v>Silver</v>
      </c>
      <c r="L162" s="13" t="str">
        <f>VLOOKUP(C162,Table5[#All],4,0)</f>
        <v>Male</v>
      </c>
      <c r="M162" s="12" t="str">
        <f>VLOOKUP(D162,Table2[#All],2,0)</f>
        <v>Kitchen Storage Rack</v>
      </c>
      <c r="N162" s="12" t="str">
        <f>VLOOKUP(D162,Table2[#All],3)</f>
        <v>Home</v>
      </c>
      <c r="O162" s="12" t="str">
        <f>VLOOKUP(D162,Table2[#All],4,0)</f>
        <v>Storage</v>
      </c>
      <c r="P162" s="12" t="str">
        <f>VLOOKUP(D162,Table2[#All],5,0)</f>
        <v>Duran Group</v>
      </c>
      <c r="Q162" s="12" t="str">
        <f>VLOOKUP(E162,Table6[#All],2,0)</f>
        <v>Guerrero-Schmitt</v>
      </c>
      <c r="R162" s="12" t="str">
        <f>VLOOKUP(E162,Table6[#All],5,0)</f>
        <v>Flagship</v>
      </c>
      <c r="S162" s="12" t="str">
        <f>VLOOKUP(E162,Table6[#All],3,0)</f>
        <v>East</v>
      </c>
      <c r="T162" s="12" t="str">
        <f>VLOOKUP(E162,Table6[#All],4,0)</f>
        <v>East Stevechester</v>
      </c>
    </row>
    <row r="163" spans="1:20" x14ac:dyDescent="0.3">
      <c r="A163" s="11" t="s">
        <v>2118</v>
      </c>
      <c r="B163" s="12">
        <v>45729</v>
      </c>
      <c r="C163" s="12" t="s">
        <v>222</v>
      </c>
      <c r="D163" s="12" t="s">
        <v>1786</v>
      </c>
      <c r="E163" s="12" t="s">
        <v>1880</v>
      </c>
      <c r="F163" s="12" t="s">
        <v>1954</v>
      </c>
      <c r="G163" s="17">
        <v>1</v>
      </c>
      <c r="H163" s="20">
        <v>479.58</v>
      </c>
      <c r="I163" s="23">
        <v>0.05</v>
      </c>
      <c r="J163" s="25">
        <v>455.60099999999989</v>
      </c>
      <c r="K163" s="25" t="str">
        <f>VLOOKUP(C163,Table5[#All],8,0)</f>
        <v>Platinum</v>
      </c>
      <c r="L163" s="13" t="str">
        <f>VLOOKUP(C163,Table5[#All],4,0)</f>
        <v>Male</v>
      </c>
      <c r="M163" s="12" t="str">
        <f>VLOOKUP(D163,Table2[#All],2,0)</f>
        <v>Kitchen Storage Rack</v>
      </c>
      <c r="N163" s="12" t="str">
        <f>VLOOKUP(D163,Table2[#All],3)</f>
        <v>Home</v>
      </c>
      <c r="O163" s="12" t="str">
        <f>VLOOKUP(D163,Table2[#All],4,0)</f>
        <v>Storage</v>
      </c>
      <c r="P163" s="12" t="str">
        <f>VLOOKUP(D163,Table2[#All],5,0)</f>
        <v>Duran Group</v>
      </c>
      <c r="Q163" s="12" t="str">
        <f>VLOOKUP(E163,Table6[#All],2,0)</f>
        <v>Rivera-Warner</v>
      </c>
      <c r="R163" s="12" t="str">
        <f>VLOOKUP(E163,Table6[#All],5,0)</f>
        <v>Flagship</v>
      </c>
      <c r="S163" s="12" t="str">
        <f>VLOOKUP(E163,Table6[#All],3,0)</f>
        <v>East</v>
      </c>
      <c r="T163" s="12" t="str">
        <f>VLOOKUP(E163,Table6[#All],4,0)</f>
        <v>Washingtonfurt</v>
      </c>
    </row>
    <row r="164" spans="1:20" x14ac:dyDescent="0.3">
      <c r="A164" s="11" t="s">
        <v>2119</v>
      </c>
      <c r="B164" s="12">
        <v>45276</v>
      </c>
      <c r="C164" s="12" t="s">
        <v>952</v>
      </c>
      <c r="D164" s="12" t="s">
        <v>1795</v>
      </c>
      <c r="E164" s="12" t="s">
        <v>1904</v>
      </c>
      <c r="F164" s="12" t="s">
        <v>1954</v>
      </c>
      <c r="G164" s="17">
        <v>3</v>
      </c>
      <c r="H164" s="20">
        <v>369.32</v>
      </c>
      <c r="I164" s="23">
        <v>0.14000000000000001</v>
      </c>
      <c r="J164" s="25">
        <v>952.84559999999999</v>
      </c>
      <c r="K164" s="25" t="str">
        <f>VLOOKUP(C164,Table5[#All],8,0)</f>
        <v>Platinum</v>
      </c>
      <c r="L164" s="13" t="str">
        <f>VLOOKUP(C164,Table5[#All],4,0)</f>
        <v>Male</v>
      </c>
      <c r="M164" s="12" t="str">
        <f>VLOOKUP(D164,Table2[#All],2,0)</f>
        <v>Shin Guards – Adult</v>
      </c>
      <c r="N164" s="12" t="str">
        <f>VLOOKUP(D164,Table2[#All],3)</f>
        <v>Sports</v>
      </c>
      <c r="O164" s="12" t="str">
        <f>VLOOKUP(D164,Table2[#All],4,0)</f>
        <v>Team Sports</v>
      </c>
      <c r="P164" s="12" t="str">
        <f>VLOOKUP(D164,Table2[#All],5,0)</f>
        <v>French Ltd</v>
      </c>
      <c r="Q164" s="12" t="str">
        <f>VLOOKUP(E164,Table6[#All],2,0)</f>
        <v>Benson-Elliott</v>
      </c>
      <c r="R164" s="12" t="str">
        <f>VLOOKUP(E164,Table6[#All],5,0)</f>
        <v>Online</v>
      </c>
      <c r="S164" s="12" t="str">
        <f>VLOOKUP(E164,Table6[#All],3,0)</f>
        <v>East</v>
      </c>
      <c r="T164" s="12" t="str">
        <f>VLOOKUP(E164,Table6[#All],4,0)</f>
        <v>Port Josephberg</v>
      </c>
    </row>
    <row r="165" spans="1:20" x14ac:dyDescent="0.3">
      <c r="A165" s="11" t="s">
        <v>2120</v>
      </c>
      <c r="B165" s="12">
        <v>45851</v>
      </c>
      <c r="C165" s="12" t="s">
        <v>282</v>
      </c>
      <c r="D165" s="12" t="s">
        <v>1667</v>
      </c>
      <c r="E165" s="12" t="s">
        <v>1885</v>
      </c>
      <c r="F165" s="12" t="s">
        <v>1954</v>
      </c>
      <c r="G165" s="17">
        <v>1</v>
      </c>
      <c r="H165" s="20">
        <v>488.31</v>
      </c>
      <c r="I165" s="23">
        <v>0.03</v>
      </c>
      <c r="J165" s="25">
        <v>473.66070000000002</v>
      </c>
      <c r="K165" s="25" t="str">
        <f>VLOOKUP(C165,Table5[#All],8,0)</f>
        <v>Gold</v>
      </c>
      <c r="L165" s="13" t="str">
        <f>VLOOKUP(C165,Table5[#All],4,0)</f>
        <v>Male</v>
      </c>
      <c r="M165" s="12" t="str">
        <f>VLOOKUP(D165,Table2[#All],2,0)</f>
        <v>Vitamin C Face Serum</v>
      </c>
      <c r="N165" s="12" t="str">
        <f>VLOOKUP(D165,Table2[#All],3)</f>
        <v>Beauty</v>
      </c>
      <c r="O165" s="12" t="str">
        <f>VLOOKUP(D165,Table2[#All],4,0)</f>
        <v>Skincare</v>
      </c>
      <c r="P165" s="12" t="str">
        <f>VLOOKUP(D165,Table2[#All],5,0)</f>
        <v>Griffin Ltd</v>
      </c>
      <c r="Q165" s="12" t="str">
        <f>VLOOKUP(E165,Table6[#All],2,0)</f>
        <v>Martinez, Adkins and Johnson</v>
      </c>
      <c r="R165" s="12" t="str">
        <f>VLOOKUP(E165,Table6[#All],5,0)</f>
        <v>Flagship</v>
      </c>
      <c r="S165" s="12" t="str">
        <f>VLOOKUP(E165,Table6[#All],3,0)</f>
        <v>North</v>
      </c>
      <c r="T165" s="12" t="str">
        <f>VLOOKUP(E165,Table6[#All],4,0)</f>
        <v>Danielmouth</v>
      </c>
    </row>
    <row r="166" spans="1:20" x14ac:dyDescent="0.3">
      <c r="A166" s="11" t="s">
        <v>2121</v>
      </c>
      <c r="B166" s="12">
        <v>45418</v>
      </c>
      <c r="C166" s="12" t="s">
        <v>888</v>
      </c>
      <c r="D166" s="12" t="s">
        <v>1737</v>
      </c>
      <c r="E166" s="12" t="s">
        <v>1922</v>
      </c>
      <c r="F166" s="12" t="s">
        <v>1952</v>
      </c>
      <c r="G166" s="17">
        <v>4</v>
      </c>
      <c r="H166" s="20">
        <v>164.04</v>
      </c>
      <c r="I166" s="23">
        <v>0.26</v>
      </c>
      <c r="J166" s="25">
        <v>485.55839999999989</v>
      </c>
      <c r="K166" s="25" t="str">
        <f>VLOOKUP(C166,Table5[#All],8,0)</f>
        <v>Gold</v>
      </c>
      <c r="L166" s="13" t="str">
        <f>VLOOKUP(C166,Table5[#All],4,0)</f>
        <v>Male</v>
      </c>
      <c r="M166" s="12" t="str">
        <f>VLOOKUP(D166,Table2[#All],2,0)</f>
        <v>Sports Stopwatch Pro</v>
      </c>
      <c r="N166" s="12" t="str">
        <f>VLOOKUP(D166,Table2[#All],3)</f>
        <v>Sports</v>
      </c>
      <c r="O166" s="12" t="str">
        <f>VLOOKUP(D166,Table2[#All],4,0)</f>
        <v>Accessories</v>
      </c>
      <c r="P166" s="12" t="str">
        <f>VLOOKUP(D166,Table2[#All],5,0)</f>
        <v>Thompson-French</v>
      </c>
      <c r="Q166" s="12" t="str">
        <f>VLOOKUP(E166,Table6[#All],2,0)</f>
        <v>Thomas, Bridges and Harris</v>
      </c>
      <c r="R166" s="12" t="str">
        <f>VLOOKUP(E166,Table6[#All],5,0)</f>
        <v>Online</v>
      </c>
      <c r="S166" s="12" t="str">
        <f>VLOOKUP(E166,Table6[#All],3,0)</f>
        <v>North</v>
      </c>
      <c r="T166" s="12" t="str">
        <f>VLOOKUP(E166,Table6[#All],4,0)</f>
        <v>Sabrinatown</v>
      </c>
    </row>
    <row r="167" spans="1:20" x14ac:dyDescent="0.3">
      <c r="A167" s="11" t="s">
        <v>2122</v>
      </c>
      <c r="B167" s="12">
        <v>45508</v>
      </c>
      <c r="C167" s="12" t="s">
        <v>272</v>
      </c>
      <c r="D167" s="12" t="s">
        <v>1593</v>
      </c>
      <c r="E167" s="12" t="s">
        <v>1935</v>
      </c>
      <c r="F167" s="12" t="s">
        <v>1954</v>
      </c>
      <c r="G167" s="17">
        <v>3</v>
      </c>
      <c r="H167" s="20">
        <v>707.95</v>
      </c>
      <c r="I167" s="23">
        <v>0.18</v>
      </c>
      <c r="J167" s="25">
        <v>1741.557</v>
      </c>
      <c r="K167" s="25" t="str">
        <f>VLOOKUP(C167,Table5[#All],8,0)</f>
        <v>Silver</v>
      </c>
      <c r="L167" s="13" t="str">
        <f>VLOOKUP(C167,Table5[#All],4,0)</f>
        <v>Female</v>
      </c>
      <c r="M167" s="12" t="str">
        <f>VLOOKUP(D167,Table2[#All],2,0)</f>
        <v>Ceramic Kitchen Bowl Set</v>
      </c>
      <c r="N167" s="12" t="str">
        <f>VLOOKUP(D167,Table2[#All],3)</f>
        <v>Home</v>
      </c>
      <c r="O167" s="12" t="str">
        <f>VLOOKUP(D167,Table2[#All],4,0)</f>
        <v>Kitchen</v>
      </c>
      <c r="P167" s="12" t="str">
        <f>VLOOKUP(D167,Table2[#All],5,0)</f>
        <v>Hamilton Group</v>
      </c>
      <c r="Q167" s="12" t="str">
        <f>VLOOKUP(E167,Table6[#All],2,0)</f>
        <v>Holloway Ltd</v>
      </c>
      <c r="R167" s="12" t="str">
        <f>VLOOKUP(E167,Table6[#All],5,0)</f>
        <v>Flagship</v>
      </c>
      <c r="S167" s="12" t="str">
        <f>VLOOKUP(E167,Table6[#All],3,0)</f>
        <v>North</v>
      </c>
      <c r="T167" s="12" t="str">
        <f>VLOOKUP(E167,Table6[#All],4,0)</f>
        <v>Bensonhaven</v>
      </c>
    </row>
    <row r="168" spans="1:20" x14ac:dyDescent="0.3">
      <c r="A168" s="11" t="s">
        <v>2123</v>
      </c>
      <c r="B168" s="12">
        <v>45269</v>
      </c>
      <c r="C168" s="12" t="s">
        <v>944</v>
      </c>
      <c r="D168" s="12" t="s">
        <v>1783</v>
      </c>
      <c r="E168" s="12" t="s">
        <v>1910</v>
      </c>
      <c r="F168" s="12" t="s">
        <v>1957</v>
      </c>
      <c r="G168" s="17">
        <v>4</v>
      </c>
      <c r="H168" s="20">
        <v>714.47</v>
      </c>
      <c r="I168" s="23">
        <v>0.18</v>
      </c>
      <c r="J168" s="25">
        <v>2343.4616000000001</v>
      </c>
      <c r="K168" s="25" t="str">
        <f>VLOOKUP(C168,Table5[#All],8,0)</f>
        <v>Bronze</v>
      </c>
      <c r="L168" s="13" t="str">
        <f>VLOOKUP(C168,Table5[#All],4,0)</f>
        <v>Female</v>
      </c>
      <c r="M168" s="12" t="str">
        <f>VLOOKUP(D168,Table2[#All],2,0)</f>
        <v>Men's Sports Shorts</v>
      </c>
      <c r="N168" s="12" t="str">
        <f>VLOOKUP(D168,Table2[#All],3)</f>
        <v>Clothing</v>
      </c>
      <c r="O168" s="12" t="str">
        <f>VLOOKUP(D168,Table2[#All],4,0)</f>
        <v>Bottoms</v>
      </c>
      <c r="P168" s="12" t="str">
        <f>VLOOKUP(D168,Table2[#All],5,0)</f>
        <v>Fitzpatrick Ltd</v>
      </c>
      <c r="Q168" s="12" t="str">
        <f>VLOOKUP(E168,Table6[#All],2,0)</f>
        <v>Bean, Jones and Park</v>
      </c>
      <c r="R168" s="12" t="str">
        <f>VLOOKUP(E168,Table6[#All],5,0)</f>
        <v>Online</v>
      </c>
      <c r="S168" s="12" t="str">
        <f>VLOOKUP(E168,Table6[#All],3,0)</f>
        <v>West</v>
      </c>
      <c r="T168" s="12" t="str">
        <f>VLOOKUP(E168,Table6[#All],4,0)</f>
        <v>Thompsonborough</v>
      </c>
    </row>
    <row r="169" spans="1:20" x14ac:dyDescent="0.3">
      <c r="A169" s="11" t="s">
        <v>2124</v>
      </c>
      <c r="B169" s="12">
        <v>45866</v>
      </c>
      <c r="C169" s="12" t="s">
        <v>1300</v>
      </c>
      <c r="D169" s="12" t="s">
        <v>1813</v>
      </c>
      <c r="E169" s="12" t="s">
        <v>1907</v>
      </c>
      <c r="F169" s="12" t="s">
        <v>1952</v>
      </c>
      <c r="G169" s="17">
        <v>4</v>
      </c>
      <c r="H169" s="20">
        <v>422.09</v>
      </c>
      <c r="I169" s="23">
        <v>0.04</v>
      </c>
      <c r="J169" s="25">
        <v>1620.8255999999999</v>
      </c>
      <c r="K169" s="25" t="str">
        <f>VLOOKUP(C169,Table5[#All],8,0)</f>
        <v>Silver</v>
      </c>
      <c r="L169" s="13" t="str">
        <f>VLOOKUP(C169,Table5[#All],4,0)</f>
        <v>Female</v>
      </c>
      <c r="M169" s="12" t="str">
        <f>VLOOKUP(D169,Table2[#All],2,0)</f>
        <v>Decorative Lamp Shade</v>
      </c>
      <c r="N169" s="12" t="str">
        <f>VLOOKUP(D169,Table2[#All],3)</f>
        <v>Home</v>
      </c>
      <c r="O169" s="12" t="str">
        <f>VLOOKUP(D169,Table2[#All],4,0)</f>
        <v>Lighting</v>
      </c>
      <c r="P169" s="12" t="str">
        <f>VLOOKUP(D169,Table2[#All],5,0)</f>
        <v>Ramirez-Hanson</v>
      </c>
      <c r="Q169" s="12" t="str">
        <f>VLOOKUP(E169,Table6[#All],2,0)</f>
        <v>Martinez-Mullins</v>
      </c>
      <c r="R169" s="12" t="str">
        <f>VLOOKUP(E169,Table6[#All],5,0)</f>
        <v>Online</v>
      </c>
      <c r="S169" s="12" t="str">
        <f>VLOOKUP(E169,Table6[#All],3,0)</f>
        <v>South</v>
      </c>
      <c r="T169" s="12" t="str">
        <f>VLOOKUP(E169,Table6[#All],4,0)</f>
        <v>Williamsfurt</v>
      </c>
    </row>
    <row r="170" spans="1:20" x14ac:dyDescent="0.3">
      <c r="A170" s="11" t="s">
        <v>2125</v>
      </c>
      <c r="B170" s="12">
        <v>45462</v>
      </c>
      <c r="C170" s="12" t="s">
        <v>385</v>
      </c>
      <c r="D170" s="12" t="s">
        <v>1660</v>
      </c>
      <c r="E170" s="12" t="s">
        <v>1914</v>
      </c>
      <c r="F170" s="12" t="s">
        <v>1952</v>
      </c>
      <c r="G170" s="17">
        <v>1</v>
      </c>
      <c r="H170" s="20">
        <v>998.19</v>
      </c>
      <c r="I170" s="23">
        <v>0.2</v>
      </c>
      <c r="J170" s="25">
        <v>798.55200000000013</v>
      </c>
      <c r="K170" s="25" t="str">
        <f>VLOOKUP(C170,Table5[#All],8,0)</f>
        <v>Bronze</v>
      </c>
      <c r="L170" s="13" t="str">
        <f>VLOOKUP(C170,Table5[#All],4,0)</f>
        <v>Male</v>
      </c>
      <c r="M170" s="12" t="str">
        <f>VLOOKUP(D170,Table2[#All],2,0)</f>
        <v>Stainless Steel Cutlery Set</v>
      </c>
      <c r="N170" s="12" t="str">
        <f>VLOOKUP(D170,Table2[#All],3)</f>
        <v>Home</v>
      </c>
      <c r="O170" s="12" t="str">
        <f>VLOOKUP(D170,Table2[#All],4,0)</f>
        <v>Kitchen</v>
      </c>
      <c r="P170" s="12" t="str">
        <f>VLOOKUP(D170,Table2[#All],5,0)</f>
        <v>Stevens, Fernandez and Martin</v>
      </c>
      <c r="Q170" s="12" t="str">
        <f>VLOOKUP(E170,Table6[#All],2,0)</f>
        <v>Moore, Padilla and Butler</v>
      </c>
      <c r="R170" s="12" t="str">
        <f>VLOOKUP(E170,Table6[#All],5,0)</f>
        <v>Flagship</v>
      </c>
      <c r="S170" s="12" t="str">
        <f>VLOOKUP(E170,Table6[#All],3,0)</f>
        <v>South</v>
      </c>
      <c r="T170" s="12" t="str">
        <f>VLOOKUP(E170,Table6[#All],4,0)</f>
        <v>East Johnstad</v>
      </c>
    </row>
    <row r="171" spans="1:20" x14ac:dyDescent="0.3">
      <c r="A171" s="11" t="s">
        <v>2126</v>
      </c>
      <c r="B171" s="12">
        <v>45313</v>
      </c>
      <c r="C171" s="12" t="s">
        <v>1177</v>
      </c>
      <c r="D171" s="12" t="s">
        <v>1792</v>
      </c>
      <c r="E171" s="12" t="s">
        <v>1907</v>
      </c>
      <c r="F171" s="12" t="s">
        <v>1957</v>
      </c>
      <c r="G171" s="17">
        <v>2</v>
      </c>
      <c r="H171" s="20">
        <v>343.42</v>
      </c>
      <c r="I171" s="23">
        <v>0.12</v>
      </c>
      <c r="J171" s="25">
        <v>604.41920000000005</v>
      </c>
      <c r="K171" s="25" t="str">
        <f>VLOOKUP(C171,Table5[#All],8,0)</f>
        <v>Gold</v>
      </c>
      <c r="L171" s="13" t="str">
        <f>VLOOKUP(C171,Table5[#All],4,0)</f>
        <v>Female</v>
      </c>
      <c r="M171" s="12" t="str">
        <f>VLOOKUP(D171,Table2[#All],2,0)</f>
        <v>Professional Jump Rope</v>
      </c>
      <c r="N171" s="12" t="str">
        <f>VLOOKUP(D171,Table2[#All],3)</f>
        <v>Sports</v>
      </c>
      <c r="O171" s="12" t="str">
        <f>VLOOKUP(D171,Table2[#All],4,0)</f>
        <v>Fitness</v>
      </c>
      <c r="P171" s="12" t="str">
        <f>VLOOKUP(D171,Table2[#All],5,0)</f>
        <v>Davis PLC</v>
      </c>
      <c r="Q171" s="12" t="str">
        <f>VLOOKUP(E171,Table6[#All],2,0)</f>
        <v>Martinez-Mullins</v>
      </c>
      <c r="R171" s="12" t="str">
        <f>VLOOKUP(E171,Table6[#All],5,0)</f>
        <v>Online</v>
      </c>
      <c r="S171" s="12" t="str">
        <f>VLOOKUP(E171,Table6[#All],3,0)</f>
        <v>South</v>
      </c>
      <c r="T171" s="12" t="str">
        <f>VLOOKUP(E171,Table6[#All],4,0)</f>
        <v>Williamsfurt</v>
      </c>
    </row>
    <row r="172" spans="1:20" x14ac:dyDescent="0.3">
      <c r="A172" s="11" t="s">
        <v>2127</v>
      </c>
      <c r="B172" s="12">
        <v>45390</v>
      </c>
      <c r="C172" s="12" t="s">
        <v>828</v>
      </c>
      <c r="D172" s="12" t="s">
        <v>1673</v>
      </c>
      <c r="E172" s="12" t="s">
        <v>1904</v>
      </c>
      <c r="F172" s="12" t="s">
        <v>1957</v>
      </c>
      <c r="G172" s="17">
        <v>1</v>
      </c>
      <c r="H172" s="20">
        <v>152.16999999999999</v>
      </c>
      <c r="I172" s="23">
        <v>0.28000000000000003</v>
      </c>
      <c r="J172" s="25">
        <v>109.5624</v>
      </c>
      <c r="K172" s="25" t="str">
        <f>VLOOKUP(C172,Table5[#All],8,0)</f>
        <v>Platinum</v>
      </c>
      <c r="L172" s="13" t="str">
        <f>VLOOKUP(C172,Table5[#All],4,0)</f>
        <v>Male</v>
      </c>
      <c r="M172" s="12" t="str">
        <f>VLOOKUP(D172,Table2[#All],2,0)</f>
        <v>Gaming Mechanical Keyboard</v>
      </c>
      <c r="N172" s="12" t="str">
        <f>VLOOKUP(D172,Table2[#All],3)</f>
        <v>Electronics</v>
      </c>
      <c r="O172" s="12" t="str">
        <f>VLOOKUP(D172,Table2[#All],4,0)</f>
        <v>Computer</v>
      </c>
      <c r="P172" s="12" t="str">
        <f>VLOOKUP(D172,Table2[#All],5,0)</f>
        <v>Lucero LLC</v>
      </c>
      <c r="Q172" s="12" t="str">
        <f>VLOOKUP(E172,Table6[#All],2,0)</f>
        <v>Benson-Elliott</v>
      </c>
      <c r="R172" s="12" t="str">
        <f>VLOOKUP(E172,Table6[#All],5,0)</f>
        <v>Online</v>
      </c>
      <c r="S172" s="12" t="str">
        <f>VLOOKUP(E172,Table6[#All],3,0)</f>
        <v>East</v>
      </c>
      <c r="T172" s="12" t="str">
        <f>VLOOKUP(E172,Table6[#All],4,0)</f>
        <v>Port Josephberg</v>
      </c>
    </row>
    <row r="173" spans="1:20" x14ac:dyDescent="0.3">
      <c r="A173" s="11" t="s">
        <v>2128</v>
      </c>
      <c r="B173" s="12">
        <v>45795</v>
      </c>
      <c r="C173" s="12" t="s">
        <v>586</v>
      </c>
      <c r="D173" s="12" t="s">
        <v>1721</v>
      </c>
      <c r="E173" s="12" t="s">
        <v>1920</v>
      </c>
      <c r="F173" s="12" t="s">
        <v>1954</v>
      </c>
      <c r="G173" s="17">
        <v>1</v>
      </c>
      <c r="H173" s="20">
        <v>325.08</v>
      </c>
      <c r="I173" s="23">
        <v>0.26</v>
      </c>
      <c r="J173" s="25">
        <v>240.5592</v>
      </c>
      <c r="K173" s="25" t="str">
        <f>VLOOKUP(C173,Table5[#All],8,0)</f>
        <v>Platinum</v>
      </c>
      <c r="L173" s="13" t="str">
        <f>VLOOKUP(C173,Table5[#All],4,0)</f>
        <v>Male</v>
      </c>
      <c r="M173" s="12" t="str">
        <f>VLOOKUP(D173,Table2[#All],2,0)</f>
        <v>Men's Roll-On Perfume</v>
      </c>
      <c r="N173" s="12" t="str">
        <f>VLOOKUP(D173,Table2[#All],3)</f>
        <v>Beauty</v>
      </c>
      <c r="O173" s="12" t="str">
        <f>VLOOKUP(D173,Table2[#All],4,0)</f>
        <v>Fragrance</v>
      </c>
      <c r="P173" s="12" t="str">
        <f>VLOOKUP(D173,Table2[#All],5,0)</f>
        <v>Sullivan and Sons</v>
      </c>
      <c r="Q173" s="12" t="str">
        <f>VLOOKUP(E173,Table6[#All],2,0)</f>
        <v>Aguirre-Keller</v>
      </c>
      <c r="R173" s="12" t="str">
        <f>VLOOKUP(E173,Table6[#All],5,0)</f>
        <v>Online</v>
      </c>
      <c r="S173" s="12" t="str">
        <f>VLOOKUP(E173,Table6[#All],3,0)</f>
        <v>South</v>
      </c>
      <c r="T173" s="12" t="str">
        <f>VLOOKUP(E173,Table6[#All],4,0)</f>
        <v>Lake Michael</v>
      </c>
    </row>
    <row r="174" spans="1:20" x14ac:dyDescent="0.3">
      <c r="A174" s="11" t="s">
        <v>2129</v>
      </c>
      <c r="B174" s="12">
        <v>45267</v>
      </c>
      <c r="C174" s="12" t="s">
        <v>1090</v>
      </c>
      <c r="D174" s="12" t="s">
        <v>1843</v>
      </c>
      <c r="E174" s="12" t="s">
        <v>1917</v>
      </c>
      <c r="F174" s="12" t="s">
        <v>1957</v>
      </c>
      <c r="G174" s="17">
        <v>2</v>
      </c>
      <c r="H174" s="20">
        <v>827.92</v>
      </c>
      <c r="I174" s="23">
        <v>0.25</v>
      </c>
      <c r="J174" s="25">
        <v>1241.8800000000001</v>
      </c>
      <c r="K174" s="25" t="str">
        <f>VLOOKUP(C174,Table5[#All],8,0)</f>
        <v>Gold</v>
      </c>
      <c r="L174" s="13" t="str">
        <f>VLOOKUP(C174,Table5[#All],4,0)</f>
        <v>Male</v>
      </c>
      <c r="M174" s="12" t="str">
        <f>VLOOKUP(D174,Table2[#All],2,0)</f>
        <v>Face Foundation Kit</v>
      </c>
      <c r="N174" s="12" t="str">
        <f>VLOOKUP(D174,Table2[#All],3)</f>
        <v>Beauty</v>
      </c>
      <c r="O174" s="12" t="str">
        <f>VLOOKUP(D174,Table2[#All],4,0)</f>
        <v>Makeup</v>
      </c>
      <c r="P174" s="12" t="str">
        <f>VLOOKUP(D174,Table2[#All],5,0)</f>
        <v>Taylor-Elliott</v>
      </c>
      <c r="Q174" s="12" t="str">
        <f>VLOOKUP(E174,Table6[#All],2,0)</f>
        <v>Hill, Wagner and Ballard</v>
      </c>
      <c r="R174" s="12" t="str">
        <f>VLOOKUP(E174,Table6[#All],5,0)</f>
        <v>Online</v>
      </c>
      <c r="S174" s="12" t="str">
        <f>VLOOKUP(E174,Table6[#All],3,0)</f>
        <v>East</v>
      </c>
      <c r="T174" s="12" t="str">
        <f>VLOOKUP(E174,Table6[#All],4,0)</f>
        <v>East Davidville</v>
      </c>
    </row>
    <row r="175" spans="1:20" x14ac:dyDescent="0.3">
      <c r="A175" s="11" t="s">
        <v>2130</v>
      </c>
      <c r="B175" s="12">
        <v>45314</v>
      </c>
      <c r="C175" s="12" t="s">
        <v>1502</v>
      </c>
      <c r="D175" s="12" t="s">
        <v>1648</v>
      </c>
      <c r="E175" s="12" t="s">
        <v>1889</v>
      </c>
      <c r="F175" s="12" t="s">
        <v>1957</v>
      </c>
      <c r="G175" s="17">
        <v>2</v>
      </c>
      <c r="H175" s="20">
        <v>593.47</v>
      </c>
      <c r="I175" s="23">
        <v>0.1</v>
      </c>
      <c r="J175" s="25">
        <v>1068.2460000000001</v>
      </c>
      <c r="K175" s="25" t="str">
        <f>VLOOKUP(C175,Table5[#All],8,0)</f>
        <v>Bronze</v>
      </c>
      <c r="L175" s="13" t="str">
        <f>VLOOKUP(C175,Table5[#All],4,0)</f>
        <v>Female</v>
      </c>
      <c r="M175" s="12" t="str">
        <f>VLOOKUP(D175,Table2[#All],2,0)</f>
        <v>Wireless Bluetooth Speaker</v>
      </c>
      <c r="N175" s="12" t="str">
        <f>VLOOKUP(D175,Table2[#All],3)</f>
        <v>Electronics</v>
      </c>
      <c r="O175" s="12" t="str">
        <f>VLOOKUP(D175,Table2[#All],4,0)</f>
        <v>Audio</v>
      </c>
      <c r="P175" s="12" t="str">
        <f>VLOOKUP(D175,Table2[#All],5,0)</f>
        <v>Reed-Schmidt</v>
      </c>
      <c r="Q175" s="12" t="str">
        <f>VLOOKUP(E175,Table6[#All],2,0)</f>
        <v>Black-Horn</v>
      </c>
      <c r="R175" s="12" t="str">
        <f>VLOOKUP(E175,Table6[#All],5,0)</f>
        <v>Outlet</v>
      </c>
      <c r="S175" s="12" t="str">
        <f>VLOOKUP(E175,Table6[#All],3,0)</f>
        <v>South</v>
      </c>
      <c r="T175" s="12" t="str">
        <f>VLOOKUP(E175,Table6[#All],4,0)</f>
        <v>North Nancyview</v>
      </c>
    </row>
    <row r="176" spans="1:20" x14ac:dyDescent="0.3">
      <c r="A176" s="11" t="s">
        <v>2131</v>
      </c>
      <c r="B176" s="12">
        <v>45267</v>
      </c>
      <c r="C176" s="12" t="s">
        <v>939</v>
      </c>
      <c r="D176" s="12" t="s">
        <v>1628</v>
      </c>
      <c r="E176" s="12" t="s">
        <v>1907</v>
      </c>
      <c r="F176" s="12" t="s">
        <v>1957</v>
      </c>
      <c r="G176" s="17">
        <v>4</v>
      </c>
      <c r="H176" s="20">
        <v>756.28</v>
      </c>
      <c r="I176" s="23">
        <v>0.05</v>
      </c>
      <c r="J176" s="25">
        <v>2873.864</v>
      </c>
      <c r="K176" s="25" t="str">
        <f>VLOOKUP(C176,Table5[#All],8,0)</f>
        <v>Platinum</v>
      </c>
      <c r="L176" s="13" t="str">
        <f>VLOOKUP(C176,Table5[#All],4,0)</f>
        <v>Female</v>
      </c>
      <c r="M176" s="12" t="str">
        <f>VLOOKUP(D176,Table2[#All],2,0)</f>
        <v>Outdoor Sports Water Bottle</v>
      </c>
      <c r="N176" s="12" t="str">
        <f>VLOOKUP(D176,Table2[#All],3)</f>
        <v>Sports</v>
      </c>
      <c r="O176" s="12" t="str">
        <f>VLOOKUP(D176,Table2[#All],4,0)</f>
        <v>Accessories</v>
      </c>
      <c r="P176" s="12" t="str">
        <f>VLOOKUP(D176,Table2[#All],5,0)</f>
        <v>Soto-Ellis</v>
      </c>
      <c r="Q176" s="12" t="str">
        <f>VLOOKUP(E176,Table6[#All],2,0)</f>
        <v>Martinez-Mullins</v>
      </c>
      <c r="R176" s="12" t="str">
        <f>VLOOKUP(E176,Table6[#All],5,0)</f>
        <v>Online</v>
      </c>
      <c r="S176" s="12" t="str">
        <f>VLOOKUP(E176,Table6[#All],3,0)</f>
        <v>South</v>
      </c>
      <c r="T176" s="12" t="str">
        <f>VLOOKUP(E176,Table6[#All],4,0)</f>
        <v>Williamsfurt</v>
      </c>
    </row>
    <row r="177" spans="1:20" x14ac:dyDescent="0.3">
      <c r="A177" s="11" t="s">
        <v>2132</v>
      </c>
      <c r="B177" s="12">
        <v>45641</v>
      </c>
      <c r="C177" s="12" t="s">
        <v>1189</v>
      </c>
      <c r="D177" s="12" t="s">
        <v>1852</v>
      </c>
      <c r="E177" s="12" t="s">
        <v>1885</v>
      </c>
      <c r="F177" s="12" t="s">
        <v>1952</v>
      </c>
      <c r="G177" s="17">
        <v>2</v>
      </c>
      <c r="H177" s="20">
        <v>707.65</v>
      </c>
      <c r="I177" s="23">
        <v>0.14000000000000001</v>
      </c>
      <c r="J177" s="25">
        <v>1217.1579999999999</v>
      </c>
      <c r="K177" s="25" t="str">
        <f>VLOOKUP(C177,Table5[#All],8,0)</f>
        <v>Gold</v>
      </c>
      <c r="L177" s="13" t="str">
        <f>VLOOKUP(C177,Table5[#All],4,0)</f>
        <v>Female</v>
      </c>
      <c r="M177" s="12" t="str">
        <f>VLOOKUP(D177,Table2[#All],2,0)</f>
        <v>Microwave Oven</v>
      </c>
      <c r="N177" s="12" t="str">
        <f>VLOOKUP(D177,Table2[#All],3)</f>
        <v>Home</v>
      </c>
      <c r="O177" s="12" t="str">
        <f>VLOOKUP(D177,Table2[#All],4,0)</f>
        <v>Appliances</v>
      </c>
      <c r="P177" s="12" t="str">
        <f>VLOOKUP(D177,Table2[#All],5,0)</f>
        <v>Green, Powell and Palmer</v>
      </c>
      <c r="Q177" s="12" t="str">
        <f>VLOOKUP(E177,Table6[#All],2,0)</f>
        <v>Martinez, Adkins and Johnson</v>
      </c>
      <c r="R177" s="12" t="str">
        <f>VLOOKUP(E177,Table6[#All],5,0)</f>
        <v>Flagship</v>
      </c>
      <c r="S177" s="12" t="str">
        <f>VLOOKUP(E177,Table6[#All],3,0)</f>
        <v>North</v>
      </c>
      <c r="T177" s="12" t="str">
        <f>VLOOKUP(E177,Table6[#All],4,0)</f>
        <v>Danielmouth</v>
      </c>
    </row>
    <row r="178" spans="1:20" x14ac:dyDescent="0.3">
      <c r="A178" s="11" t="s">
        <v>2133</v>
      </c>
      <c r="B178" s="12">
        <v>45371</v>
      </c>
      <c r="C178" s="12" t="s">
        <v>446</v>
      </c>
      <c r="D178" s="12" t="s">
        <v>1645</v>
      </c>
      <c r="E178" s="12" t="s">
        <v>1929</v>
      </c>
      <c r="F178" s="12" t="s">
        <v>1954</v>
      </c>
      <c r="G178" s="17">
        <v>1</v>
      </c>
      <c r="H178" s="20">
        <v>857.35</v>
      </c>
      <c r="I178" s="23">
        <v>0.28000000000000003</v>
      </c>
      <c r="J178" s="25">
        <v>617.29200000000003</v>
      </c>
      <c r="K178" s="25" t="str">
        <f>VLOOKUP(C178,Table5[#All],8,0)</f>
        <v>Silver</v>
      </c>
      <c r="L178" s="13" t="str">
        <f>VLOOKUP(C178,Table5[#All],4,0)</f>
        <v>Male</v>
      </c>
      <c r="M178" s="12" t="str">
        <f>VLOOKUP(D178,Table2[#All],2,0)</f>
        <v>Women's Scarf Set</v>
      </c>
      <c r="N178" s="12" t="str">
        <f>VLOOKUP(D178,Table2[#All],3)</f>
        <v>Clothing</v>
      </c>
      <c r="O178" s="12" t="str">
        <f>VLOOKUP(D178,Table2[#All],4,0)</f>
        <v>Accessories</v>
      </c>
      <c r="P178" s="12" t="str">
        <f>VLOOKUP(D178,Table2[#All],5,0)</f>
        <v>Brown and Sons</v>
      </c>
      <c r="Q178" s="12" t="str">
        <f>VLOOKUP(E178,Table6[#All],2,0)</f>
        <v>Shelton PLC</v>
      </c>
      <c r="R178" s="12" t="str">
        <f>VLOOKUP(E178,Table6[#All],5,0)</f>
        <v>Flagship</v>
      </c>
      <c r="S178" s="12" t="str">
        <f>VLOOKUP(E178,Table6[#All],3,0)</f>
        <v>North</v>
      </c>
      <c r="T178" s="12" t="str">
        <f>VLOOKUP(E178,Table6[#All],4,0)</f>
        <v>East Jenniferstad</v>
      </c>
    </row>
    <row r="179" spans="1:20" x14ac:dyDescent="0.3">
      <c r="A179" s="11" t="s">
        <v>2134</v>
      </c>
      <c r="B179" s="12">
        <v>45670</v>
      </c>
      <c r="C179" s="12" t="s">
        <v>2135</v>
      </c>
      <c r="D179" s="12" t="s">
        <v>1740</v>
      </c>
      <c r="E179" s="12" t="s">
        <v>1910</v>
      </c>
      <c r="F179" s="12" t="s">
        <v>1954</v>
      </c>
      <c r="G179" s="17">
        <v>1</v>
      </c>
      <c r="H179" s="20">
        <v>79</v>
      </c>
      <c r="I179" s="23">
        <v>0.04</v>
      </c>
      <c r="J179" s="25">
        <v>75.84</v>
      </c>
      <c r="K179" s="25" t="s">
        <v>19</v>
      </c>
      <c r="L179" s="13" t="s">
        <v>16</v>
      </c>
      <c r="M179" s="12" t="str">
        <f>VLOOKUP(D179,Table2[#All],2,0)</f>
        <v>Ceramic Plant Pot</v>
      </c>
      <c r="N179" s="12" t="str">
        <f>VLOOKUP(D179,Table2[#All],3)</f>
        <v>Home</v>
      </c>
      <c r="O179" s="12" t="str">
        <f>VLOOKUP(D179,Table2[#All],4,0)</f>
        <v>Decor</v>
      </c>
      <c r="P179" s="12" t="str">
        <f>VLOOKUP(D179,Table2[#All],5,0)</f>
        <v>Hatfield, Baird and Torres</v>
      </c>
      <c r="Q179" s="12" t="str">
        <f>VLOOKUP(E179,Table6[#All],2,0)</f>
        <v>Bean, Jones and Park</v>
      </c>
      <c r="R179" s="12" t="str">
        <f>VLOOKUP(E179,Table6[#All],5,0)</f>
        <v>Online</v>
      </c>
      <c r="S179" s="12" t="str">
        <f>VLOOKUP(E179,Table6[#All],3,0)</f>
        <v>West</v>
      </c>
      <c r="T179" s="12" t="str">
        <f>VLOOKUP(E179,Table6[#All],4,0)</f>
        <v>Thompsonborough</v>
      </c>
    </row>
    <row r="180" spans="1:20" x14ac:dyDescent="0.3">
      <c r="A180" s="11" t="s">
        <v>2136</v>
      </c>
      <c r="B180" s="12">
        <v>45885</v>
      </c>
      <c r="C180" s="12" t="s">
        <v>248</v>
      </c>
      <c r="D180" s="12" t="s">
        <v>1858</v>
      </c>
      <c r="E180" s="12" t="s">
        <v>1901</v>
      </c>
      <c r="F180" s="12" t="s">
        <v>1957</v>
      </c>
      <c r="G180" s="17">
        <v>4</v>
      </c>
      <c r="H180" s="20">
        <v>638.91</v>
      </c>
      <c r="I180" s="23">
        <v>0</v>
      </c>
      <c r="J180" s="25">
        <v>2555.64</v>
      </c>
      <c r="K180" s="25" t="str">
        <f>VLOOKUP(C180,Table5[#All],8,0)</f>
        <v>Silver</v>
      </c>
      <c r="L180" s="13" t="str">
        <f>VLOOKUP(C180,Table5[#All],4,0)</f>
        <v>Female</v>
      </c>
      <c r="M180" s="12" t="str">
        <f>VLOOKUP(D180,Table2[#All],2,0)</f>
        <v>Vitamin E Body Lotion</v>
      </c>
      <c r="N180" s="12" t="str">
        <f>VLOOKUP(D180,Table2[#All],3)</f>
        <v>Beauty</v>
      </c>
      <c r="O180" s="12" t="str">
        <f>VLOOKUP(D180,Table2[#All],4,0)</f>
        <v>Skincare</v>
      </c>
      <c r="P180" s="12" t="str">
        <f>VLOOKUP(D180,Table2[#All],5,0)</f>
        <v>Hoffman-Williams</v>
      </c>
      <c r="Q180" s="12" t="str">
        <f>VLOOKUP(E180,Table6[#All],2,0)</f>
        <v>Gray Ltd</v>
      </c>
      <c r="R180" s="12" t="str">
        <f>VLOOKUP(E180,Table6[#All],5,0)</f>
        <v>Outlet</v>
      </c>
      <c r="S180" s="12" t="str">
        <f>VLOOKUP(E180,Table6[#All],3,0)</f>
        <v>North</v>
      </c>
      <c r="T180" s="12" t="str">
        <f>VLOOKUP(E180,Table6[#All],4,0)</f>
        <v>New Michaelchester</v>
      </c>
    </row>
    <row r="181" spans="1:20" x14ac:dyDescent="0.3">
      <c r="A181" s="11" t="s">
        <v>2137</v>
      </c>
      <c r="B181" s="12">
        <v>45812</v>
      </c>
      <c r="C181" s="12" t="s">
        <v>299</v>
      </c>
      <c r="D181" s="12" t="s">
        <v>1708</v>
      </c>
      <c r="E181" s="12" t="s">
        <v>1880</v>
      </c>
      <c r="F181" s="12" t="s">
        <v>1952</v>
      </c>
      <c r="G181" s="17">
        <v>2</v>
      </c>
      <c r="H181" s="20">
        <v>522.16999999999996</v>
      </c>
      <c r="I181" s="23">
        <v>0.27</v>
      </c>
      <c r="J181" s="25">
        <v>762.36819999999989</v>
      </c>
      <c r="K181" s="25" t="str">
        <f>VLOOKUP(C181,Table5[#All],8,0)</f>
        <v>Platinum</v>
      </c>
      <c r="L181" s="13" t="str">
        <f>VLOOKUP(C181,Table5[#All],4,0)</f>
        <v>Female</v>
      </c>
      <c r="M181" s="12" t="str">
        <f>VLOOKUP(D181,Table2[#All],2,0)</f>
        <v>High-Grip Football</v>
      </c>
      <c r="N181" s="12" t="str">
        <f>VLOOKUP(D181,Table2[#All],3)</f>
        <v>Sports</v>
      </c>
      <c r="O181" s="12" t="str">
        <f>VLOOKUP(D181,Table2[#All],4,0)</f>
        <v>Team Sports</v>
      </c>
      <c r="P181" s="12" t="str">
        <f>VLOOKUP(D181,Table2[#All],5,0)</f>
        <v>Bridges, Banks and Cummings</v>
      </c>
      <c r="Q181" s="12" t="str">
        <f>VLOOKUP(E181,Table6[#All],2,0)</f>
        <v>Rivera-Warner</v>
      </c>
      <c r="R181" s="12" t="str">
        <f>VLOOKUP(E181,Table6[#All],5,0)</f>
        <v>Flagship</v>
      </c>
      <c r="S181" s="12" t="str">
        <f>VLOOKUP(E181,Table6[#All],3,0)</f>
        <v>East</v>
      </c>
      <c r="T181" s="12" t="str">
        <f>VLOOKUP(E181,Table6[#All],4,0)</f>
        <v>Washingtonfurt</v>
      </c>
    </row>
    <row r="182" spans="1:20" x14ac:dyDescent="0.3">
      <c r="A182" s="11" t="s">
        <v>2138</v>
      </c>
      <c r="B182" s="12">
        <v>45235</v>
      </c>
      <c r="C182" s="12" t="s">
        <v>1482</v>
      </c>
      <c r="D182" s="12" t="s">
        <v>1689</v>
      </c>
      <c r="E182" s="12" t="s">
        <v>1922</v>
      </c>
      <c r="F182" s="12" t="s">
        <v>1952</v>
      </c>
      <c r="G182" s="17">
        <v>3</v>
      </c>
      <c r="H182" s="20">
        <v>954.29</v>
      </c>
      <c r="I182" s="23">
        <v>0.27</v>
      </c>
      <c r="J182" s="25">
        <v>2089.8951000000002</v>
      </c>
      <c r="K182" s="25" t="str">
        <f>VLOOKUP(C182,Table5[#All],8,0)</f>
        <v>Gold</v>
      </c>
      <c r="L182" s="13" t="str">
        <f>VLOOKUP(C182,Table5[#All],4,0)</f>
        <v>Male</v>
      </c>
      <c r="M182" s="12" t="str">
        <f>VLOOKUP(D182,Table2[#All],2,0)</f>
        <v>Portable Power Bank</v>
      </c>
      <c r="N182" s="12" t="str">
        <f>VLOOKUP(D182,Table2[#All],3)</f>
        <v>Electronics</v>
      </c>
      <c r="O182" s="12" t="str">
        <f>VLOOKUP(D182,Table2[#All],4,0)</f>
        <v>Mobile</v>
      </c>
      <c r="P182" s="12" t="str">
        <f>VLOOKUP(D182,Table2[#All],5,0)</f>
        <v>Cummings and Sons</v>
      </c>
      <c r="Q182" s="12" t="str">
        <f>VLOOKUP(E182,Table6[#All],2,0)</f>
        <v>Thomas, Bridges and Harris</v>
      </c>
      <c r="R182" s="12" t="str">
        <f>VLOOKUP(E182,Table6[#All],5,0)</f>
        <v>Online</v>
      </c>
      <c r="S182" s="12" t="str">
        <f>VLOOKUP(E182,Table6[#All],3,0)</f>
        <v>North</v>
      </c>
      <c r="T182" s="12" t="str">
        <f>VLOOKUP(E182,Table6[#All],4,0)</f>
        <v>Sabrinatown</v>
      </c>
    </row>
    <row r="183" spans="1:20" x14ac:dyDescent="0.3">
      <c r="A183" s="11" t="s">
        <v>2139</v>
      </c>
      <c r="B183" s="12">
        <v>45710</v>
      </c>
      <c r="C183" s="12" t="s">
        <v>1436</v>
      </c>
      <c r="D183" s="12" t="s">
        <v>1670</v>
      </c>
      <c r="E183" s="12" t="s">
        <v>1925</v>
      </c>
      <c r="F183" s="12" t="s">
        <v>1954</v>
      </c>
      <c r="G183" s="17">
        <v>3</v>
      </c>
      <c r="H183" s="20">
        <v>53.92</v>
      </c>
      <c r="I183" s="23">
        <v>0.15</v>
      </c>
      <c r="J183" s="25">
        <v>137.49600000000001</v>
      </c>
      <c r="K183" s="25" t="str">
        <f>VLOOKUP(C183,Table5[#All],8,0)</f>
        <v>Silver</v>
      </c>
      <c r="L183" s="13" t="str">
        <f>VLOOKUP(C183,Table5[#All],4,0)</f>
        <v>Female</v>
      </c>
      <c r="M183" s="12" t="str">
        <f>VLOOKUP(D183,Table2[#All],2,0)</f>
        <v>Modern Wall Clock</v>
      </c>
      <c r="N183" s="12" t="str">
        <f>VLOOKUP(D183,Table2[#All],3)</f>
        <v>Home</v>
      </c>
      <c r="O183" s="12" t="str">
        <f>VLOOKUP(D183,Table2[#All],4,0)</f>
        <v>Decor</v>
      </c>
      <c r="P183" s="12" t="str">
        <f>VLOOKUP(D183,Table2[#All],5,0)</f>
        <v>Weiss-Watson</v>
      </c>
      <c r="Q183" s="12" t="str">
        <f>VLOOKUP(E183,Table6[#All],2,0)</f>
        <v>Gardner, Humphrey and Contreras</v>
      </c>
      <c r="R183" s="12" t="str">
        <f>VLOOKUP(E183,Table6[#All],5,0)</f>
        <v>Flagship</v>
      </c>
      <c r="S183" s="12" t="str">
        <f>VLOOKUP(E183,Table6[#All],3,0)</f>
        <v>East</v>
      </c>
      <c r="T183" s="12" t="str">
        <f>VLOOKUP(E183,Table6[#All],4,0)</f>
        <v>Johnsonville</v>
      </c>
    </row>
    <row r="184" spans="1:20" x14ac:dyDescent="0.3">
      <c r="A184" s="11" t="s">
        <v>2140</v>
      </c>
      <c r="B184" s="12">
        <v>45753</v>
      </c>
      <c r="C184" s="12" t="s">
        <v>1246</v>
      </c>
      <c r="D184" s="12" t="s">
        <v>1673</v>
      </c>
      <c r="E184" s="12" t="s">
        <v>1880</v>
      </c>
      <c r="F184" s="12" t="s">
        <v>1957</v>
      </c>
      <c r="G184" s="17">
        <v>4</v>
      </c>
      <c r="H184" s="20">
        <v>741.88</v>
      </c>
      <c r="I184" s="23">
        <v>0.02</v>
      </c>
      <c r="J184" s="25">
        <v>2908.1696000000002</v>
      </c>
      <c r="K184" s="25" t="str">
        <f>VLOOKUP(C184,Table5[#All],8,0)</f>
        <v>Silver</v>
      </c>
      <c r="L184" s="13" t="str">
        <f>VLOOKUP(C184,Table5[#All],4,0)</f>
        <v>Female</v>
      </c>
      <c r="M184" s="12" t="str">
        <f>VLOOKUP(D184,Table2[#All],2,0)</f>
        <v>Gaming Mechanical Keyboard</v>
      </c>
      <c r="N184" s="12" t="str">
        <f>VLOOKUP(D184,Table2[#All],3)</f>
        <v>Electronics</v>
      </c>
      <c r="O184" s="12" t="str">
        <f>VLOOKUP(D184,Table2[#All],4,0)</f>
        <v>Computer</v>
      </c>
      <c r="P184" s="12" t="str">
        <f>VLOOKUP(D184,Table2[#All],5,0)</f>
        <v>Lucero LLC</v>
      </c>
      <c r="Q184" s="12" t="str">
        <f>VLOOKUP(E184,Table6[#All],2,0)</f>
        <v>Rivera-Warner</v>
      </c>
      <c r="R184" s="12" t="str">
        <f>VLOOKUP(E184,Table6[#All],5,0)</f>
        <v>Flagship</v>
      </c>
      <c r="S184" s="12" t="str">
        <f>VLOOKUP(E184,Table6[#All],3,0)</f>
        <v>East</v>
      </c>
      <c r="T184" s="12" t="str">
        <f>VLOOKUP(E184,Table6[#All],4,0)</f>
        <v>Washingtonfurt</v>
      </c>
    </row>
    <row r="185" spans="1:20" x14ac:dyDescent="0.3">
      <c r="A185" s="11" t="s">
        <v>2141</v>
      </c>
      <c r="B185" s="12">
        <v>45594</v>
      </c>
      <c r="C185" s="12" t="s">
        <v>138</v>
      </c>
      <c r="D185" s="12" t="s">
        <v>1711</v>
      </c>
      <c r="E185" s="12" t="s">
        <v>1894</v>
      </c>
      <c r="F185" s="12" t="s">
        <v>1954</v>
      </c>
      <c r="G185" s="17">
        <v>1</v>
      </c>
      <c r="H185" s="20">
        <v>547.09</v>
      </c>
      <c r="I185" s="23">
        <v>0.01</v>
      </c>
      <c r="J185" s="25">
        <v>541.6191</v>
      </c>
      <c r="K185" s="25" t="str">
        <f>VLOOKUP(C185,Table5[#All],8,0)</f>
        <v>Platinum</v>
      </c>
      <c r="L185" s="13" t="str">
        <f>VLOOKUP(C185,Table5[#All],4,0)</f>
        <v>Male</v>
      </c>
      <c r="M185" s="12" t="str">
        <f>VLOOKUP(D185,Table2[#All],2,0)</f>
        <v>Men's Winter Jacket</v>
      </c>
      <c r="N185" s="12" t="str">
        <f>VLOOKUP(D185,Table2[#All],3)</f>
        <v>Clothing</v>
      </c>
      <c r="O185" s="12" t="str">
        <f>VLOOKUP(D185,Table2[#All],4,0)</f>
        <v>Outerwear</v>
      </c>
      <c r="P185" s="12" t="str">
        <f>VLOOKUP(D185,Table2[#All],5,0)</f>
        <v>Kelly, Smith and Perez</v>
      </c>
      <c r="Q185" s="12" t="str">
        <f>VLOOKUP(E185,Table6[#All],2,0)</f>
        <v>Johnson-Wright</v>
      </c>
      <c r="R185" s="12" t="str">
        <f>VLOOKUP(E185,Table6[#All],5,0)</f>
        <v>Outlet</v>
      </c>
      <c r="S185" s="12" t="str">
        <f>VLOOKUP(E185,Table6[#All],3,0)</f>
        <v>North</v>
      </c>
      <c r="T185" s="12" t="str">
        <f>VLOOKUP(E185,Table6[#All],4,0)</f>
        <v>Hoodberg</v>
      </c>
    </row>
    <row r="186" spans="1:20" x14ac:dyDescent="0.3">
      <c r="A186" s="11" t="s">
        <v>2142</v>
      </c>
      <c r="B186" s="12">
        <v>45686</v>
      </c>
      <c r="C186" s="12" t="s">
        <v>1513</v>
      </c>
      <c r="D186" s="12" t="s">
        <v>1843</v>
      </c>
      <c r="E186" s="12" t="s">
        <v>1894</v>
      </c>
      <c r="F186" s="12" t="s">
        <v>1954</v>
      </c>
      <c r="G186" s="17">
        <v>1</v>
      </c>
      <c r="H186" s="20">
        <v>789.35</v>
      </c>
      <c r="I186" s="23">
        <v>0.14000000000000001</v>
      </c>
      <c r="J186" s="25">
        <v>678.84100000000001</v>
      </c>
      <c r="K186" s="25" t="str">
        <f>VLOOKUP(C186,Table5[#All],8,0)</f>
        <v>Silver</v>
      </c>
      <c r="L186" s="13" t="str">
        <f>VLOOKUP(C186,Table5[#All],4,0)</f>
        <v>Female</v>
      </c>
      <c r="M186" s="12" t="str">
        <f>VLOOKUP(D186,Table2[#All],2,0)</f>
        <v>Face Foundation Kit</v>
      </c>
      <c r="N186" s="12" t="str">
        <f>VLOOKUP(D186,Table2[#All],3)</f>
        <v>Beauty</v>
      </c>
      <c r="O186" s="12" t="str">
        <f>VLOOKUP(D186,Table2[#All],4,0)</f>
        <v>Makeup</v>
      </c>
      <c r="P186" s="12" t="str">
        <f>VLOOKUP(D186,Table2[#All],5,0)</f>
        <v>Taylor-Elliott</v>
      </c>
      <c r="Q186" s="12" t="str">
        <f>VLOOKUP(E186,Table6[#All],2,0)</f>
        <v>Johnson-Wright</v>
      </c>
      <c r="R186" s="12" t="str">
        <f>VLOOKUP(E186,Table6[#All],5,0)</f>
        <v>Outlet</v>
      </c>
      <c r="S186" s="12" t="str">
        <f>VLOOKUP(E186,Table6[#All],3,0)</f>
        <v>North</v>
      </c>
      <c r="T186" s="12" t="str">
        <f>VLOOKUP(E186,Table6[#All],4,0)</f>
        <v>Hoodberg</v>
      </c>
    </row>
    <row r="187" spans="1:20" x14ac:dyDescent="0.3">
      <c r="A187" s="11" t="s">
        <v>2143</v>
      </c>
      <c r="B187" s="12">
        <v>45354</v>
      </c>
      <c r="C187" s="12" t="s">
        <v>1339</v>
      </c>
      <c r="D187" s="12" t="s">
        <v>1764</v>
      </c>
      <c r="E187" s="12" t="s">
        <v>1894</v>
      </c>
      <c r="F187" s="12" t="s">
        <v>1957</v>
      </c>
      <c r="G187" s="17">
        <v>3</v>
      </c>
      <c r="H187" s="20">
        <v>476.78</v>
      </c>
      <c r="I187" s="23">
        <v>0.09</v>
      </c>
      <c r="J187" s="25">
        <v>1301.6094000000001</v>
      </c>
      <c r="K187" s="25" t="str">
        <f>VLOOKUP(C187,Table5[#All],8,0)</f>
        <v>Bronze</v>
      </c>
      <c r="L187" s="13" t="str">
        <f>VLOOKUP(C187,Table5[#All],4,0)</f>
        <v>Female</v>
      </c>
      <c r="M187" s="12" t="str">
        <f>VLOOKUP(D187,Table2[#All],2,0)</f>
        <v>Organic Sunscreen Lotion</v>
      </c>
      <c r="N187" s="12" t="str">
        <f>VLOOKUP(D187,Table2[#All],3)</f>
        <v>Beauty</v>
      </c>
      <c r="O187" s="12" t="str">
        <f>VLOOKUP(D187,Table2[#All],4,0)</f>
        <v>Skincare</v>
      </c>
      <c r="P187" s="12" t="str">
        <f>VLOOKUP(D187,Table2[#All],5,0)</f>
        <v>Anderson-Riley</v>
      </c>
      <c r="Q187" s="12" t="str">
        <f>VLOOKUP(E187,Table6[#All],2,0)</f>
        <v>Johnson-Wright</v>
      </c>
      <c r="R187" s="12" t="str">
        <f>VLOOKUP(E187,Table6[#All],5,0)</f>
        <v>Outlet</v>
      </c>
      <c r="S187" s="12" t="str">
        <f>VLOOKUP(E187,Table6[#All],3,0)</f>
        <v>North</v>
      </c>
      <c r="T187" s="12" t="str">
        <f>VLOOKUP(E187,Table6[#All],4,0)</f>
        <v>Hoodberg</v>
      </c>
    </row>
    <row r="188" spans="1:20" x14ac:dyDescent="0.3">
      <c r="A188" s="11" t="s">
        <v>2144</v>
      </c>
      <c r="B188" s="12">
        <v>45600</v>
      </c>
      <c r="C188" s="12" t="s">
        <v>1411</v>
      </c>
      <c r="D188" s="12" t="s">
        <v>1813</v>
      </c>
      <c r="E188" s="12" t="s">
        <v>1938</v>
      </c>
      <c r="F188" s="12" t="s">
        <v>1954</v>
      </c>
      <c r="G188" s="17">
        <v>2</v>
      </c>
      <c r="H188" s="20">
        <v>504.26</v>
      </c>
      <c r="I188" s="23">
        <v>0.04</v>
      </c>
      <c r="J188" s="25">
        <v>968.17919999999992</v>
      </c>
      <c r="K188" s="25" t="str">
        <f>VLOOKUP(C188,Table5[#All],8,0)</f>
        <v>Platinum</v>
      </c>
      <c r="L188" s="13" t="str">
        <f>VLOOKUP(C188,Table5[#All],4,0)</f>
        <v>Female</v>
      </c>
      <c r="M188" s="12" t="str">
        <f>VLOOKUP(D188,Table2[#All],2,0)</f>
        <v>Decorative Lamp Shade</v>
      </c>
      <c r="N188" s="12" t="str">
        <f>VLOOKUP(D188,Table2[#All],3)</f>
        <v>Home</v>
      </c>
      <c r="O188" s="12" t="str">
        <f>VLOOKUP(D188,Table2[#All],4,0)</f>
        <v>Lighting</v>
      </c>
      <c r="P188" s="12" t="str">
        <f>VLOOKUP(D188,Table2[#All],5,0)</f>
        <v>Ramirez-Hanson</v>
      </c>
      <c r="Q188" s="12" t="str">
        <f>VLOOKUP(E188,Table6[#All],2,0)</f>
        <v>Guerrero-Schmitt</v>
      </c>
      <c r="R188" s="12" t="str">
        <f>VLOOKUP(E188,Table6[#All],5,0)</f>
        <v>Flagship</v>
      </c>
      <c r="S188" s="12" t="str">
        <f>VLOOKUP(E188,Table6[#All],3,0)</f>
        <v>East</v>
      </c>
      <c r="T188" s="12" t="str">
        <f>VLOOKUP(E188,Table6[#All],4,0)</f>
        <v>East Stevechester</v>
      </c>
    </row>
    <row r="189" spans="1:20" x14ac:dyDescent="0.3">
      <c r="A189" s="11" t="s">
        <v>2145</v>
      </c>
      <c r="B189" s="12">
        <v>45538</v>
      </c>
      <c r="C189" s="12" t="s">
        <v>876</v>
      </c>
      <c r="D189" s="12" t="s">
        <v>1819</v>
      </c>
      <c r="E189" s="12" t="s">
        <v>1904</v>
      </c>
      <c r="F189" s="12" t="s">
        <v>1957</v>
      </c>
      <c r="G189" s="17">
        <v>2</v>
      </c>
      <c r="H189" s="20">
        <v>549.33000000000004</v>
      </c>
      <c r="I189" s="23">
        <v>0.01</v>
      </c>
      <c r="J189" s="25">
        <v>1087.6733999999999</v>
      </c>
      <c r="K189" s="25" t="str">
        <f>VLOOKUP(C189,Table5[#All],8,0)</f>
        <v>Gold</v>
      </c>
      <c r="L189" s="13" t="str">
        <f>VLOOKUP(C189,Table5[#All],4,0)</f>
        <v>Female</v>
      </c>
      <c r="M189" s="12" t="str">
        <f>VLOOKUP(D189,Table2[#All],2,0)</f>
        <v>Badminton Racket Set</v>
      </c>
      <c r="N189" s="12" t="str">
        <f>VLOOKUP(D189,Table2[#All],3)</f>
        <v>Sports</v>
      </c>
      <c r="O189" s="12" t="str">
        <f>VLOOKUP(D189,Table2[#All],4,0)</f>
        <v>Equipment</v>
      </c>
      <c r="P189" s="12" t="str">
        <f>VLOOKUP(D189,Table2[#All],5,0)</f>
        <v>Robinson-Brown</v>
      </c>
      <c r="Q189" s="12" t="str">
        <f>VLOOKUP(E189,Table6[#All],2,0)</f>
        <v>Benson-Elliott</v>
      </c>
      <c r="R189" s="12" t="str">
        <f>VLOOKUP(E189,Table6[#All],5,0)</f>
        <v>Online</v>
      </c>
      <c r="S189" s="12" t="str">
        <f>VLOOKUP(E189,Table6[#All],3,0)</f>
        <v>East</v>
      </c>
      <c r="T189" s="12" t="str">
        <f>VLOOKUP(E189,Table6[#All],4,0)</f>
        <v>Port Josephberg</v>
      </c>
    </row>
    <row r="190" spans="1:20" x14ac:dyDescent="0.3">
      <c r="A190" s="11" t="s">
        <v>2146</v>
      </c>
      <c r="B190" s="12">
        <v>45411</v>
      </c>
      <c r="C190" s="12" t="s">
        <v>1204</v>
      </c>
      <c r="D190" s="12" t="s">
        <v>1566</v>
      </c>
      <c r="E190" s="12" t="s">
        <v>1894</v>
      </c>
      <c r="F190" s="12" t="s">
        <v>1952</v>
      </c>
      <c r="G190" s="17">
        <v>3</v>
      </c>
      <c r="H190" s="20">
        <v>620.22</v>
      </c>
      <c r="I190" s="23">
        <v>0.04</v>
      </c>
      <c r="J190" s="25">
        <v>1786.2336</v>
      </c>
      <c r="K190" s="25" t="str">
        <f>VLOOKUP(C190,Table5[#All],8,0)</f>
        <v>Gold</v>
      </c>
      <c r="L190" s="13" t="str">
        <f>VLOOKUP(C190,Table5[#All],4,0)</f>
        <v>Female</v>
      </c>
      <c r="M190" s="12" t="str">
        <f>VLOOKUP(D190,Table2[#All],2,0)</f>
        <v>Women's Yoga Pants</v>
      </c>
      <c r="N190" s="12" t="str">
        <f>VLOOKUP(D190,Table2[#All],3)</f>
        <v>Electronics</v>
      </c>
      <c r="O190" s="12" t="str">
        <f>VLOOKUP(D190,Table2[#All],4,0)</f>
        <v>Bottoms</v>
      </c>
      <c r="P190" s="12" t="str">
        <f>VLOOKUP(D190,Table2[#All],5,0)</f>
        <v>Gonzales-Davis</v>
      </c>
      <c r="Q190" s="12" t="str">
        <f>VLOOKUP(E190,Table6[#All],2,0)</f>
        <v>Johnson-Wright</v>
      </c>
      <c r="R190" s="12" t="str">
        <f>VLOOKUP(E190,Table6[#All],5,0)</f>
        <v>Outlet</v>
      </c>
      <c r="S190" s="12" t="str">
        <f>VLOOKUP(E190,Table6[#All],3,0)</f>
        <v>North</v>
      </c>
      <c r="T190" s="12" t="str">
        <f>VLOOKUP(E190,Table6[#All],4,0)</f>
        <v>Hoodberg</v>
      </c>
    </row>
    <row r="191" spans="1:20" x14ac:dyDescent="0.3">
      <c r="A191" s="11" t="s">
        <v>2147</v>
      </c>
      <c r="B191" s="12">
        <v>45411</v>
      </c>
      <c r="C191" s="12" t="s">
        <v>333</v>
      </c>
      <c r="D191" s="12" t="s">
        <v>1711</v>
      </c>
      <c r="E191" s="12" t="s">
        <v>1894</v>
      </c>
      <c r="F191" s="12" t="s">
        <v>1957</v>
      </c>
      <c r="G191" s="17">
        <v>1</v>
      </c>
      <c r="H191" s="20">
        <v>580.76</v>
      </c>
      <c r="I191" s="23">
        <v>0.1</v>
      </c>
      <c r="J191" s="25">
        <v>522.68399999999997</v>
      </c>
      <c r="K191" s="25" t="str">
        <f>VLOOKUP(C191,Table5[#All],8,0)</f>
        <v>Silver</v>
      </c>
      <c r="L191" s="13" t="str">
        <f>VLOOKUP(C191,Table5[#All],4,0)</f>
        <v>Female</v>
      </c>
      <c r="M191" s="12" t="str">
        <f>VLOOKUP(D191,Table2[#All],2,0)</f>
        <v>Men's Winter Jacket</v>
      </c>
      <c r="N191" s="12" t="str">
        <f>VLOOKUP(D191,Table2[#All],3)</f>
        <v>Clothing</v>
      </c>
      <c r="O191" s="12" t="str">
        <f>VLOOKUP(D191,Table2[#All],4,0)</f>
        <v>Outerwear</v>
      </c>
      <c r="P191" s="12" t="str">
        <f>VLOOKUP(D191,Table2[#All],5,0)</f>
        <v>Kelly, Smith and Perez</v>
      </c>
      <c r="Q191" s="12" t="str">
        <f>VLOOKUP(E191,Table6[#All],2,0)</f>
        <v>Johnson-Wright</v>
      </c>
      <c r="R191" s="12" t="str">
        <f>VLOOKUP(E191,Table6[#All],5,0)</f>
        <v>Outlet</v>
      </c>
      <c r="S191" s="12" t="str">
        <f>VLOOKUP(E191,Table6[#All],3,0)</f>
        <v>North</v>
      </c>
      <c r="T191" s="12" t="str">
        <f>VLOOKUP(E191,Table6[#All],4,0)</f>
        <v>Hoodberg</v>
      </c>
    </row>
    <row r="192" spans="1:20" x14ac:dyDescent="0.3">
      <c r="A192" s="11" t="s">
        <v>2148</v>
      </c>
      <c r="B192" s="12">
        <v>45775</v>
      </c>
      <c r="C192" s="12" t="s">
        <v>1060</v>
      </c>
      <c r="D192" s="12" t="s">
        <v>1789</v>
      </c>
      <c r="E192" s="12" t="s">
        <v>1914</v>
      </c>
      <c r="F192" s="12" t="s">
        <v>1954</v>
      </c>
      <c r="G192" s="17">
        <v>3</v>
      </c>
      <c r="H192" s="20">
        <v>444.55</v>
      </c>
      <c r="I192" s="23">
        <v>0.14000000000000001</v>
      </c>
      <c r="J192" s="25">
        <v>1146.9390000000001</v>
      </c>
      <c r="K192" s="25" t="str">
        <f>VLOOKUP(C192,Table5[#All],8,0)</f>
        <v>Silver</v>
      </c>
      <c r="L192" s="13" t="str">
        <f>VLOOKUP(C192,Table5[#All],4,0)</f>
        <v>Female</v>
      </c>
      <c r="M192" s="12" t="str">
        <f>VLOOKUP(D192,Table2[#All],2,0)</f>
        <v>Hair Repair Oil Treatment</v>
      </c>
      <c r="N192" s="12" t="str">
        <f>VLOOKUP(D192,Table2[#All],3)</f>
        <v>Beauty</v>
      </c>
      <c r="O192" s="12" t="str">
        <f>VLOOKUP(D192,Table2[#All],4,0)</f>
        <v>Haircare</v>
      </c>
      <c r="P192" s="12" t="str">
        <f>VLOOKUP(D192,Table2[#All],5,0)</f>
        <v>Hopkins Ltd</v>
      </c>
      <c r="Q192" s="12" t="str">
        <f>VLOOKUP(E192,Table6[#All],2,0)</f>
        <v>Moore, Padilla and Butler</v>
      </c>
      <c r="R192" s="12" t="str">
        <f>VLOOKUP(E192,Table6[#All],5,0)</f>
        <v>Flagship</v>
      </c>
      <c r="S192" s="12" t="str">
        <f>VLOOKUP(E192,Table6[#All],3,0)</f>
        <v>South</v>
      </c>
      <c r="T192" s="12" t="str">
        <f>VLOOKUP(E192,Table6[#All],4,0)</f>
        <v>East Johnstad</v>
      </c>
    </row>
    <row r="193" spans="1:20" x14ac:dyDescent="0.3">
      <c r="A193" s="11" t="s">
        <v>2149</v>
      </c>
      <c r="B193" s="12">
        <v>45459</v>
      </c>
      <c r="C193" s="12" t="s">
        <v>476</v>
      </c>
      <c r="D193" s="12" t="s">
        <v>1711</v>
      </c>
      <c r="E193" s="12" t="s">
        <v>1938</v>
      </c>
      <c r="F193" s="12" t="s">
        <v>1954</v>
      </c>
      <c r="G193" s="17">
        <v>1</v>
      </c>
      <c r="H193" s="20">
        <v>804.9</v>
      </c>
      <c r="I193" s="23">
        <v>0.03</v>
      </c>
      <c r="J193" s="25">
        <v>780.75299999999993</v>
      </c>
      <c r="K193" s="25" t="str">
        <f>VLOOKUP(C193,Table5[#All],8,0)</f>
        <v>Gold</v>
      </c>
      <c r="L193" s="13" t="str">
        <f>VLOOKUP(C193,Table5[#All],4,0)</f>
        <v>Male</v>
      </c>
      <c r="M193" s="12" t="str">
        <f>VLOOKUP(D193,Table2[#All],2,0)</f>
        <v>Men's Winter Jacket</v>
      </c>
      <c r="N193" s="12" t="str">
        <f>VLOOKUP(D193,Table2[#All],3)</f>
        <v>Clothing</v>
      </c>
      <c r="O193" s="12" t="str">
        <f>VLOOKUP(D193,Table2[#All],4,0)</f>
        <v>Outerwear</v>
      </c>
      <c r="P193" s="12" t="str">
        <f>VLOOKUP(D193,Table2[#All],5,0)</f>
        <v>Kelly, Smith and Perez</v>
      </c>
      <c r="Q193" s="12" t="str">
        <f>VLOOKUP(E193,Table6[#All],2,0)</f>
        <v>Guerrero-Schmitt</v>
      </c>
      <c r="R193" s="12" t="str">
        <f>VLOOKUP(E193,Table6[#All],5,0)</f>
        <v>Flagship</v>
      </c>
      <c r="S193" s="12" t="str">
        <f>VLOOKUP(E193,Table6[#All],3,0)</f>
        <v>East</v>
      </c>
      <c r="T193" s="12" t="str">
        <f>VLOOKUP(E193,Table6[#All],4,0)</f>
        <v>East Stevechester</v>
      </c>
    </row>
    <row r="194" spans="1:20" x14ac:dyDescent="0.3">
      <c r="A194" s="11" t="s">
        <v>2150</v>
      </c>
      <c r="B194" s="12">
        <v>45617</v>
      </c>
      <c r="C194" s="12" t="s">
        <v>1327</v>
      </c>
      <c r="D194" s="12" t="s">
        <v>1852</v>
      </c>
      <c r="E194" s="12" t="s">
        <v>1927</v>
      </c>
      <c r="F194" s="12" t="s">
        <v>1957</v>
      </c>
      <c r="G194" s="17">
        <v>3</v>
      </c>
      <c r="H194" s="20">
        <v>361.65</v>
      </c>
      <c r="I194" s="23">
        <v>0.15</v>
      </c>
      <c r="J194" s="25">
        <v>922.20749999999987</v>
      </c>
      <c r="K194" s="25" t="str">
        <f>VLOOKUP(C194,Table5[#All],8,0)</f>
        <v>Bronze</v>
      </c>
      <c r="L194" s="13" t="str">
        <f>VLOOKUP(C194,Table5[#All],4,0)</f>
        <v>Male</v>
      </c>
      <c r="M194" s="12" t="str">
        <f>VLOOKUP(D194,Table2[#All],2,0)</f>
        <v>Microwave Oven</v>
      </c>
      <c r="N194" s="12" t="str">
        <f>VLOOKUP(D194,Table2[#All],3)</f>
        <v>Home</v>
      </c>
      <c r="O194" s="12" t="str">
        <f>VLOOKUP(D194,Table2[#All],4,0)</f>
        <v>Appliances</v>
      </c>
      <c r="P194" s="12" t="str">
        <f>VLOOKUP(D194,Table2[#All],5,0)</f>
        <v>Green, Powell and Palmer</v>
      </c>
      <c r="Q194" s="12" t="str">
        <f>VLOOKUP(E194,Table6[#All],2,0)</f>
        <v>Mcdonald Inc</v>
      </c>
      <c r="R194" s="12" t="str">
        <f>VLOOKUP(E194,Table6[#All],5,0)</f>
        <v>Outlet</v>
      </c>
      <c r="S194" s="12" t="str">
        <f>VLOOKUP(E194,Table6[#All],3,0)</f>
        <v>South</v>
      </c>
      <c r="T194" s="12" t="str">
        <f>VLOOKUP(E194,Table6[#All],4,0)</f>
        <v>Christopherland</v>
      </c>
    </row>
    <row r="195" spans="1:20" x14ac:dyDescent="0.3">
      <c r="A195" s="11" t="s">
        <v>2151</v>
      </c>
      <c r="B195" s="12">
        <v>45763</v>
      </c>
      <c r="C195" s="12" t="s">
        <v>547</v>
      </c>
      <c r="D195" s="12" t="s">
        <v>1579</v>
      </c>
      <c r="E195" s="12" t="s">
        <v>1897</v>
      </c>
      <c r="F195" s="12" t="s">
        <v>1952</v>
      </c>
      <c r="G195" s="17">
        <v>1</v>
      </c>
      <c r="H195" s="20">
        <v>271.76</v>
      </c>
      <c r="I195" s="23">
        <v>0.03</v>
      </c>
      <c r="J195" s="25">
        <v>263.60719999999998</v>
      </c>
      <c r="K195" s="25" t="str">
        <f>VLOOKUP(C195,Table5[#All],8,0)</f>
        <v>Silver</v>
      </c>
      <c r="L195" s="13" t="str">
        <f>VLOOKUP(C195,Table5[#All],4,0)</f>
        <v>Male</v>
      </c>
      <c r="M195" s="12" t="str">
        <f>VLOOKUP(D195,Table2[#All],2,0)</f>
        <v>LED Table Lamp</v>
      </c>
      <c r="N195" s="12" t="str">
        <f>VLOOKUP(D195,Table2[#All],3)</f>
        <v>Clothing</v>
      </c>
      <c r="O195" s="12" t="str">
        <f>VLOOKUP(D195,Table2[#All],4,0)</f>
        <v>Lighting</v>
      </c>
      <c r="P195" s="12" t="str">
        <f>VLOOKUP(D195,Table2[#All],5,0)</f>
        <v>Harrell LLC</v>
      </c>
      <c r="Q195" s="12" t="str">
        <f>VLOOKUP(E195,Table6[#All],2,0)</f>
        <v>Alexander Group</v>
      </c>
      <c r="R195" s="12" t="str">
        <f>VLOOKUP(E195,Table6[#All],5,0)</f>
        <v>Online</v>
      </c>
      <c r="S195" s="12" t="str">
        <f>VLOOKUP(E195,Table6[#All],3,0)</f>
        <v>South</v>
      </c>
      <c r="T195" s="12" t="str">
        <f>VLOOKUP(E195,Table6[#All],4,0)</f>
        <v>Port Sharon</v>
      </c>
    </row>
    <row r="196" spans="1:20" x14ac:dyDescent="0.3">
      <c r="A196" s="11" t="s">
        <v>2152</v>
      </c>
      <c r="B196" s="12">
        <v>45618</v>
      </c>
      <c r="C196" s="12" t="s">
        <v>1027</v>
      </c>
      <c r="D196" s="12" t="s">
        <v>1721</v>
      </c>
      <c r="E196" s="12" t="s">
        <v>1917</v>
      </c>
      <c r="F196" s="12" t="s">
        <v>1957</v>
      </c>
      <c r="G196" s="17">
        <v>3</v>
      </c>
      <c r="H196" s="20">
        <v>958.15</v>
      </c>
      <c r="I196" s="23">
        <v>0.24</v>
      </c>
      <c r="J196" s="25">
        <v>2184.5819999999999</v>
      </c>
      <c r="K196" s="25" t="str">
        <f>VLOOKUP(C196,Table5[#All],8,0)</f>
        <v>Platinum</v>
      </c>
      <c r="L196" s="13" t="str">
        <f>VLOOKUP(C196,Table5[#All],4,0)</f>
        <v>Female</v>
      </c>
      <c r="M196" s="12" t="str">
        <f>VLOOKUP(D196,Table2[#All],2,0)</f>
        <v>Men's Roll-On Perfume</v>
      </c>
      <c r="N196" s="12" t="str">
        <f>VLOOKUP(D196,Table2[#All],3)</f>
        <v>Beauty</v>
      </c>
      <c r="O196" s="12" t="str">
        <f>VLOOKUP(D196,Table2[#All],4,0)</f>
        <v>Fragrance</v>
      </c>
      <c r="P196" s="12" t="str">
        <f>VLOOKUP(D196,Table2[#All],5,0)</f>
        <v>Sullivan and Sons</v>
      </c>
      <c r="Q196" s="12" t="str">
        <f>VLOOKUP(E196,Table6[#All],2,0)</f>
        <v>Hill, Wagner and Ballard</v>
      </c>
      <c r="R196" s="12" t="str">
        <f>VLOOKUP(E196,Table6[#All],5,0)</f>
        <v>Online</v>
      </c>
      <c r="S196" s="12" t="str">
        <f>VLOOKUP(E196,Table6[#All],3,0)</f>
        <v>East</v>
      </c>
      <c r="T196" s="12" t="str">
        <f>VLOOKUP(E196,Table6[#All],4,0)</f>
        <v>East Davidville</v>
      </c>
    </row>
    <row r="197" spans="1:20" x14ac:dyDescent="0.3">
      <c r="A197" s="11" t="s">
        <v>2153</v>
      </c>
      <c r="B197" s="12">
        <v>45290</v>
      </c>
      <c r="C197" s="12" t="s">
        <v>1336</v>
      </c>
      <c r="D197" s="12" t="s">
        <v>1755</v>
      </c>
      <c r="E197" s="12" t="s">
        <v>1935</v>
      </c>
      <c r="F197" s="12" t="s">
        <v>1952</v>
      </c>
      <c r="G197" s="17">
        <v>1</v>
      </c>
      <c r="H197" s="20">
        <v>889.19</v>
      </c>
      <c r="I197" s="23">
        <v>0.03</v>
      </c>
      <c r="J197" s="25">
        <v>862.51430000000005</v>
      </c>
      <c r="K197" s="25" t="str">
        <f>VLOOKUP(C197,Table5[#All],8,0)</f>
        <v>Gold</v>
      </c>
      <c r="L197" s="13" t="str">
        <f>VLOOKUP(C197,Table5[#All],4,0)</f>
        <v>Female</v>
      </c>
      <c r="M197" s="12" t="str">
        <f>VLOOKUP(D197,Table2[#All],2,0)</f>
        <v>Luxury Perfume Spray</v>
      </c>
      <c r="N197" s="12" t="str">
        <f>VLOOKUP(D197,Table2[#All],3)</f>
        <v>Beauty</v>
      </c>
      <c r="O197" s="12" t="str">
        <f>VLOOKUP(D197,Table2[#All],4,0)</f>
        <v>Fragrance</v>
      </c>
      <c r="P197" s="12" t="str">
        <f>VLOOKUP(D197,Table2[#All],5,0)</f>
        <v>Gibson, Green and Lopez</v>
      </c>
      <c r="Q197" s="12" t="str">
        <f>VLOOKUP(E197,Table6[#All],2,0)</f>
        <v>Holloway Ltd</v>
      </c>
      <c r="R197" s="12" t="str">
        <f>VLOOKUP(E197,Table6[#All],5,0)</f>
        <v>Flagship</v>
      </c>
      <c r="S197" s="12" t="str">
        <f>VLOOKUP(E197,Table6[#All],3,0)</f>
        <v>North</v>
      </c>
      <c r="T197" s="12" t="str">
        <f>VLOOKUP(E197,Table6[#All],4,0)</f>
        <v>Bensonhaven</v>
      </c>
    </row>
    <row r="198" spans="1:20" x14ac:dyDescent="0.3">
      <c r="A198" s="11" t="s">
        <v>2154</v>
      </c>
      <c r="B198" s="12">
        <v>45904</v>
      </c>
      <c r="C198" s="12" t="s">
        <v>1964</v>
      </c>
      <c r="D198" s="12" t="s">
        <v>1746</v>
      </c>
      <c r="E198" s="12" t="s">
        <v>1932</v>
      </c>
      <c r="F198" s="12" t="s">
        <v>1957</v>
      </c>
      <c r="G198" s="17">
        <v>4</v>
      </c>
      <c r="H198" s="20">
        <v>689.67</v>
      </c>
      <c r="I198" s="23">
        <v>0.05</v>
      </c>
      <c r="J198" s="25">
        <v>2620.7460000000001</v>
      </c>
      <c r="K198" s="25" t="s">
        <v>19</v>
      </c>
      <c r="L198" s="13" t="s">
        <v>16</v>
      </c>
      <c r="M198" s="12" t="str">
        <f>VLOOKUP(D198,Table2[#All],2,0)</f>
        <v>Foam Roller</v>
      </c>
      <c r="N198" s="12" t="str">
        <f>VLOOKUP(D198,Table2[#All],3)</f>
        <v>Sports</v>
      </c>
      <c r="O198" s="12" t="str">
        <f>VLOOKUP(D198,Table2[#All],4,0)</f>
        <v>Fitness</v>
      </c>
      <c r="P198" s="12" t="str">
        <f>VLOOKUP(D198,Table2[#All],5,0)</f>
        <v>Atkinson, Camacho and Oliver</v>
      </c>
      <c r="Q198" s="12" t="str">
        <f>VLOOKUP(E198,Table6[#All],2,0)</f>
        <v>Frederick-Wright</v>
      </c>
      <c r="R198" s="12" t="str">
        <f>VLOOKUP(E198,Table6[#All],5,0)</f>
        <v>Flagship</v>
      </c>
      <c r="S198" s="12" t="str">
        <f>VLOOKUP(E198,Table6[#All],3,0)</f>
        <v>West</v>
      </c>
      <c r="T198" s="12" t="str">
        <f>VLOOKUP(E198,Table6[#All],4,0)</f>
        <v>New Jimmymouth</v>
      </c>
    </row>
    <row r="199" spans="1:20" x14ac:dyDescent="0.3">
      <c r="A199" s="11" t="s">
        <v>2155</v>
      </c>
      <c r="B199" s="12">
        <v>45227</v>
      </c>
      <c r="C199" s="12" t="s">
        <v>467</v>
      </c>
      <c r="D199" s="12" t="s">
        <v>1705</v>
      </c>
      <c r="E199" s="12" t="s">
        <v>1920</v>
      </c>
      <c r="F199" s="12" t="s">
        <v>1954</v>
      </c>
      <c r="G199" s="17">
        <v>1</v>
      </c>
      <c r="H199" s="20">
        <v>541.24</v>
      </c>
      <c r="I199" s="23">
        <v>0.03</v>
      </c>
      <c r="J199" s="25">
        <v>525.00279999999998</v>
      </c>
      <c r="K199" s="25" t="str">
        <f>VLOOKUP(C199,Table5[#All],8,0)</f>
        <v>Platinum</v>
      </c>
      <c r="L199" s="13" t="str">
        <f>VLOOKUP(C199,Table5[#All],4,0)</f>
        <v>Female</v>
      </c>
      <c r="M199" s="12" t="str">
        <f>VLOOKUP(D199,Table2[#All],2,0)</f>
        <v>Adjustable Jump Rope</v>
      </c>
      <c r="N199" s="12" t="str">
        <f>VLOOKUP(D199,Table2[#All],3)</f>
        <v>Sports</v>
      </c>
      <c r="O199" s="12" t="str">
        <f>VLOOKUP(D199,Table2[#All],4,0)</f>
        <v>Fitness</v>
      </c>
      <c r="P199" s="12" t="str">
        <f>VLOOKUP(D199,Table2[#All],5,0)</f>
        <v>Cox Inc</v>
      </c>
      <c r="Q199" s="12" t="str">
        <f>VLOOKUP(E199,Table6[#All],2,0)</f>
        <v>Aguirre-Keller</v>
      </c>
      <c r="R199" s="12" t="str">
        <f>VLOOKUP(E199,Table6[#All],5,0)</f>
        <v>Online</v>
      </c>
      <c r="S199" s="12" t="str">
        <f>VLOOKUP(E199,Table6[#All],3,0)</f>
        <v>South</v>
      </c>
      <c r="T199" s="12" t="str">
        <f>VLOOKUP(E199,Table6[#All],4,0)</f>
        <v>Lake Michael</v>
      </c>
    </row>
    <row r="200" spans="1:20" x14ac:dyDescent="0.3">
      <c r="A200" s="11" t="s">
        <v>2156</v>
      </c>
      <c r="B200" s="12">
        <v>45600</v>
      </c>
      <c r="C200" s="12" t="s">
        <v>1397</v>
      </c>
      <c r="D200" s="12" t="s">
        <v>1819</v>
      </c>
      <c r="E200" s="12" t="s">
        <v>1904</v>
      </c>
      <c r="F200" s="12" t="s">
        <v>1954</v>
      </c>
      <c r="G200" s="17">
        <v>1</v>
      </c>
      <c r="H200" s="20">
        <v>454.71</v>
      </c>
      <c r="I200" s="23">
        <v>0.16</v>
      </c>
      <c r="J200" s="25">
        <v>381.95639999999997</v>
      </c>
      <c r="K200" s="25" t="str">
        <f>VLOOKUP(C200,Table5[#All],8,0)</f>
        <v>Bronze</v>
      </c>
      <c r="L200" s="13" t="str">
        <f>VLOOKUP(C200,Table5[#All],4,0)</f>
        <v>Female</v>
      </c>
      <c r="M200" s="12" t="str">
        <f>VLOOKUP(D200,Table2[#All],2,0)</f>
        <v>Badminton Racket Set</v>
      </c>
      <c r="N200" s="12" t="str">
        <f>VLOOKUP(D200,Table2[#All],3)</f>
        <v>Sports</v>
      </c>
      <c r="O200" s="12" t="str">
        <f>VLOOKUP(D200,Table2[#All],4,0)</f>
        <v>Equipment</v>
      </c>
      <c r="P200" s="12" t="str">
        <f>VLOOKUP(D200,Table2[#All],5,0)</f>
        <v>Robinson-Brown</v>
      </c>
      <c r="Q200" s="12" t="str">
        <f>VLOOKUP(E200,Table6[#All],2,0)</f>
        <v>Benson-Elliott</v>
      </c>
      <c r="R200" s="12" t="str">
        <f>VLOOKUP(E200,Table6[#All],5,0)</f>
        <v>Online</v>
      </c>
      <c r="S200" s="12" t="str">
        <f>VLOOKUP(E200,Table6[#All],3,0)</f>
        <v>East</v>
      </c>
      <c r="T200" s="12" t="str">
        <f>VLOOKUP(E200,Table6[#All],4,0)</f>
        <v>Port Josephberg</v>
      </c>
    </row>
    <row r="201" spans="1:20" x14ac:dyDescent="0.3">
      <c r="A201" s="11" t="s">
        <v>2157</v>
      </c>
      <c r="B201" s="12">
        <v>45646</v>
      </c>
      <c r="C201" s="12" t="s">
        <v>154</v>
      </c>
      <c r="D201" s="12" t="s">
        <v>1773</v>
      </c>
      <c r="E201" s="12" t="s">
        <v>1901</v>
      </c>
      <c r="F201" s="12" t="s">
        <v>1952</v>
      </c>
      <c r="G201" s="17">
        <v>2</v>
      </c>
      <c r="H201" s="20">
        <v>397.63</v>
      </c>
      <c r="I201" s="23">
        <v>0.26</v>
      </c>
      <c r="J201" s="25">
        <v>588.49239999999998</v>
      </c>
      <c r="K201" s="25" t="str">
        <f>VLOOKUP(C201,Table5[#All],8,0)</f>
        <v>Bronze</v>
      </c>
      <c r="L201" s="13" t="str">
        <f>VLOOKUP(C201,Table5[#All],4,0)</f>
        <v>Female</v>
      </c>
      <c r="M201" s="12" t="str">
        <f>VLOOKUP(D201,Table2[#All],2,0)</f>
        <v>Women's Hair Dryer Brush</v>
      </c>
      <c r="N201" s="12" t="str">
        <f>VLOOKUP(D201,Table2[#All],3)</f>
        <v>Beauty</v>
      </c>
      <c r="O201" s="12" t="str">
        <f>VLOOKUP(D201,Table2[#All],4,0)</f>
        <v>Haircare</v>
      </c>
      <c r="P201" s="12" t="str">
        <f>VLOOKUP(D201,Table2[#All],5,0)</f>
        <v>Torres, Spencer and Potter</v>
      </c>
      <c r="Q201" s="12" t="str">
        <f>VLOOKUP(E201,Table6[#All],2,0)</f>
        <v>Gray Ltd</v>
      </c>
      <c r="R201" s="12" t="str">
        <f>VLOOKUP(E201,Table6[#All],5,0)</f>
        <v>Outlet</v>
      </c>
      <c r="S201" s="12" t="str">
        <f>VLOOKUP(E201,Table6[#All],3,0)</f>
        <v>North</v>
      </c>
      <c r="T201" s="12" t="str">
        <f>VLOOKUP(E201,Table6[#All],4,0)</f>
        <v>New Michaelchester</v>
      </c>
    </row>
    <row r="202" spans="1:20" x14ac:dyDescent="0.3">
      <c r="A202" s="11" t="s">
        <v>2158</v>
      </c>
      <c r="B202" s="12">
        <v>45725</v>
      </c>
      <c r="C202" s="12" t="s">
        <v>571</v>
      </c>
      <c r="D202" s="12" t="s">
        <v>1825</v>
      </c>
      <c r="E202" s="12" t="s">
        <v>1904</v>
      </c>
      <c r="F202" s="12" t="s">
        <v>1954</v>
      </c>
      <c r="G202" s="17">
        <v>3</v>
      </c>
      <c r="H202" s="20">
        <v>748.56</v>
      </c>
      <c r="I202" s="23">
        <v>0.26</v>
      </c>
      <c r="J202" s="25">
        <v>1661.8032000000001</v>
      </c>
      <c r="K202" s="25" t="str">
        <f>VLOOKUP(C202,Table5[#All],8,0)</f>
        <v>Gold</v>
      </c>
      <c r="L202" s="13" t="str">
        <f>VLOOKUP(C202,Table5[#All],4,0)</f>
        <v>Male</v>
      </c>
      <c r="M202" s="12" t="str">
        <f>VLOOKUP(D202,Table2[#All],2,0)</f>
        <v>Hydrating Face Cleanser</v>
      </c>
      <c r="N202" s="12" t="str">
        <f>VLOOKUP(D202,Table2[#All],3)</f>
        <v>Beauty</v>
      </c>
      <c r="O202" s="12" t="str">
        <f>VLOOKUP(D202,Table2[#All],4,0)</f>
        <v>Skincare</v>
      </c>
      <c r="P202" s="12" t="str">
        <f>VLOOKUP(D202,Table2[#All],5,0)</f>
        <v>Butler Group</v>
      </c>
      <c r="Q202" s="12" t="str">
        <f>VLOOKUP(E202,Table6[#All],2,0)</f>
        <v>Benson-Elliott</v>
      </c>
      <c r="R202" s="12" t="str">
        <f>VLOOKUP(E202,Table6[#All],5,0)</f>
        <v>Online</v>
      </c>
      <c r="S202" s="12" t="str">
        <f>VLOOKUP(E202,Table6[#All],3,0)</f>
        <v>East</v>
      </c>
      <c r="T202" s="12" t="str">
        <f>VLOOKUP(E202,Table6[#All],4,0)</f>
        <v>Port Josephberg</v>
      </c>
    </row>
    <row r="203" spans="1:20" x14ac:dyDescent="0.3">
      <c r="A203" s="11" t="s">
        <v>2159</v>
      </c>
      <c r="B203" s="12">
        <v>45742</v>
      </c>
      <c r="C203" s="12" t="s">
        <v>493</v>
      </c>
      <c r="D203" s="12" t="s">
        <v>1670</v>
      </c>
      <c r="E203" s="12" t="s">
        <v>1897</v>
      </c>
      <c r="F203" s="12" t="s">
        <v>1952</v>
      </c>
      <c r="G203" s="17">
        <v>1</v>
      </c>
      <c r="H203" s="20">
        <v>885.72</v>
      </c>
      <c r="I203" s="23">
        <v>0.15</v>
      </c>
      <c r="J203" s="25">
        <v>752.86199999999997</v>
      </c>
      <c r="K203" s="25" t="str">
        <f>VLOOKUP(C203,Table5[#All],8,0)</f>
        <v>Bronze</v>
      </c>
      <c r="L203" s="13" t="str">
        <f>VLOOKUP(C203,Table5[#All],4,0)</f>
        <v>Female</v>
      </c>
      <c r="M203" s="12" t="str">
        <f>VLOOKUP(D203,Table2[#All],2,0)</f>
        <v>Modern Wall Clock</v>
      </c>
      <c r="N203" s="12" t="str">
        <f>VLOOKUP(D203,Table2[#All],3)</f>
        <v>Home</v>
      </c>
      <c r="O203" s="12" t="str">
        <f>VLOOKUP(D203,Table2[#All],4,0)</f>
        <v>Decor</v>
      </c>
      <c r="P203" s="12" t="str">
        <f>VLOOKUP(D203,Table2[#All],5,0)</f>
        <v>Weiss-Watson</v>
      </c>
      <c r="Q203" s="12" t="str">
        <f>VLOOKUP(E203,Table6[#All],2,0)</f>
        <v>Alexander Group</v>
      </c>
      <c r="R203" s="12" t="str">
        <f>VLOOKUP(E203,Table6[#All],5,0)</f>
        <v>Online</v>
      </c>
      <c r="S203" s="12" t="str">
        <f>VLOOKUP(E203,Table6[#All],3,0)</f>
        <v>South</v>
      </c>
      <c r="T203" s="12" t="str">
        <f>VLOOKUP(E203,Table6[#All],4,0)</f>
        <v>Port Sharon</v>
      </c>
    </row>
    <row r="204" spans="1:20" x14ac:dyDescent="0.3">
      <c r="A204" s="11" t="s">
        <v>2160</v>
      </c>
      <c r="B204" s="12">
        <v>45750</v>
      </c>
      <c r="C204" s="12" t="s">
        <v>385</v>
      </c>
      <c r="D204" s="12" t="s">
        <v>1761</v>
      </c>
      <c r="E204" s="12" t="s">
        <v>1885</v>
      </c>
      <c r="F204" s="12" t="s">
        <v>1957</v>
      </c>
      <c r="G204" s="17">
        <v>4</v>
      </c>
      <c r="H204" s="20">
        <v>408.07</v>
      </c>
      <c r="I204" s="23">
        <v>0.28000000000000003</v>
      </c>
      <c r="J204" s="25">
        <v>1175.2416000000001</v>
      </c>
      <c r="K204" s="25" t="str">
        <f>VLOOKUP(C204,Table5[#All],8,0)</f>
        <v>Bronze</v>
      </c>
      <c r="L204" s="13" t="str">
        <f>VLOOKUP(C204,Table5[#All],4,0)</f>
        <v>Male</v>
      </c>
      <c r="M204" s="12" t="str">
        <f>VLOOKUP(D204,Table2[#All],2,0)</f>
        <v>Laptop Cooling Pad</v>
      </c>
      <c r="N204" s="12" t="str">
        <f>VLOOKUP(D204,Table2[#All],3)</f>
        <v>Electronics</v>
      </c>
      <c r="O204" s="12" t="str">
        <f>VLOOKUP(D204,Table2[#All],4,0)</f>
        <v>Computer</v>
      </c>
      <c r="P204" s="12" t="str">
        <f>VLOOKUP(D204,Table2[#All],5,0)</f>
        <v>Murray, Gould and Ware</v>
      </c>
      <c r="Q204" s="12" t="str">
        <f>VLOOKUP(E204,Table6[#All],2,0)</f>
        <v>Martinez, Adkins and Johnson</v>
      </c>
      <c r="R204" s="12" t="str">
        <f>VLOOKUP(E204,Table6[#All],5,0)</f>
        <v>Flagship</v>
      </c>
      <c r="S204" s="12" t="str">
        <f>VLOOKUP(E204,Table6[#All],3,0)</f>
        <v>North</v>
      </c>
      <c r="T204" s="12" t="str">
        <f>VLOOKUP(E204,Table6[#All],4,0)</f>
        <v>Danielmouth</v>
      </c>
    </row>
    <row r="205" spans="1:20" x14ac:dyDescent="0.3">
      <c r="A205" s="11" t="s">
        <v>2161</v>
      </c>
      <c r="B205" s="12">
        <v>45327</v>
      </c>
      <c r="C205" s="12" t="s">
        <v>1465</v>
      </c>
      <c r="D205" s="12" t="s">
        <v>1673</v>
      </c>
      <c r="E205" s="12" t="s">
        <v>1914</v>
      </c>
      <c r="F205" s="12" t="s">
        <v>1954</v>
      </c>
      <c r="G205" s="17">
        <v>2</v>
      </c>
      <c r="H205" s="20">
        <v>597.07000000000005</v>
      </c>
      <c r="I205" s="23">
        <v>0.28000000000000003</v>
      </c>
      <c r="J205" s="25">
        <v>859.7808</v>
      </c>
      <c r="K205" s="25" t="str">
        <f>VLOOKUP(C205,Table5[#All],8,0)</f>
        <v>Silver</v>
      </c>
      <c r="L205" s="13" t="str">
        <f>VLOOKUP(C205,Table5[#All],4,0)</f>
        <v>Male</v>
      </c>
      <c r="M205" s="12" t="str">
        <f>VLOOKUP(D205,Table2[#All],2,0)</f>
        <v>Gaming Mechanical Keyboard</v>
      </c>
      <c r="N205" s="12" t="str">
        <f>VLOOKUP(D205,Table2[#All],3)</f>
        <v>Electronics</v>
      </c>
      <c r="O205" s="12" t="str">
        <f>VLOOKUP(D205,Table2[#All],4,0)</f>
        <v>Computer</v>
      </c>
      <c r="P205" s="12" t="str">
        <f>VLOOKUP(D205,Table2[#All],5,0)</f>
        <v>Lucero LLC</v>
      </c>
      <c r="Q205" s="12" t="str">
        <f>VLOOKUP(E205,Table6[#All],2,0)</f>
        <v>Moore, Padilla and Butler</v>
      </c>
      <c r="R205" s="12" t="str">
        <f>VLOOKUP(E205,Table6[#All],5,0)</f>
        <v>Flagship</v>
      </c>
      <c r="S205" s="12" t="str">
        <f>VLOOKUP(E205,Table6[#All],3,0)</f>
        <v>South</v>
      </c>
      <c r="T205" s="12" t="str">
        <f>VLOOKUP(E205,Table6[#All],4,0)</f>
        <v>East Johnstad</v>
      </c>
    </row>
    <row r="206" spans="1:20" x14ac:dyDescent="0.3">
      <c r="A206" s="11" t="s">
        <v>2162</v>
      </c>
      <c r="B206" s="12">
        <v>45465</v>
      </c>
      <c r="C206" s="12" t="s">
        <v>100</v>
      </c>
      <c r="D206" s="12" t="s">
        <v>1776</v>
      </c>
      <c r="E206" s="12" t="s">
        <v>1914</v>
      </c>
      <c r="F206" s="12" t="s">
        <v>1957</v>
      </c>
      <c r="G206" s="17">
        <v>3</v>
      </c>
      <c r="H206" s="20">
        <v>723.47</v>
      </c>
      <c r="I206" s="23">
        <v>0.12</v>
      </c>
      <c r="J206" s="25">
        <v>1909.9608000000001</v>
      </c>
      <c r="K206" s="25" t="str">
        <f>VLOOKUP(C206,Table5[#All],8,0)</f>
        <v>Silver</v>
      </c>
      <c r="L206" s="13" t="str">
        <f>VLOOKUP(C206,Table5[#All],4,0)</f>
        <v>Female</v>
      </c>
      <c r="M206" s="12" t="str">
        <f>VLOOKUP(D206,Table2[#All],2,0)</f>
        <v>Smart LED Light Strip</v>
      </c>
      <c r="N206" s="12" t="str">
        <f>VLOOKUP(D206,Table2[#All],3)</f>
        <v>Electronics</v>
      </c>
      <c r="O206" s="12" t="str">
        <f>VLOOKUP(D206,Table2[#All],4,0)</f>
        <v>Accessories</v>
      </c>
      <c r="P206" s="12" t="str">
        <f>VLOOKUP(D206,Table2[#All],5,0)</f>
        <v>Flores-Davis</v>
      </c>
      <c r="Q206" s="12" t="str">
        <f>VLOOKUP(E206,Table6[#All],2,0)</f>
        <v>Moore, Padilla and Butler</v>
      </c>
      <c r="R206" s="12" t="str">
        <f>VLOOKUP(E206,Table6[#All],5,0)</f>
        <v>Flagship</v>
      </c>
      <c r="S206" s="12" t="str">
        <f>VLOOKUP(E206,Table6[#All],3,0)</f>
        <v>South</v>
      </c>
      <c r="T206" s="12" t="str">
        <f>VLOOKUP(E206,Table6[#All],4,0)</f>
        <v>East Johnstad</v>
      </c>
    </row>
    <row r="207" spans="1:20" x14ac:dyDescent="0.3">
      <c r="A207" s="11" t="s">
        <v>2163</v>
      </c>
      <c r="B207" s="12">
        <v>45883</v>
      </c>
      <c r="C207" s="12" t="s">
        <v>1366</v>
      </c>
      <c r="D207" s="12" t="s">
        <v>1840</v>
      </c>
      <c r="E207" s="12" t="s">
        <v>1901</v>
      </c>
      <c r="F207" s="12" t="s">
        <v>1952</v>
      </c>
      <c r="G207" s="17">
        <v>1</v>
      </c>
      <c r="H207" s="20">
        <v>479.93</v>
      </c>
      <c r="I207" s="23">
        <v>0.22</v>
      </c>
      <c r="J207" s="25">
        <v>374.34539999999998</v>
      </c>
      <c r="K207" s="25" t="str">
        <f>VLOOKUP(C207,Table5[#All],8,0)</f>
        <v>Platinum</v>
      </c>
      <c r="L207" s="13" t="str">
        <f>VLOOKUP(C207,Table5[#All],4,0)</f>
        <v>Female</v>
      </c>
      <c r="M207" s="12" t="str">
        <f>VLOOKUP(D207,Table2[#All],2,0)</f>
        <v>Sports Wrist Sweatbands</v>
      </c>
      <c r="N207" s="12" t="str">
        <f>VLOOKUP(D207,Table2[#All],3)</f>
        <v>Sports</v>
      </c>
      <c r="O207" s="12" t="str">
        <f>VLOOKUP(D207,Table2[#All],4,0)</f>
        <v>Accessories</v>
      </c>
      <c r="P207" s="12" t="str">
        <f>VLOOKUP(D207,Table2[#All],5,0)</f>
        <v>Olsen-Daniels</v>
      </c>
      <c r="Q207" s="12" t="str">
        <f>VLOOKUP(E207,Table6[#All],2,0)</f>
        <v>Gray Ltd</v>
      </c>
      <c r="R207" s="12" t="str">
        <f>VLOOKUP(E207,Table6[#All],5,0)</f>
        <v>Outlet</v>
      </c>
      <c r="S207" s="12" t="str">
        <f>VLOOKUP(E207,Table6[#All],3,0)</f>
        <v>North</v>
      </c>
      <c r="T207" s="12" t="str">
        <f>VLOOKUP(E207,Table6[#All],4,0)</f>
        <v>New Michaelchester</v>
      </c>
    </row>
    <row r="208" spans="1:20" x14ac:dyDescent="0.3">
      <c r="A208" s="11" t="s">
        <v>2164</v>
      </c>
      <c r="B208" s="12">
        <v>45445</v>
      </c>
      <c r="C208" s="12" t="s">
        <v>789</v>
      </c>
      <c r="D208" s="12" t="s">
        <v>1673</v>
      </c>
      <c r="E208" s="12" t="s">
        <v>1932</v>
      </c>
      <c r="F208" s="12" t="s">
        <v>1957</v>
      </c>
      <c r="G208" s="17">
        <v>4</v>
      </c>
      <c r="H208" s="20">
        <v>362.81</v>
      </c>
      <c r="I208" s="23">
        <v>0.21</v>
      </c>
      <c r="J208" s="25">
        <v>1146.4795999999999</v>
      </c>
      <c r="K208" s="25" t="str">
        <f>VLOOKUP(C208,Table5[#All],8,0)</f>
        <v>Gold</v>
      </c>
      <c r="L208" s="13" t="str">
        <f>VLOOKUP(C208,Table5[#All],4,0)</f>
        <v>Female</v>
      </c>
      <c r="M208" s="12" t="str">
        <f>VLOOKUP(D208,Table2[#All],2,0)</f>
        <v>Gaming Mechanical Keyboard</v>
      </c>
      <c r="N208" s="12" t="str">
        <f>VLOOKUP(D208,Table2[#All],3)</f>
        <v>Electronics</v>
      </c>
      <c r="O208" s="12" t="str">
        <f>VLOOKUP(D208,Table2[#All],4,0)</f>
        <v>Computer</v>
      </c>
      <c r="P208" s="12" t="str">
        <f>VLOOKUP(D208,Table2[#All],5,0)</f>
        <v>Lucero LLC</v>
      </c>
      <c r="Q208" s="12" t="str">
        <f>VLOOKUP(E208,Table6[#All],2,0)</f>
        <v>Frederick-Wright</v>
      </c>
      <c r="R208" s="12" t="str">
        <f>VLOOKUP(E208,Table6[#All],5,0)</f>
        <v>Flagship</v>
      </c>
      <c r="S208" s="12" t="str">
        <f>VLOOKUP(E208,Table6[#All],3,0)</f>
        <v>West</v>
      </c>
      <c r="T208" s="12" t="str">
        <f>VLOOKUP(E208,Table6[#All],4,0)</f>
        <v>New Jimmymouth</v>
      </c>
    </row>
    <row r="209" spans="1:20" x14ac:dyDescent="0.3">
      <c r="A209" s="11" t="s">
        <v>2165</v>
      </c>
      <c r="B209" s="12">
        <v>45640</v>
      </c>
      <c r="C209" s="12" t="s">
        <v>617</v>
      </c>
      <c r="D209" s="12" t="s">
        <v>1813</v>
      </c>
      <c r="E209" s="12" t="s">
        <v>1894</v>
      </c>
      <c r="F209" s="12" t="s">
        <v>1954</v>
      </c>
      <c r="G209" s="17">
        <v>1</v>
      </c>
      <c r="H209" s="20">
        <v>127.11</v>
      </c>
      <c r="I209" s="23">
        <v>0.01</v>
      </c>
      <c r="J209" s="25">
        <v>125.8389</v>
      </c>
      <c r="K209" s="25" t="str">
        <f>VLOOKUP(C209,Table5[#All],8,0)</f>
        <v>Platinum</v>
      </c>
      <c r="L209" s="13" t="str">
        <f>VLOOKUP(C209,Table5[#All],4,0)</f>
        <v>Female</v>
      </c>
      <c r="M209" s="12" t="str">
        <f>VLOOKUP(D209,Table2[#All],2,0)</f>
        <v>Decorative Lamp Shade</v>
      </c>
      <c r="N209" s="12" t="str">
        <f>VLOOKUP(D209,Table2[#All],3)</f>
        <v>Home</v>
      </c>
      <c r="O209" s="12" t="str">
        <f>VLOOKUP(D209,Table2[#All],4,0)</f>
        <v>Lighting</v>
      </c>
      <c r="P209" s="12" t="str">
        <f>VLOOKUP(D209,Table2[#All],5,0)</f>
        <v>Ramirez-Hanson</v>
      </c>
      <c r="Q209" s="12" t="str">
        <f>VLOOKUP(E209,Table6[#All],2,0)</f>
        <v>Johnson-Wright</v>
      </c>
      <c r="R209" s="12" t="str">
        <f>VLOOKUP(E209,Table6[#All],5,0)</f>
        <v>Outlet</v>
      </c>
      <c r="S209" s="12" t="str">
        <f>VLOOKUP(E209,Table6[#All],3,0)</f>
        <v>North</v>
      </c>
      <c r="T209" s="12" t="str">
        <f>VLOOKUP(E209,Table6[#All],4,0)</f>
        <v>Hoodberg</v>
      </c>
    </row>
    <row r="210" spans="1:20" x14ac:dyDescent="0.3">
      <c r="A210" s="11" t="s">
        <v>2166</v>
      </c>
      <c r="B210" s="12">
        <v>45411</v>
      </c>
      <c r="C210" s="12" t="s">
        <v>614</v>
      </c>
      <c r="D210" s="12" t="s">
        <v>1673</v>
      </c>
      <c r="E210" s="12" t="s">
        <v>1935</v>
      </c>
      <c r="F210" s="12" t="s">
        <v>1952</v>
      </c>
      <c r="G210" s="17">
        <v>4</v>
      </c>
      <c r="H210" s="20">
        <v>931.26</v>
      </c>
      <c r="I210" s="23">
        <v>0.04</v>
      </c>
      <c r="J210" s="25">
        <v>3576.0383999999999</v>
      </c>
      <c r="K210" s="25" t="str">
        <f>VLOOKUP(C210,Table5[#All],8,0)</f>
        <v>Silver</v>
      </c>
      <c r="L210" s="13" t="str">
        <f>VLOOKUP(C210,Table5[#All],4,0)</f>
        <v>Female</v>
      </c>
      <c r="M210" s="12" t="str">
        <f>VLOOKUP(D210,Table2[#All],2,0)</f>
        <v>Gaming Mechanical Keyboard</v>
      </c>
      <c r="N210" s="12" t="str">
        <f>VLOOKUP(D210,Table2[#All],3)</f>
        <v>Electronics</v>
      </c>
      <c r="O210" s="12" t="str">
        <f>VLOOKUP(D210,Table2[#All],4,0)</f>
        <v>Computer</v>
      </c>
      <c r="P210" s="12" t="str">
        <f>VLOOKUP(D210,Table2[#All],5,0)</f>
        <v>Lucero LLC</v>
      </c>
      <c r="Q210" s="12" t="str">
        <f>VLOOKUP(E210,Table6[#All],2,0)</f>
        <v>Holloway Ltd</v>
      </c>
      <c r="R210" s="12" t="str">
        <f>VLOOKUP(E210,Table6[#All],5,0)</f>
        <v>Flagship</v>
      </c>
      <c r="S210" s="12" t="str">
        <f>VLOOKUP(E210,Table6[#All],3,0)</f>
        <v>North</v>
      </c>
      <c r="T210" s="12" t="str">
        <f>VLOOKUP(E210,Table6[#All],4,0)</f>
        <v>Bensonhaven</v>
      </c>
    </row>
    <row r="211" spans="1:20" x14ac:dyDescent="0.3">
      <c r="A211" s="11" t="s">
        <v>2167</v>
      </c>
      <c r="B211" s="12">
        <v>45224</v>
      </c>
      <c r="C211" s="12" t="s">
        <v>1171</v>
      </c>
      <c r="D211" s="12" t="s">
        <v>1776</v>
      </c>
      <c r="E211" s="12" t="s">
        <v>1910</v>
      </c>
      <c r="F211" s="12" t="s">
        <v>1954</v>
      </c>
      <c r="G211" s="17">
        <v>1</v>
      </c>
      <c r="H211" s="20">
        <v>620.80999999999995</v>
      </c>
      <c r="I211" s="23">
        <v>0.04</v>
      </c>
      <c r="J211" s="25">
        <v>595.97759999999994</v>
      </c>
      <c r="K211" s="25" t="str">
        <f>VLOOKUP(C211,Table5[#All],8,0)</f>
        <v>Platinum</v>
      </c>
      <c r="L211" s="13" t="str">
        <f>VLOOKUP(C211,Table5[#All],4,0)</f>
        <v>Female</v>
      </c>
      <c r="M211" s="12" t="str">
        <f>VLOOKUP(D211,Table2[#All],2,0)</f>
        <v>Smart LED Light Strip</v>
      </c>
      <c r="N211" s="12" t="str">
        <f>VLOOKUP(D211,Table2[#All],3)</f>
        <v>Electronics</v>
      </c>
      <c r="O211" s="12" t="str">
        <f>VLOOKUP(D211,Table2[#All],4,0)</f>
        <v>Accessories</v>
      </c>
      <c r="P211" s="12" t="str">
        <f>VLOOKUP(D211,Table2[#All],5,0)</f>
        <v>Flores-Davis</v>
      </c>
      <c r="Q211" s="12" t="str">
        <f>VLOOKUP(E211,Table6[#All],2,0)</f>
        <v>Bean, Jones and Park</v>
      </c>
      <c r="R211" s="12" t="str">
        <f>VLOOKUP(E211,Table6[#All],5,0)</f>
        <v>Online</v>
      </c>
      <c r="S211" s="12" t="str">
        <f>VLOOKUP(E211,Table6[#All],3,0)</f>
        <v>West</v>
      </c>
      <c r="T211" s="12" t="str">
        <f>VLOOKUP(E211,Table6[#All],4,0)</f>
        <v>Thompsonborough</v>
      </c>
    </row>
    <row r="212" spans="1:20" x14ac:dyDescent="0.3">
      <c r="A212" s="11" t="s">
        <v>2168</v>
      </c>
      <c r="B212" s="12">
        <v>45497</v>
      </c>
      <c r="C212" s="12" t="s">
        <v>342</v>
      </c>
      <c r="D212" s="12" t="s">
        <v>1725</v>
      </c>
      <c r="E212" s="12" t="s">
        <v>1889</v>
      </c>
      <c r="F212" s="12" t="s">
        <v>1957</v>
      </c>
      <c r="G212" s="17">
        <v>1</v>
      </c>
      <c r="H212" s="20">
        <v>823.26</v>
      </c>
      <c r="I212" s="23">
        <v>0.27</v>
      </c>
      <c r="J212" s="25">
        <v>600.97979999999995</v>
      </c>
      <c r="K212" s="25" t="str">
        <f>VLOOKUP(C212,Table5[#All],8,0)</f>
        <v>Gold</v>
      </c>
      <c r="L212" s="13" t="str">
        <f>VLOOKUP(C212,Table5[#All],4,0)</f>
        <v>Female</v>
      </c>
      <c r="M212" s="12" t="str">
        <f>VLOOKUP(D212,Table2[#All],2,0)</f>
        <v>Boxing Hand Wraps</v>
      </c>
      <c r="N212" s="12" t="str">
        <f>VLOOKUP(D212,Table2[#All],3)</f>
        <v>Sports</v>
      </c>
      <c r="O212" s="12" t="str">
        <f>VLOOKUP(D212,Table2[#All],4,0)</f>
        <v>Fitness</v>
      </c>
      <c r="P212" s="12" t="str">
        <f>VLOOKUP(D212,Table2[#All],5,0)</f>
        <v>Smith-King</v>
      </c>
      <c r="Q212" s="12" t="str">
        <f>VLOOKUP(E212,Table6[#All],2,0)</f>
        <v>Black-Horn</v>
      </c>
      <c r="R212" s="12" t="str">
        <f>VLOOKUP(E212,Table6[#All],5,0)</f>
        <v>Outlet</v>
      </c>
      <c r="S212" s="12" t="str">
        <f>VLOOKUP(E212,Table6[#All],3,0)</f>
        <v>South</v>
      </c>
      <c r="T212" s="12" t="str">
        <f>VLOOKUP(E212,Table6[#All],4,0)</f>
        <v>North Nancyview</v>
      </c>
    </row>
    <row r="213" spans="1:20" x14ac:dyDescent="0.3">
      <c r="A213" s="11" t="s">
        <v>2169</v>
      </c>
      <c r="B213" s="12">
        <v>45807</v>
      </c>
      <c r="C213" s="12" t="s">
        <v>62</v>
      </c>
      <c r="D213" s="12" t="s">
        <v>1651</v>
      </c>
      <c r="E213" s="12" t="s">
        <v>1910</v>
      </c>
      <c r="F213" s="12" t="s">
        <v>1957</v>
      </c>
      <c r="G213" s="17">
        <v>3</v>
      </c>
      <c r="H213" s="20">
        <v>681.01</v>
      </c>
      <c r="I213" s="23">
        <v>0.27</v>
      </c>
      <c r="J213" s="25">
        <v>1491.4119000000001</v>
      </c>
      <c r="K213" s="25" t="str">
        <f>VLOOKUP(C213,Table5[#All],8,0)</f>
        <v>Platinum</v>
      </c>
      <c r="L213" s="13" t="str">
        <f>VLOOKUP(C213,Table5[#All],4,0)</f>
        <v>Female</v>
      </c>
      <c r="M213" s="12" t="str">
        <f>VLOOKUP(D213,Table2[#All],2,0)</f>
        <v>Decorative Floor Vase</v>
      </c>
      <c r="N213" s="12" t="str">
        <f>VLOOKUP(D213,Table2[#All],3)</f>
        <v>Home</v>
      </c>
      <c r="O213" s="12" t="str">
        <f>VLOOKUP(D213,Table2[#All],4,0)</f>
        <v>Decor</v>
      </c>
      <c r="P213" s="12" t="str">
        <f>VLOOKUP(D213,Table2[#All],5,0)</f>
        <v>Khan, Jones and Paul</v>
      </c>
      <c r="Q213" s="12" t="str">
        <f>VLOOKUP(E213,Table6[#All],2,0)</f>
        <v>Bean, Jones and Park</v>
      </c>
      <c r="R213" s="12" t="str">
        <f>VLOOKUP(E213,Table6[#All],5,0)</f>
        <v>Online</v>
      </c>
      <c r="S213" s="12" t="str">
        <f>VLOOKUP(E213,Table6[#All],3,0)</f>
        <v>West</v>
      </c>
      <c r="T213" s="12" t="str">
        <f>VLOOKUP(E213,Table6[#All],4,0)</f>
        <v>Thompsonborough</v>
      </c>
    </row>
    <row r="214" spans="1:20" x14ac:dyDescent="0.3">
      <c r="A214" s="11" t="s">
        <v>2170</v>
      </c>
      <c r="B214" s="12">
        <v>45942</v>
      </c>
      <c r="C214" s="12" t="s">
        <v>1379</v>
      </c>
      <c r="D214" s="12" t="s">
        <v>1743</v>
      </c>
      <c r="E214" s="12" t="s">
        <v>1941</v>
      </c>
      <c r="F214" s="12" t="s">
        <v>1952</v>
      </c>
      <c r="G214" s="17">
        <v>4</v>
      </c>
      <c r="H214" s="20">
        <v>119.83</v>
      </c>
      <c r="I214" s="23">
        <v>0.13</v>
      </c>
      <c r="J214" s="25">
        <v>417.00839999999999</v>
      </c>
      <c r="K214" s="25" t="str">
        <f>VLOOKUP(C214,Table5[#All],8,0)</f>
        <v>Bronze</v>
      </c>
      <c r="L214" s="13" t="str">
        <f>VLOOKUP(C214,Table5[#All],4,0)</f>
        <v>Female</v>
      </c>
      <c r="M214" s="12" t="str">
        <f>VLOOKUP(D214,Table2[#All],2,0)</f>
        <v>Premium Blanket Throw</v>
      </c>
      <c r="N214" s="12" t="str">
        <f>VLOOKUP(D214,Table2[#All],3)</f>
        <v>Home</v>
      </c>
      <c r="O214" s="12" t="str">
        <f>VLOOKUP(D214,Table2[#All],4,0)</f>
        <v>Decor</v>
      </c>
      <c r="P214" s="12" t="str">
        <f>VLOOKUP(D214,Table2[#All],5,0)</f>
        <v>Hernandez, Kennedy and Porter</v>
      </c>
      <c r="Q214" s="12" t="str">
        <f>VLOOKUP(E214,Table6[#All],2,0)</f>
        <v>Mann-Austin</v>
      </c>
      <c r="R214" s="12" t="str">
        <f>VLOOKUP(E214,Table6[#All],5,0)</f>
        <v>Online</v>
      </c>
      <c r="S214" s="12" t="str">
        <f>VLOOKUP(E214,Table6[#All],3,0)</f>
        <v>East</v>
      </c>
      <c r="T214" s="12" t="str">
        <f>VLOOKUP(E214,Table6[#All],4,0)</f>
        <v>Vasquezborough</v>
      </c>
    </row>
    <row r="215" spans="1:20" x14ac:dyDescent="0.3">
      <c r="A215" s="11" t="s">
        <v>2171</v>
      </c>
      <c r="B215" s="12">
        <v>45314</v>
      </c>
      <c r="C215" s="12" t="s">
        <v>979</v>
      </c>
      <c r="D215" s="12" t="s">
        <v>1810</v>
      </c>
      <c r="E215" s="12" t="s">
        <v>1889</v>
      </c>
      <c r="F215" s="12" t="s">
        <v>1954</v>
      </c>
      <c r="G215" s="17">
        <v>1</v>
      </c>
      <c r="H215" s="20">
        <v>575.66</v>
      </c>
      <c r="I215" s="23">
        <v>0.03</v>
      </c>
      <c r="J215" s="25">
        <v>558.39019999999994</v>
      </c>
      <c r="K215" s="25" t="str">
        <f>VLOOKUP(C215,Table5[#All],8,0)</f>
        <v>Bronze</v>
      </c>
      <c r="L215" s="13" t="str">
        <f>VLOOKUP(C215,Table5[#All],4,0)</f>
        <v>Female</v>
      </c>
      <c r="M215" s="12" t="str">
        <f>VLOOKUP(D215,Table2[#All],2,0)</f>
        <v>Essential Oil Diffuser</v>
      </c>
      <c r="N215" s="12" t="str">
        <f>VLOOKUP(D215,Table2[#All],3)</f>
        <v>Home</v>
      </c>
      <c r="O215" s="12" t="str">
        <f>VLOOKUP(D215,Table2[#All],4,0)</f>
        <v>Decor</v>
      </c>
      <c r="P215" s="12" t="str">
        <f>VLOOKUP(D215,Table2[#All],5,0)</f>
        <v>Hernandez Inc</v>
      </c>
      <c r="Q215" s="12" t="str">
        <f>VLOOKUP(E215,Table6[#All],2,0)</f>
        <v>Black-Horn</v>
      </c>
      <c r="R215" s="12" t="str">
        <f>VLOOKUP(E215,Table6[#All],5,0)</f>
        <v>Outlet</v>
      </c>
      <c r="S215" s="12" t="str">
        <f>VLOOKUP(E215,Table6[#All],3,0)</f>
        <v>South</v>
      </c>
      <c r="T215" s="12" t="str">
        <f>VLOOKUP(E215,Table6[#All],4,0)</f>
        <v>North Nancyview</v>
      </c>
    </row>
    <row r="216" spans="1:20" x14ac:dyDescent="0.3">
      <c r="A216" s="11" t="s">
        <v>2172</v>
      </c>
      <c r="B216" s="12">
        <v>45943</v>
      </c>
      <c r="C216" s="12" t="s">
        <v>658</v>
      </c>
      <c r="D216" s="12" t="s">
        <v>1718</v>
      </c>
      <c r="E216" s="12" t="s">
        <v>1932</v>
      </c>
      <c r="F216" s="12" t="s">
        <v>1952</v>
      </c>
      <c r="G216" s="17">
        <v>1</v>
      </c>
      <c r="H216" s="20">
        <v>775.84</v>
      </c>
      <c r="I216" s="23">
        <v>0.26</v>
      </c>
      <c r="J216" s="25">
        <v>574.12160000000006</v>
      </c>
      <c r="K216" s="25" t="str">
        <f>VLOOKUP(C216,Table5[#All],8,0)</f>
        <v>Bronze</v>
      </c>
      <c r="L216" s="13" t="str">
        <f>VLOOKUP(C216,Table5[#All],4,0)</f>
        <v>Male</v>
      </c>
      <c r="M216" s="12" t="str">
        <f>VLOOKUP(D216,Table2[#All],2,0)</f>
        <v>Car Dashboard Phone Holder</v>
      </c>
      <c r="N216" s="12" t="str">
        <f>VLOOKUP(D216,Table2[#All],3)</f>
        <v>Electronics</v>
      </c>
      <c r="O216" s="12" t="str">
        <f>VLOOKUP(D216,Table2[#All],4,0)</f>
        <v>Accessories</v>
      </c>
      <c r="P216" s="12" t="str">
        <f>VLOOKUP(D216,Table2[#All],5,0)</f>
        <v>Byrd, Stewart and Valdez</v>
      </c>
      <c r="Q216" s="12" t="str">
        <f>VLOOKUP(E216,Table6[#All],2,0)</f>
        <v>Frederick-Wright</v>
      </c>
      <c r="R216" s="12" t="str">
        <f>VLOOKUP(E216,Table6[#All],5,0)</f>
        <v>Flagship</v>
      </c>
      <c r="S216" s="12" t="str">
        <f>VLOOKUP(E216,Table6[#All],3,0)</f>
        <v>West</v>
      </c>
      <c r="T216" s="12" t="str">
        <f>VLOOKUP(E216,Table6[#All],4,0)</f>
        <v>New Jimmymouth</v>
      </c>
    </row>
    <row r="217" spans="1:20" x14ac:dyDescent="0.3">
      <c r="A217" s="11" t="s">
        <v>2173</v>
      </c>
      <c r="B217" s="12">
        <v>45356</v>
      </c>
      <c r="C217" s="12" t="s">
        <v>1382</v>
      </c>
      <c r="D217" s="12" t="s">
        <v>1607</v>
      </c>
      <c r="E217" s="12" t="s">
        <v>1914</v>
      </c>
      <c r="F217" s="12" t="s">
        <v>1952</v>
      </c>
      <c r="G217" s="17">
        <v>3</v>
      </c>
      <c r="H217" s="20">
        <v>318.43</v>
      </c>
      <c r="I217" s="23">
        <v>0.05</v>
      </c>
      <c r="J217" s="25">
        <v>907.52549999999997</v>
      </c>
      <c r="K217" s="25" t="str">
        <f>VLOOKUP(C217,Table5[#All],8,0)</f>
        <v>Silver</v>
      </c>
      <c r="L217" s="13" t="str">
        <f>VLOOKUP(C217,Table5[#All],4,0)</f>
        <v>Male</v>
      </c>
      <c r="M217" s="12" t="str">
        <f>VLOOKUP(D217,Table2[#All],2,0)</f>
        <v>Decorative Wall Mirror</v>
      </c>
      <c r="N217" s="12" t="str">
        <f>VLOOKUP(D217,Table2[#All],3)</f>
        <v>Home</v>
      </c>
      <c r="O217" s="12" t="str">
        <f>VLOOKUP(D217,Table2[#All],4,0)</f>
        <v>Decor</v>
      </c>
      <c r="P217" s="12" t="str">
        <f>VLOOKUP(D217,Table2[#All],5,0)</f>
        <v>Luna, Anderson and Bowman</v>
      </c>
      <c r="Q217" s="12" t="str">
        <f>VLOOKUP(E217,Table6[#All],2,0)</f>
        <v>Moore, Padilla and Butler</v>
      </c>
      <c r="R217" s="12" t="str">
        <f>VLOOKUP(E217,Table6[#All],5,0)</f>
        <v>Flagship</v>
      </c>
      <c r="S217" s="12" t="str">
        <f>VLOOKUP(E217,Table6[#All],3,0)</f>
        <v>South</v>
      </c>
      <c r="T217" s="12" t="str">
        <f>VLOOKUP(E217,Table6[#All],4,0)</f>
        <v>East Johnstad</v>
      </c>
    </row>
    <row r="218" spans="1:20" x14ac:dyDescent="0.3">
      <c r="A218" s="11" t="s">
        <v>2174</v>
      </c>
      <c r="B218" s="12">
        <v>45854</v>
      </c>
      <c r="C218" s="12" t="s">
        <v>520</v>
      </c>
      <c r="D218" s="12" t="s">
        <v>1792</v>
      </c>
      <c r="E218" s="12" t="s">
        <v>1910</v>
      </c>
      <c r="F218" s="12" t="s">
        <v>1957</v>
      </c>
      <c r="G218" s="17">
        <v>3</v>
      </c>
      <c r="H218" s="20">
        <v>141.6</v>
      </c>
      <c r="I218" s="23">
        <v>0.08</v>
      </c>
      <c r="J218" s="25">
        <v>390.81599999999997</v>
      </c>
      <c r="K218" s="25" t="str">
        <f>VLOOKUP(C218,Table5[#All],8,0)</f>
        <v>Bronze</v>
      </c>
      <c r="L218" s="13" t="str">
        <f>VLOOKUP(C218,Table5[#All],4,0)</f>
        <v>Male</v>
      </c>
      <c r="M218" s="12" t="str">
        <f>VLOOKUP(D218,Table2[#All],2,0)</f>
        <v>Professional Jump Rope</v>
      </c>
      <c r="N218" s="12" t="str">
        <f>VLOOKUP(D218,Table2[#All],3)</f>
        <v>Sports</v>
      </c>
      <c r="O218" s="12" t="str">
        <f>VLOOKUP(D218,Table2[#All],4,0)</f>
        <v>Fitness</v>
      </c>
      <c r="P218" s="12" t="str">
        <f>VLOOKUP(D218,Table2[#All],5,0)</f>
        <v>Davis PLC</v>
      </c>
      <c r="Q218" s="12" t="str">
        <f>VLOOKUP(E218,Table6[#All],2,0)</f>
        <v>Bean, Jones and Park</v>
      </c>
      <c r="R218" s="12" t="str">
        <f>VLOOKUP(E218,Table6[#All],5,0)</f>
        <v>Online</v>
      </c>
      <c r="S218" s="12" t="str">
        <f>VLOOKUP(E218,Table6[#All],3,0)</f>
        <v>West</v>
      </c>
      <c r="T218" s="12" t="str">
        <f>VLOOKUP(E218,Table6[#All],4,0)</f>
        <v>Thompsonborough</v>
      </c>
    </row>
    <row r="219" spans="1:20" x14ac:dyDescent="0.3">
      <c r="A219" s="11" t="s">
        <v>2175</v>
      </c>
      <c r="B219" s="12">
        <v>45219</v>
      </c>
      <c r="C219" s="12" t="s">
        <v>859</v>
      </c>
      <c r="D219" s="12" t="s">
        <v>1611</v>
      </c>
      <c r="E219" s="12" t="s">
        <v>1941</v>
      </c>
      <c r="F219" s="12" t="s">
        <v>1954</v>
      </c>
      <c r="G219" s="17">
        <v>1</v>
      </c>
      <c r="H219" s="20">
        <v>332.82</v>
      </c>
      <c r="I219" s="23">
        <v>0.14000000000000001</v>
      </c>
      <c r="J219" s="25">
        <v>286.22519999999997</v>
      </c>
      <c r="K219" s="25" t="str">
        <f>VLOOKUP(C219,Table5[#All],8,0)</f>
        <v>Bronze</v>
      </c>
      <c r="L219" s="13" t="str">
        <f>VLOOKUP(C219,Table5[#All],4,0)</f>
        <v>Female</v>
      </c>
      <c r="M219" s="12" t="str">
        <f>VLOOKUP(D219,Table2[#All],2,0)</f>
        <v>4K Home Projector</v>
      </c>
      <c r="N219" s="12" t="str">
        <f>VLOOKUP(D219,Table2[#All],3)</f>
        <v>Electronics</v>
      </c>
      <c r="O219" s="12" t="str">
        <f>VLOOKUP(D219,Table2[#All],4,0)</f>
        <v>Appliances</v>
      </c>
      <c r="P219" s="12" t="str">
        <f>VLOOKUP(D219,Table2[#All],5,0)</f>
        <v>Thomas LLC</v>
      </c>
      <c r="Q219" s="12" t="str">
        <f>VLOOKUP(E219,Table6[#All],2,0)</f>
        <v>Mann-Austin</v>
      </c>
      <c r="R219" s="12" t="str">
        <f>VLOOKUP(E219,Table6[#All],5,0)</f>
        <v>Online</v>
      </c>
      <c r="S219" s="12" t="str">
        <f>VLOOKUP(E219,Table6[#All],3,0)</f>
        <v>East</v>
      </c>
      <c r="T219" s="12" t="str">
        <f>VLOOKUP(E219,Table6[#All],4,0)</f>
        <v>Vasquezborough</v>
      </c>
    </row>
    <row r="220" spans="1:20" x14ac:dyDescent="0.3">
      <c r="A220" s="11" t="s">
        <v>2176</v>
      </c>
      <c r="B220" s="12">
        <v>45447</v>
      </c>
      <c r="C220" s="12" t="s">
        <v>798</v>
      </c>
      <c r="D220" s="12" t="s">
        <v>1792</v>
      </c>
      <c r="E220" s="12" t="s">
        <v>1885</v>
      </c>
      <c r="F220" s="12" t="s">
        <v>1957</v>
      </c>
      <c r="G220" s="17">
        <v>4</v>
      </c>
      <c r="H220" s="20">
        <v>640.97</v>
      </c>
      <c r="I220" s="23">
        <v>0.11</v>
      </c>
      <c r="J220" s="25">
        <v>2281.8532</v>
      </c>
      <c r="K220" s="25" t="str">
        <f>VLOOKUP(C220,Table5[#All],8,0)</f>
        <v>Bronze</v>
      </c>
      <c r="L220" s="13" t="str">
        <f>VLOOKUP(C220,Table5[#All],4,0)</f>
        <v>Male</v>
      </c>
      <c r="M220" s="12" t="str">
        <f>VLOOKUP(D220,Table2[#All],2,0)</f>
        <v>Professional Jump Rope</v>
      </c>
      <c r="N220" s="12" t="str">
        <f>VLOOKUP(D220,Table2[#All],3)</f>
        <v>Sports</v>
      </c>
      <c r="O220" s="12" t="str">
        <f>VLOOKUP(D220,Table2[#All],4,0)</f>
        <v>Fitness</v>
      </c>
      <c r="P220" s="12" t="str">
        <f>VLOOKUP(D220,Table2[#All],5,0)</f>
        <v>Davis PLC</v>
      </c>
      <c r="Q220" s="12" t="str">
        <f>VLOOKUP(E220,Table6[#All],2,0)</f>
        <v>Martinez, Adkins and Johnson</v>
      </c>
      <c r="R220" s="12" t="str">
        <f>VLOOKUP(E220,Table6[#All],5,0)</f>
        <v>Flagship</v>
      </c>
      <c r="S220" s="12" t="str">
        <f>VLOOKUP(E220,Table6[#All],3,0)</f>
        <v>North</v>
      </c>
      <c r="T220" s="12" t="str">
        <f>VLOOKUP(E220,Table6[#All],4,0)</f>
        <v>Danielmouth</v>
      </c>
    </row>
    <row r="221" spans="1:20" x14ac:dyDescent="0.3">
      <c r="A221" s="11" t="s">
        <v>2177</v>
      </c>
      <c r="B221" s="12">
        <v>45225</v>
      </c>
      <c r="C221" s="12" t="s">
        <v>670</v>
      </c>
      <c r="D221" s="12" t="s">
        <v>1846</v>
      </c>
      <c r="E221" s="12" t="s">
        <v>1929</v>
      </c>
      <c r="F221" s="12" t="s">
        <v>1957</v>
      </c>
      <c r="G221" s="17">
        <v>4</v>
      </c>
      <c r="H221" s="20">
        <v>75.37</v>
      </c>
      <c r="I221" s="23">
        <v>0.02</v>
      </c>
      <c r="J221" s="25">
        <v>295.4504</v>
      </c>
      <c r="K221" s="25" t="str">
        <f>VLOOKUP(C221,Table5[#All],8,0)</f>
        <v>Platinum</v>
      </c>
      <c r="L221" s="13" t="str">
        <f>VLOOKUP(C221,Table5[#All],4,0)</f>
        <v>Male</v>
      </c>
      <c r="M221" s="12" t="str">
        <f>VLOOKUP(D221,Table2[#All],2,0)</f>
        <v>Gaming Mouse Pad XL</v>
      </c>
      <c r="N221" s="12" t="str">
        <f>VLOOKUP(D221,Table2[#All],3)</f>
        <v>Electronics</v>
      </c>
      <c r="O221" s="12" t="str">
        <f>VLOOKUP(D221,Table2[#All],4,0)</f>
        <v>Accessories</v>
      </c>
      <c r="P221" s="12" t="str">
        <f>VLOOKUP(D221,Table2[#All],5,0)</f>
        <v>Sharp, Taylor and Rodriguez</v>
      </c>
      <c r="Q221" s="12" t="str">
        <f>VLOOKUP(E221,Table6[#All],2,0)</f>
        <v>Shelton PLC</v>
      </c>
      <c r="R221" s="12" t="str">
        <f>VLOOKUP(E221,Table6[#All],5,0)</f>
        <v>Flagship</v>
      </c>
      <c r="S221" s="12" t="str">
        <f>VLOOKUP(E221,Table6[#All],3,0)</f>
        <v>North</v>
      </c>
      <c r="T221" s="12" t="str">
        <f>VLOOKUP(E221,Table6[#All],4,0)</f>
        <v>East Jenniferstad</v>
      </c>
    </row>
    <row r="222" spans="1:20" x14ac:dyDescent="0.3">
      <c r="A222" s="11" t="s">
        <v>2178</v>
      </c>
      <c r="B222" s="12">
        <v>45754</v>
      </c>
      <c r="C222" s="12" t="s">
        <v>279</v>
      </c>
      <c r="D222" s="12" t="s">
        <v>1991</v>
      </c>
      <c r="E222" s="12" t="s">
        <v>1938</v>
      </c>
      <c r="F222" s="12" t="s">
        <v>1957</v>
      </c>
      <c r="G222" s="17">
        <v>3</v>
      </c>
      <c r="H222" s="20">
        <v>434.55</v>
      </c>
      <c r="I222" s="23">
        <v>0.08</v>
      </c>
      <c r="J222" s="25">
        <v>1199.3579999999999</v>
      </c>
      <c r="K222" s="25" t="str">
        <f>VLOOKUP(C222,Table5[#All],8,0)</f>
        <v>Gold</v>
      </c>
      <c r="L222" s="13" t="str">
        <f>VLOOKUP(C222,Table5[#All],4,0)</f>
        <v>Female</v>
      </c>
      <c r="M222" s="12" t="str">
        <f>VLOOKUP(D222,Table2[#All],2,0)</f>
        <v>Beard Grooming Kit</v>
      </c>
      <c r="N222" s="12" t="str">
        <f>VLOOKUP(D222,Table2[#All],3)</f>
        <v>Beauty</v>
      </c>
      <c r="O222" s="12" t="str">
        <f>VLOOKUP(D222,Table2[#All],4,0)</f>
        <v>Grooming</v>
      </c>
      <c r="P222" s="12" t="str">
        <f>VLOOKUP(D222,Table2[#All],5,0)</f>
        <v>Erickson-Green</v>
      </c>
      <c r="Q222" s="12" t="str">
        <f>VLOOKUP(E222,Table6[#All],2,0)</f>
        <v>Guerrero-Schmitt</v>
      </c>
      <c r="R222" s="12" t="str">
        <f>VLOOKUP(E222,Table6[#All],5,0)</f>
        <v>Flagship</v>
      </c>
      <c r="S222" s="12" t="str">
        <f>VLOOKUP(E222,Table6[#All],3,0)</f>
        <v>East</v>
      </c>
      <c r="T222" s="12" t="str">
        <f>VLOOKUP(E222,Table6[#All],4,0)</f>
        <v>East Stevechester</v>
      </c>
    </row>
    <row r="223" spans="1:20" x14ac:dyDescent="0.3">
      <c r="A223" s="11" t="s">
        <v>2179</v>
      </c>
      <c r="B223" s="12">
        <v>45729</v>
      </c>
      <c r="C223" s="12" t="s">
        <v>357</v>
      </c>
      <c r="D223" s="12" t="s">
        <v>1648</v>
      </c>
      <c r="E223" s="12" t="s">
        <v>1927</v>
      </c>
      <c r="F223" s="12" t="s">
        <v>1952</v>
      </c>
      <c r="G223" s="17">
        <v>4</v>
      </c>
      <c r="H223" s="20">
        <v>652.28</v>
      </c>
      <c r="I223" s="23">
        <v>0.15</v>
      </c>
      <c r="J223" s="25">
        <v>2217.752</v>
      </c>
      <c r="K223" s="25" t="str">
        <f>VLOOKUP(C223,Table5[#All],8,0)</f>
        <v>Silver</v>
      </c>
      <c r="L223" s="13" t="str">
        <f>VLOOKUP(C223,Table5[#All],4,0)</f>
        <v>Male</v>
      </c>
      <c r="M223" s="12" t="str">
        <f>VLOOKUP(D223,Table2[#All],2,0)</f>
        <v>Wireless Bluetooth Speaker</v>
      </c>
      <c r="N223" s="12" t="str">
        <f>VLOOKUP(D223,Table2[#All],3)</f>
        <v>Electronics</v>
      </c>
      <c r="O223" s="12" t="str">
        <f>VLOOKUP(D223,Table2[#All],4,0)</f>
        <v>Audio</v>
      </c>
      <c r="P223" s="12" t="str">
        <f>VLOOKUP(D223,Table2[#All],5,0)</f>
        <v>Reed-Schmidt</v>
      </c>
      <c r="Q223" s="12" t="str">
        <f>VLOOKUP(E223,Table6[#All],2,0)</f>
        <v>Mcdonald Inc</v>
      </c>
      <c r="R223" s="12" t="str">
        <f>VLOOKUP(E223,Table6[#All],5,0)</f>
        <v>Outlet</v>
      </c>
      <c r="S223" s="12" t="str">
        <f>VLOOKUP(E223,Table6[#All],3,0)</f>
        <v>South</v>
      </c>
      <c r="T223" s="12" t="str">
        <f>VLOOKUP(E223,Table6[#All],4,0)</f>
        <v>Christopherland</v>
      </c>
    </row>
    <row r="224" spans="1:20" x14ac:dyDescent="0.3">
      <c r="A224" s="11" t="s">
        <v>2180</v>
      </c>
      <c r="B224" s="12">
        <v>45480</v>
      </c>
      <c r="C224" s="12" t="s">
        <v>867</v>
      </c>
      <c r="D224" s="12" t="s">
        <v>1804</v>
      </c>
      <c r="E224" s="12" t="s">
        <v>1935</v>
      </c>
      <c r="F224" s="12" t="s">
        <v>1952</v>
      </c>
      <c r="G224" s="17">
        <v>3</v>
      </c>
      <c r="H224" s="20">
        <v>207.8</v>
      </c>
      <c r="I224" s="23">
        <v>0.15</v>
      </c>
      <c r="J224" s="25">
        <v>529.8900000000001</v>
      </c>
      <c r="K224" s="25" t="str">
        <f>VLOOKUP(C224,Table5[#All],8,0)</f>
        <v>Silver</v>
      </c>
      <c r="L224" s="13" t="str">
        <f>VLOOKUP(C224,Table5[#All],4,0)</f>
        <v>Female</v>
      </c>
      <c r="M224" s="12" t="str">
        <f>VLOOKUP(D224,Table2[#All],2,0)</f>
        <v>Wireless Mouse</v>
      </c>
      <c r="N224" s="12" t="str">
        <f>VLOOKUP(D224,Table2[#All],3)</f>
        <v>Electronics</v>
      </c>
      <c r="O224" s="12" t="str">
        <f>VLOOKUP(D224,Table2[#All],4,0)</f>
        <v>Computer</v>
      </c>
      <c r="P224" s="12" t="str">
        <f>VLOOKUP(D224,Table2[#All],5,0)</f>
        <v>Larson Ltd</v>
      </c>
      <c r="Q224" s="12" t="str">
        <f>VLOOKUP(E224,Table6[#All],2,0)</f>
        <v>Holloway Ltd</v>
      </c>
      <c r="R224" s="12" t="str">
        <f>VLOOKUP(E224,Table6[#All],5,0)</f>
        <v>Flagship</v>
      </c>
      <c r="S224" s="12" t="str">
        <f>VLOOKUP(E224,Table6[#All],3,0)</f>
        <v>North</v>
      </c>
      <c r="T224" s="12" t="str">
        <f>VLOOKUP(E224,Table6[#All],4,0)</f>
        <v>Bensonhaven</v>
      </c>
    </row>
    <row r="225" spans="1:20" x14ac:dyDescent="0.3">
      <c r="A225" s="11" t="s">
        <v>2181</v>
      </c>
      <c r="B225" s="12">
        <v>45361</v>
      </c>
      <c r="C225" s="12" t="s">
        <v>1529</v>
      </c>
      <c r="D225" s="12" t="s">
        <v>1758</v>
      </c>
      <c r="E225" s="12" t="s">
        <v>1929</v>
      </c>
      <c r="F225" s="12" t="s">
        <v>1954</v>
      </c>
      <c r="G225" s="17">
        <v>4</v>
      </c>
      <c r="H225" s="20">
        <v>385.5</v>
      </c>
      <c r="I225" s="23">
        <v>0.03</v>
      </c>
      <c r="J225" s="25">
        <v>1495.74</v>
      </c>
      <c r="K225" s="25" t="str">
        <f>VLOOKUP(C225,Table5[#All],8,0)</f>
        <v>Bronze</v>
      </c>
      <c r="L225" s="13" t="str">
        <f>VLOOKUP(C225,Table5[#All],4,0)</f>
        <v>Female</v>
      </c>
      <c r="M225" s="12" t="str">
        <f>VLOOKUP(D225,Table2[#All],2,0)</f>
        <v>Tennis Ball 3-Pack</v>
      </c>
      <c r="N225" s="12" t="str">
        <f>VLOOKUP(D225,Table2[#All],3)</f>
        <v>Sports</v>
      </c>
      <c r="O225" s="12" t="str">
        <f>VLOOKUP(D225,Table2[#All],4,0)</f>
        <v>Equipment</v>
      </c>
      <c r="P225" s="12" t="str">
        <f>VLOOKUP(D225,Table2[#All],5,0)</f>
        <v>Lopez LLC</v>
      </c>
      <c r="Q225" s="12" t="str">
        <f>VLOOKUP(E225,Table6[#All],2,0)</f>
        <v>Shelton PLC</v>
      </c>
      <c r="R225" s="12" t="str">
        <f>VLOOKUP(E225,Table6[#All],5,0)</f>
        <v>Flagship</v>
      </c>
      <c r="S225" s="12" t="str">
        <f>VLOOKUP(E225,Table6[#All],3,0)</f>
        <v>North</v>
      </c>
      <c r="T225" s="12" t="str">
        <f>VLOOKUP(E225,Table6[#All],4,0)</f>
        <v>East Jenniferstad</v>
      </c>
    </row>
    <row r="226" spans="1:20" x14ac:dyDescent="0.3">
      <c r="A226" s="11" t="s">
        <v>2182</v>
      </c>
      <c r="B226" s="12">
        <v>45915</v>
      </c>
      <c r="C226" s="12" t="s">
        <v>348</v>
      </c>
      <c r="D226" s="12" t="s">
        <v>1770</v>
      </c>
      <c r="E226" s="12" t="s">
        <v>1904</v>
      </c>
      <c r="F226" s="12" t="s">
        <v>1952</v>
      </c>
      <c r="G226" s="17">
        <v>3</v>
      </c>
      <c r="H226" s="20">
        <v>548.19000000000005</v>
      </c>
      <c r="I226" s="23">
        <v>0.12</v>
      </c>
      <c r="J226" s="25">
        <v>1447.2216000000001</v>
      </c>
      <c r="K226" s="25" t="str">
        <f>VLOOKUP(C226,Table5[#All],8,0)</f>
        <v>Platinum</v>
      </c>
      <c r="L226" s="13" t="str">
        <f>VLOOKUP(C226,Table5[#All],4,0)</f>
        <v>Female</v>
      </c>
      <c r="M226" s="12" t="str">
        <f>VLOOKUP(D226,Table2[#All],2,0)</f>
        <v>Adjustable Dumbbells 20kg</v>
      </c>
      <c r="N226" s="12" t="str">
        <f>VLOOKUP(D226,Table2[#All],3)</f>
        <v>Sports</v>
      </c>
      <c r="O226" s="12" t="str">
        <f>VLOOKUP(D226,Table2[#All],4,0)</f>
        <v>Fitness</v>
      </c>
      <c r="P226" s="12" t="str">
        <f>VLOOKUP(D226,Table2[#All],5,0)</f>
        <v>Montgomery, Benton and Miller</v>
      </c>
      <c r="Q226" s="12" t="str">
        <f>VLOOKUP(E226,Table6[#All],2,0)</f>
        <v>Benson-Elliott</v>
      </c>
      <c r="R226" s="12" t="str">
        <f>VLOOKUP(E226,Table6[#All],5,0)</f>
        <v>Online</v>
      </c>
      <c r="S226" s="12" t="str">
        <f>VLOOKUP(E226,Table6[#All],3,0)</f>
        <v>East</v>
      </c>
      <c r="T226" s="12" t="str">
        <f>VLOOKUP(E226,Table6[#All],4,0)</f>
        <v>Port Josephberg</v>
      </c>
    </row>
    <row r="227" spans="1:20" x14ac:dyDescent="0.3">
      <c r="A227" s="11" t="s">
        <v>2183</v>
      </c>
      <c r="B227" s="12">
        <v>45607</v>
      </c>
      <c r="C227" s="12" t="s">
        <v>259</v>
      </c>
      <c r="D227" s="12" t="s">
        <v>1795</v>
      </c>
      <c r="E227" s="12" t="s">
        <v>1914</v>
      </c>
      <c r="F227" s="12" t="s">
        <v>1952</v>
      </c>
      <c r="G227" s="17">
        <v>3</v>
      </c>
      <c r="H227" s="20">
        <v>927.6</v>
      </c>
      <c r="I227" s="23">
        <v>0.09</v>
      </c>
      <c r="J227" s="25">
        <v>2532.348</v>
      </c>
      <c r="K227" s="25" t="str">
        <f>VLOOKUP(C227,Table5[#All],8,0)</f>
        <v>Platinum</v>
      </c>
      <c r="L227" s="13" t="str">
        <f>VLOOKUP(C227,Table5[#All],4,0)</f>
        <v>Female</v>
      </c>
      <c r="M227" s="12" t="str">
        <f>VLOOKUP(D227,Table2[#All],2,0)</f>
        <v>Shin Guards – Adult</v>
      </c>
      <c r="N227" s="12" t="str">
        <f>VLOOKUP(D227,Table2[#All],3)</f>
        <v>Sports</v>
      </c>
      <c r="O227" s="12" t="str">
        <f>VLOOKUP(D227,Table2[#All],4,0)</f>
        <v>Team Sports</v>
      </c>
      <c r="P227" s="12" t="str">
        <f>VLOOKUP(D227,Table2[#All],5,0)</f>
        <v>French Ltd</v>
      </c>
      <c r="Q227" s="12" t="str">
        <f>VLOOKUP(E227,Table6[#All],2,0)</f>
        <v>Moore, Padilla and Butler</v>
      </c>
      <c r="R227" s="12" t="str">
        <f>VLOOKUP(E227,Table6[#All],5,0)</f>
        <v>Flagship</v>
      </c>
      <c r="S227" s="12" t="str">
        <f>VLOOKUP(E227,Table6[#All],3,0)</f>
        <v>South</v>
      </c>
      <c r="T227" s="12" t="str">
        <f>VLOOKUP(E227,Table6[#All],4,0)</f>
        <v>East Johnstad</v>
      </c>
    </row>
    <row r="228" spans="1:20" x14ac:dyDescent="0.3">
      <c r="A228" s="11" t="s">
        <v>2184</v>
      </c>
      <c r="B228" s="12">
        <v>45666</v>
      </c>
      <c r="C228" s="12" t="s">
        <v>859</v>
      </c>
      <c r="D228" s="12" t="s">
        <v>1758</v>
      </c>
      <c r="E228" s="12" t="s">
        <v>1894</v>
      </c>
      <c r="F228" s="12" t="s">
        <v>1954</v>
      </c>
      <c r="G228" s="17">
        <v>4</v>
      </c>
      <c r="H228" s="20">
        <v>585.04</v>
      </c>
      <c r="I228" s="23">
        <v>0.22</v>
      </c>
      <c r="J228" s="25">
        <v>1825.3248000000001</v>
      </c>
      <c r="K228" s="25" t="str">
        <f>VLOOKUP(C228,Table5[#All],8,0)</f>
        <v>Bronze</v>
      </c>
      <c r="L228" s="13" t="str">
        <f>VLOOKUP(C228,Table5[#All],4,0)</f>
        <v>Female</v>
      </c>
      <c r="M228" s="12" t="str">
        <f>VLOOKUP(D228,Table2[#All],2,0)</f>
        <v>Tennis Ball 3-Pack</v>
      </c>
      <c r="N228" s="12" t="str">
        <f>VLOOKUP(D228,Table2[#All],3)</f>
        <v>Sports</v>
      </c>
      <c r="O228" s="12" t="str">
        <f>VLOOKUP(D228,Table2[#All],4,0)</f>
        <v>Equipment</v>
      </c>
      <c r="P228" s="12" t="str">
        <f>VLOOKUP(D228,Table2[#All],5,0)</f>
        <v>Lopez LLC</v>
      </c>
      <c r="Q228" s="12" t="str">
        <f>VLOOKUP(E228,Table6[#All],2,0)</f>
        <v>Johnson-Wright</v>
      </c>
      <c r="R228" s="12" t="str">
        <f>VLOOKUP(E228,Table6[#All],5,0)</f>
        <v>Outlet</v>
      </c>
      <c r="S228" s="12" t="str">
        <f>VLOOKUP(E228,Table6[#All],3,0)</f>
        <v>North</v>
      </c>
      <c r="T228" s="12" t="str">
        <f>VLOOKUP(E228,Table6[#All],4,0)</f>
        <v>Hoodberg</v>
      </c>
    </row>
    <row r="229" spans="1:20" x14ac:dyDescent="0.3">
      <c r="A229" s="11" t="s">
        <v>2185</v>
      </c>
      <c r="B229" s="12">
        <v>45406</v>
      </c>
      <c r="C229" s="12" t="s">
        <v>2135</v>
      </c>
      <c r="D229" s="12" t="s">
        <v>1689</v>
      </c>
      <c r="E229" s="12" t="s">
        <v>1889</v>
      </c>
      <c r="F229" s="12" t="s">
        <v>1952</v>
      </c>
      <c r="G229" s="17">
        <v>2</v>
      </c>
      <c r="H229" s="20">
        <v>999.89</v>
      </c>
      <c r="I229" s="23">
        <v>0.09</v>
      </c>
      <c r="J229" s="25">
        <v>1819.7998</v>
      </c>
      <c r="K229" s="25" t="s">
        <v>19</v>
      </c>
      <c r="L229" s="13" t="s">
        <v>16</v>
      </c>
      <c r="M229" s="12" t="str">
        <f>VLOOKUP(D229,Table2[#All],2,0)</f>
        <v>Portable Power Bank</v>
      </c>
      <c r="N229" s="12" t="str">
        <f>VLOOKUP(D229,Table2[#All],3)</f>
        <v>Electronics</v>
      </c>
      <c r="O229" s="12" t="str">
        <f>VLOOKUP(D229,Table2[#All],4,0)</f>
        <v>Mobile</v>
      </c>
      <c r="P229" s="12" t="str">
        <f>VLOOKUP(D229,Table2[#All],5,0)</f>
        <v>Cummings and Sons</v>
      </c>
      <c r="Q229" s="12" t="str">
        <f>VLOOKUP(E229,Table6[#All],2,0)</f>
        <v>Black-Horn</v>
      </c>
      <c r="R229" s="12" t="str">
        <f>VLOOKUP(E229,Table6[#All],5,0)</f>
        <v>Outlet</v>
      </c>
      <c r="S229" s="12" t="str">
        <f>VLOOKUP(E229,Table6[#All],3,0)</f>
        <v>South</v>
      </c>
      <c r="T229" s="12" t="str">
        <f>VLOOKUP(E229,Table6[#All],4,0)</f>
        <v>North Nancyview</v>
      </c>
    </row>
    <row r="230" spans="1:20" x14ac:dyDescent="0.3">
      <c r="A230" s="11" t="s">
        <v>2186</v>
      </c>
      <c r="B230" s="12">
        <v>45284</v>
      </c>
      <c r="C230" s="12" t="s">
        <v>382</v>
      </c>
      <c r="D230" s="12" t="s">
        <v>1801</v>
      </c>
      <c r="E230" s="12" t="s">
        <v>1894</v>
      </c>
      <c r="F230" s="12" t="s">
        <v>1954</v>
      </c>
      <c r="G230" s="17">
        <v>2</v>
      </c>
      <c r="H230" s="20">
        <v>848.98</v>
      </c>
      <c r="I230" s="23">
        <v>0.04</v>
      </c>
      <c r="J230" s="25">
        <v>1630.0416</v>
      </c>
      <c r="K230" s="25" t="str">
        <f>VLOOKUP(C230,Table5[#All],8,0)</f>
        <v>Platinum</v>
      </c>
      <c r="L230" s="13" t="str">
        <f>VLOOKUP(C230,Table5[#All],4,0)</f>
        <v>Female</v>
      </c>
      <c r="M230" s="12" t="str">
        <f>VLOOKUP(D230,Table2[#All],2,0)</f>
        <v>Women's Ankle Boots</v>
      </c>
      <c r="N230" s="12" t="str">
        <f>VLOOKUP(D230,Table2[#All],3)</f>
        <v>Clothing</v>
      </c>
      <c r="O230" s="12" t="str">
        <f>VLOOKUP(D230,Table2[#All],4,0)</f>
        <v>Footwear</v>
      </c>
      <c r="P230" s="12" t="str">
        <f>VLOOKUP(D230,Table2[#All],5,0)</f>
        <v>Poole PLC</v>
      </c>
      <c r="Q230" s="12" t="str">
        <f>VLOOKUP(E230,Table6[#All],2,0)</f>
        <v>Johnson-Wright</v>
      </c>
      <c r="R230" s="12" t="str">
        <f>VLOOKUP(E230,Table6[#All],5,0)</f>
        <v>Outlet</v>
      </c>
      <c r="S230" s="12" t="str">
        <f>VLOOKUP(E230,Table6[#All],3,0)</f>
        <v>North</v>
      </c>
      <c r="T230" s="12" t="str">
        <f>VLOOKUP(E230,Table6[#All],4,0)</f>
        <v>Hoodberg</v>
      </c>
    </row>
    <row r="231" spans="1:20" x14ac:dyDescent="0.3">
      <c r="A231" s="11" t="s">
        <v>2187</v>
      </c>
      <c r="B231" s="12">
        <v>45348</v>
      </c>
      <c r="C231" s="12" t="s">
        <v>487</v>
      </c>
      <c r="D231" s="12" t="s">
        <v>1755</v>
      </c>
      <c r="E231" s="12" t="s">
        <v>1927</v>
      </c>
      <c r="F231" s="12" t="s">
        <v>1952</v>
      </c>
      <c r="G231" s="17">
        <v>3</v>
      </c>
      <c r="H231" s="20">
        <v>769.56</v>
      </c>
      <c r="I231" s="23">
        <v>0.08</v>
      </c>
      <c r="J231" s="25">
        <v>2123.9856</v>
      </c>
      <c r="K231" s="25" t="str">
        <f>VLOOKUP(C231,Table5[#All],8,0)</f>
        <v>Bronze</v>
      </c>
      <c r="L231" s="13" t="str">
        <f>VLOOKUP(C231,Table5[#All],4,0)</f>
        <v>Male</v>
      </c>
      <c r="M231" s="12" t="str">
        <f>VLOOKUP(D231,Table2[#All],2,0)</f>
        <v>Luxury Perfume Spray</v>
      </c>
      <c r="N231" s="12" t="str">
        <f>VLOOKUP(D231,Table2[#All],3)</f>
        <v>Beauty</v>
      </c>
      <c r="O231" s="12" t="str">
        <f>VLOOKUP(D231,Table2[#All],4,0)</f>
        <v>Fragrance</v>
      </c>
      <c r="P231" s="12" t="str">
        <f>VLOOKUP(D231,Table2[#All],5,0)</f>
        <v>Gibson, Green and Lopez</v>
      </c>
      <c r="Q231" s="12" t="str">
        <f>VLOOKUP(E231,Table6[#All],2,0)</f>
        <v>Mcdonald Inc</v>
      </c>
      <c r="R231" s="12" t="str">
        <f>VLOOKUP(E231,Table6[#All],5,0)</f>
        <v>Outlet</v>
      </c>
      <c r="S231" s="12" t="str">
        <f>VLOOKUP(E231,Table6[#All],3,0)</f>
        <v>South</v>
      </c>
      <c r="T231" s="12" t="str">
        <f>VLOOKUP(E231,Table6[#All],4,0)</f>
        <v>Christopherland</v>
      </c>
    </row>
    <row r="232" spans="1:20" x14ac:dyDescent="0.3">
      <c r="A232" s="11" t="s">
        <v>2188</v>
      </c>
      <c r="B232" s="12">
        <v>45676</v>
      </c>
      <c r="C232" s="12" t="s">
        <v>192</v>
      </c>
      <c r="D232" s="12" t="s">
        <v>1718</v>
      </c>
      <c r="E232" s="12" t="s">
        <v>1925</v>
      </c>
      <c r="F232" s="12" t="s">
        <v>1954</v>
      </c>
      <c r="G232" s="17">
        <v>3</v>
      </c>
      <c r="H232" s="20">
        <v>449.88</v>
      </c>
      <c r="I232" s="23">
        <v>0.1</v>
      </c>
      <c r="J232" s="25">
        <v>1214.6759999999999</v>
      </c>
      <c r="K232" s="25" t="str">
        <f>VLOOKUP(C232,Table5[#All],8,0)</f>
        <v>Gold</v>
      </c>
      <c r="L232" s="13" t="str">
        <f>VLOOKUP(C232,Table5[#All],4,0)</f>
        <v>Female</v>
      </c>
      <c r="M232" s="12" t="str">
        <f>VLOOKUP(D232,Table2[#All],2,0)</f>
        <v>Car Dashboard Phone Holder</v>
      </c>
      <c r="N232" s="12" t="str">
        <f>VLOOKUP(D232,Table2[#All],3)</f>
        <v>Electronics</v>
      </c>
      <c r="O232" s="12" t="str">
        <f>VLOOKUP(D232,Table2[#All],4,0)</f>
        <v>Accessories</v>
      </c>
      <c r="P232" s="12" t="str">
        <f>VLOOKUP(D232,Table2[#All],5,0)</f>
        <v>Byrd, Stewart and Valdez</v>
      </c>
      <c r="Q232" s="12" t="str">
        <f>VLOOKUP(E232,Table6[#All],2,0)</f>
        <v>Gardner, Humphrey and Contreras</v>
      </c>
      <c r="R232" s="12" t="str">
        <f>VLOOKUP(E232,Table6[#All],5,0)</f>
        <v>Flagship</v>
      </c>
      <c r="S232" s="12" t="str">
        <f>VLOOKUP(E232,Table6[#All],3,0)</f>
        <v>East</v>
      </c>
      <c r="T232" s="12" t="str">
        <f>VLOOKUP(E232,Table6[#All],4,0)</f>
        <v>Johnsonville</v>
      </c>
    </row>
    <row r="233" spans="1:20" x14ac:dyDescent="0.3">
      <c r="A233" s="11" t="s">
        <v>2189</v>
      </c>
      <c r="B233" s="12">
        <v>45863</v>
      </c>
      <c r="C233" s="12" t="s">
        <v>885</v>
      </c>
      <c r="D233" s="12" t="s">
        <v>1783</v>
      </c>
      <c r="E233" s="12" t="s">
        <v>1922</v>
      </c>
      <c r="F233" s="12" t="s">
        <v>1952</v>
      </c>
      <c r="G233" s="17">
        <v>4</v>
      </c>
      <c r="H233" s="20">
        <v>383.74</v>
      </c>
      <c r="I233" s="23">
        <v>0.01</v>
      </c>
      <c r="J233" s="25">
        <v>1519.6104</v>
      </c>
      <c r="K233" s="25" t="str">
        <f>VLOOKUP(C233,Table5[#All],8,0)</f>
        <v>Gold</v>
      </c>
      <c r="L233" s="13" t="str">
        <f>VLOOKUP(C233,Table5[#All],4,0)</f>
        <v>Male</v>
      </c>
      <c r="M233" s="12" t="str">
        <f>VLOOKUP(D233,Table2[#All],2,0)</f>
        <v>Men's Sports Shorts</v>
      </c>
      <c r="N233" s="12" t="str">
        <f>VLOOKUP(D233,Table2[#All],3)</f>
        <v>Clothing</v>
      </c>
      <c r="O233" s="12" t="str">
        <f>VLOOKUP(D233,Table2[#All],4,0)</f>
        <v>Bottoms</v>
      </c>
      <c r="P233" s="12" t="str">
        <f>VLOOKUP(D233,Table2[#All],5,0)</f>
        <v>Fitzpatrick Ltd</v>
      </c>
      <c r="Q233" s="12" t="str">
        <f>VLOOKUP(E233,Table6[#All],2,0)</f>
        <v>Thomas, Bridges and Harris</v>
      </c>
      <c r="R233" s="12" t="str">
        <f>VLOOKUP(E233,Table6[#All],5,0)</f>
        <v>Online</v>
      </c>
      <c r="S233" s="12" t="str">
        <f>VLOOKUP(E233,Table6[#All],3,0)</f>
        <v>North</v>
      </c>
      <c r="T233" s="12" t="str">
        <f>VLOOKUP(E233,Table6[#All],4,0)</f>
        <v>Sabrinatown</v>
      </c>
    </row>
    <row r="234" spans="1:20" x14ac:dyDescent="0.3">
      <c r="A234" s="11" t="s">
        <v>2190</v>
      </c>
      <c r="B234" s="12">
        <v>45409</v>
      </c>
      <c r="C234" s="12" t="s">
        <v>505</v>
      </c>
      <c r="D234" s="12" t="s">
        <v>1749</v>
      </c>
      <c r="E234" s="12" t="s">
        <v>1917</v>
      </c>
      <c r="F234" s="12" t="s">
        <v>1954</v>
      </c>
      <c r="G234" s="17">
        <v>4</v>
      </c>
      <c r="H234" s="20">
        <v>794.97</v>
      </c>
      <c r="I234" s="23">
        <v>0.24</v>
      </c>
      <c r="J234" s="25">
        <v>2416.7087999999999</v>
      </c>
      <c r="K234" s="25" t="str">
        <f>VLOOKUP(C234,Table5[#All],8,0)</f>
        <v>Bronze</v>
      </c>
      <c r="L234" s="13" t="str">
        <f>VLOOKUP(C234,Table5[#All],4,0)</f>
        <v>Female</v>
      </c>
      <c r="M234" s="12" t="str">
        <f>VLOOKUP(D234,Table2[#All],2,0)</f>
        <v>Womens Cotton Scarf</v>
      </c>
      <c r="N234" s="12" t="str">
        <f>VLOOKUP(D234,Table2[#All],3)</f>
        <v>Clothing</v>
      </c>
      <c r="O234" s="12" t="str">
        <f>VLOOKUP(D234,Table2[#All],4,0)</f>
        <v>Accessories</v>
      </c>
      <c r="P234" s="12" t="str">
        <f>VLOOKUP(D234,Table2[#All],5,0)</f>
        <v>Shepherd-Gould</v>
      </c>
      <c r="Q234" s="12" t="str">
        <f>VLOOKUP(E234,Table6[#All],2,0)</f>
        <v>Hill, Wagner and Ballard</v>
      </c>
      <c r="R234" s="12" t="str">
        <f>VLOOKUP(E234,Table6[#All],5,0)</f>
        <v>Online</v>
      </c>
      <c r="S234" s="12" t="str">
        <f>VLOOKUP(E234,Table6[#All],3,0)</f>
        <v>East</v>
      </c>
      <c r="T234" s="12" t="str">
        <f>VLOOKUP(E234,Table6[#All],4,0)</f>
        <v>East Davidville</v>
      </c>
    </row>
    <row r="235" spans="1:20" x14ac:dyDescent="0.3">
      <c r="A235" s="11" t="s">
        <v>2191</v>
      </c>
      <c r="B235" s="12">
        <v>45880</v>
      </c>
      <c r="C235" s="12" t="s">
        <v>55</v>
      </c>
      <c r="D235" s="12" t="s">
        <v>1813</v>
      </c>
      <c r="E235" s="12" t="s">
        <v>1901</v>
      </c>
      <c r="F235" s="12" t="s">
        <v>1954</v>
      </c>
      <c r="G235" s="17">
        <v>1</v>
      </c>
      <c r="H235" s="20">
        <v>989.63</v>
      </c>
      <c r="I235" s="23">
        <v>0.05</v>
      </c>
      <c r="J235" s="25">
        <v>940.1484999999999</v>
      </c>
      <c r="K235" s="25" t="str">
        <f>VLOOKUP(C235,Table5[#All],8,0)</f>
        <v>Bronze</v>
      </c>
      <c r="L235" s="13" t="str">
        <f>VLOOKUP(C235,Table5[#All],4,0)</f>
        <v>Male</v>
      </c>
      <c r="M235" s="12" t="str">
        <f>VLOOKUP(D235,Table2[#All],2,0)</f>
        <v>Decorative Lamp Shade</v>
      </c>
      <c r="N235" s="12" t="str">
        <f>VLOOKUP(D235,Table2[#All],3)</f>
        <v>Home</v>
      </c>
      <c r="O235" s="12" t="str">
        <f>VLOOKUP(D235,Table2[#All],4,0)</f>
        <v>Lighting</v>
      </c>
      <c r="P235" s="12" t="str">
        <f>VLOOKUP(D235,Table2[#All],5,0)</f>
        <v>Ramirez-Hanson</v>
      </c>
      <c r="Q235" s="12" t="str">
        <f>VLOOKUP(E235,Table6[#All],2,0)</f>
        <v>Gray Ltd</v>
      </c>
      <c r="R235" s="12" t="str">
        <f>VLOOKUP(E235,Table6[#All],5,0)</f>
        <v>Outlet</v>
      </c>
      <c r="S235" s="12" t="str">
        <f>VLOOKUP(E235,Table6[#All],3,0)</f>
        <v>North</v>
      </c>
      <c r="T235" s="12" t="str">
        <f>VLOOKUP(E235,Table6[#All],4,0)</f>
        <v>New Michaelchester</v>
      </c>
    </row>
    <row r="236" spans="1:20" x14ac:dyDescent="0.3">
      <c r="A236" s="11" t="s">
        <v>2192</v>
      </c>
      <c r="B236" s="12">
        <v>45731</v>
      </c>
      <c r="C236" s="12" t="s">
        <v>1063</v>
      </c>
      <c r="D236" s="12" t="s">
        <v>1737</v>
      </c>
      <c r="E236" s="12" t="s">
        <v>1880</v>
      </c>
      <c r="F236" s="12" t="s">
        <v>1957</v>
      </c>
      <c r="G236" s="17">
        <v>1</v>
      </c>
      <c r="H236" s="20">
        <v>447.16</v>
      </c>
      <c r="I236" s="23">
        <v>0.22</v>
      </c>
      <c r="J236" s="25">
        <v>348.78480000000002</v>
      </c>
      <c r="K236" s="25" t="str">
        <f>VLOOKUP(C236,Table5[#All],8,0)</f>
        <v>Platinum</v>
      </c>
      <c r="L236" s="13" t="str">
        <f>VLOOKUP(C236,Table5[#All],4,0)</f>
        <v>Male</v>
      </c>
      <c r="M236" s="12" t="str">
        <f>VLOOKUP(D236,Table2[#All],2,0)</f>
        <v>Sports Stopwatch Pro</v>
      </c>
      <c r="N236" s="12" t="str">
        <f>VLOOKUP(D236,Table2[#All],3)</f>
        <v>Sports</v>
      </c>
      <c r="O236" s="12" t="str">
        <f>VLOOKUP(D236,Table2[#All],4,0)</f>
        <v>Accessories</v>
      </c>
      <c r="P236" s="12" t="str">
        <f>VLOOKUP(D236,Table2[#All],5,0)</f>
        <v>Thompson-French</v>
      </c>
      <c r="Q236" s="12" t="str">
        <f>VLOOKUP(E236,Table6[#All],2,0)</f>
        <v>Rivera-Warner</v>
      </c>
      <c r="R236" s="12" t="str">
        <f>VLOOKUP(E236,Table6[#All],5,0)</f>
        <v>Flagship</v>
      </c>
      <c r="S236" s="12" t="str">
        <f>VLOOKUP(E236,Table6[#All],3,0)</f>
        <v>East</v>
      </c>
      <c r="T236" s="12" t="str">
        <f>VLOOKUP(E236,Table6[#All],4,0)</f>
        <v>Washingtonfurt</v>
      </c>
    </row>
    <row r="237" spans="1:20" x14ac:dyDescent="0.3">
      <c r="A237" s="11" t="s">
        <v>2193</v>
      </c>
      <c r="B237" s="12">
        <v>45671</v>
      </c>
      <c r="C237" s="12" t="s">
        <v>46</v>
      </c>
      <c r="D237" s="12" t="s">
        <v>1858</v>
      </c>
      <c r="E237" s="12" t="s">
        <v>1904</v>
      </c>
      <c r="F237" s="12" t="s">
        <v>1957</v>
      </c>
      <c r="G237" s="17">
        <v>1</v>
      </c>
      <c r="H237" s="20">
        <v>946.9</v>
      </c>
      <c r="I237" s="23">
        <v>0.28999999999999998</v>
      </c>
      <c r="J237" s="25">
        <v>672.29899999999998</v>
      </c>
      <c r="K237" s="25" t="str">
        <f>VLOOKUP(C237,Table5[#All],8,0)</f>
        <v>Gold</v>
      </c>
      <c r="L237" s="13" t="str">
        <f>VLOOKUP(C237,Table5[#All],4,0)</f>
        <v>Female</v>
      </c>
      <c r="M237" s="12" t="str">
        <f>VLOOKUP(D237,Table2[#All],2,0)</f>
        <v>Vitamin E Body Lotion</v>
      </c>
      <c r="N237" s="12" t="str">
        <f>VLOOKUP(D237,Table2[#All],3)</f>
        <v>Beauty</v>
      </c>
      <c r="O237" s="12" t="str">
        <f>VLOOKUP(D237,Table2[#All],4,0)</f>
        <v>Skincare</v>
      </c>
      <c r="P237" s="12" t="str">
        <f>VLOOKUP(D237,Table2[#All],5,0)</f>
        <v>Hoffman-Williams</v>
      </c>
      <c r="Q237" s="12" t="str">
        <f>VLOOKUP(E237,Table6[#All],2,0)</f>
        <v>Benson-Elliott</v>
      </c>
      <c r="R237" s="12" t="str">
        <f>VLOOKUP(E237,Table6[#All],5,0)</f>
        <v>Online</v>
      </c>
      <c r="S237" s="12" t="str">
        <f>VLOOKUP(E237,Table6[#All],3,0)</f>
        <v>East</v>
      </c>
      <c r="T237" s="12" t="str">
        <f>VLOOKUP(E237,Table6[#All],4,0)</f>
        <v>Port Josephberg</v>
      </c>
    </row>
    <row r="238" spans="1:20" x14ac:dyDescent="0.3">
      <c r="A238" s="11" t="s">
        <v>2194</v>
      </c>
      <c r="B238" s="12">
        <v>45809</v>
      </c>
      <c r="C238" s="12" t="s">
        <v>568</v>
      </c>
      <c r="D238" s="12" t="s">
        <v>1618</v>
      </c>
      <c r="E238" s="12" t="s">
        <v>1880</v>
      </c>
      <c r="F238" s="12" t="s">
        <v>1952</v>
      </c>
      <c r="G238" s="17">
        <v>4</v>
      </c>
      <c r="H238" s="20">
        <v>469.68</v>
      </c>
      <c r="I238" s="23">
        <v>0.19</v>
      </c>
      <c r="J238" s="25">
        <v>1521.7632000000001</v>
      </c>
      <c r="K238" s="25" t="str">
        <f>VLOOKUP(C238,Table5[#All],8,0)</f>
        <v>Bronze</v>
      </c>
      <c r="L238" s="13" t="str">
        <f>VLOOKUP(C238,Table5[#All],4,0)</f>
        <v>Male</v>
      </c>
      <c r="M238" s="12" t="str">
        <f>VLOOKUP(D238,Table2[#All],2,0)</f>
        <v>Soccer Training Cone Set</v>
      </c>
      <c r="N238" s="12" t="str">
        <f>VLOOKUP(D238,Table2[#All],3)</f>
        <v>Sports</v>
      </c>
      <c r="O238" s="12" t="str">
        <f>VLOOKUP(D238,Table2[#All],4,0)</f>
        <v>Accessories</v>
      </c>
      <c r="P238" s="12" t="str">
        <f>VLOOKUP(D238,Table2[#All],5,0)</f>
        <v>Ford, Murphy and Wilson</v>
      </c>
      <c r="Q238" s="12" t="str">
        <f>VLOOKUP(E238,Table6[#All],2,0)</f>
        <v>Rivera-Warner</v>
      </c>
      <c r="R238" s="12" t="str">
        <f>VLOOKUP(E238,Table6[#All],5,0)</f>
        <v>Flagship</v>
      </c>
      <c r="S238" s="12" t="str">
        <f>VLOOKUP(E238,Table6[#All],3,0)</f>
        <v>East</v>
      </c>
      <c r="T238" s="12" t="str">
        <f>VLOOKUP(E238,Table6[#All],4,0)</f>
        <v>Washingtonfurt</v>
      </c>
    </row>
    <row r="239" spans="1:20" x14ac:dyDescent="0.3">
      <c r="A239" s="11" t="s">
        <v>2195</v>
      </c>
      <c r="B239" s="12">
        <v>45559</v>
      </c>
      <c r="C239" s="12" t="s">
        <v>1526</v>
      </c>
      <c r="D239" s="12" t="s">
        <v>1654</v>
      </c>
      <c r="E239" s="12" t="s">
        <v>1935</v>
      </c>
      <c r="F239" s="12" t="s">
        <v>1957</v>
      </c>
      <c r="G239" s="17">
        <v>4</v>
      </c>
      <c r="H239" s="20">
        <v>320.64</v>
      </c>
      <c r="I239" s="23">
        <v>0.2</v>
      </c>
      <c r="J239" s="25">
        <v>1026.048</v>
      </c>
      <c r="K239" s="25" t="str">
        <f>VLOOKUP(C239,Table5[#All],8,0)</f>
        <v>Gold</v>
      </c>
      <c r="L239" s="13" t="str">
        <f>VLOOKUP(C239,Table5[#All],4,0)</f>
        <v>Male</v>
      </c>
      <c r="M239" s="12" t="str">
        <f>VLOOKUP(D239,Table2[#All],2,0)</f>
        <v>Sports Stopwatch Timer</v>
      </c>
      <c r="N239" s="12" t="str">
        <f>VLOOKUP(D239,Table2[#All],3)</f>
        <v>Sports</v>
      </c>
      <c r="O239" s="12" t="str">
        <f>VLOOKUP(D239,Table2[#All],4,0)</f>
        <v>Accessories</v>
      </c>
      <c r="P239" s="12" t="str">
        <f>VLOOKUP(D239,Table2[#All],5,0)</f>
        <v>Burns-Hansen</v>
      </c>
      <c r="Q239" s="12" t="str">
        <f>VLOOKUP(E239,Table6[#All],2,0)</f>
        <v>Holloway Ltd</v>
      </c>
      <c r="R239" s="12" t="str">
        <f>VLOOKUP(E239,Table6[#All],5,0)</f>
        <v>Flagship</v>
      </c>
      <c r="S239" s="12" t="str">
        <f>VLOOKUP(E239,Table6[#All],3,0)</f>
        <v>North</v>
      </c>
      <c r="T239" s="12" t="str">
        <f>VLOOKUP(E239,Table6[#All],4,0)</f>
        <v>Bensonhaven</v>
      </c>
    </row>
    <row r="240" spans="1:20" x14ac:dyDescent="0.3">
      <c r="A240" s="11" t="s">
        <v>2196</v>
      </c>
      <c r="B240" s="12">
        <v>45253</v>
      </c>
      <c r="C240" s="12" t="s">
        <v>467</v>
      </c>
      <c r="D240" s="12" t="s">
        <v>1611</v>
      </c>
      <c r="E240" s="12" t="s">
        <v>1901</v>
      </c>
      <c r="F240" s="12" t="s">
        <v>1952</v>
      </c>
      <c r="G240" s="17">
        <v>1</v>
      </c>
      <c r="H240" s="20">
        <v>594.44000000000005</v>
      </c>
      <c r="I240" s="23">
        <v>0.21</v>
      </c>
      <c r="J240" s="25">
        <v>469.60759999999999</v>
      </c>
      <c r="K240" s="25" t="str">
        <f>VLOOKUP(C240,Table5[#All],8,0)</f>
        <v>Platinum</v>
      </c>
      <c r="L240" s="13" t="str">
        <f>VLOOKUP(C240,Table5[#All],4,0)</f>
        <v>Female</v>
      </c>
      <c r="M240" s="12" t="str">
        <f>VLOOKUP(D240,Table2[#All],2,0)</f>
        <v>4K Home Projector</v>
      </c>
      <c r="N240" s="12" t="str">
        <f>VLOOKUP(D240,Table2[#All],3)</f>
        <v>Electronics</v>
      </c>
      <c r="O240" s="12" t="str">
        <f>VLOOKUP(D240,Table2[#All],4,0)</f>
        <v>Appliances</v>
      </c>
      <c r="P240" s="12" t="str">
        <f>VLOOKUP(D240,Table2[#All],5,0)</f>
        <v>Thomas LLC</v>
      </c>
      <c r="Q240" s="12" t="str">
        <f>VLOOKUP(E240,Table6[#All],2,0)</f>
        <v>Gray Ltd</v>
      </c>
      <c r="R240" s="12" t="str">
        <f>VLOOKUP(E240,Table6[#All],5,0)</f>
        <v>Outlet</v>
      </c>
      <c r="S240" s="12" t="str">
        <f>VLOOKUP(E240,Table6[#All],3,0)</f>
        <v>North</v>
      </c>
      <c r="T240" s="12" t="str">
        <f>VLOOKUP(E240,Table6[#All],4,0)</f>
        <v>New Michaelchester</v>
      </c>
    </row>
    <row r="241" spans="1:20" x14ac:dyDescent="0.3">
      <c r="A241" s="11" t="s">
        <v>2197</v>
      </c>
      <c r="B241" s="12">
        <v>45861</v>
      </c>
      <c r="C241" s="12" t="s">
        <v>709</v>
      </c>
      <c r="D241" s="12" t="s">
        <v>1834</v>
      </c>
      <c r="E241" s="12" t="s">
        <v>1910</v>
      </c>
      <c r="F241" s="12" t="s">
        <v>1957</v>
      </c>
      <c r="G241" s="17">
        <v>3</v>
      </c>
      <c r="H241" s="20">
        <v>91.7</v>
      </c>
      <c r="I241" s="23">
        <v>0.08</v>
      </c>
      <c r="J241" s="25">
        <v>253.09200000000001</v>
      </c>
      <c r="K241" s="25" t="str">
        <f>VLOOKUP(C241,Table5[#All],8,0)</f>
        <v>Platinum</v>
      </c>
      <c r="L241" s="13" t="str">
        <f>VLOOKUP(C241,Table5[#All],4,0)</f>
        <v>Male</v>
      </c>
      <c r="M241" s="12" t="str">
        <f>VLOOKUP(D241,Table2[#All],2,0)</f>
        <v>Kitchen Cutting Board</v>
      </c>
      <c r="N241" s="12" t="str">
        <f>VLOOKUP(D241,Table2[#All],3)</f>
        <v>Home</v>
      </c>
      <c r="O241" s="12" t="str">
        <f>VLOOKUP(D241,Table2[#All],4,0)</f>
        <v>Kitchen</v>
      </c>
      <c r="P241" s="12" t="str">
        <f>VLOOKUP(D241,Table2[#All],5,0)</f>
        <v>Taylor, Dodson and Johnston</v>
      </c>
      <c r="Q241" s="12" t="str">
        <f>VLOOKUP(E241,Table6[#All],2,0)</f>
        <v>Bean, Jones and Park</v>
      </c>
      <c r="R241" s="12" t="str">
        <f>VLOOKUP(E241,Table6[#All],5,0)</f>
        <v>Online</v>
      </c>
      <c r="S241" s="12" t="str">
        <f>VLOOKUP(E241,Table6[#All],3,0)</f>
        <v>West</v>
      </c>
      <c r="T241" s="12" t="str">
        <f>VLOOKUP(E241,Table6[#All],4,0)</f>
        <v>Thompsonborough</v>
      </c>
    </row>
    <row r="242" spans="1:20" x14ac:dyDescent="0.3">
      <c r="A242" s="11" t="s">
        <v>2198</v>
      </c>
      <c r="B242" s="12">
        <v>45917</v>
      </c>
      <c r="C242" s="12" t="s">
        <v>131</v>
      </c>
      <c r="D242" s="12" t="s">
        <v>1761</v>
      </c>
      <c r="E242" s="12" t="s">
        <v>1922</v>
      </c>
      <c r="F242" s="12" t="s">
        <v>1952</v>
      </c>
      <c r="G242" s="17">
        <v>3</v>
      </c>
      <c r="H242" s="20">
        <v>741.33</v>
      </c>
      <c r="I242" s="23">
        <v>0.03</v>
      </c>
      <c r="J242" s="25">
        <v>2157.2703000000001</v>
      </c>
      <c r="K242" s="25" t="str">
        <f>VLOOKUP(C242,Table5[#All],8,0)</f>
        <v>Silver</v>
      </c>
      <c r="L242" s="13" t="str">
        <f>VLOOKUP(C242,Table5[#All],4,0)</f>
        <v>Male</v>
      </c>
      <c r="M242" s="12" t="str">
        <f>VLOOKUP(D242,Table2[#All],2,0)</f>
        <v>Laptop Cooling Pad</v>
      </c>
      <c r="N242" s="12" t="str">
        <f>VLOOKUP(D242,Table2[#All],3)</f>
        <v>Electronics</v>
      </c>
      <c r="O242" s="12" t="str">
        <f>VLOOKUP(D242,Table2[#All],4,0)</f>
        <v>Computer</v>
      </c>
      <c r="P242" s="12" t="str">
        <f>VLOOKUP(D242,Table2[#All],5,0)</f>
        <v>Murray, Gould and Ware</v>
      </c>
      <c r="Q242" s="12" t="str">
        <f>VLOOKUP(E242,Table6[#All],2,0)</f>
        <v>Thomas, Bridges and Harris</v>
      </c>
      <c r="R242" s="12" t="str">
        <f>VLOOKUP(E242,Table6[#All],5,0)</f>
        <v>Online</v>
      </c>
      <c r="S242" s="12" t="str">
        <f>VLOOKUP(E242,Table6[#All],3,0)</f>
        <v>North</v>
      </c>
      <c r="T242" s="12" t="str">
        <f>VLOOKUP(E242,Table6[#All],4,0)</f>
        <v>Sabrinatown</v>
      </c>
    </row>
    <row r="243" spans="1:20" x14ac:dyDescent="0.3">
      <c r="A243" s="11" t="s">
        <v>2199</v>
      </c>
      <c r="B243" s="12">
        <v>45754</v>
      </c>
      <c r="C243" s="12" t="s">
        <v>1476</v>
      </c>
      <c r="D243" s="12" t="s">
        <v>1991</v>
      </c>
      <c r="E243" s="12" t="s">
        <v>1941</v>
      </c>
      <c r="F243" s="12" t="s">
        <v>1957</v>
      </c>
      <c r="G243" s="17">
        <v>1</v>
      </c>
      <c r="H243" s="20">
        <v>922.78</v>
      </c>
      <c r="I243" s="23">
        <v>0.28999999999999998</v>
      </c>
      <c r="J243" s="25">
        <v>655.17379999999991</v>
      </c>
      <c r="K243" s="25" t="str">
        <f>VLOOKUP(C243,Table5[#All],8,0)</f>
        <v>Gold</v>
      </c>
      <c r="L243" s="13" t="str">
        <f>VLOOKUP(C243,Table5[#All],4,0)</f>
        <v>Female</v>
      </c>
      <c r="M243" s="12" t="str">
        <f>VLOOKUP(D243,Table2[#All],2,0)</f>
        <v>Beard Grooming Kit</v>
      </c>
      <c r="N243" s="12" t="str">
        <f>VLOOKUP(D243,Table2[#All],3)</f>
        <v>Beauty</v>
      </c>
      <c r="O243" s="12" t="str">
        <f>VLOOKUP(D243,Table2[#All],4,0)</f>
        <v>Grooming</v>
      </c>
      <c r="P243" s="12" t="str">
        <f>VLOOKUP(D243,Table2[#All],5,0)</f>
        <v>Erickson-Green</v>
      </c>
      <c r="Q243" s="12" t="str">
        <f>VLOOKUP(E243,Table6[#All],2,0)</f>
        <v>Mann-Austin</v>
      </c>
      <c r="R243" s="12" t="str">
        <f>VLOOKUP(E243,Table6[#All],5,0)</f>
        <v>Online</v>
      </c>
      <c r="S243" s="12" t="str">
        <f>VLOOKUP(E243,Table6[#All],3,0)</f>
        <v>East</v>
      </c>
      <c r="T243" s="12" t="str">
        <f>VLOOKUP(E243,Table6[#All],4,0)</f>
        <v>Vasquezborough</v>
      </c>
    </row>
    <row r="244" spans="1:20" x14ac:dyDescent="0.3">
      <c r="A244" s="11" t="s">
        <v>2200</v>
      </c>
      <c r="B244" s="12">
        <v>45312</v>
      </c>
      <c r="C244" s="12" t="s">
        <v>1033</v>
      </c>
      <c r="D244" s="12" t="s">
        <v>1584</v>
      </c>
      <c r="E244" s="12" t="s">
        <v>1932</v>
      </c>
      <c r="F244" s="12" t="s">
        <v>1954</v>
      </c>
      <c r="G244" s="17">
        <v>1</v>
      </c>
      <c r="H244" s="20">
        <v>394.35</v>
      </c>
      <c r="I244" s="23">
        <v>0.09</v>
      </c>
      <c r="J244" s="25">
        <v>358.85849999999999</v>
      </c>
      <c r="K244" s="25" t="str">
        <f>VLOOKUP(C244,Table5[#All],8,0)</f>
        <v>Bronze</v>
      </c>
      <c r="L244" s="13" t="str">
        <f>VLOOKUP(C244,Table5[#All],4,0)</f>
        <v>Male</v>
      </c>
      <c r="M244" s="12" t="str">
        <f>VLOOKUP(D244,Table2[#All],2,0)</f>
        <v>Wireless Bluetooth Earbuds</v>
      </c>
      <c r="N244" s="12" t="str">
        <f>VLOOKUP(D244,Table2[#All],3)</f>
        <v>Home</v>
      </c>
      <c r="O244" s="12" t="str">
        <f>VLOOKUP(D244,Table2[#All],4,0)</f>
        <v>Audio</v>
      </c>
      <c r="P244" s="12" t="str">
        <f>VLOOKUP(D244,Table2[#All],5,0)</f>
        <v>Perez-Johnston</v>
      </c>
      <c r="Q244" s="12" t="str">
        <f>VLOOKUP(E244,Table6[#All],2,0)</f>
        <v>Frederick-Wright</v>
      </c>
      <c r="R244" s="12" t="str">
        <f>VLOOKUP(E244,Table6[#All],5,0)</f>
        <v>Flagship</v>
      </c>
      <c r="S244" s="12" t="str">
        <f>VLOOKUP(E244,Table6[#All],3,0)</f>
        <v>West</v>
      </c>
      <c r="T244" s="12" t="str">
        <f>VLOOKUP(E244,Table6[#All],4,0)</f>
        <v>New Jimmymouth</v>
      </c>
    </row>
    <row r="245" spans="1:20" x14ac:dyDescent="0.3">
      <c r="A245" s="11" t="s">
        <v>2201</v>
      </c>
      <c r="B245" s="12">
        <v>45480</v>
      </c>
      <c r="C245" s="12" t="s">
        <v>1150</v>
      </c>
      <c r="D245" s="12" t="s">
        <v>1770</v>
      </c>
      <c r="E245" s="12" t="s">
        <v>1920</v>
      </c>
      <c r="F245" s="12" t="s">
        <v>1952</v>
      </c>
      <c r="G245" s="17">
        <v>2</v>
      </c>
      <c r="H245" s="20">
        <v>703.95</v>
      </c>
      <c r="I245" s="23">
        <v>0.03</v>
      </c>
      <c r="J245" s="25">
        <v>1365.663</v>
      </c>
      <c r="K245" s="25" t="str">
        <f>VLOOKUP(C245,Table5[#All],8,0)</f>
        <v>Bronze</v>
      </c>
      <c r="L245" s="13" t="str">
        <f>VLOOKUP(C245,Table5[#All],4,0)</f>
        <v>Male</v>
      </c>
      <c r="M245" s="12" t="str">
        <f>VLOOKUP(D245,Table2[#All],2,0)</f>
        <v>Adjustable Dumbbells 20kg</v>
      </c>
      <c r="N245" s="12" t="str">
        <f>VLOOKUP(D245,Table2[#All],3)</f>
        <v>Sports</v>
      </c>
      <c r="O245" s="12" t="str">
        <f>VLOOKUP(D245,Table2[#All],4,0)</f>
        <v>Fitness</v>
      </c>
      <c r="P245" s="12" t="str">
        <f>VLOOKUP(D245,Table2[#All],5,0)</f>
        <v>Montgomery, Benton and Miller</v>
      </c>
      <c r="Q245" s="12" t="str">
        <f>VLOOKUP(E245,Table6[#All],2,0)</f>
        <v>Aguirre-Keller</v>
      </c>
      <c r="R245" s="12" t="str">
        <f>VLOOKUP(E245,Table6[#All],5,0)</f>
        <v>Online</v>
      </c>
      <c r="S245" s="12" t="str">
        <f>VLOOKUP(E245,Table6[#All],3,0)</f>
        <v>South</v>
      </c>
      <c r="T245" s="12" t="str">
        <f>VLOOKUP(E245,Table6[#All],4,0)</f>
        <v>Lake Michael</v>
      </c>
    </row>
    <row r="246" spans="1:20" x14ac:dyDescent="0.3">
      <c r="A246" s="11" t="s">
        <v>2202</v>
      </c>
      <c r="B246" s="12">
        <v>45780</v>
      </c>
      <c r="C246" s="12" t="s">
        <v>661</v>
      </c>
      <c r="D246" s="12" t="s">
        <v>1607</v>
      </c>
      <c r="E246" s="12" t="s">
        <v>1880</v>
      </c>
      <c r="F246" s="12" t="s">
        <v>1954</v>
      </c>
      <c r="G246" s="17">
        <v>4</v>
      </c>
      <c r="H246" s="20">
        <v>452.67</v>
      </c>
      <c r="I246" s="23">
        <v>0.28000000000000003</v>
      </c>
      <c r="J246" s="25">
        <v>1303.6895999999999</v>
      </c>
      <c r="K246" s="25" t="str">
        <f>VLOOKUP(C246,Table5[#All],8,0)</f>
        <v>Platinum</v>
      </c>
      <c r="L246" s="13" t="str">
        <f>VLOOKUP(C246,Table5[#All],4,0)</f>
        <v>Male</v>
      </c>
      <c r="M246" s="12" t="str">
        <f>VLOOKUP(D246,Table2[#All],2,0)</f>
        <v>Decorative Wall Mirror</v>
      </c>
      <c r="N246" s="12" t="str">
        <f>VLOOKUP(D246,Table2[#All],3)</f>
        <v>Home</v>
      </c>
      <c r="O246" s="12" t="str">
        <f>VLOOKUP(D246,Table2[#All],4,0)</f>
        <v>Decor</v>
      </c>
      <c r="P246" s="12" t="str">
        <f>VLOOKUP(D246,Table2[#All],5,0)</f>
        <v>Luna, Anderson and Bowman</v>
      </c>
      <c r="Q246" s="12" t="str">
        <f>VLOOKUP(E246,Table6[#All],2,0)</f>
        <v>Rivera-Warner</v>
      </c>
      <c r="R246" s="12" t="str">
        <f>VLOOKUP(E246,Table6[#All],5,0)</f>
        <v>Flagship</v>
      </c>
      <c r="S246" s="12" t="str">
        <f>VLOOKUP(E246,Table6[#All],3,0)</f>
        <v>East</v>
      </c>
      <c r="T246" s="12" t="str">
        <f>VLOOKUP(E246,Table6[#All],4,0)</f>
        <v>Washingtonfurt</v>
      </c>
    </row>
    <row r="247" spans="1:20" x14ac:dyDescent="0.3">
      <c r="A247" s="11" t="s">
        <v>2203</v>
      </c>
      <c r="B247" s="12">
        <v>45349</v>
      </c>
      <c r="C247" s="12" t="s">
        <v>1439</v>
      </c>
      <c r="D247" s="12" t="s">
        <v>1584</v>
      </c>
      <c r="E247" s="12" t="s">
        <v>1907</v>
      </c>
      <c r="F247" s="12" t="s">
        <v>1954</v>
      </c>
      <c r="G247" s="17">
        <v>2</v>
      </c>
      <c r="H247" s="20">
        <v>377.3</v>
      </c>
      <c r="I247" s="23">
        <v>0.15</v>
      </c>
      <c r="J247" s="25">
        <v>641.41</v>
      </c>
      <c r="K247" s="25" t="str">
        <f>VLOOKUP(C247,Table5[#All],8,0)</f>
        <v>Bronze</v>
      </c>
      <c r="L247" s="13" t="str">
        <f>VLOOKUP(C247,Table5[#All],4,0)</f>
        <v>Female</v>
      </c>
      <c r="M247" s="12" t="str">
        <f>VLOOKUP(D247,Table2[#All],2,0)</f>
        <v>Wireless Bluetooth Earbuds</v>
      </c>
      <c r="N247" s="12" t="str">
        <f>VLOOKUP(D247,Table2[#All],3)</f>
        <v>Home</v>
      </c>
      <c r="O247" s="12" t="str">
        <f>VLOOKUP(D247,Table2[#All],4,0)</f>
        <v>Audio</v>
      </c>
      <c r="P247" s="12" t="str">
        <f>VLOOKUP(D247,Table2[#All],5,0)</f>
        <v>Perez-Johnston</v>
      </c>
      <c r="Q247" s="12" t="str">
        <f>VLOOKUP(E247,Table6[#All],2,0)</f>
        <v>Martinez-Mullins</v>
      </c>
      <c r="R247" s="12" t="str">
        <f>VLOOKUP(E247,Table6[#All],5,0)</f>
        <v>Online</v>
      </c>
      <c r="S247" s="12" t="str">
        <f>VLOOKUP(E247,Table6[#All],3,0)</f>
        <v>South</v>
      </c>
      <c r="T247" s="12" t="str">
        <f>VLOOKUP(E247,Table6[#All],4,0)</f>
        <v>Williamsfurt</v>
      </c>
    </row>
    <row r="248" spans="1:20" x14ac:dyDescent="0.3">
      <c r="A248" s="11" t="s">
        <v>2204</v>
      </c>
      <c r="B248" s="12">
        <v>45846</v>
      </c>
      <c r="C248" s="12" t="s">
        <v>1090</v>
      </c>
      <c r="D248" s="12" t="s">
        <v>1798</v>
      </c>
      <c r="E248" s="12" t="s">
        <v>1907</v>
      </c>
      <c r="F248" s="12" t="s">
        <v>1954</v>
      </c>
      <c r="G248" s="17">
        <v>2</v>
      </c>
      <c r="H248" s="20">
        <v>130.47999999999999</v>
      </c>
      <c r="I248" s="23">
        <v>0.23</v>
      </c>
      <c r="J248" s="25">
        <v>200.9392</v>
      </c>
      <c r="K248" s="25" t="str">
        <f>VLOOKUP(C248,Table5[#All],8,0)</f>
        <v>Gold</v>
      </c>
      <c r="L248" s="13" t="str">
        <f>VLOOKUP(C248,Table5[#All],4,0)</f>
        <v>Male</v>
      </c>
      <c r="M248" s="12" t="str">
        <f>VLOOKUP(D248,Table2[#All],2,0)</f>
        <v>Bluetooth Car Audio System</v>
      </c>
      <c r="N248" s="12" t="str">
        <f>VLOOKUP(D248,Table2[#All],3)</f>
        <v>Electronics</v>
      </c>
      <c r="O248" s="12" t="str">
        <f>VLOOKUP(D248,Table2[#All],4,0)</f>
        <v>Audio</v>
      </c>
      <c r="P248" s="12" t="str">
        <f>VLOOKUP(D248,Table2[#All],5,0)</f>
        <v>Bruce-Bowen</v>
      </c>
      <c r="Q248" s="12" t="str">
        <f>VLOOKUP(E248,Table6[#All],2,0)</f>
        <v>Martinez-Mullins</v>
      </c>
      <c r="R248" s="12" t="str">
        <f>VLOOKUP(E248,Table6[#All],5,0)</f>
        <v>Online</v>
      </c>
      <c r="S248" s="12" t="str">
        <f>VLOOKUP(E248,Table6[#All],3,0)</f>
        <v>South</v>
      </c>
      <c r="T248" s="12" t="str">
        <f>VLOOKUP(E248,Table6[#All],4,0)</f>
        <v>Williamsfurt</v>
      </c>
    </row>
    <row r="249" spans="1:20" x14ac:dyDescent="0.3">
      <c r="A249" s="11" t="s">
        <v>2205</v>
      </c>
      <c r="B249" s="12">
        <v>45729</v>
      </c>
      <c r="C249" s="12" t="s">
        <v>1360</v>
      </c>
      <c r="D249" s="12" t="s">
        <v>1858</v>
      </c>
      <c r="E249" s="12" t="s">
        <v>1922</v>
      </c>
      <c r="F249" s="12" t="s">
        <v>1957</v>
      </c>
      <c r="G249" s="17">
        <v>1</v>
      </c>
      <c r="H249" s="20">
        <v>809.45</v>
      </c>
      <c r="I249" s="23">
        <v>0.09</v>
      </c>
      <c r="J249" s="25">
        <v>736.59950000000003</v>
      </c>
      <c r="K249" s="25" t="str">
        <f>VLOOKUP(C249,Table5[#All],8,0)</f>
        <v>Silver</v>
      </c>
      <c r="L249" s="13" t="str">
        <f>VLOOKUP(C249,Table5[#All],4,0)</f>
        <v>Female</v>
      </c>
      <c r="M249" s="12" t="str">
        <f>VLOOKUP(D249,Table2[#All],2,0)</f>
        <v>Vitamin E Body Lotion</v>
      </c>
      <c r="N249" s="12" t="str">
        <f>VLOOKUP(D249,Table2[#All],3)</f>
        <v>Beauty</v>
      </c>
      <c r="O249" s="12" t="str">
        <f>VLOOKUP(D249,Table2[#All],4,0)</f>
        <v>Skincare</v>
      </c>
      <c r="P249" s="12" t="str">
        <f>VLOOKUP(D249,Table2[#All],5,0)</f>
        <v>Hoffman-Williams</v>
      </c>
      <c r="Q249" s="12" t="str">
        <f>VLOOKUP(E249,Table6[#All],2,0)</f>
        <v>Thomas, Bridges and Harris</v>
      </c>
      <c r="R249" s="12" t="str">
        <f>VLOOKUP(E249,Table6[#All],5,0)</f>
        <v>Online</v>
      </c>
      <c r="S249" s="12" t="str">
        <f>VLOOKUP(E249,Table6[#All],3,0)</f>
        <v>North</v>
      </c>
      <c r="T249" s="12" t="str">
        <f>VLOOKUP(E249,Table6[#All],4,0)</f>
        <v>Sabrinatown</v>
      </c>
    </row>
    <row r="250" spans="1:20" x14ac:dyDescent="0.3">
      <c r="A250" s="11" t="s">
        <v>2206</v>
      </c>
      <c r="B250" s="12">
        <v>45768</v>
      </c>
      <c r="C250" s="12" t="s">
        <v>305</v>
      </c>
      <c r="D250" s="12" t="s">
        <v>1708</v>
      </c>
      <c r="E250" s="12" t="s">
        <v>1914</v>
      </c>
      <c r="F250" s="12" t="s">
        <v>1954</v>
      </c>
      <c r="G250" s="17">
        <v>3</v>
      </c>
      <c r="H250" s="20">
        <v>499.12</v>
      </c>
      <c r="I250" s="23">
        <v>0.05</v>
      </c>
      <c r="J250" s="25">
        <v>1422.492</v>
      </c>
      <c r="K250" s="25" t="str">
        <f>VLOOKUP(C250,Table5[#All],8,0)</f>
        <v>Bronze</v>
      </c>
      <c r="L250" s="13" t="str">
        <f>VLOOKUP(C250,Table5[#All],4,0)</f>
        <v>Female</v>
      </c>
      <c r="M250" s="12" t="str">
        <f>VLOOKUP(D250,Table2[#All],2,0)</f>
        <v>High-Grip Football</v>
      </c>
      <c r="N250" s="12" t="str">
        <f>VLOOKUP(D250,Table2[#All],3)</f>
        <v>Sports</v>
      </c>
      <c r="O250" s="12" t="str">
        <f>VLOOKUP(D250,Table2[#All],4,0)</f>
        <v>Team Sports</v>
      </c>
      <c r="P250" s="12" t="str">
        <f>VLOOKUP(D250,Table2[#All],5,0)</f>
        <v>Bridges, Banks and Cummings</v>
      </c>
      <c r="Q250" s="12" t="str">
        <f>VLOOKUP(E250,Table6[#All],2,0)</f>
        <v>Moore, Padilla and Butler</v>
      </c>
      <c r="R250" s="12" t="str">
        <f>VLOOKUP(E250,Table6[#All],5,0)</f>
        <v>Flagship</v>
      </c>
      <c r="S250" s="12" t="str">
        <f>VLOOKUP(E250,Table6[#All],3,0)</f>
        <v>South</v>
      </c>
      <c r="T250" s="12" t="str">
        <f>VLOOKUP(E250,Table6[#All],4,0)</f>
        <v>East Johnstad</v>
      </c>
    </row>
    <row r="251" spans="1:20" x14ac:dyDescent="0.3">
      <c r="A251" s="11" t="s">
        <v>2207</v>
      </c>
      <c r="B251" s="12">
        <v>45606</v>
      </c>
      <c r="C251" s="12" t="s">
        <v>104</v>
      </c>
      <c r="D251" s="12" t="s">
        <v>1779</v>
      </c>
      <c r="E251" s="12" t="s">
        <v>1894</v>
      </c>
      <c r="F251" s="12" t="s">
        <v>1952</v>
      </c>
      <c r="G251" s="17">
        <v>2</v>
      </c>
      <c r="H251" s="20">
        <v>894.58</v>
      </c>
      <c r="I251" s="23">
        <v>0.25</v>
      </c>
      <c r="J251" s="25">
        <v>1341.87</v>
      </c>
      <c r="K251" s="25" t="str">
        <f>VLOOKUP(C251,Table5[#All],8,0)</f>
        <v>Silver</v>
      </c>
      <c r="L251" s="13" t="str">
        <f>VLOOKUP(C251,Table5[#All],4,0)</f>
        <v>Female</v>
      </c>
      <c r="M251" s="12" t="str">
        <f>VLOOKUP(D251,Table2[#All],2,0)</f>
        <v>Wooden Nightstand</v>
      </c>
      <c r="N251" s="12" t="str">
        <f>VLOOKUP(D251,Table2[#All],3)</f>
        <v>Home</v>
      </c>
      <c r="O251" s="12" t="str">
        <f>VLOOKUP(D251,Table2[#All],4,0)</f>
        <v>Furniture</v>
      </c>
      <c r="P251" s="12" t="str">
        <f>VLOOKUP(D251,Table2[#All],5,0)</f>
        <v>Wolfe, Ross and Hester</v>
      </c>
      <c r="Q251" s="12" t="str">
        <f>VLOOKUP(E251,Table6[#All],2,0)</f>
        <v>Johnson-Wright</v>
      </c>
      <c r="R251" s="12" t="str">
        <f>VLOOKUP(E251,Table6[#All],5,0)</f>
        <v>Outlet</v>
      </c>
      <c r="S251" s="12" t="str">
        <f>VLOOKUP(E251,Table6[#All],3,0)</f>
        <v>North</v>
      </c>
      <c r="T251" s="12" t="str">
        <f>VLOOKUP(E251,Table6[#All],4,0)</f>
        <v>Hoodberg</v>
      </c>
    </row>
    <row r="252" spans="1:20" x14ac:dyDescent="0.3">
      <c r="A252" s="11" t="s">
        <v>2208</v>
      </c>
      <c r="B252" s="12">
        <v>45513</v>
      </c>
      <c r="C252" s="12" t="s">
        <v>455</v>
      </c>
      <c r="D252" s="12" t="s">
        <v>1801</v>
      </c>
      <c r="E252" s="12" t="s">
        <v>1914</v>
      </c>
      <c r="F252" s="12" t="s">
        <v>1952</v>
      </c>
      <c r="G252" s="17">
        <v>4</v>
      </c>
      <c r="H252" s="20">
        <v>578.39</v>
      </c>
      <c r="I252" s="23">
        <v>0.01</v>
      </c>
      <c r="J252" s="25">
        <v>2290.4243999999999</v>
      </c>
      <c r="K252" s="25" t="str">
        <f>VLOOKUP(C252,Table5[#All],8,0)</f>
        <v>Bronze</v>
      </c>
      <c r="L252" s="13" t="str">
        <f>VLOOKUP(C252,Table5[#All],4,0)</f>
        <v>Female</v>
      </c>
      <c r="M252" s="12" t="str">
        <f>VLOOKUP(D252,Table2[#All],2,0)</f>
        <v>Women's Ankle Boots</v>
      </c>
      <c r="N252" s="12" t="str">
        <f>VLOOKUP(D252,Table2[#All],3)</f>
        <v>Clothing</v>
      </c>
      <c r="O252" s="12" t="str">
        <f>VLOOKUP(D252,Table2[#All],4,0)</f>
        <v>Footwear</v>
      </c>
      <c r="P252" s="12" t="str">
        <f>VLOOKUP(D252,Table2[#All],5,0)</f>
        <v>Poole PLC</v>
      </c>
      <c r="Q252" s="12" t="str">
        <f>VLOOKUP(E252,Table6[#All],2,0)</f>
        <v>Moore, Padilla and Butler</v>
      </c>
      <c r="R252" s="12" t="str">
        <f>VLOOKUP(E252,Table6[#All],5,0)</f>
        <v>Flagship</v>
      </c>
      <c r="S252" s="12" t="str">
        <f>VLOOKUP(E252,Table6[#All],3,0)</f>
        <v>South</v>
      </c>
      <c r="T252" s="12" t="str">
        <f>VLOOKUP(E252,Table6[#All],4,0)</f>
        <v>East Johnstad</v>
      </c>
    </row>
    <row r="253" spans="1:20" x14ac:dyDescent="0.3">
      <c r="A253" s="11" t="s">
        <v>2209</v>
      </c>
      <c r="B253" s="12">
        <v>45356</v>
      </c>
      <c r="C253" s="12" t="s">
        <v>1502</v>
      </c>
      <c r="D253" s="12" t="s">
        <v>1696</v>
      </c>
      <c r="E253" s="12" t="s">
        <v>1935</v>
      </c>
      <c r="F253" s="12" t="s">
        <v>1954</v>
      </c>
      <c r="G253" s="17">
        <v>4</v>
      </c>
      <c r="H253" s="20">
        <v>982.45</v>
      </c>
      <c r="I253" s="23">
        <v>0.2</v>
      </c>
      <c r="J253" s="25">
        <v>3143.84</v>
      </c>
      <c r="K253" s="25" t="str">
        <f>VLOOKUP(C253,Table5[#All],8,0)</f>
        <v>Bronze</v>
      </c>
      <c r="L253" s="13" t="str">
        <f>VLOOKUP(C253,Table5[#All],4,0)</f>
        <v>Female</v>
      </c>
      <c r="M253" s="12" t="str">
        <f>VLOOKUP(D253,Table2[#All],2,0)</f>
        <v>Yoga Exercise Mat</v>
      </c>
      <c r="N253" s="12" t="str">
        <f>VLOOKUP(D253,Table2[#All],3)</f>
        <v>Sports</v>
      </c>
      <c r="O253" s="12" t="str">
        <f>VLOOKUP(D253,Table2[#All],4,0)</f>
        <v>Fitness</v>
      </c>
      <c r="P253" s="12" t="str">
        <f>VLOOKUP(D253,Table2[#All],5,0)</f>
        <v>Carroll, Long and Mendoza</v>
      </c>
      <c r="Q253" s="12" t="str">
        <f>VLOOKUP(E253,Table6[#All],2,0)</f>
        <v>Holloway Ltd</v>
      </c>
      <c r="R253" s="12" t="str">
        <f>VLOOKUP(E253,Table6[#All],5,0)</f>
        <v>Flagship</v>
      </c>
      <c r="S253" s="12" t="str">
        <f>VLOOKUP(E253,Table6[#All],3,0)</f>
        <v>North</v>
      </c>
      <c r="T253" s="12" t="str">
        <f>VLOOKUP(E253,Table6[#All],4,0)</f>
        <v>Bensonhaven</v>
      </c>
    </row>
    <row r="254" spans="1:20" x14ac:dyDescent="0.3">
      <c r="A254" s="11" t="s">
        <v>2210</v>
      </c>
      <c r="B254" s="12">
        <v>45925</v>
      </c>
      <c r="C254" s="12" t="s">
        <v>1400</v>
      </c>
      <c r="D254" s="12" t="s">
        <v>1870</v>
      </c>
      <c r="E254" s="12" t="s">
        <v>1941</v>
      </c>
      <c r="F254" s="12" t="s">
        <v>1954</v>
      </c>
      <c r="G254" s="17">
        <v>1</v>
      </c>
      <c r="H254" s="20">
        <v>549.52</v>
      </c>
      <c r="I254" s="23">
        <v>0.1</v>
      </c>
      <c r="J254" s="25">
        <v>494.56799999999998</v>
      </c>
      <c r="K254" s="25" t="str">
        <f>VLOOKUP(C254,Table5[#All],8,0)</f>
        <v>Bronze</v>
      </c>
      <c r="L254" s="13" t="str">
        <f>VLOOKUP(C254,Table5[#All],4,0)</f>
        <v>Male</v>
      </c>
      <c r="M254" s="12" t="str">
        <f>VLOOKUP(D254,Table2[#All],2,0)</f>
        <v>Portable Bluetooth Speaker</v>
      </c>
      <c r="N254" s="12" t="str">
        <f>VLOOKUP(D254,Table2[#All],3)</f>
        <v>Electronics</v>
      </c>
      <c r="O254" s="12" t="str">
        <f>VLOOKUP(D254,Table2[#All],4,0)</f>
        <v>Audio</v>
      </c>
      <c r="P254" s="12" t="str">
        <f>VLOOKUP(D254,Table2[#All],5,0)</f>
        <v>Flores-King</v>
      </c>
      <c r="Q254" s="12" t="str">
        <f>VLOOKUP(E254,Table6[#All],2,0)</f>
        <v>Mann-Austin</v>
      </c>
      <c r="R254" s="12" t="str">
        <f>VLOOKUP(E254,Table6[#All],5,0)</f>
        <v>Online</v>
      </c>
      <c r="S254" s="12" t="str">
        <f>VLOOKUP(E254,Table6[#All],3,0)</f>
        <v>East</v>
      </c>
      <c r="T254" s="12" t="str">
        <f>VLOOKUP(E254,Table6[#All],4,0)</f>
        <v>Vasquezborough</v>
      </c>
    </row>
    <row r="255" spans="1:20" x14ac:dyDescent="0.3">
      <c r="A255" s="11" t="s">
        <v>2211</v>
      </c>
      <c r="B255" s="12">
        <v>45876</v>
      </c>
      <c r="C255" s="12" t="s">
        <v>780</v>
      </c>
      <c r="D255" s="12" t="s">
        <v>1852</v>
      </c>
      <c r="E255" s="12" t="s">
        <v>1938</v>
      </c>
      <c r="F255" s="12" t="s">
        <v>1952</v>
      </c>
      <c r="G255" s="17">
        <v>2</v>
      </c>
      <c r="H255" s="20">
        <v>239.92</v>
      </c>
      <c r="I255" s="23">
        <v>0.16</v>
      </c>
      <c r="J255" s="25">
        <v>403.06560000000002</v>
      </c>
      <c r="K255" s="25" t="str">
        <f>VLOOKUP(C255,Table5[#All],8,0)</f>
        <v>Platinum</v>
      </c>
      <c r="L255" s="13" t="str">
        <f>VLOOKUP(C255,Table5[#All],4,0)</f>
        <v>Female</v>
      </c>
      <c r="M255" s="12" t="str">
        <f>VLOOKUP(D255,Table2[#All],2,0)</f>
        <v>Microwave Oven</v>
      </c>
      <c r="N255" s="12" t="str">
        <f>VLOOKUP(D255,Table2[#All],3)</f>
        <v>Home</v>
      </c>
      <c r="O255" s="12" t="str">
        <f>VLOOKUP(D255,Table2[#All],4,0)</f>
        <v>Appliances</v>
      </c>
      <c r="P255" s="12" t="str">
        <f>VLOOKUP(D255,Table2[#All],5,0)</f>
        <v>Green, Powell and Palmer</v>
      </c>
      <c r="Q255" s="12" t="str">
        <f>VLOOKUP(E255,Table6[#All],2,0)</f>
        <v>Guerrero-Schmitt</v>
      </c>
      <c r="R255" s="12" t="str">
        <f>VLOOKUP(E255,Table6[#All],5,0)</f>
        <v>Flagship</v>
      </c>
      <c r="S255" s="12" t="str">
        <f>VLOOKUP(E255,Table6[#All],3,0)</f>
        <v>East</v>
      </c>
      <c r="T255" s="12" t="str">
        <f>VLOOKUP(E255,Table6[#All],4,0)</f>
        <v>East Stevechester</v>
      </c>
    </row>
    <row r="256" spans="1:20" x14ac:dyDescent="0.3">
      <c r="A256" s="11" t="s">
        <v>2212</v>
      </c>
      <c r="B256" s="12">
        <v>45338</v>
      </c>
      <c r="C256" s="12" t="s">
        <v>302</v>
      </c>
      <c r="D256" s="12" t="s">
        <v>1852</v>
      </c>
      <c r="E256" s="12" t="s">
        <v>1904</v>
      </c>
      <c r="F256" s="12" t="s">
        <v>1954</v>
      </c>
      <c r="G256" s="17">
        <v>2</v>
      </c>
      <c r="H256" s="20">
        <v>878.05</v>
      </c>
      <c r="I256" s="23">
        <v>0.11</v>
      </c>
      <c r="J256" s="25">
        <v>1562.9290000000001</v>
      </c>
      <c r="K256" s="25" t="str">
        <f>VLOOKUP(C256,Table5[#All],8,0)</f>
        <v>Bronze</v>
      </c>
      <c r="L256" s="13" t="str">
        <f>VLOOKUP(C256,Table5[#All],4,0)</f>
        <v>Male</v>
      </c>
      <c r="M256" s="12" t="str">
        <f>VLOOKUP(D256,Table2[#All],2,0)</f>
        <v>Microwave Oven</v>
      </c>
      <c r="N256" s="12" t="str">
        <f>VLOOKUP(D256,Table2[#All],3)</f>
        <v>Home</v>
      </c>
      <c r="O256" s="12" t="str">
        <f>VLOOKUP(D256,Table2[#All],4,0)</f>
        <v>Appliances</v>
      </c>
      <c r="P256" s="12" t="str">
        <f>VLOOKUP(D256,Table2[#All],5,0)</f>
        <v>Green, Powell and Palmer</v>
      </c>
      <c r="Q256" s="12" t="str">
        <f>VLOOKUP(E256,Table6[#All],2,0)</f>
        <v>Benson-Elliott</v>
      </c>
      <c r="R256" s="12" t="str">
        <f>VLOOKUP(E256,Table6[#All],5,0)</f>
        <v>Online</v>
      </c>
      <c r="S256" s="12" t="str">
        <f>VLOOKUP(E256,Table6[#All],3,0)</f>
        <v>East</v>
      </c>
      <c r="T256" s="12" t="str">
        <f>VLOOKUP(E256,Table6[#All],4,0)</f>
        <v>Port Josephberg</v>
      </c>
    </row>
    <row r="257" spans="1:20" x14ac:dyDescent="0.3">
      <c r="A257" s="11" t="s">
        <v>2213</v>
      </c>
      <c r="B257" s="12">
        <v>45746</v>
      </c>
      <c r="C257" s="12" t="s">
        <v>176</v>
      </c>
      <c r="D257" s="12" t="s">
        <v>1555</v>
      </c>
      <c r="E257" s="12" t="s">
        <v>1914</v>
      </c>
      <c r="F257" s="12" t="s">
        <v>1952</v>
      </c>
      <c r="G257" s="17">
        <v>3</v>
      </c>
      <c r="H257" s="20">
        <v>546.96</v>
      </c>
      <c r="I257" s="23">
        <v>0.19</v>
      </c>
      <c r="J257" s="25">
        <v>1329.1128000000001</v>
      </c>
      <c r="K257" s="25" t="str">
        <f>VLOOKUP(C257,Table5[#All],8,0)</f>
        <v>Bronze</v>
      </c>
      <c r="L257" s="13" t="str">
        <f>VLOOKUP(C257,Table5[#All],4,0)</f>
        <v>Male</v>
      </c>
      <c r="M257" s="12" t="str">
        <f>VLOOKUP(D257,Table2[#All],2,0)</f>
        <v>Men's Graphic T-Shirt</v>
      </c>
      <c r="N257" s="12" t="str">
        <f>VLOOKUP(D257,Table2[#All],3)</f>
        <v>Clothing</v>
      </c>
      <c r="O257" s="12" t="str">
        <f>VLOOKUP(D257,Table2[#All],4,0)</f>
        <v>Tops</v>
      </c>
      <c r="P257" s="12" t="str">
        <f>VLOOKUP(D257,Table2[#All],5,0)</f>
        <v>Terry-Moore</v>
      </c>
      <c r="Q257" s="12" t="str">
        <f>VLOOKUP(E257,Table6[#All],2,0)</f>
        <v>Moore, Padilla and Butler</v>
      </c>
      <c r="R257" s="12" t="str">
        <f>VLOOKUP(E257,Table6[#All],5,0)</f>
        <v>Flagship</v>
      </c>
      <c r="S257" s="12" t="str">
        <f>VLOOKUP(E257,Table6[#All],3,0)</f>
        <v>South</v>
      </c>
      <c r="T257" s="12" t="str">
        <f>VLOOKUP(E257,Table6[#All],4,0)</f>
        <v>East Johnstad</v>
      </c>
    </row>
    <row r="258" spans="1:20" x14ac:dyDescent="0.3">
      <c r="A258" s="11" t="s">
        <v>2214</v>
      </c>
      <c r="B258" s="12">
        <v>45706</v>
      </c>
      <c r="C258" s="12" t="s">
        <v>1462</v>
      </c>
      <c r="D258" s="12" t="s">
        <v>1618</v>
      </c>
      <c r="E258" s="12" t="s">
        <v>1917</v>
      </c>
      <c r="F258" s="12" t="s">
        <v>1952</v>
      </c>
      <c r="G258" s="17">
        <v>2</v>
      </c>
      <c r="H258" s="20">
        <v>71.77</v>
      </c>
      <c r="I258" s="23">
        <v>0.22</v>
      </c>
      <c r="J258" s="25">
        <v>111.96120000000001</v>
      </c>
      <c r="K258" s="25" t="str">
        <f>VLOOKUP(C258,Table5[#All],8,0)</f>
        <v>Platinum</v>
      </c>
      <c r="L258" s="13" t="str">
        <f>VLOOKUP(C258,Table5[#All],4,0)</f>
        <v>Male</v>
      </c>
      <c r="M258" s="12" t="str">
        <f>VLOOKUP(D258,Table2[#All],2,0)</f>
        <v>Soccer Training Cone Set</v>
      </c>
      <c r="N258" s="12" t="str">
        <f>VLOOKUP(D258,Table2[#All],3)</f>
        <v>Sports</v>
      </c>
      <c r="O258" s="12" t="str">
        <f>VLOOKUP(D258,Table2[#All],4,0)</f>
        <v>Accessories</v>
      </c>
      <c r="P258" s="12" t="str">
        <f>VLOOKUP(D258,Table2[#All],5,0)</f>
        <v>Ford, Murphy and Wilson</v>
      </c>
      <c r="Q258" s="12" t="str">
        <f>VLOOKUP(E258,Table6[#All],2,0)</f>
        <v>Hill, Wagner and Ballard</v>
      </c>
      <c r="R258" s="12" t="str">
        <f>VLOOKUP(E258,Table6[#All],5,0)</f>
        <v>Online</v>
      </c>
      <c r="S258" s="12" t="str">
        <f>VLOOKUP(E258,Table6[#All],3,0)</f>
        <v>East</v>
      </c>
      <c r="T258" s="12" t="str">
        <f>VLOOKUP(E258,Table6[#All],4,0)</f>
        <v>East Davidville</v>
      </c>
    </row>
    <row r="259" spans="1:20" x14ac:dyDescent="0.3">
      <c r="A259" s="11" t="s">
        <v>2215</v>
      </c>
      <c r="B259" s="12">
        <v>45717</v>
      </c>
      <c r="C259" s="12" t="s">
        <v>66</v>
      </c>
      <c r="D259" s="12" t="s">
        <v>1641</v>
      </c>
      <c r="E259" s="12" t="s">
        <v>1885</v>
      </c>
      <c r="F259" s="12" t="s">
        <v>1957</v>
      </c>
      <c r="G259" s="17">
        <v>2</v>
      </c>
      <c r="H259" s="20">
        <v>679.86</v>
      </c>
      <c r="I259" s="23">
        <v>0.22</v>
      </c>
      <c r="J259" s="25">
        <v>1060.5816</v>
      </c>
      <c r="K259" s="25" t="str">
        <f>VLOOKUP(C259,Table5[#All],8,0)</f>
        <v>Silver</v>
      </c>
      <c r="L259" s="13" t="str">
        <f>VLOOKUP(C259,Table5[#All],4,0)</f>
        <v>Female</v>
      </c>
      <c r="M259" s="12" t="str">
        <f>VLOOKUP(D259,Table2[#All],2,0)</f>
        <v>Foldable Camping Chair</v>
      </c>
      <c r="N259" s="12" t="str">
        <f>VLOOKUP(D259,Table2[#All],3)</f>
        <v>Sports</v>
      </c>
      <c r="O259" s="12" t="str">
        <f>VLOOKUP(D259,Table2[#All],4,0)</f>
        <v>Outdoor</v>
      </c>
      <c r="P259" s="12" t="str">
        <f>VLOOKUP(D259,Table2[#All],5,0)</f>
        <v>Cook Ltd</v>
      </c>
      <c r="Q259" s="12" t="str">
        <f>VLOOKUP(E259,Table6[#All],2,0)</f>
        <v>Martinez, Adkins and Johnson</v>
      </c>
      <c r="R259" s="12" t="str">
        <f>VLOOKUP(E259,Table6[#All],5,0)</f>
        <v>Flagship</v>
      </c>
      <c r="S259" s="12" t="str">
        <f>VLOOKUP(E259,Table6[#All],3,0)</f>
        <v>North</v>
      </c>
      <c r="T259" s="12" t="str">
        <f>VLOOKUP(E259,Table6[#All],4,0)</f>
        <v>Danielmouth</v>
      </c>
    </row>
    <row r="260" spans="1:20" x14ac:dyDescent="0.3">
      <c r="A260" s="11" t="s">
        <v>2216</v>
      </c>
      <c r="B260" s="12">
        <v>45300</v>
      </c>
      <c r="C260" s="12" t="s">
        <v>470</v>
      </c>
      <c r="D260" s="12" t="s">
        <v>1676</v>
      </c>
      <c r="E260" s="12" t="s">
        <v>1935</v>
      </c>
      <c r="F260" s="12" t="s">
        <v>1952</v>
      </c>
      <c r="G260" s="17">
        <v>1</v>
      </c>
      <c r="H260" s="20">
        <v>222.94</v>
      </c>
      <c r="I260" s="23">
        <v>0.19</v>
      </c>
      <c r="J260" s="25">
        <v>180.5814</v>
      </c>
      <c r="K260" s="25" t="str">
        <f>VLOOKUP(C260,Table5[#All],8,0)</f>
        <v>Silver</v>
      </c>
      <c r="L260" s="13" t="str">
        <f>VLOOKUP(C260,Table5[#All],4,0)</f>
        <v>Male</v>
      </c>
      <c r="M260" s="12" t="str">
        <f>VLOOKUP(D260,Table2[#All],2,0)</f>
        <v>Bedroom Table Lamp</v>
      </c>
      <c r="N260" s="12" t="str">
        <f>VLOOKUP(D260,Table2[#All],3)</f>
        <v>Home</v>
      </c>
      <c r="O260" s="12" t="str">
        <f>VLOOKUP(D260,Table2[#All],4,0)</f>
        <v>Lighting</v>
      </c>
      <c r="P260" s="12" t="str">
        <f>VLOOKUP(D260,Table2[#All],5,0)</f>
        <v>Jones LLC</v>
      </c>
      <c r="Q260" s="12" t="str">
        <f>VLOOKUP(E260,Table6[#All],2,0)</f>
        <v>Holloway Ltd</v>
      </c>
      <c r="R260" s="12" t="str">
        <f>VLOOKUP(E260,Table6[#All],5,0)</f>
        <v>Flagship</v>
      </c>
      <c r="S260" s="12" t="str">
        <f>VLOOKUP(E260,Table6[#All],3,0)</f>
        <v>North</v>
      </c>
      <c r="T260" s="12" t="str">
        <f>VLOOKUP(E260,Table6[#All],4,0)</f>
        <v>Bensonhaven</v>
      </c>
    </row>
    <row r="261" spans="1:20" x14ac:dyDescent="0.3">
      <c r="A261" s="11" t="s">
        <v>2217</v>
      </c>
      <c r="B261" s="12">
        <v>45773</v>
      </c>
      <c r="C261" s="12" t="s">
        <v>804</v>
      </c>
      <c r="D261" s="12" t="s">
        <v>1676</v>
      </c>
      <c r="E261" s="12" t="s">
        <v>1889</v>
      </c>
      <c r="F261" s="12" t="s">
        <v>1954</v>
      </c>
      <c r="G261" s="17">
        <v>2</v>
      </c>
      <c r="H261" s="20">
        <v>355.3</v>
      </c>
      <c r="I261" s="23">
        <v>0.1488888888888889</v>
      </c>
      <c r="J261" s="25">
        <v>589.798</v>
      </c>
      <c r="K261" s="25" t="str">
        <f>VLOOKUP(C261,Table5[#All],8,0)</f>
        <v>Gold</v>
      </c>
      <c r="L261" s="13" t="str">
        <f>VLOOKUP(C261,Table5[#All],4,0)</f>
        <v>Male</v>
      </c>
      <c r="M261" s="12" t="str">
        <f>VLOOKUP(D261,Table2[#All],2,0)</f>
        <v>Bedroom Table Lamp</v>
      </c>
      <c r="N261" s="12" t="str">
        <f>VLOOKUP(D261,Table2[#All],3)</f>
        <v>Home</v>
      </c>
      <c r="O261" s="12" t="str">
        <f>VLOOKUP(D261,Table2[#All],4,0)</f>
        <v>Lighting</v>
      </c>
      <c r="P261" s="12" t="str">
        <f>VLOOKUP(D261,Table2[#All],5,0)</f>
        <v>Jones LLC</v>
      </c>
      <c r="Q261" s="12" t="str">
        <f>VLOOKUP(E261,Table6[#All],2,0)</f>
        <v>Black-Horn</v>
      </c>
      <c r="R261" s="12" t="str">
        <f>VLOOKUP(E261,Table6[#All],5,0)</f>
        <v>Outlet</v>
      </c>
      <c r="S261" s="12" t="str">
        <f>VLOOKUP(E261,Table6[#All],3,0)</f>
        <v>South</v>
      </c>
      <c r="T261" s="12" t="str">
        <f>VLOOKUP(E261,Table6[#All],4,0)</f>
        <v>North Nancyview</v>
      </c>
    </row>
    <row r="262" spans="1:20" x14ac:dyDescent="0.3">
      <c r="A262" s="11" t="s">
        <v>2218</v>
      </c>
      <c r="B262" s="12">
        <v>45497</v>
      </c>
      <c r="C262" s="12" t="s">
        <v>370</v>
      </c>
      <c r="D262" s="12" t="s">
        <v>1843</v>
      </c>
      <c r="E262" s="12" t="s">
        <v>1941</v>
      </c>
      <c r="F262" s="12" t="s">
        <v>1954</v>
      </c>
      <c r="G262" s="17">
        <v>4</v>
      </c>
      <c r="H262" s="20">
        <v>611.29999999999995</v>
      </c>
      <c r="I262" s="23">
        <v>0.11</v>
      </c>
      <c r="J262" s="25">
        <v>2176.2280000000001</v>
      </c>
      <c r="K262" s="25" t="str">
        <f>VLOOKUP(C262,Table5[#All],8,0)</f>
        <v>Bronze</v>
      </c>
      <c r="L262" s="13" t="str">
        <f>VLOOKUP(C262,Table5[#All],4,0)</f>
        <v>Male</v>
      </c>
      <c r="M262" s="12" t="str">
        <f>VLOOKUP(D262,Table2[#All],2,0)</f>
        <v>Face Foundation Kit</v>
      </c>
      <c r="N262" s="12" t="str">
        <f>VLOOKUP(D262,Table2[#All],3)</f>
        <v>Beauty</v>
      </c>
      <c r="O262" s="12" t="str">
        <f>VLOOKUP(D262,Table2[#All],4,0)</f>
        <v>Makeup</v>
      </c>
      <c r="P262" s="12" t="str">
        <f>VLOOKUP(D262,Table2[#All],5,0)</f>
        <v>Taylor-Elliott</v>
      </c>
      <c r="Q262" s="12" t="str">
        <f>VLOOKUP(E262,Table6[#All],2,0)</f>
        <v>Mann-Austin</v>
      </c>
      <c r="R262" s="12" t="str">
        <f>VLOOKUP(E262,Table6[#All],5,0)</f>
        <v>Online</v>
      </c>
      <c r="S262" s="12" t="str">
        <f>VLOOKUP(E262,Table6[#All],3,0)</f>
        <v>East</v>
      </c>
      <c r="T262" s="12" t="str">
        <f>VLOOKUP(E262,Table6[#All],4,0)</f>
        <v>Vasquezborough</v>
      </c>
    </row>
    <row r="263" spans="1:20" x14ac:dyDescent="0.3">
      <c r="A263" s="11" t="s">
        <v>2219</v>
      </c>
      <c r="B263" s="12">
        <v>45742</v>
      </c>
      <c r="C263" s="12" t="s">
        <v>1057</v>
      </c>
      <c r="D263" s="12" t="s">
        <v>1550</v>
      </c>
      <c r="E263" s="12" t="s">
        <v>1910</v>
      </c>
      <c r="F263" s="12" t="s">
        <v>1952</v>
      </c>
      <c r="G263" s="17">
        <v>4</v>
      </c>
      <c r="H263" s="20">
        <v>849.21</v>
      </c>
      <c r="I263" s="23">
        <v>7.0000000000000007E-2</v>
      </c>
      <c r="J263" s="25">
        <v>3159.0612000000001</v>
      </c>
      <c r="K263" s="25" t="str">
        <f>VLOOKUP(C263,Table5[#All],8,0)</f>
        <v>Gold</v>
      </c>
      <c r="L263" s="13" t="str">
        <f>VLOOKUP(C263,Table5[#All],4,0)</f>
        <v>Female</v>
      </c>
      <c r="M263" s="12" t="str">
        <f>VLOOKUP(D263,Table2[#All],2,0)</f>
        <v>Brother Laser Printer</v>
      </c>
      <c r="N263" s="12" t="s">
        <v>1552</v>
      </c>
      <c r="O263" s="12" t="str">
        <f>VLOOKUP(D263,Table2[#All],4,0)</f>
        <v>Computer</v>
      </c>
      <c r="P263" s="12" t="str">
        <f>VLOOKUP(D263,Table2[#All],5,0)</f>
        <v>Hunt Inc</v>
      </c>
      <c r="Q263" s="12" t="str">
        <f>VLOOKUP(E263,Table6[#All],2,0)</f>
        <v>Bean, Jones and Park</v>
      </c>
      <c r="R263" s="12" t="str">
        <f>VLOOKUP(E263,Table6[#All],5,0)</f>
        <v>Online</v>
      </c>
      <c r="S263" s="12" t="str">
        <f>VLOOKUP(E263,Table6[#All],3,0)</f>
        <v>West</v>
      </c>
      <c r="T263" s="12" t="str">
        <f>VLOOKUP(E263,Table6[#All],4,0)</f>
        <v>Thompsonborough</v>
      </c>
    </row>
    <row r="264" spans="1:20" x14ac:dyDescent="0.3">
      <c r="A264" s="11" t="s">
        <v>2220</v>
      </c>
      <c r="B264" s="12">
        <v>45713</v>
      </c>
      <c r="C264" s="12" t="s">
        <v>688</v>
      </c>
      <c r="D264" s="12" t="s">
        <v>1699</v>
      </c>
      <c r="E264" s="12" t="s">
        <v>1907</v>
      </c>
      <c r="F264" s="12" t="s">
        <v>1957</v>
      </c>
      <c r="G264" s="17">
        <v>3</v>
      </c>
      <c r="H264" s="20">
        <v>553.12</v>
      </c>
      <c r="I264" s="23">
        <v>0.28000000000000003</v>
      </c>
      <c r="J264" s="25">
        <v>1194.7392</v>
      </c>
      <c r="K264" s="25" t="str">
        <f>VLOOKUP(C264,Table5[#All],8,0)</f>
        <v>Platinum</v>
      </c>
      <c r="L264" s="13" t="str">
        <f>VLOOKUP(C264,Table5[#All],4,0)</f>
        <v>Female</v>
      </c>
      <c r="M264" s="12" t="str">
        <f>VLOOKUP(D264,Table2[#All],2,0)</f>
        <v>Smart Home WiFi Camera</v>
      </c>
      <c r="N264" s="12" t="str">
        <f>VLOOKUP(D264,Table2[#All],3)</f>
        <v>Electronics</v>
      </c>
      <c r="O264" s="12" t="str">
        <f>VLOOKUP(D264,Table2[#All],4,0)</f>
        <v>Accessories</v>
      </c>
      <c r="P264" s="12" t="str">
        <f>VLOOKUP(D264,Table2[#All],5,0)</f>
        <v>Holmes LLC</v>
      </c>
      <c r="Q264" s="12" t="str">
        <f>VLOOKUP(E264,Table6[#All],2,0)</f>
        <v>Martinez-Mullins</v>
      </c>
      <c r="R264" s="12" t="str">
        <f>VLOOKUP(E264,Table6[#All],5,0)</f>
        <v>Online</v>
      </c>
      <c r="S264" s="12" t="str">
        <f>VLOOKUP(E264,Table6[#All],3,0)</f>
        <v>South</v>
      </c>
      <c r="T264" s="12" t="str">
        <f>VLOOKUP(E264,Table6[#All],4,0)</f>
        <v>Williamsfurt</v>
      </c>
    </row>
    <row r="265" spans="1:20" x14ac:dyDescent="0.3">
      <c r="A265" s="11" t="s">
        <v>2221</v>
      </c>
      <c r="B265" s="12">
        <v>45826</v>
      </c>
      <c r="C265" s="12" t="s">
        <v>906</v>
      </c>
      <c r="D265" s="12" t="s">
        <v>1849</v>
      </c>
      <c r="E265" s="12" t="s">
        <v>1914</v>
      </c>
      <c r="F265" s="12" t="s">
        <v>1957</v>
      </c>
      <c r="G265" s="17">
        <v>2</v>
      </c>
      <c r="H265" s="20">
        <v>903.08</v>
      </c>
      <c r="I265" s="23">
        <v>0.18</v>
      </c>
      <c r="J265" s="25">
        <v>1481.0512000000001</v>
      </c>
      <c r="K265" s="25" t="str">
        <f>VLOOKUP(C265,Table5[#All],8,0)</f>
        <v>Gold</v>
      </c>
      <c r="L265" s="13" t="str">
        <f>VLOOKUP(C265,Table5[#All],4,0)</f>
        <v>Female</v>
      </c>
      <c r="M265" s="12" t="str">
        <f>VLOOKUP(D265,Table2[#All],2,0)</f>
        <v>Women's High Heels</v>
      </c>
      <c r="N265" s="12" t="str">
        <f>VLOOKUP(D265,Table2[#All],3)</f>
        <v>Clothing</v>
      </c>
      <c r="O265" s="12" t="str">
        <f>VLOOKUP(D265,Table2[#All],4,0)</f>
        <v>Footwear</v>
      </c>
      <c r="P265" s="12" t="str">
        <f>VLOOKUP(D265,Table2[#All],5,0)</f>
        <v>Smith-Charles</v>
      </c>
      <c r="Q265" s="12" t="str">
        <f>VLOOKUP(E265,Table6[#All],2,0)</f>
        <v>Moore, Padilla and Butler</v>
      </c>
      <c r="R265" s="12" t="str">
        <f>VLOOKUP(E265,Table6[#All],5,0)</f>
        <v>Flagship</v>
      </c>
      <c r="S265" s="12" t="str">
        <f>VLOOKUP(E265,Table6[#All],3,0)</f>
        <v>South</v>
      </c>
      <c r="T265" s="12" t="str">
        <f>VLOOKUP(E265,Table6[#All],4,0)</f>
        <v>East Johnstad</v>
      </c>
    </row>
    <row r="266" spans="1:20" x14ac:dyDescent="0.3">
      <c r="A266" s="11" t="s">
        <v>2222</v>
      </c>
      <c r="B266" s="12">
        <v>45648</v>
      </c>
      <c r="C266" s="12" t="s">
        <v>1482</v>
      </c>
      <c r="D266" s="12" t="s">
        <v>1991</v>
      </c>
      <c r="E266" s="12" t="s">
        <v>1920</v>
      </c>
      <c r="F266" s="12" t="s">
        <v>1957</v>
      </c>
      <c r="G266" s="17">
        <v>4</v>
      </c>
      <c r="H266" s="20">
        <v>640.23</v>
      </c>
      <c r="I266" s="23">
        <v>0.06</v>
      </c>
      <c r="J266" s="25">
        <v>2407.2647999999999</v>
      </c>
      <c r="K266" s="25" t="str">
        <f>VLOOKUP(C266,Table5[#All],8,0)</f>
        <v>Gold</v>
      </c>
      <c r="L266" s="13" t="str">
        <f>VLOOKUP(C266,Table5[#All],4,0)</f>
        <v>Male</v>
      </c>
      <c r="M266" s="12" t="str">
        <f>VLOOKUP(D266,Table2[#All],2,0)</f>
        <v>Beard Grooming Kit</v>
      </c>
      <c r="N266" s="12" t="str">
        <f>VLOOKUP(D266,Table2[#All],3)</f>
        <v>Beauty</v>
      </c>
      <c r="O266" s="12" t="str">
        <f>VLOOKUP(D266,Table2[#All],4,0)</f>
        <v>Grooming</v>
      </c>
      <c r="P266" s="12" t="str">
        <f>VLOOKUP(D266,Table2[#All],5,0)</f>
        <v>Erickson-Green</v>
      </c>
      <c r="Q266" s="12" t="str">
        <f>VLOOKUP(E266,Table6[#All],2,0)</f>
        <v>Aguirre-Keller</v>
      </c>
      <c r="R266" s="12" t="str">
        <f>VLOOKUP(E266,Table6[#All],5,0)</f>
        <v>Online</v>
      </c>
      <c r="S266" s="12" t="str">
        <f>VLOOKUP(E266,Table6[#All],3,0)</f>
        <v>South</v>
      </c>
      <c r="T266" s="12" t="str">
        <f>VLOOKUP(E266,Table6[#All],4,0)</f>
        <v>Lake Michael</v>
      </c>
    </row>
    <row r="267" spans="1:20" x14ac:dyDescent="0.3">
      <c r="A267" s="11" t="s">
        <v>2223</v>
      </c>
      <c r="B267" s="12">
        <v>45836</v>
      </c>
      <c r="C267" s="12" t="s">
        <v>484</v>
      </c>
      <c r="D267" s="12" t="s">
        <v>1631</v>
      </c>
      <c r="E267" s="12" t="s">
        <v>1904</v>
      </c>
      <c r="F267" s="12" t="s">
        <v>1952</v>
      </c>
      <c r="G267" s="17">
        <v>1</v>
      </c>
      <c r="H267" s="20">
        <v>518</v>
      </c>
      <c r="I267" s="23">
        <v>0.25</v>
      </c>
      <c r="J267" s="25">
        <v>388.5</v>
      </c>
      <c r="K267" s="25" t="str">
        <f>VLOOKUP(C267,Table5[#All],8,0)</f>
        <v>Bronze</v>
      </c>
      <c r="L267" s="13" t="str">
        <f>VLOOKUP(C267,Table5[#All],4,0)</f>
        <v>Male</v>
      </c>
      <c r="M267" s="12" t="str">
        <f>VLOOKUP(D267,Table2[#All],2,0)</f>
        <v>Multi-Purpose Storage Box</v>
      </c>
      <c r="N267" s="12" t="str">
        <f>VLOOKUP(D267,Table2[#All],3)</f>
        <v>Home</v>
      </c>
      <c r="O267" s="12" t="str">
        <f>VLOOKUP(D267,Table2[#All],4,0)</f>
        <v>Storage</v>
      </c>
      <c r="P267" s="12" t="str">
        <f>VLOOKUP(D267,Table2[#All],5,0)</f>
        <v>Gardner-Montes</v>
      </c>
      <c r="Q267" s="12" t="str">
        <f>VLOOKUP(E267,Table6[#All],2,0)</f>
        <v>Benson-Elliott</v>
      </c>
      <c r="R267" s="12" t="str">
        <f>VLOOKUP(E267,Table6[#All],5,0)</f>
        <v>Online</v>
      </c>
      <c r="S267" s="12" t="str">
        <f>VLOOKUP(E267,Table6[#All],3,0)</f>
        <v>East</v>
      </c>
      <c r="T267" s="12" t="str">
        <f>VLOOKUP(E267,Table6[#All],4,0)</f>
        <v>Port Josephberg</v>
      </c>
    </row>
    <row r="268" spans="1:20" x14ac:dyDescent="0.3">
      <c r="A268" s="11" t="s">
        <v>2224</v>
      </c>
      <c r="B268" s="12">
        <v>45437</v>
      </c>
      <c r="C268" s="12" t="s">
        <v>1354</v>
      </c>
      <c r="D268" s="12" t="s">
        <v>1767</v>
      </c>
      <c r="E268" s="12" t="s">
        <v>1897</v>
      </c>
      <c r="F268" s="12" t="s">
        <v>1952</v>
      </c>
      <c r="G268" s="17">
        <v>4</v>
      </c>
      <c r="H268" s="20">
        <v>779.25</v>
      </c>
      <c r="I268" s="23">
        <v>0.25</v>
      </c>
      <c r="J268" s="25">
        <v>2337.75</v>
      </c>
      <c r="K268" s="25" t="str">
        <f>VLOOKUP(C268,Table5[#All],8,0)</f>
        <v>Silver</v>
      </c>
      <c r="L268" s="13" t="str">
        <f>VLOOKUP(C268,Table5[#All],4,0)</f>
        <v>Female</v>
      </c>
      <c r="M268" s="12" t="str">
        <f>VLOOKUP(D268,Table2[#All],2,0)</f>
        <v>Matte Lipstick Set</v>
      </c>
      <c r="N268" s="12" t="str">
        <f>VLOOKUP(D268,Table2[#All],3)</f>
        <v>Beauty</v>
      </c>
      <c r="O268" s="12" t="str">
        <f>VLOOKUP(D268,Table2[#All],4,0)</f>
        <v>Makeup</v>
      </c>
      <c r="P268" s="12" t="str">
        <f>VLOOKUP(D268,Table2[#All],5,0)</f>
        <v>Zhang Inc</v>
      </c>
      <c r="Q268" s="12" t="str">
        <f>VLOOKUP(E268,Table6[#All],2,0)</f>
        <v>Alexander Group</v>
      </c>
      <c r="R268" s="12" t="str">
        <f>VLOOKUP(E268,Table6[#All],5,0)</f>
        <v>Online</v>
      </c>
      <c r="S268" s="12" t="str">
        <f>VLOOKUP(E268,Table6[#All],3,0)</f>
        <v>South</v>
      </c>
      <c r="T268" s="12" t="str">
        <f>VLOOKUP(E268,Table6[#All],4,0)</f>
        <v>Port Sharon</v>
      </c>
    </row>
    <row r="269" spans="1:20" x14ac:dyDescent="0.3">
      <c r="A269" s="11" t="s">
        <v>2225</v>
      </c>
      <c r="B269" s="12">
        <v>45807</v>
      </c>
      <c r="C269" s="12" t="s">
        <v>415</v>
      </c>
      <c r="D269" s="12" t="s">
        <v>1825</v>
      </c>
      <c r="E269" s="12" t="s">
        <v>1907</v>
      </c>
      <c r="F269" s="12" t="s">
        <v>1952</v>
      </c>
      <c r="G269" s="17">
        <v>2</v>
      </c>
      <c r="H269" s="20">
        <v>467.75</v>
      </c>
      <c r="I269" s="23">
        <v>0.26</v>
      </c>
      <c r="J269" s="25">
        <v>692.27</v>
      </c>
      <c r="K269" s="25" t="str">
        <f>VLOOKUP(C269,Table5[#All],8,0)</f>
        <v>Platinum</v>
      </c>
      <c r="L269" s="13" t="str">
        <f>VLOOKUP(C269,Table5[#All],4,0)</f>
        <v>Male</v>
      </c>
      <c r="M269" s="12" t="str">
        <f>VLOOKUP(D269,Table2[#All],2,0)</f>
        <v>Hydrating Face Cleanser</v>
      </c>
      <c r="N269" s="12" t="str">
        <f>VLOOKUP(D269,Table2[#All],3)</f>
        <v>Beauty</v>
      </c>
      <c r="O269" s="12" t="str">
        <f>VLOOKUP(D269,Table2[#All],4,0)</f>
        <v>Skincare</v>
      </c>
      <c r="P269" s="12" t="str">
        <f>VLOOKUP(D269,Table2[#All],5,0)</f>
        <v>Butler Group</v>
      </c>
      <c r="Q269" s="12" t="str">
        <f>VLOOKUP(E269,Table6[#All],2,0)</f>
        <v>Martinez-Mullins</v>
      </c>
      <c r="R269" s="12" t="str">
        <f>VLOOKUP(E269,Table6[#All],5,0)</f>
        <v>Online</v>
      </c>
      <c r="S269" s="12" t="str">
        <f>VLOOKUP(E269,Table6[#All],3,0)</f>
        <v>South</v>
      </c>
      <c r="T269" s="12" t="str">
        <f>VLOOKUP(E269,Table6[#All],4,0)</f>
        <v>Williamsfurt</v>
      </c>
    </row>
    <row r="270" spans="1:20" x14ac:dyDescent="0.3">
      <c r="A270" s="11" t="s">
        <v>2226</v>
      </c>
      <c r="B270" s="12">
        <v>45555</v>
      </c>
      <c r="C270" s="12" t="s">
        <v>1274</v>
      </c>
      <c r="D270" s="12" t="s">
        <v>1846</v>
      </c>
      <c r="E270" s="12" t="s">
        <v>1938</v>
      </c>
      <c r="F270" s="12" t="s">
        <v>1952</v>
      </c>
      <c r="G270" s="17">
        <v>3</v>
      </c>
      <c r="H270" s="20">
        <v>481.73352941176466</v>
      </c>
      <c r="I270" s="23">
        <v>0.06</v>
      </c>
      <c r="J270" s="25">
        <v>315.24779999999998</v>
      </c>
      <c r="K270" s="25" t="str">
        <f>VLOOKUP(C270,Table5[#All],8,0)</f>
        <v>Gold</v>
      </c>
      <c r="L270" s="13" t="str">
        <f>VLOOKUP(C270,Table5[#All],4,0)</f>
        <v>Female</v>
      </c>
      <c r="M270" s="12" t="str">
        <f>VLOOKUP(D270,Table2[#All],2,0)</f>
        <v>Gaming Mouse Pad XL</v>
      </c>
      <c r="N270" s="12" t="str">
        <f>VLOOKUP(D270,Table2[#All],3)</f>
        <v>Electronics</v>
      </c>
      <c r="O270" s="12" t="str">
        <f>VLOOKUP(D270,Table2[#All],4,0)</f>
        <v>Accessories</v>
      </c>
      <c r="P270" s="12" t="str">
        <f>VLOOKUP(D270,Table2[#All],5,0)</f>
        <v>Sharp, Taylor and Rodriguez</v>
      </c>
      <c r="Q270" s="12" t="str">
        <f>VLOOKUP(E270,Table6[#All],2,0)</f>
        <v>Guerrero-Schmitt</v>
      </c>
      <c r="R270" s="12" t="str">
        <f>VLOOKUP(E270,Table6[#All],5,0)</f>
        <v>Flagship</v>
      </c>
      <c r="S270" s="12" t="str">
        <f>VLOOKUP(E270,Table6[#All],3,0)</f>
        <v>East</v>
      </c>
      <c r="T270" s="12" t="str">
        <f>VLOOKUP(E270,Table6[#All],4,0)</f>
        <v>East Stevechester</v>
      </c>
    </row>
    <row r="271" spans="1:20" x14ac:dyDescent="0.3">
      <c r="A271" s="11" t="s">
        <v>2227</v>
      </c>
      <c r="B271" s="12">
        <v>45803</v>
      </c>
      <c r="C271" s="12" t="s">
        <v>718</v>
      </c>
      <c r="D271" s="12" t="s">
        <v>1682</v>
      </c>
      <c r="E271" s="12" t="s">
        <v>1880</v>
      </c>
      <c r="F271" s="12" t="s">
        <v>1954</v>
      </c>
      <c r="G271" s="17">
        <v>4</v>
      </c>
      <c r="H271" s="20">
        <v>747.01</v>
      </c>
      <c r="I271" s="23">
        <v>0.13</v>
      </c>
      <c r="J271" s="25">
        <v>2599.5947999999999</v>
      </c>
      <c r="K271" s="25" t="str">
        <f>VLOOKUP(C271,Table5[#All],8,0)</f>
        <v>Gold</v>
      </c>
      <c r="L271" s="13" t="str">
        <f>VLOOKUP(C271,Table5[#All],4,0)</f>
        <v>Female</v>
      </c>
      <c r="M271" s="12" t="str">
        <f>VLOOKUP(D271,Table2[#All],2,0)</f>
        <v>Men's Casual Sneakers</v>
      </c>
      <c r="N271" s="12" t="str">
        <f>VLOOKUP(D271,Table2[#All],3)</f>
        <v>Clothing</v>
      </c>
      <c r="O271" s="12" t="str">
        <f>VLOOKUP(D271,Table2[#All],4,0)</f>
        <v>Footwear</v>
      </c>
      <c r="P271" s="12" t="str">
        <f>VLOOKUP(D271,Table2[#All],5,0)</f>
        <v>Hogan-Lee</v>
      </c>
      <c r="Q271" s="12" t="str">
        <f>VLOOKUP(E271,Table6[#All],2,0)</f>
        <v>Rivera-Warner</v>
      </c>
      <c r="R271" s="12" t="str">
        <f>VLOOKUP(E271,Table6[#All],5,0)</f>
        <v>Flagship</v>
      </c>
      <c r="S271" s="12" t="str">
        <f>VLOOKUP(E271,Table6[#All],3,0)</f>
        <v>East</v>
      </c>
      <c r="T271" s="12" t="str">
        <f>VLOOKUP(E271,Table6[#All],4,0)</f>
        <v>Washingtonfurt</v>
      </c>
    </row>
    <row r="272" spans="1:20" x14ac:dyDescent="0.3">
      <c r="A272" s="11" t="s">
        <v>2228</v>
      </c>
      <c r="B272" s="12">
        <v>45735</v>
      </c>
      <c r="C272" s="12" t="s">
        <v>364</v>
      </c>
      <c r="D272" s="12" t="s">
        <v>1843</v>
      </c>
      <c r="E272" s="12" t="s">
        <v>1922</v>
      </c>
      <c r="F272" s="12" t="s">
        <v>1954</v>
      </c>
      <c r="G272" s="17">
        <v>4</v>
      </c>
      <c r="H272" s="20">
        <v>461.83</v>
      </c>
      <c r="I272" s="23">
        <v>0.28000000000000003</v>
      </c>
      <c r="J272" s="25">
        <v>1330.0704000000001</v>
      </c>
      <c r="K272" s="25" t="str">
        <f>VLOOKUP(C272,Table5[#All],8,0)</f>
        <v>Gold</v>
      </c>
      <c r="L272" s="13" t="str">
        <f>VLOOKUP(C272,Table5[#All],4,0)</f>
        <v>Male</v>
      </c>
      <c r="M272" s="12" t="str">
        <f>VLOOKUP(D272,Table2[#All],2,0)</f>
        <v>Face Foundation Kit</v>
      </c>
      <c r="N272" s="12" t="str">
        <f>VLOOKUP(D272,Table2[#All],3)</f>
        <v>Beauty</v>
      </c>
      <c r="O272" s="12" t="str">
        <f>VLOOKUP(D272,Table2[#All],4,0)</f>
        <v>Makeup</v>
      </c>
      <c r="P272" s="12" t="str">
        <f>VLOOKUP(D272,Table2[#All],5,0)</f>
        <v>Taylor-Elliott</v>
      </c>
      <c r="Q272" s="12" t="str">
        <f>VLOOKUP(E272,Table6[#All],2,0)</f>
        <v>Thomas, Bridges and Harris</v>
      </c>
      <c r="R272" s="12" t="str">
        <f>VLOOKUP(E272,Table6[#All],5,0)</f>
        <v>Online</v>
      </c>
      <c r="S272" s="12" t="str">
        <f>VLOOKUP(E272,Table6[#All],3,0)</f>
        <v>North</v>
      </c>
      <c r="T272" s="12" t="str">
        <f>VLOOKUP(E272,Table6[#All],4,0)</f>
        <v>Sabrinatown</v>
      </c>
    </row>
    <row r="273" spans="1:20" x14ac:dyDescent="0.3">
      <c r="A273" s="11" t="s">
        <v>2229</v>
      </c>
      <c r="B273" s="12">
        <v>45750</v>
      </c>
      <c r="C273" s="12" t="s">
        <v>464</v>
      </c>
      <c r="D273" s="12" t="s">
        <v>1786</v>
      </c>
      <c r="E273" s="12" t="s">
        <v>1910</v>
      </c>
      <c r="F273" s="12" t="s">
        <v>1952</v>
      </c>
      <c r="G273" s="17">
        <v>2</v>
      </c>
      <c r="H273" s="20">
        <v>105.15</v>
      </c>
      <c r="I273" s="23">
        <v>0.06</v>
      </c>
      <c r="J273" s="25">
        <v>197.68199999999999</v>
      </c>
      <c r="K273" s="25" t="str">
        <f>VLOOKUP(C273,Table5[#All],8,0)</f>
        <v>Gold</v>
      </c>
      <c r="L273" s="13" t="str">
        <f>VLOOKUP(C273,Table5[#All],4,0)</f>
        <v>Male</v>
      </c>
      <c r="M273" s="12" t="str">
        <f>VLOOKUP(D273,Table2[#All],2,0)</f>
        <v>Kitchen Storage Rack</v>
      </c>
      <c r="N273" s="12" t="str">
        <f>VLOOKUP(D273,Table2[#All],3)</f>
        <v>Home</v>
      </c>
      <c r="O273" s="12" t="str">
        <f>VLOOKUP(D273,Table2[#All],4,0)</f>
        <v>Storage</v>
      </c>
      <c r="P273" s="12" t="str">
        <f>VLOOKUP(D273,Table2[#All],5,0)</f>
        <v>Duran Group</v>
      </c>
      <c r="Q273" s="12" t="str">
        <f>VLOOKUP(E273,Table6[#All],2,0)</f>
        <v>Bean, Jones and Park</v>
      </c>
      <c r="R273" s="12" t="str">
        <f>VLOOKUP(E273,Table6[#All],5,0)</f>
        <v>Online</v>
      </c>
      <c r="S273" s="12" t="str">
        <f>VLOOKUP(E273,Table6[#All],3,0)</f>
        <v>West</v>
      </c>
      <c r="T273" s="12" t="str">
        <f>VLOOKUP(E273,Table6[#All],4,0)</f>
        <v>Thompsonborough</v>
      </c>
    </row>
    <row r="274" spans="1:20" x14ac:dyDescent="0.3">
      <c r="A274" s="11" t="s">
        <v>2230</v>
      </c>
      <c r="B274" s="12">
        <v>45693</v>
      </c>
      <c r="C274" s="12" t="s">
        <v>138</v>
      </c>
      <c r="D274" s="12" t="s">
        <v>1638</v>
      </c>
      <c r="E274" s="12" t="s">
        <v>1894</v>
      </c>
      <c r="F274" s="12" t="s">
        <v>1957</v>
      </c>
      <c r="G274" s="17">
        <v>3</v>
      </c>
      <c r="H274" s="20">
        <v>610.24</v>
      </c>
      <c r="I274" s="23">
        <v>0.17</v>
      </c>
      <c r="J274" s="25">
        <v>1519.4975999999999</v>
      </c>
      <c r="K274" s="25" t="str">
        <f>VLOOKUP(C274,Table5[#All],8,0)</f>
        <v>Platinum</v>
      </c>
      <c r="L274" s="13" t="str">
        <f>VLOOKUP(C274,Table5[#All],4,0)</f>
        <v>Male</v>
      </c>
      <c r="M274" s="12" t="str">
        <f>VLOOKUP(D274,Table2[#All],2,0)</f>
        <v>Men's Formal Shirt</v>
      </c>
      <c r="N274" s="12" t="str">
        <f>VLOOKUP(D274,Table2[#All],3)</f>
        <v>Clothing</v>
      </c>
      <c r="O274" s="12" t="str">
        <f>VLOOKUP(D274,Table2[#All],4,0)</f>
        <v>Tops</v>
      </c>
      <c r="P274" s="12" t="str">
        <f>VLOOKUP(D274,Table2[#All],5,0)</f>
        <v>Moon, Mora and Santos</v>
      </c>
      <c r="Q274" s="12" t="str">
        <f>VLOOKUP(E274,Table6[#All],2,0)</f>
        <v>Johnson-Wright</v>
      </c>
      <c r="R274" s="12" t="str">
        <f>VLOOKUP(E274,Table6[#All],5,0)</f>
        <v>Outlet</v>
      </c>
      <c r="S274" s="12" t="str">
        <f>VLOOKUP(E274,Table6[#All],3,0)</f>
        <v>North</v>
      </c>
      <c r="T274" s="12" t="str">
        <f>VLOOKUP(E274,Table6[#All],4,0)</f>
        <v>Hoodberg</v>
      </c>
    </row>
    <row r="275" spans="1:20" x14ac:dyDescent="0.3">
      <c r="A275" s="11" t="s">
        <v>2231</v>
      </c>
      <c r="B275" s="12">
        <v>45667</v>
      </c>
      <c r="C275" s="12" t="s">
        <v>994</v>
      </c>
      <c r="D275" s="12" t="s">
        <v>1798</v>
      </c>
      <c r="E275" s="12" t="s">
        <v>1910</v>
      </c>
      <c r="F275" s="12" t="s">
        <v>1954</v>
      </c>
      <c r="G275" s="17">
        <v>1</v>
      </c>
      <c r="H275" s="20">
        <v>872.12</v>
      </c>
      <c r="I275" s="23">
        <v>7.0000000000000007E-2</v>
      </c>
      <c r="J275" s="25">
        <v>811.07159999999999</v>
      </c>
      <c r="K275" s="25" t="str">
        <f>VLOOKUP(C275,Table5[#All],8,0)</f>
        <v>Silver</v>
      </c>
      <c r="L275" s="13" t="str">
        <f>VLOOKUP(C275,Table5[#All],4,0)</f>
        <v>Female</v>
      </c>
      <c r="M275" s="12" t="str">
        <f>VLOOKUP(D275,Table2[#All],2,0)</f>
        <v>Bluetooth Car Audio System</v>
      </c>
      <c r="N275" s="12" t="str">
        <f>VLOOKUP(D275,Table2[#All],3)</f>
        <v>Electronics</v>
      </c>
      <c r="O275" s="12" t="str">
        <f>VLOOKUP(D275,Table2[#All],4,0)</f>
        <v>Audio</v>
      </c>
      <c r="P275" s="12" t="str">
        <f>VLOOKUP(D275,Table2[#All],5,0)</f>
        <v>Bruce-Bowen</v>
      </c>
      <c r="Q275" s="12" t="str">
        <f>VLOOKUP(E275,Table6[#All],2,0)</f>
        <v>Bean, Jones and Park</v>
      </c>
      <c r="R275" s="12" t="str">
        <f>VLOOKUP(E275,Table6[#All],5,0)</f>
        <v>Online</v>
      </c>
      <c r="S275" s="12" t="str">
        <f>VLOOKUP(E275,Table6[#All],3,0)</f>
        <v>West</v>
      </c>
      <c r="T275" s="12" t="str">
        <f>VLOOKUP(E275,Table6[#All],4,0)</f>
        <v>Thompsonborough</v>
      </c>
    </row>
    <row r="276" spans="1:20" x14ac:dyDescent="0.3">
      <c r="A276" s="11" t="s">
        <v>2232</v>
      </c>
      <c r="B276" s="12">
        <v>45316</v>
      </c>
      <c r="C276" s="12" t="s">
        <v>1354</v>
      </c>
      <c r="D276" s="12" t="s">
        <v>1593</v>
      </c>
      <c r="E276" s="12" t="s">
        <v>1885</v>
      </c>
      <c r="F276" s="12" t="s">
        <v>1957</v>
      </c>
      <c r="G276" s="17">
        <v>1</v>
      </c>
      <c r="H276" s="20">
        <v>406.79</v>
      </c>
      <c r="I276" s="23">
        <v>0.03</v>
      </c>
      <c r="J276" s="25">
        <v>394.58629999999999</v>
      </c>
      <c r="K276" s="25" t="str">
        <f>VLOOKUP(C276,Table5[#All],8,0)</f>
        <v>Silver</v>
      </c>
      <c r="L276" s="13" t="str">
        <f>VLOOKUP(C276,Table5[#All],4,0)</f>
        <v>Female</v>
      </c>
      <c r="M276" s="12" t="str">
        <f>VLOOKUP(D276,Table2[#All],2,0)</f>
        <v>Ceramic Kitchen Bowl Set</v>
      </c>
      <c r="N276" s="12" t="str">
        <f>VLOOKUP(D276,Table2[#All],3)</f>
        <v>Home</v>
      </c>
      <c r="O276" s="12" t="str">
        <f>VLOOKUP(D276,Table2[#All],4,0)</f>
        <v>Kitchen</v>
      </c>
      <c r="P276" s="12" t="str">
        <f>VLOOKUP(D276,Table2[#All],5,0)</f>
        <v>Hamilton Group</v>
      </c>
      <c r="Q276" s="12" t="str">
        <f>VLOOKUP(E276,Table6[#All],2,0)</f>
        <v>Martinez, Adkins and Johnson</v>
      </c>
      <c r="R276" s="12" t="str">
        <f>VLOOKUP(E276,Table6[#All],5,0)</f>
        <v>Flagship</v>
      </c>
      <c r="S276" s="12" t="str">
        <f>VLOOKUP(E276,Table6[#All],3,0)</f>
        <v>North</v>
      </c>
      <c r="T276" s="12" t="str">
        <f>VLOOKUP(E276,Table6[#All],4,0)</f>
        <v>Danielmouth</v>
      </c>
    </row>
    <row r="277" spans="1:20" x14ac:dyDescent="0.3">
      <c r="A277" s="11" t="s">
        <v>2233</v>
      </c>
      <c r="B277" s="12">
        <v>45932</v>
      </c>
      <c r="C277" s="12" t="s">
        <v>1174</v>
      </c>
      <c r="D277" s="12" t="s">
        <v>1737</v>
      </c>
      <c r="E277" s="12" t="s">
        <v>1927</v>
      </c>
      <c r="F277" s="12" t="s">
        <v>1954</v>
      </c>
      <c r="G277" s="17">
        <v>1</v>
      </c>
      <c r="H277" s="20">
        <v>606.01</v>
      </c>
      <c r="I277" s="23">
        <v>0.04</v>
      </c>
      <c r="J277" s="25">
        <v>581.76959999999997</v>
      </c>
      <c r="K277" s="25" t="str">
        <f>VLOOKUP(C277,Table5[#All],8,0)</f>
        <v>Bronze</v>
      </c>
      <c r="L277" s="13" t="str">
        <f>VLOOKUP(C277,Table5[#All],4,0)</f>
        <v>Male</v>
      </c>
      <c r="M277" s="12" t="str">
        <f>VLOOKUP(D277,Table2[#All],2,0)</f>
        <v>Sports Stopwatch Pro</v>
      </c>
      <c r="N277" s="12" t="str">
        <f>VLOOKUP(D277,Table2[#All],3)</f>
        <v>Sports</v>
      </c>
      <c r="O277" s="12" t="str">
        <f>VLOOKUP(D277,Table2[#All],4,0)</f>
        <v>Accessories</v>
      </c>
      <c r="P277" s="12" t="str">
        <f>VLOOKUP(D277,Table2[#All],5,0)</f>
        <v>Thompson-French</v>
      </c>
      <c r="Q277" s="12" t="str">
        <f>VLOOKUP(E277,Table6[#All],2,0)</f>
        <v>Mcdonald Inc</v>
      </c>
      <c r="R277" s="12" t="str">
        <f>VLOOKUP(E277,Table6[#All],5,0)</f>
        <v>Outlet</v>
      </c>
      <c r="S277" s="12" t="str">
        <f>VLOOKUP(E277,Table6[#All],3,0)</f>
        <v>South</v>
      </c>
      <c r="T277" s="12" t="str">
        <f>VLOOKUP(E277,Table6[#All],4,0)</f>
        <v>Christopherland</v>
      </c>
    </row>
    <row r="278" spans="1:20" x14ac:dyDescent="0.3">
      <c r="A278" s="11" t="s">
        <v>2234</v>
      </c>
      <c r="B278" s="12">
        <v>45483</v>
      </c>
      <c r="C278" s="12" t="s">
        <v>1105</v>
      </c>
      <c r="D278" s="12" t="s">
        <v>1618</v>
      </c>
      <c r="E278" s="12" t="s">
        <v>1901</v>
      </c>
      <c r="F278" s="12" t="s">
        <v>1952</v>
      </c>
      <c r="G278" s="17">
        <v>4</v>
      </c>
      <c r="H278" s="20">
        <v>322.58</v>
      </c>
      <c r="I278" s="23">
        <v>0.06</v>
      </c>
      <c r="J278" s="25">
        <v>1212.9007999999999</v>
      </c>
      <c r="K278" s="25" t="str">
        <f>VLOOKUP(C278,Table5[#All],8,0)</f>
        <v>Bronze</v>
      </c>
      <c r="L278" s="13" t="str">
        <f>VLOOKUP(C278,Table5[#All],4,0)</f>
        <v>Male</v>
      </c>
      <c r="M278" s="12" t="str">
        <f>VLOOKUP(D278,Table2[#All],2,0)</f>
        <v>Soccer Training Cone Set</v>
      </c>
      <c r="N278" s="12" t="str">
        <f>VLOOKUP(D278,Table2[#All],3)</f>
        <v>Sports</v>
      </c>
      <c r="O278" s="12" t="str">
        <f>VLOOKUP(D278,Table2[#All],4,0)</f>
        <v>Accessories</v>
      </c>
      <c r="P278" s="12" t="str">
        <f>VLOOKUP(D278,Table2[#All],5,0)</f>
        <v>Ford, Murphy and Wilson</v>
      </c>
      <c r="Q278" s="12" t="str">
        <f>VLOOKUP(E278,Table6[#All],2,0)</f>
        <v>Gray Ltd</v>
      </c>
      <c r="R278" s="12" t="str">
        <f>VLOOKUP(E278,Table6[#All],5,0)</f>
        <v>Outlet</v>
      </c>
      <c r="S278" s="12" t="str">
        <f>VLOOKUP(E278,Table6[#All],3,0)</f>
        <v>North</v>
      </c>
      <c r="T278" s="12" t="str">
        <f>VLOOKUP(E278,Table6[#All],4,0)</f>
        <v>New Michaelchester</v>
      </c>
    </row>
    <row r="279" spans="1:20" x14ac:dyDescent="0.3">
      <c r="A279" s="11" t="s">
        <v>2235</v>
      </c>
      <c r="B279" s="12">
        <v>45661</v>
      </c>
      <c r="C279" s="12" t="s">
        <v>1499</v>
      </c>
      <c r="D279" s="12" t="s">
        <v>1807</v>
      </c>
      <c r="E279" s="12" t="s">
        <v>1938</v>
      </c>
      <c r="F279" s="12" t="s">
        <v>1954</v>
      </c>
      <c r="G279" s="17">
        <v>4</v>
      </c>
      <c r="H279" s="20">
        <v>463.17</v>
      </c>
      <c r="I279" s="23">
        <v>0.06</v>
      </c>
      <c r="J279" s="25">
        <v>1741.5192</v>
      </c>
      <c r="K279" s="25" t="str">
        <f>VLOOKUP(C279,Table5[#All],8,0)</f>
        <v>Bronze</v>
      </c>
      <c r="L279" s="13" t="str">
        <f>VLOOKUP(C279,Table5[#All],4,0)</f>
        <v>Male</v>
      </c>
      <c r="M279" s="12" t="str">
        <f>VLOOKUP(D279,Table2[#All],2,0)</f>
        <v>WiFi Mesh Router</v>
      </c>
      <c r="N279" s="12" t="str">
        <f>VLOOKUP(D279,Table2[#All],3)</f>
        <v>Electronics</v>
      </c>
      <c r="O279" s="12" t="str">
        <f>VLOOKUP(D279,Table2[#All],4,0)</f>
        <v>Appliances</v>
      </c>
      <c r="P279" s="12" t="str">
        <f>VLOOKUP(D279,Table2[#All],5,0)</f>
        <v>White, Reeves and Woods</v>
      </c>
      <c r="Q279" s="12" t="str">
        <f>VLOOKUP(E279,Table6[#All],2,0)</f>
        <v>Guerrero-Schmitt</v>
      </c>
      <c r="R279" s="12" t="str">
        <f>VLOOKUP(E279,Table6[#All],5,0)</f>
        <v>Flagship</v>
      </c>
      <c r="S279" s="12" t="str">
        <f>VLOOKUP(E279,Table6[#All],3,0)</f>
        <v>East</v>
      </c>
      <c r="T279" s="12" t="str">
        <f>VLOOKUP(E279,Table6[#All],4,0)</f>
        <v>East Stevechester</v>
      </c>
    </row>
    <row r="280" spans="1:20" x14ac:dyDescent="0.3">
      <c r="A280" s="11" t="s">
        <v>2236</v>
      </c>
      <c r="B280" s="12">
        <v>45798</v>
      </c>
      <c r="C280" s="12" t="s">
        <v>1006</v>
      </c>
      <c r="D280" s="12" t="s">
        <v>1645</v>
      </c>
      <c r="E280" s="12" t="s">
        <v>1907</v>
      </c>
      <c r="F280" s="12" t="s">
        <v>1954</v>
      </c>
      <c r="G280" s="17">
        <v>4</v>
      </c>
      <c r="H280" s="20">
        <v>285.82</v>
      </c>
      <c r="I280" s="23">
        <v>0.18</v>
      </c>
      <c r="J280" s="25">
        <v>937.4896</v>
      </c>
      <c r="K280" s="25" t="str">
        <f>VLOOKUP(C280,Table5[#All],8,0)</f>
        <v>Gold</v>
      </c>
      <c r="L280" s="13" t="str">
        <f>VLOOKUP(C280,Table5[#All],4,0)</f>
        <v>Male</v>
      </c>
      <c r="M280" s="12" t="str">
        <f>VLOOKUP(D280,Table2[#All],2,0)</f>
        <v>Women's Scarf Set</v>
      </c>
      <c r="N280" s="12" t="str">
        <f>VLOOKUP(D280,Table2[#All],3)</f>
        <v>Clothing</v>
      </c>
      <c r="O280" s="12" t="str">
        <f>VLOOKUP(D280,Table2[#All],4,0)</f>
        <v>Accessories</v>
      </c>
      <c r="P280" s="12" t="str">
        <f>VLOOKUP(D280,Table2[#All],5,0)</f>
        <v>Brown and Sons</v>
      </c>
      <c r="Q280" s="12" t="str">
        <f>VLOOKUP(E280,Table6[#All],2,0)</f>
        <v>Martinez-Mullins</v>
      </c>
      <c r="R280" s="12" t="str">
        <f>VLOOKUP(E280,Table6[#All],5,0)</f>
        <v>Online</v>
      </c>
      <c r="S280" s="12" t="str">
        <f>VLOOKUP(E280,Table6[#All],3,0)</f>
        <v>South</v>
      </c>
      <c r="T280" s="12" t="str">
        <f>VLOOKUP(E280,Table6[#All],4,0)</f>
        <v>Williamsfurt</v>
      </c>
    </row>
    <row r="281" spans="1:20" x14ac:dyDescent="0.3">
      <c r="A281" s="11" t="s">
        <v>2237</v>
      </c>
      <c r="B281" s="12">
        <v>45868</v>
      </c>
      <c r="C281" s="12" t="s">
        <v>1036</v>
      </c>
      <c r="D281" s="12" t="s">
        <v>1682</v>
      </c>
      <c r="E281" s="12" t="s">
        <v>1920</v>
      </c>
      <c r="F281" s="12" t="s">
        <v>1954</v>
      </c>
      <c r="G281" s="17">
        <v>3</v>
      </c>
      <c r="H281" s="20">
        <v>995.38</v>
      </c>
      <c r="I281" s="23">
        <v>0.1</v>
      </c>
      <c r="J281" s="25">
        <v>2687.5259999999998</v>
      </c>
      <c r="K281" s="25" t="str">
        <f>VLOOKUP(C281,Table5[#All],8,0)</f>
        <v>Gold</v>
      </c>
      <c r="L281" s="13" t="str">
        <f>VLOOKUP(C281,Table5[#All],4,0)</f>
        <v>Female</v>
      </c>
      <c r="M281" s="12" t="str">
        <f>VLOOKUP(D281,Table2[#All],2,0)</f>
        <v>Men's Casual Sneakers</v>
      </c>
      <c r="N281" s="12" t="str">
        <f>VLOOKUP(D281,Table2[#All],3)</f>
        <v>Clothing</v>
      </c>
      <c r="O281" s="12" t="str">
        <f>VLOOKUP(D281,Table2[#All],4,0)</f>
        <v>Footwear</v>
      </c>
      <c r="P281" s="12" t="str">
        <f>VLOOKUP(D281,Table2[#All],5,0)</f>
        <v>Hogan-Lee</v>
      </c>
      <c r="Q281" s="12" t="str">
        <f>VLOOKUP(E281,Table6[#All],2,0)</f>
        <v>Aguirre-Keller</v>
      </c>
      <c r="R281" s="12" t="str">
        <f>VLOOKUP(E281,Table6[#All],5,0)</f>
        <v>Online</v>
      </c>
      <c r="S281" s="12" t="str">
        <f>VLOOKUP(E281,Table6[#All],3,0)</f>
        <v>South</v>
      </c>
      <c r="T281" s="12" t="str">
        <f>VLOOKUP(E281,Table6[#All],4,0)</f>
        <v>Lake Michael</v>
      </c>
    </row>
    <row r="282" spans="1:20" x14ac:dyDescent="0.3">
      <c r="A282" s="11" t="s">
        <v>2238</v>
      </c>
      <c r="B282" s="12">
        <v>45757</v>
      </c>
      <c r="C282" s="12" t="s">
        <v>418</v>
      </c>
      <c r="D282" s="12" t="s">
        <v>1761</v>
      </c>
      <c r="E282" s="12" t="s">
        <v>1910</v>
      </c>
      <c r="F282" s="12" t="s">
        <v>1952</v>
      </c>
      <c r="G282" s="17">
        <v>1</v>
      </c>
      <c r="H282" s="20">
        <v>329.31</v>
      </c>
      <c r="I282" s="23">
        <v>0.09</v>
      </c>
      <c r="J282" s="25">
        <v>299.6721</v>
      </c>
      <c r="K282" s="25" t="str">
        <f>VLOOKUP(C282,Table5[#All],8,0)</f>
        <v>Bronze</v>
      </c>
      <c r="L282" s="13" t="str">
        <f>VLOOKUP(C282,Table5[#All],4,0)</f>
        <v>Male</v>
      </c>
      <c r="M282" s="12" t="str">
        <f>VLOOKUP(D282,Table2[#All],2,0)</f>
        <v>Laptop Cooling Pad</v>
      </c>
      <c r="N282" s="12" t="str">
        <f>VLOOKUP(D282,Table2[#All],3)</f>
        <v>Electronics</v>
      </c>
      <c r="O282" s="12" t="str">
        <f>VLOOKUP(D282,Table2[#All],4,0)</f>
        <v>Computer</v>
      </c>
      <c r="P282" s="12" t="str">
        <f>VLOOKUP(D282,Table2[#All],5,0)</f>
        <v>Murray, Gould and Ware</v>
      </c>
      <c r="Q282" s="12" t="str">
        <f>VLOOKUP(E282,Table6[#All],2,0)</f>
        <v>Bean, Jones and Park</v>
      </c>
      <c r="R282" s="12" t="str">
        <f>VLOOKUP(E282,Table6[#All],5,0)</f>
        <v>Online</v>
      </c>
      <c r="S282" s="12" t="str">
        <f>VLOOKUP(E282,Table6[#All],3,0)</f>
        <v>West</v>
      </c>
      <c r="T282" s="12" t="str">
        <f>VLOOKUP(E282,Table6[#All],4,0)</f>
        <v>Thompsonborough</v>
      </c>
    </row>
    <row r="283" spans="1:20" x14ac:dyDescent="0.3">
      <c r="A283" s="11" t="s">
        <v>2239</v>
      </c>
      <c r="B283" s="12">
        <v>45475</v>
      </c>
      <c r="C283" s="12" t="s">
        <v>1516</v>
      </c>
      <c r="D283" s="12" t="s">
        <v>1714</v>
      </c>
      <c r="E283" s="12" t="s">
        <v>1932</v>
      </c>
      <c r="F283" s="12" t="s">
        <v>1957</v>
      </c>
      <c r="G283" s="17">
        <v>3</v>
      </c>
      <c r="H283" s="20">
        <v>64.2</v>
      </c>
      <c r="I283" s="23">
        <v>0.08</v>
      </c>
      <c r="J283" s="25">
        <v>177.19200000000001</v>
      </c>
      <c r="K283" s="25" t="str">
        <f>VLOOKUP(C283,Table5[#All],8,0)</f>
        <v>Platinum</v>
      </c>
      <c r="L283" s="13" t="str">
        <f>VLOOKUP(C283,Table5[#All],4,0)</f>
        <v>Male</v>
      </c>
      <c r="M283" s="12" t="str">
        <f>VLOOKUP(D283,Table2[#All],2,0)</f>
        <v>Makeup Brush Set</v>
      </c>
      <c r="N283" s="12" t="str">
        <f>VLOOKUP(D283,Table2[#All],3)</f>
        <v>Beauty</v>
      </c>
      <c r="O283" s="12" t="str">
        <f>VLOOKUP(D283,Table2[#All],4,0)</f>
        <v>Makeup</v>
      </c>
      <c r="P283" s="12" t="str">
        <f>VLOOKUP(D283,Table2[#All],5,0)</f>
        <v>Cook Inc</v>
      </c>
      <c r="Q283" s="12" t="str">
        <f>VLOOKUP(E283,Table6[#All],2,0)</f>
        <v>Frederick-Wright</v>
      </c>
      <c r="R283" s="12" t="str">
        <f>VLOOKUP(E283,Table6[#All],5,0)</f>
        <v>Flagship</v>
      </c>
      <c r="S283" s="12" t="str">
        <f>VLOOKUP(E283,Table6[#All],3,0)</f>
        <v>West</v>
      </c>
      <c r="T283" s="12" t="str">
        <f>VLOOKUP(E283,Table6[#All],4,0)</f>
        <v>New Jimmymouth</v>
      </c>
    </row>
    <row r="284" spans="1:20" x14ac:dyDescent="0.3">
      <c r="A284" s="11" t="s">
        <v>2240</v>
      </c>
      <c r="B284" s="12">
        <v>45829</v>
      </c>
      <c r="C284" s="12" t="s">
        <v>846</v>
      </c>
      <c r="D284" s="12" t="s">
        <v>1597</v>
      </c>
      <c r="E284" s="12" t="s">
        <v>1925</v>
      </c>
      <c r="F284" s="12" t="s">
        <v>1957</v>
      </c>
      <c r="G284" s="17">
        <v>3</v>
      </c>
      <c r="H284" s="20">
        <v>697.13</v>
      </c>
      <c r="I284" s="23">
        <v>0.25</v>
      </c>
      <c r="J284" s="25">
        <v>1568.5425</v>
      </c>
      <c r="K284" s="25" t="str">
        <f>VLOOKUP(C284,Table5[#All],8,0)</f>
        <v>Silver</v>
      </c>
      <c r="L284" s="13" t="str">
        <f>VLOOKUP(C284,Table5[#All],4,0)</f>
        <v>Female</v>
      </c>
      <c r="M284" s="12" t="str">
        <f>VLOOKUP(D284,Table2[#All],2,0)</f>
        <v>HD Smart TV Stick</v>
      </c>
      <c r="N284" s="12" t="str">
        <f>VLOOKUP(D284,Table2[#All],3)</f>
        <v>Electronics</v>
      </c>
      <c r="O284" s="12" t="str">
        <f>VLOOKUP(D284,Table2[#All],4,0)</f>
        <v>Accessories</v>
      </c>
      <c r="P284" s="12" t="str">
        <f>VLOOKUP(D284,Table2[#All],5,0)</f>
        <v>Gibson, Hobbs and Weaver</v>
      </c>
      <c r="Q284" s="12" t="str">
        <f>VLOOKUP(E284,Table6[#All],2,0)</f>
        <v>Gardner, Humphrey and Contreras</v>
      </c>
      <c r="R284" s="12" t="str">
        <f>VLOOKUP(E284,Table6[#All],5,0)</f>
        <v>Flagship</v>
      </c>
      <c r="S284" s="12" t="str">
        <f>VLOOKUP(E284,Table6[#All],3,0)</f>
        <v>East</v>
      </c>
      <c r="T284" s="12" t="str">
        <f>VLOOKUP(E284,Table6[#All],4,0)</f>
        <v>Johnsonville</v>
      </c>
    </row>
    <row r="285" spans="1:20" x14ac:dyDescent="0.3">
      <c r="A285" s="11" t="s">
        <v>2241</v>
      </c>
      <c r="B285" s="12">
        <v>45639</v>
      </c>
      <c r="C285" s="12" t="s">
        <v>100</v>
      </c>
      <c r="D285" s="12" t="s">
        <v>1588</v>
      </c>
      <c r="E285" s="12" t="s">
        <v>1901</v>
      </c>
      <c r="F285" s="12" t="s">
        <v>1952</v>
      </c>
      <c r="G285" s="17">
        <v>3</v>
      </c>
      <c r="H285" s="20">
        <v>134.30000000000001</v>
      </c>
      <c r="I285" s="23">
        <v>0.14000000000000001</v>
      </c>
      <c r="J285" s="25">
        <v>346.49400000000003</v>
      </c>
      <c r="K285" s="25" t="str">
        <f>VLOOKUP(C285,Table5[#All],8,0)</f>
        <v>Silver</v>
      </c>
      <c r="L285" s="13" t="str">
        <f>VLOOKUP(C285,Table5[#All],4,0)</f>
        <v>Female</v>
      </c>
      <c r="M285" s="12" t="str">
        <f>VLOOKUP(D285,Table2[#All],2,0)</f>
        <v>Adjustable Dumbbell Set</v>
      </c>
      <c r="N285" s="12" t="str">
        <f>VLOOKUP(D285,Table2[#All],3)</f>
        <v>Beauty</v>
      </c>
      <c r="O285" s="12" t="str">
        <f>VLOOKUP(D285,Table2[#All],4,0)</f>
        <v>Fitness</v>
      </c>
      <c r="P285" s="12" t="str">
        <f>VLOOKUP(D285,Table2[#All],5,0)</f>
        <v>Hill PLC</v>
      </c>
      <c r="Q285" s="12" t="str">
        <f>VLOOKUP(E285,Table6[#All],2,0)</f>
        <v>Gray Ltd</v>
      </c>
      <c r="R285" s="12" t="str">
        <f>VLOOKUP(E285,Table6[#All],5,0)</f>
        <v>Outlet</v>
      </c>
      <c r="S285" s="12" t="str">
        <f>VLOOKUP(E285,Table6[#All],3,0)</f>
        <v>North</v>
      </c>
      <c r="T285" s="12" t="str">
        <f>VLOOKUP(E285,Table6[#All],4,0)</f>
        <v>New Michaelchester</v>
      </c>
    </row>
    <row r="286" spans="1:20" x14ac:dyDescent="0.3">
      <c r="A286" s="11" t="s">
        <v>2242</v>
      </c>
      <c r="B286" s="12">
        <v>45518</v>
      </c>
      <c r="C286" s="12" t="s">
        <v>840</v>
      </c>
      <c r="D286" s="12" t="s">
        <v>1828</v>
      </c>
      <c r="E286" s="12" t="s">
        <v>1925</v>
      </c>
      <c r="F286" s="12" t="s">
        <v>1952</v>
      </c>
      <c r="G286" s="17">
        <v>1</v>
      </c>
      <c r="H286" s="20">
        <v>520.92999999999995</v>
      </c>
      <c r="I286" s="23">
        <v>0.15</v>
      </c>
      <c r="J286" s="25">
        <v>442.79050000000001</v>
      </c>
      <c r="K286" s="25" t="str">
        <f>VLOOKUP(C286,Table5[#All],8,0)</f>
        <v>Platinum</v>
      </c>
      <c r="L286" s="13" t="str">
        <f>VLOOKUP(C286,Table5[#All],4,0)</f>
        <v>Female</v>
      </c>
      <c r="M286" s="12" t="str">
        <f>VLOOKUP(D286,Table2[#All],2,0)</f>
        <v>Wooden Bookshelf</v>
      </c>
      <c r="N286" s="12" t="str">
        <f>VLOOKUP(D286,Table2[#All],3)</f>
        <v>Home</v>
      </c>
      <c r="O286" s="12" t="str">
        <f>VLOOKUP(D286,Table2[#All],4,0)</f>
        <v>Furniture</v>
      </c>
      <c r="P286" s="12" t="str">
        <f>VLOOKUP(D286,Table2[#All],5,0)</f>
        <v>Collins-Stephenson</v>
      </c>
      <c r="Q286" s="12" t="str">
        <f>VLOOKUP(E286,Table6[#All],2,0)</f>
        <v>Gardner, Humphrey and Contreras</v>
      </c>
      <c r="R286" s="12" t="str">
        <f>VLOOKUP(E286,Table6[#All],5,0)</f>
        <v>Flagship</v>
      </c>
      <c r="S286" s="12" t="str">
        <f>VLOOKUP(E286,Table6[#All],3,0)</f>
        <v>East</v>
      </c>
      <c r="T286" s="12" t="str">
        <f>VLOOKUP(E286,Table6[#All],4,0)</f>
        <v>Johnsonville</v>
      </c>
    </row>
    <row r="287" spans="1:20" x14ac:dyDescent="0.3">
      <c r="A287" s="11" t="s">
        <v>2243</v>
      </c>
      <c r="B287" s="12">
        <v>45721</v>
      </c>
      <c r="C287" s="12" t="s">
        <v>737</v>
      </c>
      <c r="D287" s="12" t="s">
        <v>1624</v>
      </c>
      <c r="E287" s="12" t="s">
        <v>1907</v>
      </c>
      <c r="F287" s="12" t="s">
        <v>1957</v>
      </c>
      <c r="G287" s="17">
        <v>2</v>
      </c>
      <c r="H287" s="20">
        <v>350.12</v>
      </c>
      <c r="I287" s="23">
        <v>0.21</v>
      </c>
      <c r="J287" s="25">
        <v>553.18960000000004</v>
      </c>
      <c r="K287" s="25" t="str">
        <f>VLOOKUP(C287,Table5[#All],8,0)</f>
        <v>Platinum</v>
      </c>
      <c r="L287" s="13" t="str">
        <f>VLOOKUP(C287,Table5[#All],4,0)</f>
        <v>Female</v>
      </c>
      <c r="M287" s="12" t="str">
        <f>VLOOKUP(D287,Table2[#All],2,0)</f>
        <v>Knee Support Brace</v>
      </c>
      <c r="N287" s="12" t="str">
        <f>VLOOKUP(D287,Table2[#All],3)</f>
        <v>Sports</v>
      </c>
      <c r="O287" s="12" t="str">
        <f>VLOOKUP(D287,Table2[#All],4,0)</f>
        <v>Equipment</v>
      </c>
      <c r="P287" s="12" t="str">
        <f>VLOOKUP(D287,Table2[#All],5,0)</f>
        <v>May-Reese</v>
      </c>
      <c r="Q287" s="12" t="str">
        <f>VLOOKUP(E287,Table6[#All],2,0)</f>
        <v>Martinez-Mullins</v>
      </c>
      <c r="R287" s="12" t="str">
        <f>VLOOKUP(E287,Table6[#All],5,0)</f>
        <v>Online</v>
      </c>
      <c r="S287" s="12" t="str">
        <f>VLOOKUP(E287,Table6[#All],3,0)</f>
        <v>South</v>
      </c>
      <c r="T287" s="12" t="str">
        <f>VLOOKUP(E287,Table6[#All],4,0)</f>
        <v>Williamsfurt</v>
      </c>
    </row>
    <row r="288" spans="1:20" x14ac:dyDescent="0.3">
      <c r="A288" s="11" t="s">
        <v>2244</v>
      </c>
      <c r="B288" s="12">
        <v>45308</v>
      </c>
      <c r="C288" s="12" t="s">
        <v>1447</v>
      </c>
      <c r="D288" s="12" t="s">
        <v>1718</v>
      </c>
      <c r="E288" s="12" t="s">
        <v>1941</v>
      </c>
      <c r="F288" s="12" t="s">
        <v>1954</v>
      </c>
      <c r="G288" s="17">
        <v>3</v>
      </c>
      <c r="H288" s="20">
        <v>807.95</v>
      </c>
      <c r="I288" s="23">
        <v>0.1</v>
      </c>
      <c r="J288" s="25">
        <v>2181.4650000000011</v>
      </c>
      <c r="K288" s="25" t="str">
        <f>VLOOKUP(C288,Table5[#All],8,0)</f>
        <v>Silver</v>
      </c>
      <c r="L288" s="13" t="str">
        <f>VLOOKUP(C288,Table5[#All],4,0)</f>
        <v>Male</v>
      </c>
      <c r="M288" s="12" t="str">
        <f>VLOOKUP(D288,Table2[#All],2,0)</f>
        <v>Car Dashboard Phone Holder</v>
      </c>
      <c r="N288" s="12" t="str">
        <f>VLOOKUP(D288,Table2[#All],3)</f>
        <v>Electronics</v>
      </c>
      <c r="O288" s="12" t="str">
        <f>VLOOKUP(D288,Table2[#All],4,0)</f>
        <v>Accessories</v>
      </c>
      <c r="P288" s="12" t="str">
        <f>VLOOKUP(D288,Table2[#All],5,0)</f>
        <v>Byrd, Stewart and Valdez</v>
      </c>
      <c r="Q288" s="12" t="str">
        <f>VLOOKUP(E288,Table6[#All],2,0)</f>
        <v>Mann-Austin</v>
      </c>
      <c r="R288" s="12" t="str">
        <f>VLOOKUP(E288,Table6[#All],5,0)</f>
        <v>Online</v>
      </c>
      <c r="S288" s="12" t="str">
        <f>VLOOKUP(E288,Table6[#All],3,0)</f>
        <v>East</v>
      </c>
      <c r="T288" s="12" t="str">
        <f>VLOOKUP(E288,Table6[#All],4,0)</f>
        <v>Vasquezborough</v>
      </c>
    </row>
    <row r="289" spans="1:20" x14ac:dyDescent="0.3">
      <c r="A289" s="11" t="s">
        <v>2245</v>
      </c>
      <c r="B289" s="12">
        <v>45889</v>
      </c>
      <c r="C289" s="12" t="s">
        <v>1063</v>
      </c>
      <c r="D289" s="12" t="s">
        <v>1686</v>
      </c>
      <c r="E289" s="12" t="s">
        <v>1904</v>
      </c>
      <c r="F289" s="12" t="s">
        <v>1954</v>
      </c>
      <c r="G289" s="17">
        <v>4</v>
      </c>
      <c r="H289" s="20">
        <v>766.03</v>
      </c>
      <c r="I289" s="23">
        <v>0.28999999999999998</v>
      </c>
      <c r="J289" s="25">
        <v>2175.5252</v>
      </c>
      <c r="K289" s="25" t="str">
        <f>VLOOKUP(C289,Table5[#All],8,0)</f>
        <v>Platinum</v>
      </c>
      <c r="L289" s="13" t="str">
        <f>VLOOKUP(C289,Table5[#All],4,0)</f>
        <v>Male</v>
      </c>
      <c r="M289" s="12" t="str">
        <f>VLOOKUP(D289,Table2[#All],2,0)</f>
        <v>Sports Water Hydration Pack</v>
      </c>
      <c r="N289" s="12" t="str">
        <f>VLOOKUP(D289,Table2[#All],3)</f>
        <v>Sports</v>
      </c>
      <c r="O289" s="12" t="str">
        <f>VLOOKUP(D289,Table2[#All],4,0)</f>
        <v>Outdoor</v>
      </c>
      <c r="P289" s="12" t="str">
        <f>VLOOKUP(D289,Table2[#All],5,0)</f>
        <v>Sims-Smith</v>
      </c>
      <c r="Q289" s="12" t="str">
        <f>VLOOKUP(E289,Table6[#All],2,0)</f>
        <v>Benson-Elliott</v>
      </c>
      <c r="R289" s="12" t="str">
        <f>VLOOKUP(E289,Table6[#All],5,0)</f>
        <v>Online</v>
      </c>
      <c r="S289" s="12" t="str">
        <f>VLOOKUP(E289,Table6[#All],3,0)</f>
        <v>East</v>
      </c>
      <c r="T289" s="12" t="str">
        <f>VLOOKUP(E289,Table6[#All],4,0)</f>
        <v>Port Josephberg</v>
      </c>
    </row>
    <row r="290" spans="1:20" x14ac:dyDescent="0.3">
      <c r="A290" s="11" t="s">
        <v>2246</v>
      </c>
      <c r="B290" s="12">
        <v>45386</v>
      </c>
      <c r="C290" s="12" t="s">
        <v>608</v>
      </c>
      <c r="D290" s="12" t="s">
        <v>1746</v>
      </c>
      <c r="E290" s="12" t="s">
        <v>1910</v>
      </c>
      <c r="F290" s="12" t="s">
        <v>1957</v>
      </c>
      <c r="G290" s="17">
        <v>3</v>
      </c>
      <c r="H290" s="20">
        <v>545.1</v>
      </c>
      <c r="I290" s="23">
        <v>0.08</v>
      </c>
      <c r="J290" s="25">
        <v>1504.4760000000001</v>
      </c>
      <c r="K290" s="25" t="str">
        <f>VLOOKUP(C290,Table5[#All],8,0)</f>
        <v>Silver</v>
      </c>
      <c r="L290" s="13" t="str">
        <f>VLOOKUP(C290,Table5[#All],4,0)</f>
        <v>Female</v>
      </c>
      <c r="M290" s="12" t="str">
        <f>VLOOKUP(D290,Table2[#All],2,0)</f>
        <v>Foam Roller</v>
      </c>
      <c r="N290" s="12" t="str">
        <f>VLOOKUP(D290,Table2[#All],3)</f>
        <v>Sports</v>
      </c>
      <c r="O290" s="12" t="str">
        <f>VLOOKUP(D290,Table2[#All],4,0)</f>
        <v>Fitness</v>
      </c>
      <c r="P290" s="12" t="str">
        <f>VLOOKUP(D290,Table2[#All],5,0)</f>
        <v>Atkinson, Camacho and Oliver</v>
      </c>
      <c r="Q290" s="12" t="str">
        <f>VLOOKUP(E290,Table6[#All],2,0)</f>
        <v>Bean, Jones and Park</v>
      </c>
      <c r="R290" s="12" t="str">
        <f>VLOOKUP(E290,Table6[#All],5,0)</f>
        <v>Online</v>
      </c>
      <c r="S290" s="12" t="str">
        <f>VLOOKUP(E290,Table6[#All],3,0)</f>
        <v>West</v>
      </c>
      <c r="T290" s="12" t="str">
        <f>VLOOKUP(E290,Table6[#All],4,0)</f>
        <v>Thompsonborough</v>
      </c>
    </row>
    <row r="291" spans="1:20" x14ac:dyDescent="0.3">
      <c r="A291" s="11" t="s">
        <v>2247</v>
      </c>
      <c r="B291" s="12">
        <v>45438</v>
      </c>
      <c r="C291" s="12" t="s">
        <v>849</v>
      </c>
      <c r="D291" s="12" t="s">
        <v>1770</v>
      </c>
      <c r="E291" s="12" t="s">
        <v>1907</v>
      </c>
      <c r="F291" s="12" t="s">
        <v>1957</v>
      </c>
      <c r="G291" s="17">
        <v>1</v>
      </c>
      <c r="H291" s="20">
        <v>203.61</v>
      </c>
      <c r="I291" s="23">
        <v>0.24</v>
      </c>
      <c r="J291" s="25">
        <v>154.74359999999999</v>
      </c>
      <c r="K291" s="25" t="str">
        <f>VLOOKUP(C291,Table5[#All],8,0)</f>
        <v>Bronze</v>
      </c>
      <c r="L291" s="13" t="str">
        <f>VLOOKUP(C291,Table5[#All],4,0)</f>
        <v>Male</v>
      </c>
      <c r="M291" s="12" t="str">
        <f>VLOOKUP(D291,Table2[#All],2,0)</f>
        <v>Adjustable Dumbbells 20kg</v>
      </c>
      <c r="N291" s="12" t="str">
        <f>VLOOKUP(D291,Table2[#All],3)</f>
        <v>Sports</v>
      </c>
      <c r="O291" s="12" t="str">
        <f>VLOOKUP(D291,Table2[#All],4,0)</f>
        <v>Fitness</v>
      </c>
      <c r="P291" s="12" t="str">
        <f>VLOOKUP(D291,Table2[#All],5,0)</f>
        <v>Montgomery, Benton and Miller</v>
      </c>
      <c r="Q291" s="12" t="str">
        <f>VLOOKUP(E291,Table6[#All],2,0)</f>
        <v>Martinez-Mullins</v>
      </c>
      <c r="R291" s="12" t="str">
        <f>VLOOKUP(E291,Table6[#All],5,0)</f>
        <v>Online</v>
      </c>
      <c r="S291" s="12" t="str">
        <f>VLOOKUP(E291,Table6[#All],3,0)</f>
        <v>South</v>
      </c>
      <c r="T291" s="12" t="str">
        <f>VLOOKUP(E291,Table6[#All],4,0)</f>
        <v>Williamsfurt</v>
      </c>
    </row>
    <row r="292" spans="1:20" x14ac:dyDescent="0.3">
      <c r="A292" s="11" t="s">
        <v>2248</v>
      </c>
      <c r="B292" s="12">
        <v>45856</v>
      </c>
      <c r="C292" s="12" t="s">
        <v>1306</v>
      </c>
      <c r="D292" s="12" t="s">
        <v>1867</v>
      </c>
      <c r="E292" s="12" t="s">
        <v>1929</v>
      </c>
      <c r="F292" s="12" t="s">
        <v>1957</v>
      </c>
      <c r="G292" s="17">
        <v>4</v>
      </c>
      <c r="H292" s="20">
        <v>493.8</v>
      </c>
      <c r="I292" s="23">
        <v>0.24</v>
      </c>
      <c r="J292" s="25">
        <v>1501.152</v>
      </c>
      <c r="K292" s="25" t="str">
        <f>VLOOKUP(C292,Table5[#All],8,0)</f>
        <v>Bronze</v>
      </c>
      <c r="L292" s="13" t="str">
        <f>VLOOKUP(C292,Table5[#All],4,0)</f>
        <v>Female</v>
      </c>
      <c r="M292" s="12" t="str">
        <f>VLOOKUP(D292,Table2[#All],2,0)</f>
        <v>Cricket Bat</v>
      </c>
      <c r="N292" s="12" t="str">
        <f>VLOOKUP(D292,Table2[#All],3)</f>
        <v>Sports</v>
      </c>
      <c r="O292" s="12" t="str">
        <f>VLOOKUP(D292,Table2[#All],4,0)</f>
        <v>Team Sports</v>
      </c>
      <c r="P292" s="12" t="str">
        <f>VLOOKUP(D292,Table2[#All],5,0)</f>
        <v>Khan LLC</v>
      </c>
      <c r="Q292" s="12" t="str">
        <f>VLOOKUP(E292,Table6[#All],2,0)</f>
        <v>Shelton PLC</v>
      </c>
      <c r="R292" s="12" t="str">
        <f>VLOOKUP(E292,Table6[#All],5,0)</f>
        <v>Flagship</v>
      </c>
      <c r="S292" s="12" t="str">
        <f>VLOOKUP(E292,Table6[#All],3,0)</f>
        <v>North</v>
      </c>
      <c r="T292" s="12" t="str">
        <f>VLOOKUP(E292,Table6[#All],4,0)</f>
        <v>East Jenniferstad</v>
      </c>
    </row>
    <row r="293" spans="1:20" x14ac:dyDescent="0.3">
      <c r="A293" s="11" t="s">
        <v>2249</v>
      </c>
      <c r="B293" s="12">
        <v>45485</v>
      </c>
      <c r="C293" s="12" t="s">
        <v>81</v>
      </c>
      <c r="D293" s="12" t="s">
        <v>1696</v>
      </c>
      <c r="E293" s="12" t="s">
        <v>1935</v>
      </c>
      <c r="F293" s="12" t="s">
        <v>1952</v>
      </c>
      <c r="G293" s="17">
        <v>1</v>
      </c>
      <c r="H293" s="20">
        <v>640.54999999999995</v>
      </c>
      <c r="I293" s="23">
        <v>0.25</v>
      </c>
      <c r="J293" s="25">
        <v>480.41250000000002</v>
      </c>
      <c r="K293" s="25" t="str">
        <f>VLOOKUP(C293,Table5[#All],8,0)</f>
        <v>Platinum</v>
      </c>
      <c r="L293" s="13" t="str">
        <f>VLOOKUP(C293,Table5[#All],4,0)</f>
        <v>Female</v>
      </c>
      <c r="M293" s="12" t="str">
        <f>VLOOKUP(D293,Table2[#All],2,0)</f>
        <v>Yoga Exercise Mat</v>
      </c>
      <c r="N293" s="12" t="str">
        <f>VLOOKUP(D293,Table2[#All],3)</f>
        <v>Sports</v>
      </c>
      <c r="O293" s="12" t="str">
        <f>VLOOKUP(D293,Table2[#All],4,0)</f>
        <v>Fitness</v>
      </c>
      <c r="P293" s="12" t="str">
        <f>VLOOKUP(D293,Table2[#All],5,0)</f>
        <v>Carroll, Long and Mendoza</v>
      </c>
      <c r="Q293" s="12" t="str">
        <f>VLOOKUP(E293,Table6[#All],2,0)</f>
        <v>Holloway Ltd</v>
      </c>
      <c r="R293" s="12" t="str">
        <f>VLOOKUP(E293,Table6[#All],5,0)</f>
        <v>Flagship</v>
      </c>
      <c r="S293" s="12" t="str">
        <f>VLOOKUP(E293,Table6[#All],3,0)</f>
        <v>North</v>
      </c>
      <c r="T293" s="12" t="str">
        <f>VLOOKUP(E293,Table6[#All],4,0)</f>
        <v>Bensonhaven</v>
      </c>
    </row>
    <row r="294" spans="1:20" x14ac:dyDescent="0.3">
      <c r="A294" s="11" t="s">
        <v>2250</v>
      </c>
      <c r="B294" s="12">
        <v>45545</v>
      </c>
      <c r="C294" s="12" t="s">
        <v>418</v>
      </c>
      <c r="D294" s="12" t="s">
        <v>1798</v>
      </c>
      <c r="E294" s="12" t="s">
        <v>1897</v>
      </c>
      <c r="F294" s="12" t="s">
        <v>1952</v>
      </c>
      <c r="G294" s="17">
        <v>1</v>
      </c>
      <c r="H294" s="20">
        <v>702.53</v>
      </c>
      <c r="I294" s="23">
        <v>0.3</v>
      </c>
      <c r="J294" s="25">
        <v>491.77100000000002</v>
      </c>
      <c r="K294" s="25" t="str">
        <f>VLOOKUP(C294,Table5[#All],8,0)</f>
        <v>Bronze</v>
      </c>
      <c r="L294" s="13" t="str">
        <f>VLOOKUP(C294,Table5[#All],4,0)</f>
        <v>Male</v>
      </c>
      <c r="M294" s="12" t="str">
        <f>VLOOKUP(D294,Table2[#All],2,0)</f>
        <v>Bluetooth Car Audio System</v>
      </c>
      <c r="N294" s="12" t="str">
        <f>VLOOKUP(D294,Table2[#All],3)</f>
        <v>Electronics</v>
      </c>
      <c r="O294" s="12" t="str">
        <f>VLOOKUP(D294,Table2[#All],4,0)</f>
        <v>Audio</v>
      </c>
      <c r="P294" s="12" t="str">
        <f>VLOOKUP(D294,Table2[#All],5,0)</f>
        <v>Bruce-Bowen</v>
      </c>
      <c r="Q294" s="12" t="str">
        <f>VLOOKUP(E294,Table6[#All],2,0)</f>
        <v>Alexander Group</v>
      </c>
      <c r="R294" s="12" t="str">
        <f>VLOOKUP(E294,Table6[#All],5,0)</f>
        <v>Online</v>
      </c>
      <c r="S294" s="12" t="str">
        <f>VLOOKUP(E294,Table6[#All],3,0)</f>
        <v>South</v>
      </c>
      <c r="T294" s="12" t="str">
        <f>VLOOKUP(E294,Table6[#All],4,0)</f>
        <v>Port Sharon</v>
      </c>
    </row>
    <row r="295" spans="1:20" x14ac:dyDescent="0.3">
      <c r="A295" s="11" t="s">
        <v>2251</v>
      </c>
      <c r="B295" s="12">
        <v>45826</v>
      </c>
      <c r="C295" s="12" t="s">
        <v>734</v>
      </c>
      <c r="D295" s="12" t="s">
        <v>1689</v>
      </c>
      <c r="E295" s="12" t="s">
        <v>1910</v>
      </c>
      <c r="F295" s="12" t="s">
        <v>1952</v>
      </c>
      <c r="G295" s="17">
        <v>4</v>
      </c>
      <c r="H295" s="20">
        <v>139.94</v>
      </c>
      <c r="I295" s="23">
        <v>0.24</v>
      </c>
      <c r="J295" s="25">
        <v>425.41759999999999</v>
      </c>
      <c r="K295" s="25" t="str">
        <f>VLOOKUP(C295,Table5[#All],8,0)</f>
        <v>Silver</v>
      </c>
      <c r="L295" s="13" t="str">
        <f>VLOOKUP(C295,Table5[#All],4,0)</f>
        <v>Male</v>
      </c>
      <c r="M295" s="12" t="str">
        <f>VLOOKUP(D295,Table2[#All],2,0)</f>
        <v>Portable Power Bank</v>
      </c>
      <c r="N295" s="12" t="str">
        <f>VLOOKUP(D295,Table2[#All],3)</f>
        <v>Electronics</v>
      </c>
      <c r="O295" s="12" t="str">
        <f>VLOOKUP(D295,Table2[#All],4,0)</f>
        <v>Mobile</v>
      </c>
      <c r="P295" s="12" t="str">
        <f>VLOOKUP(D295,Table2[#All],5,0)</f>
        <v>Cummings and Sons</v>
      </c>
      <c r="Q295" s="12" t="str">
        <f>VLOOKUP(E295,Table6[#All],2,0)</f>
        <v>Bean, Jones and Park</v>
      </c>
      <c r="R295" s="12" t="str">
        <f>VLOOKUP(E295,Table6[#All],5,0)</f>
        <v>Online</v>
      </c>
      <c r="S295" s="12" t="str">
        <f>VLOOKUP(E295,Table6[#All],3,0)</f>
        <v>West</v>
      </c>
      <c r="T295" s="12" t="str">
        <f>VLOOKUP(E295,Table6[#All],4,0)</f>
        <v>Thompsonborough</v>
      </c>
    </row>
    <row r="296" spans="1:20" x14ac:dyDescent="0.3">
      <c r="A296" s="11" t="s">
        <v>2252</v>
      </c>
      <c r="B296" s="12">
        <v>45654</v>
      </c>
      <c r="C296" s="12" t="s">
        <v>891</v>
      </c>
      <c r="D296" s="12" t="s">
        <v>1624</v>
      </c>
      <c r="E296" s="12" t="s">
        <v>1910</v>
      </c>
      <c r="F296" s="12" t="s">
        <v>1952</v>
      </c>
      <c r="G296" s="17">
        <v>2</v>
      </c>
      <c r="H296" s="20">
        <v>230.85</v>
      </c>
      <c r="I296" s="23">
        <v>0.18</v>
      </c>
      <c r="J296" s="25">
        <v>378.59399999999999</v>
      </c>
      <c r="K296" s="25" t="str">
        <f>VLOOKUP(C296,Table5[#All],8,0)</f>
        <v>Platinum</v>
      </c>
      <c r="L296" s="13" t="str">
        <f>VLOOKUP(C296,Table5[#All],4,0)</f>
        <v>Female</v>
      </c>
      <c r="M296" s="12" t="str">
        <f>VLOOKUP(D296,Table2[#All],2,0)</f>
        <v>Knee Support Brace</v>
      </c>
      <c r="N296" s="12" t="str">
        <f>VLOOKUP(D296,Table2[#All],3)</f>
        <v>Sports</v>
      </c>
      <c r="O296" s="12" t="str">
        <f>VLOOKUP(D296,Table2[#All],4,0)</f>
        <v>Equipment</v>
      </c>
      <c r="P296" s="12" t="str">
        <f>VLOOKUP(D296,Table2[#All],5,0)</f>
        <v>May-Reese</v>
      </c>
      <c r="Q296" s="12" t="str">
        <f>VLOOKUP(E296,Table6[#All],2,0)</f>
        <v>Bean, Jones and Park</v>
      </c>
      <c r="R296" s="12" t="str">
        <f>VLOOKUP(E296,Table6[#All],5,0)</f>
        <v>Online</v>
      </c>
      <c r="S296" s="12" t="str">
        <f>VLOOKUP(E296,Table6[#All],3,0)</f>
        <v>West</v>
      </c>
      <c r="T296" s="12" t="str">
        <f>VLOOKUP(E296,Table6[#All],4,0)</f>
        <v>Thompsonborough</v>
      </c>
    </row>
    <row r="297" spans="1:20" x14ac:dyDescent="0.3">
      <c r="A297" s="11" t="s">
        <v>2253</v>
      </c>
      <c r="B297" s="12">
        <v>45556</v>
      </c>
      <c r="C297" s="12" t="s">
        <v>694</v>
      </c>
      <c r="D297" s="12" t="s">
        <v>1831</v>
      </c>
      <c r="E297" s="12" t="s">
        <v>1935</v>
      </c>
      <c r="F297" s="12" t="s">
        <v>1957</v>
      </c>
      <c r="G297" s="17">
        <v>4</v>
      </c>
      <c r="H297" s="20">
        <v>626.35</v>
      </c>
      <c r="I297" s="23">
        <v>0.25</v>
      </c>
      <c r="J297" s="25">
        <v>1879.05</v>
      </c>
      <c r="K297" s="25" t="str">
        <f>VLOOKUP(C297,Table5[#All],8,0)</f>
        <v>Silver</v>
      </c>
      <c r="L297" s="13" t="str">
        <f>VLOOKUP(C297,Table5[#All],4,0)</f>
        <v>Female</v>
      </c>
      <c r="M297" s="12" t="str">
        <f>VLOOKUP(D297,Table2[#All],2,0)</f>
        <v>Women's Beanie Hat</v>
      </c>
      <c r="N297" s="12" t="str">
        <f>VLOOKUP(D297,Table2[#All],3)</f>
        <v>Clothing</v>
      </c>
      <c r="O297" s="12" t="str">
        <f>VLOOKUP(D297,Table2[#All],4,0)</f>
        <v>Accessories</v>
      </c>
      <c r="P297" s="12" t="str">
        <f>VLOOKUP(D297,Table2[#All],5,0)</f>
        <v>Richardson-Carrillo</v>
      </c>
      <c r="Q297" s="12" t="str">
        <f>VLOOKUP(E297,Table6[#All],2,0)</f>
        <v>Holloway Ltd</v>
      </c>
      <c r="R297" s="12" t="str">
        <f>VLOOKUP(E297,Table6[#All],5,0)</f>
        <v>Flagship</v>
      </c>
      <c r="S297" s="12" t="str">
        <f>VLOOKUP(E297,Table6[#All],3,0)</f>
        <v>North</v>
      </c>
      <c r="T297" s="12" t="str">
        <f>VLOOKUP(E297,Table6[#All],4,0)</f>
        <v>Bensonhaven</v>
      </c>
    </row>
    <row r="298" spans="1:20" x14ac:dyDescent="0.3">
      <c r="A298" s="11" t="s">
        <v>2254</v>
      </c>
      <c r="B298" s="12">
        <v>45434</v>
      </c>
      <c r="C298" s="12" t="s">
        <v>302</v>
      </c>
      <c r="D298" s="12" t="s">
        <v>1696</v>
      </c>
      <c r="E298" s="12" t="s">
        <v>1927</v>
      </c>
      <c r="F298" s="12" t="s">
        <v>1954</v>
      </c>
      <c r="G298" s="17">
        <v>4</v>
      </c>
      <c r="H298" s="20">
        <v>108.55</v>
      </c>
      <c r="I298" s="23">
        <v>0.18</v>
      </c>
      <c r="J298" s="25">
        <v>356.04399999999998</v>
      </c>
      <c r="K298" s="25" t="str">
        <f>VLOOKUP(C298,Table5[#All],8,0)</f>
        <v>Bronze</v>
      </c>
      <c r="L298" s="13" t="str">
        <f>VLOOKUP(C298,Table5[#All],4,0)</f>
        <v>Male</v>
      </c>
      <c r="M298" s="12" t="str">
        <f>VLOOKUP(D298,Table2[#All],2,0)</f>
        <v>Yoga Exercise Mat</v>
      </c>
      <c r="N298" s="12" t="str">
        <f>VLOOKUP(D298,Table2[#All],3)</f>
        <v>Sports</v>
      </c>
      <c r="O298" s="12" t="str">
        <f>VLOOKUP(D298,Table2[#All],4,0)</f>
        <v>Fitness</v>
      </c>
      <c r="P298" s="12" t="str">
        <f>VLOOKUP(D298,Table2[#All],5,0)</f>
        <v>Carroll, Long and Mendoza</v>
      </c>
      <c r="Q298" s="12" t="str">
        <f>VLOOKUP(E298,Table6[#All],2,0)</f>
        <v>Mcdonald Inc</v>
      </c>
      <c r="R298" s="12" t="str">
        <f>VLOOKUP(E298,Table6[#All],5,0)</f>
        <v>Outlet</v>
      </c>
      <c r="S298" s="12" t="str">
        <f>VLOOKUP(E298,Table6[#All],3,0)</f>
        <v>South</v>
      </c>
      <c r="T298" s="12" t="str">
        <f>VLOOKUP(E298,Table6[#All],4,0)</f>
        <v>Christopherland</v>
      </c>
    </row>
    <row r="299" spans="1:20" x14ac:dyDescent="0.3">
      <c r="A299" s="11" t="s">
        <v>2255</v>
      </c>
      <c r="B299" s="12">
        <v>45871</v>
      </c>
      <c r="C299" s="12" t="s">
        <v>635</v>
      </c>
      <c r="D299" s="12" t="s">
        <v>1618</v>
      </c>
      <c r="E299" s="12" t="s">
        <v>1885</v>
      </c>
      <c r="F299" s="12" t="s">
        <v>1957</v>
      </c>
      <c r="G299" s="17">
        <v>4</v>
      </c>
      <c r="H299" s="20">
        <v>353.67</v>
      </c>
      <c r="I299" s="23">
        <v>0.03</v>
      </c>
      <c r="J299" s="25">
        <v>1372.2396000000001</v>
      </c>
      <c r="K299" s="25" t="str">
        <f>VLOOKUP(C299,Table5[#All],8,0)</f>
        <v>Bronze</v>
      </c>
      <c r="L299" s="13" t="str">
        <f>VLOOKUP(C299,Table5[#All],4,0)</f>
        <v>Female</v>
      </c>
      <c r="M299" s="12" t="str">
        <f>VLOOKUP(D299,Table2[#All],2,0)</f>
        <v>Soccer Training Cone Set</v>
      </c>
      <c r="N299" s="12" t="str">
        <f>VLOOKUP(D299,Table2[#All],3)</f>
        <v>Sports</v>
      </c>
      <c r="O299" s="12" t="str">
        <f>VLOOKUP(D299,Table2[#All],4,0)</f>
        <v>Accessories</v>
      </c>
      <c r="P299" s="12" t="str">
        <f>VLOOKUP(D299,Table2[#All],5,0)</f>
        <v>Ford, Murphy and Wilson</v>
      </c>
      <c r="Q299" s="12" t="str">
        <f>VLOOKUP(E299,Table6[#All],2,0)</f>
        <v>Martinez, Adkins and Johnson</v>
      </c>
      <c r="R299" s="12" t="str">
        <f>VLOOKUP(E299,Table6[#All],5,0)</f>
        <v>Flagship</v>
      </c>
      <c r="S299" s="12" t="str">
        <f>VLOOKUP(E299,Table6[#All],3,0)</f>
        <v>North</v>
      </c>
      <c r="T299" s="12" t="str">
        <f>VLOOKUP(E299,Table6[#All],4,0)</f>
        <v>Danielmouth</v>
      </c>
    </row>
    <row r="300" spans="1:20" x14ac:dyDescent="0.3">
      <c r="A300" s="11" t="s">
        <v>2256</v>
      </c>
      <c r="B300" s="12">
        <v>45583</v>
      </c>
      <c r="C300" s="12" t="s">
        <v>245</v>
      </c>
      <c r="D300" s="12" t="s">
        <v>1846</v>
      </c>
      <c r="E300" s="12" t="s">
        <v>1885</v>
      </c>
      <c r="F300" s="12" t="s">
        <v>1952</v>
      </c>
      <c r="G300" s="17">
        <v>4</v>
      </c>
      <c r="H300" s="20">
        <v>61.98</v>
      </c>
      <c r="I300" s="23">
        <v>0.16</v>
      </c>
      <c r="J300" s="25">
        <v>208.25280000000001</v>
      </c>
      <c r="K300" s="25" t="str">
        <f>VLOOKUP(C300,Table5[#All],8,0)</f>
        <v>Silver</v>
      </c>
      <c r="L300" s="13" t="str">
        <f>VLOOKUP(C300,Table5[#All],4,0)</f>
        <v>Female</v>
      </c>
      <c r="M300" s="12" t="str">
        <f>VLOOKUP(D300,Table2[#All],2,0)</f>
        <v>Gaming Mouse Pad XL</v>
      </c>
      <c r="N300" s="12" t="str">
        <f>VLOOKUP(D300,Table2[#All],3)</f>
        <v>Electronics</v>
      </c>
      <c r="O300" s="12" t="str">
        <f>VLOOKUP(D300,Table2[#All],4,0)</f>
        <v>Accessories</v>
      </c>
      <c r="P300" s="12" t="str">
        <f>VLOOKUP(D300,Table2[#All],5,0)</f>
        <v>Sharp, Taylor and Rodriguez</v>
      </c>
      <c r="Q300" s="12" t="str">
        <f>VLOOKUP(E300,Table6[#All],2,0)</f>
        <v>Martinez, Adkins and Johnson</v>
      </c>
      <c r="R300" s="12" t="str">
        <f>VLOOKUP(E300,Table6[#All],5,0)</f>
        <v>Flagship</v>
      </c>
      <c r="S300" s="12" t="str">
        <f>VLOOKUP(E300,Table6[#All],3,0)</f>
        <v>North</v>
      </c>
      <c r="T300" s="12" t="str">
        <f>VLOOKUP(E300,Table6[#All],4,0)</f>
        <v>Danielmouth</v>
      </c>
    </row>
    <row r="301" spans="1:20" x14ac:dyDescent="0.3">
      <c r="A301" s="11" t="s">
        <v>2257</v>
      </c>
      <c r="B301" s="12">
        <v>45348</v>
      </c>
      <c r="C301" s="12" t="s">
        <v>709</v>
      </c>
      <c r="D301" s="12" t="s">
        <v>1635</v>
      </c>
      <c r="E301" s="12" t="s">
        <v>1941</v>
      </c>
      <c r="F301" s="12" t="s">
        <v>1954</v>
      </c>
      <c r="G301" s="17">
        <v>2</v>
      </c>
      <c r="H301" s="20">
        <v>873.1</v>
      </c>
      <c r="I301" s="23">
        <v>0.12</v>
      </c>
      <c r="J301" s="25">
        <v>1536.6559999999999</v>
      </c>
      <c r="K301" s="25" t="str">
        <f>VLOOKUP(C301,Table5[#All],8,0)</f>
        <v>Platinum</v>
      </c>
      <c r="L301" s="13" t="str">
        <f>VLOOKUP(C301,Table5[#All],4,0)</f>
        <v>Male</v>
      </c>
      <c r="M301" s="12" t="str">
        <f>VLOOKUP(D301,Table2[#All],2,0)</f>
        <v>Carbon Fiber Tennis Racket</v>
      </c>
      <c r="N301" s="12" t="str">
        <f>VLOOKUP(D301,Table2[#All],3)</f>
        <v>Sports</v>
      </c>
      <c r="O301" s="12" t="str">
        <f>VLOOKUP(D301,Table2[#All],4,0)</f>
        <v>Equipment</v>
      </c>
      <c r="P301" s="12" t="str">
        <f>VLOOKUP(D301,Table2[#All],5,0)</f>
        <v>Flores, Pineda and Rodriguez</v>
      </c>
      <c r="Q301" s="12" t="str">
        <f>VLOOKUP(E301,Table6[#All],2,0)</f>
        <v>Mann-Austin</v>
      </c>
      <c r="R301" s="12" t="str">
        <f>VLOOKUP(E301,Table6[#All],5,0)</f>
        <v>Online</v>
      </c>
      <c r="S301" s="12" t="str">
        <f>VLOOKUP(E301,Table6[#All],3,0)</f>
        <v>East</v>
      </c>
      <c r="T301" s="12" t="str">
        <f>VLOOKUP(E301,Table6[#All],4,0)</f>
        <v>Vasquezborough</v>
      </c>
    </row>
    <row r="302" spans="1:20" x14ac:dyDescent="0.3">
      <c r="A302" s="11" t="s">
        <v>2258</v>
      </c>
      <c r="B302" s="12">
        <v>45268</v>
      </c>
      <c r="C302" s="12" t="s">
        <v>655</v>
      </c>
      <c r="D302" s="12" t="s">
        <v>1600</v>
      </c>
      <c r="E302" s="12" t="s">
        <v>1929</v>
      </c>
      <c r="F302" s="12" t="s">
        <v>1952</v>
      </c>
      <c r="G302" s="17">
        <v>4</v>
      </c>
      <c r="H302" s="20">
        <v>889.47</v>
      </c>
      <c r="I302" s="23">
        <v>0.24</v>
      </c>
      <c r="J302" s="25">
        <v>2703.9888000000001</v>
      </c>
      <c r="K302" s="25" t="str">
        <f>VLOOKUP(C302,Table5[#All],8,0)</f>
        <v>Bronze</v>
      </c>
      <c r="L302" s="13" t="str">
        <f>VLOOKUP(C302,Table5[#All],4,0)</f>
        <v>Male</v>
      </c>
      <c r="M302" s="12" t="str">
        <f>VLOOKUP(D302,Table2[#All],2,0)</f>
        <v>Hair Strengthening Shampoo</v>
      </c>
      <c r="N302" s="12" t="str">
        <f>VLOOKUP(D302,Table2[#All],3)</f>
        <v>Beauty</v>
      </c>
      <c r="O302" s="12" t="str">
        <f>VLOOKUP(D302,Table2[#All],4,0)</f>
        <v>Haircare</v>
      </c>
      <c r="P302" s="12" t="str">
        <f>VLOOKUP(D302,Table2[#All],5,0)</f>
        <v>Rice LLC</v>
      </c>
      <c r="Q302" s="12" t="str">
        <f>VLOOKUP(E302,Table6[#All],2,0)</f>
        <v>Shelton PLC</v>
      </c>
      <c r="R302" s="12" t="str">
        <f>VLOOKUP(E302,Table6[#All],5,0)</f>
        <v>Flagship</v>
      </c>
      <c r="S302" s="12" t="str">
        <f>VLOOKUP(E302,Table6[#All],3,0)</f>
        <v>North</v>
      </c>
      <c r="T302" s="12" t="str">
        <f>VLOOKUP(E302,Table6[#All],4,0)</f>
        <v>East Jenniferstad</v>
      </c>
    </row>
    <row r="303" spans="1:20" x14ac:dyDescent="0.3">
      <c r="A303" s="11" t="s">
        <v>2259</v>
      </c>
      <c r="B303" s="12">
        <v>45596</v>
      </c>
      <c r="C303" s="12" t="s">
        <v>122</v>
      </c>
      <c r="D303" s="12" t="s">
        <v>1798</v>
      </c>
      <c r="E303" s="12" t="s">
        <v>1920</v>
      </c>
      <c r="F303" s="12" t="s">
        <v>1957</v>
      </c>
      <c r="G303" s="17">
        <v>3</v>
      </c>
      <c r="H303" s="20">
        <v>803.76</v>
      </c>
      <c r="I303" s="23">
        <v>0.19</v>
      </c>
      <c r="J303" s="25">
        <v>1953.1368</v>
      </c>
      <c r="K303" s="25" t="str">
        <f>VLOOKUP(C303,Table5[#All],8,0)</f>
        <v>Platinum</v>
      </c>
      <c r="L303" s="13" t="str">
        <f>VLOOKUP(C303,Table5[#All],4,0)</f>
        <v>Female</v>
      </c>
      <c r="M303" s="12" t="str">
        <f>VLOOKUP(D303,Table2[#All],2,0)</f>
        <v>Bluetooth Car Audio System</v>
      </c>
      <c r="N303" s="12" t="str">
        <f>VLOOKUP(D303,Table2[#All],3)</f>
        <v>Electronics</v>
      </c>
      <c r="O303" s="12" t="str">
        <f>VLOOKUP(D303,Table2[#All],4,0)</f>
        <v>Audio</v>
      </c>
      <c r="P303" s="12" t="str">
        <f>VLOOKUP(D303,Table2[#All],5,0)</f>
        <v>Bruce-Bowen</v>
      </c>
      <c r="Q303" s="12" t="str">
        <f>VLOOKUP(E303,Table6[#All],2,0)</f>
        <v>Aguirre-Keller</v>
      </c>
      <c r="R303" s="12" t="str">
        <f>VLOOKUP(E303,Table6[#All],5,0)</f>
        <v>Online</v>
      </c>
      <c r="S303" s="12" t="str">
        <f>VLOOKUP(E303,Table6[#All],3,0)</f>
        <v>South</v>
      </c>
      <c r="T303" s="12" t="str">
        <f>VLOOKUP(E303,Table6[#All],4,0)</f>
        <v>Lake Michael</v>
      </c>
    </row>
    <row r="304" spans="1:20" x14ac:dyDescent="0.3">
      <c r="A304" s="11" t="s">
        <v>2260</v>
      </c>
      <c r="B304" s="12">
        <v>45624</v>
      </c>
      <c r="C304" s="12" t="s">
        <v>1453</v>
      </c>
      <c r="D304" s="12" t="s">
        <v>1801</v>
      </c>
      <c r="E304" s="12" t="s">
        <v>1901</v>
      </c>
      <c r="F304" s="12" t="s">
        <v>1954</v>
      </c>
      <c r="G304" s="17">
        <v>2</v>
      </c>
      <c r="H304" s="20">
        <v>865.14</v>
      </c>
      <c r="I304" s="23">
        <v>0.2</v>
      </c>
      <c r="J304" s="25">
        <v>1384.2239999999999</v>
      </c>
      <c r="K304" s="25" t="str">
        <f>VLOOKUP(C304,Table5[#All],8,0)</f>
        <v>Bronze</v>
      </c>
      <c r="L304" s="13" t="str">
        <f>VLOOKUP(C304,Table5[#All],4,0)</f>
        <v>Male</v>
      </c>
      <c r="M304" s="12" t="str">
        <f>VLOOKUP(D304,Table2[#All],2,0)</f>
        <v>Women's Ankle Boots</v>
      </c>
      <c r="N304" s="12" t="str">
        <f>VLOOKUP(D304,Table2[#All],3)</f>
        <v>Clothing</v>
      </c>
      <c r="O304" s="12" t="str">
        <f>VLOOKUP(D304,Table2[#All],4,0)</f>
        <v>Footwear</v>
      </c>
      <c r="P304" s="12" t="str">
        <f>VLOOKUP(D304,Table2[#All],5,0)</f>
        <v>Poole PLC</v>
      </c>
      <c r="Q304" s="12" t="str">
        <f>VLOOKUP(E304,Table6[#All],2,0)</f>
        <v>Gray Ltd</v>
      </c>
      <c r="R304" s="12" t="str">
        <f>VLOOKUP(E304,Table6[#All],5,0)</f>
        <v>Outlet</v>
      </c>
      <c r="S304" s="12" t="str">
        <f>VLOOKUP(E304,Table6[#All],3,0)</f>
        <v>North</v>
      </c>
      <c r="T304" s="12" t="str">
        <f>VLOOKUP(E304,Table6[#All],4,0)</f>
        <v>New Michaelchester</v>
      </c>
    </row>
    <row r="305" spans="1:20" x14ac:dyDescent="0.3">
      <c r="A305" s="11" t="s">
        <v>2261</v>
      </c>
      <c r="B305" s="12">
        <v>45813</v>
      </c>
      <c r="C305" s="12" t="s">
        <v>351</v>
      </c>
      <c r="D305" s="12" t="s">
        <v>1663</v>
      </c>
      <c r="E305" s="12" t="s">
        <v>1914</v>
      </c>
      <c r="F305" s="12" t="s">
        <v>1957</v>
      </c>
      <c r="G305" s="17">
        <v>2</v>
      </c>
      <c r="H305" s="20">
        <v>916.49</v>
      </c>
      <c r="I305" s="23">
        <v>0.3</v>
      </c>
      <c r="J305" s="25">
        <v>1283.086</v>
      </c>
      <c r="K305" s="25" t="str">
        <f>VLOOKUP(C305,Table5[#All],8,0)</f>
        <v>Silver</v>
      </c>
      <c r="L305" s="13" t="str">
        <f>VLOOKUP(C305,Table5[#All],4,0)</f>
        <v>Male</v>
      </c>
      <c r="M305" s="12" t="str">
        <f>VLOOKUP(D305,Table2[#All],2,0)</f>
        <v>Basketball</v>
      </c>
      <c r="N305" s="12" t="str">
        <f>VLOOKUP(D305,Table2[#All],3)</f>
        <v>Sports</v>
      </c>
      <c r="O305" s="12" t="str">
        <f>VLOOKUP(D305,Table2[#All],4,0)</f>
        <v>Team Sports</v>
      </c>
      <c r="P305" s="12" t="str">
        <f>VLOOKUP(D305,Table2[#All],5,0)</f>
        <v>Nolan-Snow</v>
      </c>
      <c r="Q305" s="12" t="str">
        <f>VLOOKUP(E305,Table6[#All],2,0)</f>
        <v>Moore, Padilla and Butler</v>
      </c>
      <c r="R305" s="12" t="str">
        <f>VLOOKUP(E305,Table6[#All],5,0)</f>
        <v>Flagship</v>
      </c>
      <c r="S305" s="12" t="str">
        <f>VLOOKUP(E305,Table6[#All],3,0)</f>
        <v>South</v>
      </c>
      <c r="T305" s="12" t="str">
        <f>VLOOKUP(E305,Table6[#All],4,0)</f>
        <v>East Johnstad</v>
      </c>
    </row>
    <row r="306" spans="1:20" x14ac:dyDescent="0.3">
      <c r="A306" s="11" t="s">
        <v>2262</v>
      </c>
      <c r="B306" s="12">
        <v>45615</v>
      </c>
      <c r="C306" s="12" t="s">
        <v>168</v>
      </c>
      <c r="D306" s="12" t="s">
        <v>1728</v>
      </c>
      <c r="E306" s="12" t="s">
        <v>1922</v>
      </c>
      <c r="F306" s="12" t="s">
        <v>1952</v>
      </c>
      <c r="G306" s="17">
        <v>3</v>
      </c>
      <c r="H306" s="20">
        <v>781.39</v>
      </c>
      <c r="I306" s="23">
        <v>0.12</v>
      </c>
      <c r="J306" s="25">
        <v>2062.8696</v>
      </c>
      <c r="K306" s="25" t="str">
        <f>VLOOKUP(C306,Table5[#All],8,0)</f>
        <v>Platinum</v>
      </c>
      <c r="L306" s="13" t="str">
        <f>VLOOKUP(C306,Table5[#All],4,0)</f>
        <v>Male</v>
      </c>
      <c r="M306" s="12" t="str">
        <f>VLOOKUP(D306,Table2[#All],2,0)</f>
        <v>HDMI Cable – 2m</v>
      </c>
      <c r="N306" s="12" t="str">
        <f>VLOOKUP(D306,Table2[#All],3)</f>
        <v>Electronics</v>
      </c>
      <c r="O306" s="12" t="str">
        <f>VLOOKUP(D306,Table2[#All],4,0)</f>
        <v>Accessories</v>
      </c>
      <c r="P306" s="12" t="str">
        <f>VLOOKUP(D306,Table2[#All],5,0)</f>
        <v>Bautista, Green and Hale</v>
      </c>
      <c r="Q306" s="12" t="str">
        <f>VLOOKUP(E306,Table6[#All],2,0)</f>
        <v>Thomas, Bridges and Harris</v>
      </c>
      <c r="R306" s="12" t="str">
        <f>VLOOKUP(E306,Table6[#All],5,0)</f>
        <v>Online</v>
      </c>
      <c r="S306" s="12" t="str">
        <f>VLOOKUP(E306,Table6[#All],3,0)</f>
        <v>North</v>
      </c>
      <c r="T306" s="12" t="str">
        <f>VLOOKUP(E306,Table6[#All],4,0)</f>
        <v>Sabrinatown</v>
      </c>
    </row>
    <row r="307" spans="1:20" x14ac:dyDescent="0.3">
      <c r="A307" s="11" t="s">
        <v>2263</v>
      </c>
      <c r="B307" s="12">
        <v>45431</v>
      </c>
      <c r="C307" s="12" t="s">
        <v>694</v>
      </c>
      <c r="D307" s="12" t="s">
        <v>1686</v>
      </c>
      <c r="E307" s="12" t="s">
        <v>1922</v>
      </c>
      <c r="F307" s="12" t="s">
        <v>1957</v>
      </c>
      <c r="G307" s="17">
        <v>4</v>
      </c>
      <c r="H307" s="20">
        <v>619.74</v>
      </c>
      <c r="I307" s="23">
        <v>0.13</v>
      </c>
      <c r="J307" s="25">
        <v>2156.6952000000001</v>
      </c>
      <c r="K307" s="25" t="str">
        <f>VLOOKUP(C307,Table5[#All],8,0)</f>
        <v>Silver</v>
      </c>
      <c r="L307" s="13" t="str">
        <f>VLOOKUP(C307,Table5[#All],4,0)</f>
        <v>Female</v>
      </c>
      <c r="M307" s="12" t="str">
        <f>VLOOKUP(D307,Table2[#All],2,0)</f>
        <v>Sports Water Hydration Pack</v>
      </c>
      <c r="N307" s="12" t="str">
        <f>VLOOKUP(D307,Table2[#All],3)</f>
        <v>Sports</v>
      </c>
      <c r="O307" s="12" t="str">
        <f>VLOOKUP(D307,Table2[#All],4,0)</f>
        <v>Outdoor</v>
      </c>
      <c r="P307" s="12" t="str">
        <f>VLOOKUP(D307,Table2[#All],5,0)</f>
        <v>Sims-Smith</v>
      </c>
      <c r="Q307" s="12" t="str">
        <f>VLOOKUP(E307,Table6[#All],2,0)</f>
        <v>Thomas, Bridges and Harris</v>
      </c>
      <c r="R307" s="12" t="str">
        <f>VLOOKUP(E307,Table6[#All],5,0)</f>
        <v>Online</v>
      </c>
      <c r="S307" s="12" t="str">
        <f>VLOOKUP(E307,Table6[#All],3,0)</f>
        <v>North</v>
      </c>
      <c r="T307" s="12" t="str">
        <f>VLOOKUP(E307,Table6[#All],4,0)</f>
        <v>Sabrinatown</v>
      </c>
    </row>
    <row r="308" spans="1:20" x14ac:dyDescent="0.3">
      <c r="A308" s="11" t="s">
        <v>2264</v>
      </c>
      <c r="B308" s="12">
        <v>45679</v>
      </c>
      <c r="C308" s="12" t="s">
        <v>1491</v>
      </c>
      <c r="D308" s="12" t="s">
        <v>1761</v>
      </c>
      <c r="E308" s="12" t="s">
        <v>1927</v>
      </c>
      <c r="F308" s="12" t="s">
        <v>1957</v>
      </c>
      <c r="G308" s="17">
        <v>2</v>
      </c>
      <c r="H308" s="20">
        <v>837.76</v>
      </c>
      <c r="I308" s="23">
        <v>0.03</v>
      </c>
      <c r="J308" s="25">
        <v>1625.2544</v>
      </c>
      <c r="K308" s="25" t="str">
        <f>VLOOKUP(C308,Table5[#All],8,0)</f>
        <v>Gold</v>
      </c>
      <c r="L308" s="13" t="str">
        <f>VLOOKUP(C308,Table5[#All],4,0)</f>
        <v>Male</v>
      </c>
      <c r="M308" s="12" t="str">
        <f>VLOOKUP(D308,Table2[#All],2,0)</f>
        <v>Laptop Cooling Pad</v>
      </c>
      <c r="N308" s="12" t="str">
        <f>VLOOKUP(D308,Table2[#All],3)</f>
        <v>Electronics</v>
      </c>
      <c r="O308" s="12" t="str">
        <f>VLOOKUP(D308,Table2[#All],4,0)</f>
        <v>Computer</v>
      </c>
      <c r="P308" s="12" t="str">
        <f>VLOOKUP(D308,Table2[#All],5,0)</f>
        <v>Murray, Gould and Ware</v>
      </c>
      <c r="Q308" s="12" t="str">
        <f>VLOOKUP(E308,Table6[#All],2,0)</f>
        <v>Mcdonald Inc</v>
      </c>
      <c r="R308" s="12" t="str">
        <f>VLOOKUP(E308,Table6[#All],5,0)</f>
        <v>Outlet</v>
      </c>
      <c r="S308" s="12" t="str">
        <f>VLOOKUP(E308,Table6[#All],3,0)</f>
        <v>South</v>
      </c>
      <c r="T308" s="12" t="str">
        <f>VLOOKUP(E308,Table6[#All],4,0)</f>
        <v>Christopherland</v>
      </c>
    </row>
    <row r="309" spans="1:20" x14ac:dyDescent="0.3">
      <c r="A309" s="11" t="s">
        <v>2265</v>
      </c>
      <c r="B309" s="12">
        <v>45842</v>
      </c>
      <c r="C309" s="12" t="s">
        <v>1406</v>
      </c>
      <c r="D309" s="12" t="s">
        <v>1846</v>
      </c>
      <c r="E309" s="12" t="s">
        <v>1885</v>
      </c>
      <c r="F309" s="12" t="s">
        <v>1952</v>
      </c>
      <c r="G309" s="17">
        <v>3</v>
      </c>
      <c r="H309" s="20">
        <v>135.94</v>
      </c>
      <c r="I309" s="23">
        <v>0.2</v>
      </c>
      <c r="J309" s="25">
        <v>326.25599999999997</v>
      </c>
      <c r="K309" s="25" t="str">
        <f>VLOOKUP(C309,Table5[#All],8,0)</f>
        <v>Gold</v>
      </c>
      <c r="L309" s="13" t="str">
        <f>VLOOKUP(C309,Table5[#All],4,0)</f>
        <v>Male</v>
      </c>
      <c r="M309" s="12" t="str">
        <f>VLOOKUP(D309,Table2[#All],2,0)</f>
        <v>Gaming Mouse Pad XL</v>
      </c>
      <c r="N309" s="12" t="str">
        <f>VLOOKUP(D309,Table2[#All],3)</f>
        <v>Electronics</v>
      </c>
      <c r="O309" s="12" t="str">
        <f>VLOOKUP(D309,Table2[#All],4,0)</f>
        <v>Accessories</v>
      </c>
      <c r="P309" s="12" t="str">
        <f>VLOOKUP(D309,Table2[#All],5,0)</f>
        <v>Sharp, Taylor and Rodriguez</v>
      </c>
      <c r="Q309" s="12" t="str">
        <f>VLOOKUP(E309,Table6[#All],2,0)</f>
        <v>Martinez, Adkins and Johnson</v>
      </c>
      <c r="R309" s="12" t="str">
        <f>VLOOKUP(E309,Table6[#All],5,0)</f>
        <v>Flagship</v>
      </c>
      <c r="S309" s="12" t="str">
        <f>VLOOKUP(E309,Table6[#All],3,0)</f>
        <v>North</v>
      </c>
      <c r="T309" s="12" t="str">
        <f>VLOOKUP(E309,Table6[#All],4,0)</f>
        <v>Danielmouth</v>
      </c>
    </row>
    <row r="310" spans="1:20" x14ac:dyDescent="0.3">
      <c r="A310" s="11" t="s">
        <v>2266</v>
      </c>
      <c r="B310" s="12">
        <v>45796</v>
      </c>
      <c r="C310" s="12" t="s">
        <v>1485</v>
      </c>
      <c r="D310" s="12" t="s">
        <v>1798</v>
      </c>
      <c r="E310" s="12" t="s">
        <v>1885</v>
      </c>
      <c r="F310" s="12" t="s">
        <v>1954</v>
      </c>
      <c r="G310" s="17">
        <v>4</v>
      </c>
      <c r="H310" s="20">
        <v>396.53</v>
      </c>
      <c r="I310" s="23">
        <v>7.0000000000000007E-2</v>
      </c>
      <c r="J310" s="25">
        <v>1475.0916</v>
      </c>
      <c r="K310" s="25" t="str">
        <f>VLOOKUP(C310,Table5[#All],8,0)</f>
        <v>Bronze</v>
      </c>
      <c r="L310" s="13" t="str">
        <f>VLOOKUP(C310,Table5[#All],4,0)</f>
        <v>Male</v>
      </c>
      <c r="M310" s="12" t="str">
        <f>VLOOKUP(D310,Table2[#All],2,0)</f>
        <v>Bluetooth Car Audio System</v>
      </c>
      <c r="N310" s="12" t="str">
        <f>VLOOKUP(D310,Table2[#All],3)</f>
        <v>Electronics</v>
      </c>
      <c r="O310" s="12" t="str">
        <f>VLOOKUP(D310,Table2[#All],4,0)</f>
        <v>Audio</v>
      </c>
      <c r="P310" s="12" t="str">
        <f>VLOOKUP(D310,Table2[#All],5,0)</f>
        <v>Bruce-Bowen</v>
      </c>
      <c r="Q310" s="12" t="str">
        <f>VLOOKUP(E310,Table6[#All],2,0)</f>
        <v>Martinez, Adkins and Johnson</v>
      </c>
      <c r="R310" s="12" t="str">
        <f>VLOOKUP(E310,Table6[#All],5,0)</f>
        <v>Flagship</v>
      </c>
      <c r="S310" s="12" t="str">
        <f>VLOOKUP(E310,Table6[#All],3,0)</f>
        <v>North</v>
      </c>
      <c r="T310" s="12" t="str">
        <f>VLOOKUP(E310,Table6[#All],4,0)</f>
        <v>Danielmouth</v>
      </c>
    </row>
    <row r="311" spans="1:20" x14ac:dyDescent="0.3">
      <c r="A311" s="11" t="s">
        <v>2267</v>
      </c>
      <c r="B311" s="12">
        <v>45264</v>
      </c>
      <c r="C311" s="12" t="s">
        <v>721</v>
      </c>
      <c r="D311" s="12" t="s">
        <v>1657</v>
      </c>
      <c r="E311" s="12" t="s">
        <v>1927</v>
      </c>
      <c r="F311" s="12" t="s">
        <v>1954</v>
      </c>
      <c r="G311" s="17">
        <v>2</v>
      </c>
      <c r="H311" s="20">
        <v>722.45</v>
      </c>
      <c r="I311" s="23">
        <v>0.22</v>
      </c>
      <c r="J311" s="25">
        <v>1127.0219999999999</v>
      </c>
      <c r="K311" s="25" t="str">
        <f>VLOOKUP(C311,Table5[#All],8,0)</f>
        <v>Bronze</v>
      </c>
      <c r="L311" s="13" t="str">
        <f>VLOOKUP(C311,Table5[#All],4,0)</f>
        <v>Female</v>
      </c>
      <c r="M311" s="12" t="str">
        <f>VLOOKUP(D311,Table2[#All],2,0)</f>
        <v>Fabric Sofa Throw Blanket</v>
      </c>
      <c r="N311" s="12" t="str">
        <f>VLOOKUP(D311,Table2[#All],3)</f>
        <v>Home</v>
      </c>
      <c r="O311" s="12" t="str">
        <f>VLOOKUP(D311,Table2[#All],4,0)</f>
        <v>Decor</v>
      </c>
      <c r="P311" s="12" t="str">
        <f>VLOOKUP(D311,Table2[#All],5,0)</f>
        <v>Hoffman Group</v>
      </c>
      <c r="Q311" s="12" t="str">
        <f>VLOOKUP(E311,Table6[#All],2,0)</f>
        <v>Mcdonald Inc</v>
      </c>
      <c r="R311" s="12" t="str">
        <f>VLOOKUP(E311,Table6[#All],5,0)</f>
        <v>Outlet</v>
      </c>
      <c r="S311" s="12" t="str">
        <f>VLOOKUP(E311,Table6[#All],3,0)</f>
        <v>South</v>
      </c>
      <c r="T311" s="12" t="str">
        <f>VLOOKUP(E311,Table6[#All],4,0)</f>
        <v>Christopherland</v>
      </c>
    </row>
    <row r="312" spans="1:20" x14ac:dyDescent="0.3">
      <c r="A312" s="11" t="s">
        <v>2268</v>
      </c>
      <c r="B312" s="12">
        <v>45504</v>
      </c>
      <c r="C312" s="12" t="s">
        <v>185</v>
      </c>
      <c r="D312" s="12" t="s">
        <v>1767</v>
      </c>
      <c r="E312" s="12" t="s">
        <v>1889</v>
      </c>
      <c r="F312" s="12" t="s">
        <v>1952</v>
      </c>
      <c r="G312" s="17">
        <v>2</v>
      </c>
      <c r="H312" s="20">
        <v>138.41</v>
      </c>
      <c r="I312" s="23">
        <v>0.02</v>
      </c>
      <c r="J312" s="25">
        <v>271.28359999999998</v>
      </c>
      <c r="K312" s="25" t="str">
        <f>VLOOKUP(C312,Table5[#All],8,0)</f>
        <v>Silver</v>
      </c>
      <c r="L312" s="13" t="str">
        <f>VLOOKUP(C312,Table5[#All],4,0)</f>
        <v>Female</v>
      </c>
      <c r="M312" s="12" t="str">
        <f>VLOOKUP(D312,Table2[#All],2,0)</f>
        <v>Matte Lipstick Set</v>
      </c>
      <c r="N312" s="12" t="str">
        <f>VLOOKUP(D312,Table2[#All],3)</f>
        <v>Beauty</v>
      </c>
      <c r="O312" s="12" t="str">
        <f>VLOOKUP(D312,Table2[#All],4,0)</f>
        <v>Makeup</v>
      </c>
      <c r="P312" s="12" t="str">
        <f>VLOOKUP(D312,Table2[#All],5,0)</f>
        <v>Zhang Inc</v>
      </c>
      <c r="Q312" s="12" t="str">
        <f>VLOOKUP(E312,Table6[#All],2,0)</f>
        <v>Black-Horn</v>
      </c>
      <c r="R312" s="12" t="str">
        <f>VLOOKUP(E312,Table6[#All],5,0)</f>
        <v>Outlet</v>
      </c>
      <c r="S312" s="12" t="str">
        <f>VLOOKUP(E312,Table6[#All],3,0)</f>
        <v>South</v>
      </c>
      <c r="T312" s="12" t="str">
        <f>VLOOKUP(E312,Table6[#All],4,0)</f>
        <v>North Nancyview</v>
      </c>
    </row>
    <row r="313" spans="1:20" x14ac:dyDescent="0.3">
      <c r="A313" s="11" t="s">
        <v>2269</v>
      </c>
      <c r="B313" s="12">
        <v>45679</v>
      </c>
      <c r="C313" s="12" t="s">
        <v>440</v>
      </c>
      <c r="D313" s="12" t="s">
        <v>1816</v>
      </c>
      <c r="E313" s="12" t="s">
        <v>1889</v>
      </c>
      <c r="F313" s="12" t="s">
        <v>1957</v>
      </c>
      <c r="G313" s="17">
        <v>4</v>
      </c>
      <c r="H313" s="20">
        <v>741.51</v>
      </c>
      <c r="I313" s="23">
        <v>0.09</v>
      </c>
      <c r="J313" s="25">
        <v>2699.0963999999999</v>
      </c>
      <c r="K313" s="25" t="str">
        <f>VLOOKUP(C313,Table5[#All],8,0)</f>
        <v>Gold</v>
      </c>
      <c r="L313" s="13" t="str">
        <f>VLOOKUP(C313,Table5[#All],4,0)</f>
        <v>Female</v>
      </c>
      <c r="M313" s="12" t="str">
        <f>VLOOKUP(D313,Table2[#All],2,0)</f>
        <v>Wall-Mounted Spice Rack</v>
      </c>
      <c r="N313" s="12" t="str">
        <f>VLOOKUP(D313,Table2[#All],3)</f>
        <v>Home</v>
      </c>
      <c r="O313" s="12" t="str">
        <f>VLOOKUP(D313,Table2[#All],4,0)</f>
        <v>Kitchen</v>
      </c>
      <c r="P313" s="12" t="str">
        <f>VLOOKUP(D313,Table2[#All],5,0)</f>
        <v>Allison Ltd</v>
      </c>
      <c r="Q313" s="12" t="str">
        <f>VLOOKUP(E313,Table6[#All],2,0)</f>
        <v>Black-Horn</v>
      </c>
      <c r="R313" s="12" t="str">
        <f>VLOOKUP(E313,Table6[#All],5,0)</f>
        <v>Outlet</v>
      </c>
      <c r="S313" s="12" t="str">
        <f>VLOOKUP(E313,Table6[#All],3,0)</f>
        <v>South</v>
      </c>
      <c r="T313" s="12" t="str">
        <f>VLOOKUP(E313,Table6[#All],4,0)</f>
        <v>North Nancyview</v>
      </c>
    </row>
    <row r="314" spans="1:20" x14ac:dyDescent="0.3">
      <c r="A314" s="11" t="s">
        <v>2270</v>
      </c>
      <c r="B314" s="12">
        <v>45611</v>
      </c>
      <c r="C314" s="12" t="s">
        <v>104</v>
      </c>
      <c r="D314" s="12" t="s">
        <v>1816</v>
      </c>
      <c r="E314" s="12" t="s">
        <v>1935</v>
      </c>
      <c r="F314" s="12" t="s">
        <v>1954</v>
      </c>
      <c r="G314" s="17">
        <v>2</v>
      </c>
      <c r="H314" s="20">
        <v>588.9</v>
      </c>
      <c r="I314" s="23">
        <v>0.19</v>
      </c>
      <c r="J314" s="25">
        <v>954.01800000000003</v>
      </c>
      <c r="K314" s="25" t="str">
        <f>VLOOKUP(C314,Table5[#All],8,0)</f>
        <v>Silver</v>
      </c>
      <c r="L314" s="13" t="str">
        <f>VLOOKUP(C314,Table5[#All],4,0)</f>
        <v>Female</v>
      </c>
      <c r="M314" s="12" t="str">
        <f>VLOOKUP(D314,Table2[#All],2,0)</f>
        <v>Wall-Mounted Spice Rack</v>
      </c>
      <c r="N314" s="12" t="str">
        <f>VLOOKUP(D314,Table2[#All],3)</f>
        <v>Home</v>
      </c>
      <c r="O314" s="12" t="str">
        <f>VLOOKUP(D314,Table2[#All],4,0)</f>
        <v>Kitchen</v>
      </c>
      <c r="P314" s="12" t="str">
        <f>VLOOKUP(D314,Table2[#All],5,0)</f>
        <v>Allison Ltd</v>
      </c>
      <c r="Q314" s="12" t="str">
        <f>VLOOKUP(E314,Table6[#All],2,0)</f>
        <v>Holloway Ltd</v>
      </c>
      <c r="R314" s="12" t="str">
        <f>VLOOKUP(E314,Table6[#All],5,0)</f>
        <v>Flagship</v>
      </c>
      <c r="S314" s="12" t="str">
        <f>VLOOKUP(E314,Table6[#All],3,0)</f>
        <v>North</v>
      </c>
      <c r="T314" s="12" t="str">
        <f>VLOOKUP(E314,Table6[#All],4,0)</f>
        <v>Bensonhaven</v>
      </c>
    </row>
    <row r="315" spans="1:20" x14ac:dyDescent="0.3">
      <c r="A315" s="11" t="s">
        <v>2271</v>
      </c>
      <c r="B315" s="12">
        <v>45389</v>
      </c>
      <c r="C315" s="12" t="s">
        <v>970</v>
      </c>
      <c r="D315" s="12" t="s">
        <v>1725</v>
      </c>
      <c r="E315" s="12" t="s">
        <v>1889</v>
      </c>
      <c r="F315" s="12" t="s">
        <v>1954</v>
      </c>
      <c r="G315" s="17">
        <v>1</v>
      </c>
      <c r="H315" s="20">
        <v>88.92</v>
      </c>
      <c r="I315" s="23">
        <v>0.19</v>
      </c>
      <c r="J315" s="25">
        <v>72.025200000000012</v>
      </c>
      <c r="K315" s="25" t="str">
        <f>VLOOKUP(C315,Table5[#All],8,0)</f>
        <v>Silver</v>
      </c>
      <c r="L315" s="13" t="str">
        <f>VLOOKUP(C315,Table5[#All],4,0)</f>
        <v>Male</v>
      </c>
      <c r="M315" s="12" t="str">
        <f>VLOOKUP(D315,Table2[#All],2,0)</f>
        <v>Boxing Hand Wraps</v>
      </c>
      <c r="N315" s="12" t="str">
        <f>VLOOKUP(D315,Table2[#All],3)</f>
        <v>Sports</v>
      </c>
      <c r="O315" s="12" t="str">
        <f>VLOOKUP(D315,Table2[#All],4,0)</f>
        <v>Fitness</v>
      </c>
      <c r="P315" s="12" t="str">
        <f>VLOOKUP(D315,Table2[#All],5,0)</f>
        <v>Smith-King</v>
      </c>
      <c r="Q315" s="12" t="str">
        <f>VLOOKUP(E315,Table6[#All],2,0)</f>
        <v>Black-Horn</v>
      </c>
      <c r="R315" s="12" t="str">
        <f>VLOOKUP(E315,Table6[#All],5,0)</f>
        <v>Outlet</v>
      </c>
      <c r="S315" s="12" t="str">
        <f>VLOOKUP(E315,Table6[#All],3,0)</f>
        <v>South</v>
      </c>
      <c r="T315" s="12" t="str">
        <f>VLOOKUP(E315,Table6[#All],4,0)</f>
        <v>North Nancyview</v>
      </c>
    </row>
    <row r="316" spans="1:20" x14ac:dyDescent="0.3">
      <c r="A316" s="11" t="s">
        <v>2272</v>
      </c>
      <c r="B316" s="12">
        <v>45339</v>
      </c>
      <c r="C316" s="12" t="s">
        <v>415</v>
      </c>
      <c r="D316" s="12" t="s">
        <v>1758</v>
      </c>
      <c r="E316" s="12" t="s">
        <v>1932</v>
      </c>
      <c r="F316" s="12" t="s">
        <v>1957</v>
      </c>
      <c r="G316" s="17">
        <v>1</v>
      </c>
      <c r="H316" s="20">
        <v>299.13</v>
      </c>
      <c r="I316" s="23">
        <v>0.1</v>
      </c>
      <c r="J316" s="25">
        <v>269.21699999999998</v>
      </c>
      <c r="K316" s="25" t="str">
        <f>VLOOKUP(C316,Table5[#All],8,0)</f>
        <v>Platinum</v>
      </c>
      <c r="L316" s="13" t="str">
        <f>VLOOKUP(C316,Table5[#All],4,0)</f>
        <v>Male</v>
      </c>
      <c r="M316" s="12" t="str">
        <f>VLOOKUP(D316,Table2[#All],2,0)</f>
        <v>Tennis Ball 3-Pack</v>
      </c>
      <c r="N316" s="12" t="str">
        <f>VLOOKUP(D316,Table2[#All],3)</f>
        <v>Sports</v>
      </c>
      <c r="O316" s="12" t="str">
        <f>VLOOKUP(D316,Table2[#All],4,0)</f>
        <v>Equipment</v>
      </c>
      <c r="P316" s="12" t="str">
        <f>VLOOKUP(D316,Table2[#All],5,0)</f>
        <v>Lopez LLC</v>
      </c>
      <c r="Q316" s="12" t="str">
        <f>VLOOKUP(E316,Table6[#All],2,0)</f>
        <v>Frederick-Wright</v>
      </c>
      <c r="R316" s="12" t="str">
        <f>VLOOKUP(E316,Table6[#All],5,0)</f>
        <v>Flagship</v>
      </c>
      <c r="S316" s="12" t="str">
        <f>VLOOKUP(E316,Table6[#All],3,0)</f>
        <v>West</v>
      </c>
      <c r="T316" s="12" t="str">
        <f>VLOOKUP(E316,Table6[#All],4,0)</f>
        <v>New Jimmymouth</v>
      </c>
    </row>
    <row r="317" spans="1:20" x14ac:dyDescent="0.3">
      <c r="A317" s="11" t="s">
        <v>2273</v>
      </c>
      <c r="B317" s="12">
        <v>45433</v>
      </c>
      <c r="C317" s="12" t="s">
        <v>409</v>
      </c>
      <c r="D317" s="12" t="s">
        <v>1807</v>
      </c>
      <c r="E317" s="12" t="s">
        <v>1894</v>
      </c>
      <c r="F317" s="12" t="s">
        <v>1952</v>
      </c>
      <c r="G317" s="17">
        <v>2</v>
      </c>
      <c r="H317" s="20">
        <v>548.29999999999995</v>
      </c>
      <c r="I317" s="23">
        <v>0.23</v>
      </c>
      <c r="J317" s="25">
        <v>844.38199999999995</v>
      </c>
      <c r="K317" s="25" t="str">
        <f>VLOOKUP(C317,Table5[#All],8,0)</f>
        <v>Platinum</v>
      </c>
      <c r="L317" s="13" t="str">
        <f>VLOOKUP(C317,Table5[#All],4,0)</f>
        <v>Female</v>
      </c>
      <c r="M317" s="12" t="str">
        <f>VLOOKUP(D317,Table2[#All],2,0)</f>
        <v>WiFi Mesh Router</v>
      </c>
      <c r="N317" s="12" t="str">
        <f>VLOOKUP(D317,Table2[#All],3)</f>
        <v>Electronics</v>
      </c>
      <c r="O317" s="12" t="str">
        <f>VLOOKUP(D317,Table2[#All],4,0)</f>
        <v>Appliances</v>
      </c>
      <c r="P317" s="12" t="str">
        <f>VLOOKUP(D317,Table2[#All],5,0)</f>
        <v>White, Reeves and Woods</v>
      </c>
      <c r="Q317" s="12" t="str">
        <f>VLOOKUP(E317,Table6[#All],2,0)</f>
        <v>Johnson-Wright</v>
      </c>
      <c r="R317" s="12" t="str">
        <f>VLOOKUP(E317,Table6[#All],5,0)</f>
        <v>Outlet</v>
      </c>
      <c r="S317" s="12" t="str">
        <f>VLOOKUP(E317,Table6[#All],3,0)</f>
        <v>North</v>
      </c>
      <c r="T317" s="12" t="str">
        <f>VLOOKUP(E317,Table6[#All],4,0)</f>
        <v>Hoodberg</v>
      </c>
    </row>
    <row r="318" spans="1:20" x14ac:dyDescent="0.3">
      <c r="A318" s="11" t="s">
        <v>2274</v>
      </c>
      <c r="B318" s="12">
        <v>45435</v>
      </c>
      <c r="C318" s="12" t="s">
        <v>846</v>
      </c>
      <c r="D318" s="12" t="s">
        <v>1737</v>
      </c>
      <c r="E318" s="12" t="s">
        <v>1917</v>
      </c>
      <c r="F318" s="12" t="s">
        <v>1954</v>
      </c>
      <c r="G318" s="17">
        <v>3</v>
      </c>
      <c r="H318" s="20">
        <v>977.55</v>
      </c>
      <c r="I318" s="23">
        <v>0.02</v>
      </c>
      <c r="J318" s="25">
        <v>2873.9969999999989</v>
      </c>
      <c r="K318" s="25" t="str">
        <f>VLOOKUP(C318,Table5[#All],8,0)</f>
        <v>Silver</v>
      </c>
      <c r="L318" s="13" t="str">
        <f>VLOOKUP(C318,Table5[#All],4,0)</f>
        <v>Female</v>
      </c>
      <c r="M318" s="12" t="str">
        <f>VLOOKUP(D318,Table2[#All],2,0)</f>
        <v>Sports Stopwatch Pro</v>
      </c>
      <c r="N318" s="12" t="str">
        <f>VLOOKUP(D318,Table2[#All],3)</f>
        <v>Sports</v>
      </c>
      <c r="O318" s="12" t="str">
        <f>VLOOKUP(D318,Table2[#All],4,0)</f>
        <v>Accessories</v>
      </c>
      <c r="P318" s="12" t="str">
        <f>VLOOKUP(D318,Table2[#All],5,0)</f>
        <v>Thompson-French</v>
      </c>
      <c r="Q318" s="12" t="str">
        <f>VLOOKUP(E318,Table6[#All],2,0)</f>
        <v>Hill, Wagner and Ballard</v>
      </c>
      <c r="R318" s="12" t="str">
        <f>VLOOKUP(E318,Table6[#All],5,0)</f>
        <v>Online</v>
      </c>
      <c r="S318" s="12" t="str">
        <f>VLOOKUP(E318,Table6[#All],3,0)</f>
        <v>East</v>
      </c>
      <c r="T318" s="12" t="str">
        <f>VLOOKUP(E318,Table6[#All],4,0)</f>
        <v>East Davidville</v>
      </c>
    </row>
    <row r="319" spans="1:20" x14ac:dyDescent="0.3">
      <c r="A319" s="11" t="s">
        <v>2275</v>
      </c>
      <c r="B319" s="12">
        <v>45823</v>
      </c>
      <c r="C319" s="12" t="s">
        <v>1096</v>
      </c>
      <c r="D319" s="12" t="s">
        <v>1705</v>
      </c>
      <c r="E319" s="12" t="s">
        <v>1938</v>
      </c>
      <c r="F319" s="12" t="s">
        <v>1957</v>
      </c>
      <c r="G319" s="17">
        <v>1</v>
      </c>
      <c r="H319" s="20">
        <v>459.42</v>
      </c>
      <c r="I319" s="23">
        <v>0.28000000000000003</v>
      </c>
      <c r="J319" s="25">
        <v>330.7824</v>
      </c>
      <c r="K319" s="25" t="str">
        <f>VLOOKUP(C319,Table5[#All],8,0)</f>
        <v>Platinum</v>
      </c>
      <c r="L319" s="13" t="str">
        <f>VLOOKUP(C319,Table5[#All],4,0)</f>
        <v>Female</v>
      </c>
      <c r="M319" s="12" t="str">
        <f>VLOOKUP(D319,Table2[#All],2,0)</f>
        <v>Adjustable Jump Rope</v>
      </c>
      <c r="N319" s="12" t="str">
        <f>VLOOKUP(D319,Table2[#All],3)</f>
        <v>Sports</v>
      </c>
      <c r="O319" s="12" t="str">
        <f>VLOOKUP(D319,Table2[#All],4,0)</f>
        <v>Fitness</v>
      </c>
      <c r="P319" s="12" t="str">
        <f>VLOOKUP(D319,Table2[#All],5,0)</f>
        <v>Cox Inc</v>
      </c>
      <c r="Q319" s="12" t="str">
        <f>VLOOKUP(E319,Table6[#All],2,0)</f>
        <v>Guerrero-Schmitt</v>
      </c>
      <c r="R319" s="12" t="str">
        <f>VLOOKUP(E319,Table6[#All],5,0)</f>
        <v>Flagship</v>
      </c>
      <c r="S319" s="12" t="str">
        <f>VLOOKUP(E319,Table6[#All],3,0)</f>
        <v>East</v>
      </c>
      <c r="T319" s="12" t="str">
        <f>VLOOKUP(E319,Table6[#All],4,0)</f>
        <v>East Stevechester</v>
      </c>
    </row>
    <row r="320" spans="1:20" x14ac:dyDescent="0.3">
      <c r="A320" s="11" t="s">
        <v>2276</v>
      </c>
      <c r="B320" s="12">
        <v>45663</v>
      </c>
      <c r="C320" s="12" t="s">
        <v>322</v>
      </c>
      <c r="D320" s="12" t="s">
        <v>1560</v>
      </c>
      <c r="E320" s="12" t="s">
        <v>1897</v>
      </c>
      <c r="F320" s="12" t="s">
        <v>1952</v>
      </c>
      <c r="G320" s="17">
        <v>2</v>
      </c>
      <c r="H320" s="20">
        <v>123.19</v>
      </c>
      <c r="I320" s="23">
        <v>0.19</v>
      </c>
      <c r="J320" s="25">
        <v>199.56780000000001</v>
      </c>
      <c r="K320" s="25" t="str">
        <f>VLOOKUP(C320,Table5[#All],8,0)</f>
        <v>Silver</v>
      </c>
      <c r="L320" s="13" t="str">
        <f>VLOOKUP(C320,Table5[#All],4,0)</f>
        <v>Male</v>
      </c>
      <c r="M320" s="12" t="str">
        <f>VLOOKUP(D320,Table2[#All],2,0)</f>
        <v>Women's Casual Hoodie</v>
      </c>
      <c r="N320" s="12" t="str">
        <f>VLOOKUP(D320,Table2[#All],3)</f>
        <v>Sports</v>
      </c>
      <c r="O320" s="12" t="str">
        <f>VLOOKUP(D320,Table2[#All],4,0)</f>
        <v>Outerwear</v>
      </c>
      <c r="P320" s="12" t="str">
        <f>VLOOKUP(D320,Table2[#All],5,0)</f>
        <v>Sims Inc</v>
      </c>
      <c r="Q320" s="12" t="str">
        <f>VLOOKUP(E320,Table6[#All],2,0)</f>
        <v>Alexander Group</v>
      </c>
      <c r="R320" s="12" t="str">
        <f>VLOOKUP(E320,Table6[#All],5,0)</f>
        <v>Online</v>
      </c>
      <c r="S320" s="12" t="str">
        <f>VLOOKUP(E320,Table6[#All],3,0)</f>
        <v>South</v>
      </c>
      <c r="T320" s="12" t="str">
        <f>VLOOKUP(E320,Table6[#All],4,0)</f>
        <v>Port Sharon</v>
      </c>
    </row>
    <row r="321" spans="1:20" x14ac:dyDescent="0.3">
      <c r="A321" s="11" t="s">
        <v>2277</v>
      </c>
      <c r="B321" s="12">
        <v>45879</v>
      </c>
      <c r="C321" s="12" t="s">
        <v>1132</v>
      </c>
      <c r="D321" s="12" t="s">
        <v>1740</v>
      </c>
      <c r="E321" s="12" t="s">
        <v>1941</v>
      </c>
      <c r="F321" s="12" t="s">
        <v>1954</v>
      </c>
      <c r="G321" s="17">
        <v>1</v>
      </c>
      <c r="H321" s="20">
        <v>222.95</v>
      </c>
      <c r="I321" s="23">
        <v>0.02</v>
      </c>
      <c r="J321" s="25">
        <v>218.49100000000001</v>
      </c>
      <c r="K321" s="25" t="str">
        <f>VLOOKUP(C321,Table5[#All],8,0)</f>
        <v>Gold</v>
      </c>
      <c r="L321" s="13" t="str">
        <f>VLOOKUP(C321,Table5[#All],4,0)</f>
        <v>Female</v>
      </c>
      <c r="M321" s="12" t="str">
        <f>VLOOKUP(D321,Table2[#All],2,0)</f>
        <v>Ceramic Plant Pot</v>
      </c>
      <c r="N321" s="12" t="str">
        <f>VLOOKUP(D321,Table2[#All],3)</f>
        <v>Home</v>
      </c>
      <c r="O321" s="12" t="str">
        <f>VLOOKUP(D321,Table2[#All],4,0)</f>
        <v>Decor</v>
      </c>
      <c r="P321" s="12" t="str">
        <f>VLOOKUP(D321,Table2[#All],5,0)</f>
        <v>Hatfield, Baird and Torres</v>
      </c>
      <c r="Q321" s="12" t="str">
        <f>VLOOKUP(E321,Table6[#All],2,0)</f>
        <v>Mann-Austin</v>
      </c>
      <c r="R321" s="12" t="str">
        <f>VLOOKUP(E321,Table6[#All],5,0)</f>
        <v>Online</v>
      </c>
      <c r="S321" s="12" t="str">
        <f>VLOOKUP(E321,Table6[#All],3,0)</f>
        <v>East</v>
      </c>
      <c r="T321" s="12" t="str">
        <f>VLOOKUP(E321,Table6[#All],4,0)</f>
        <v>Vasquezborough</v>
      </c>
    </row>
    <row r="322" spans="1:20" x14ac:dyDescent="0.3">
      <c r="A322" s="11" t="s">
        <v>2278</v>
      </c>
      <c r="B322" s="12">
        <v>45840</v>
      </c>
      <c r="C322" s="12" t="s">
        <v>1054</v>
      </c>
      <c r="D322" s="12" t="s">
        <v>1667</v>
      </c>
      <c r="E322" s="12" t="s">
        <v>1897</v>
      </c>
      <c r="F322" s="12" t="s">
        <v>1952</v>
      </c>
      <c r="G322" s="17">
        <v>3</v>
      </c>
      <c r="H322" s="20">
        <v>601.92999999999995</v>
      </c>
      <c r="I322" s="23">
        <v>0.14000000000000001</v>
      </c>
      <c r="J322" s="25">
        <v>1552.9793999999999</v>
      </c>
      <c r="K322" s="25" t="str">
        <f>VLOOKUP(C322,Table5[#All],8,0)</f>
        <v>Bronze</v>
      </c>
      <c r="L322" s="13" t="str">
        <f>VLOOKUP(C322,Table5[#All],4,0)</f>
        <v>Female</v>
      </c>
      <c r="M322" s="12" t="str">
        <f>VLOOKUP(D322,Table2[#All],2,0)</f>
        <v>Vitamin C Face Serum</v>
      </c>
      <c r="N322" s="12" t="str">
        <f>VLOOKUP(D322,Table2[#All],3)</f>
        <v>Beauty</v>
      </c>
      <c r="O322" s="12" t="str">
        <f>VLOOKUP(D322,Table2[#All],4,0)</f>
        <v>Skincare</v>
      </c>
      <c r="P322" s="12" t="str">
        <f>VLOOKUP(D322,Table2[#All],5,0)</f>
        <v>Griffin Ltd</v>
      </c>
      <c r="Q322" s="12" t="str">
        <f>VLOOKUP(E322,Table6[#All],2,0)</f>
        <v>Alexander Group</v>
      </c>
      <c r="R322" s="12" t="str">
        <f>VLOOKUP(E322,Table6[#All],5,0)</f>
        <v>Online</v>
      </c>
      <c r="S322" s="12" t="str">
        <f>VLOOKUP(E322,Table6[#All],3,0)</f>
        <v>South</v>
      </c>
      <c r="T322" s="12" t="str">
        <f>VLOOKUP(E322,Table6[#All],4,0)</f>
        <v>Port Sharon</v>
      </c>
    </row>
    <row r="323" spans="1:20" x14ac:dyDescent="0.3">
      <c r="A323" s="11" t="s">
        <v>2279</v>
      </c>
      <c r="B323" s="12">
        <v>45380</v>
      </c>
      <c r="C323" s="12" t="s">
        <v>949</v>
      </c>
      <c r="D323" s="12" t="s">
        <v>1783</v>
      </c>
      <c r="E323" s="12" t="s">
        <v>1889</v>
      </c>
      <c r="F323" s="12" t="s">
        <v>1952</v>
      </c>
      <c r="G323" s="17">
        <v>1</v>
      </c>
      <c r="H323" s="20">
        <v>564.1</v>
      </c>
      <c r="I323" s="23">
        <v>0.03</v>
      </c>
      <c r="J323" s="25">
        <v>547.17700000000002</v>
      </c>
      <c r="K323" s="25" t="str">
        <f>VLOOKUP(C323,Table5[#All],8,0)</f>
        <v>Silver</v>
      </c>
      <c r="L323" s="13" t="str">
        <f>VLOOKUP(C323,Table5[#All],4,0)</f>
        <v>Female</v>
      </c>
      <c r="M323" s="12" t="str">
        <f>VLOOKUP(D323,Table2[#All],2,0)</f>
        <v>Men's Sports Shorts</v>
      </c>
      <c r="N323" s="12" t="str">
        <f>VLOOKUP(D323,Table2[#All],3)</f>
        <v>Clothing</v>
      </c>
      <c r="O323" s="12" t="str">
        <f>VLOOKUP(D323,Table2[#All],4,0)</f>
        <v>Bottoms</v>
      </c>
      <c r="P323" s="12" t="str">
        <f>VLOOKUP(D323,Table2[#All],5,0)</f>
        <v>Fitzpatrick Ltd</v>
      </c>
      <c r="Q323" s="12" t="str">
        <f>VLOOKUP(E323,Table6[#All],2,0)</f>
        <v>Black-Horn</v>
      </c>
      <c r="R323" s="12" t="str">
        <f>VLOOKUP(E323,Table6[#All],5,0)</f>
        <v>Outlet</v>
      </c>
      <c r="S323" s="12" t="str">
        <f>VLOOKUP(E323,Table6[#All],3,0)</f>
        <v>South</v>
      </c>
      <c r="T323" s="12" t="str">
        <f>VLOOKUP(E323,Table6[#All],4,0)</f>
        <v>North Nancyview</v>
      </c>
    </row>
    <row r="324" spans="1:20" x14ac:dyDescent="0.3">
      <c r="A324" s="11" t="s">
        <v>2280</v>
      </c>
      <c r="B324" s="12">
        <v>45672</v>
      </c>
      <c r="C324" s="12" t="s">
        <v>345</v>
      </c>
      <c r="D324" s="12" t="s">
        <v>1816</v>
      </c>
      <c r="E324" s="12" t="s">
        <v>1901</v>
      </c>
      <c r="F324" s="12" t="s">
        <v>1952</v>
      </c>
      <c r="G324" s="17">
        <v>1</v>
      </c>
      <c r="H324" s="20">
        <v>516.62</v>
      </c>
      <c r="I324" s="23">
        <v>0.18</v>
      </c>
      <c r="J324" s="25">
        <v>423.62840000000011</v>
      </c>
      <c r="K324" s="25" t="str">
        <f>VLOOKUP(C324,Table5[#All],8,0)</f>
        <v>Platinum</v>
      </c>
      <c r="L324" s="13" t="str">
        <f>VLOOKUP(C324,Table5[#All],4,0)</f>
        <v>Female</v>
      </c>
      <c r="M324" s="12" t="str">
        <f>VLOOKUP(D324,Table2[#All],2,0)</f>
        <v>Wall-Mounted Spice Rack</v>
      </c>
      <c r="N324" s="12" t="str">
        <f>VLOOKUP(D324,Table2[#All],3)</f>
        <v>Home</v>
      </c>
      <c r="O324" s="12" t="str">
        <f>VLOOKUP(D324,Table2[#All],4,0)</f>
        <v>Kitchen</v>
      </c>
      <c r="P324" s="12" t="str">
        <f>VLOOKUP(D324,Table2[#All],5,0)</f>
        <v>Allison Ltd</v>
      </c>
      <c r="Q324" s="12" t="str">
        <f>VLOOKUP(E324,Table6[#All],2,0)</f>
        <v>Gray Ltd</v>
      </c>
      <c r="R324" s="12" t="str">
        <f>VLOOKUP(E324,Table6[#All],5,0)</f>
        <v>Outlet</v>
      </c>
      <c r="S324" s="12" t="str">
        <f>VLOOKUP(E324,Table6[#All],3,0)</f>
        <v>North</v>
      </c>
      <c r="T324" s="12" t="str">
        <f>VLOOKUP(E324,Table6[#All],4,0)</f>
        <v>New Michaelchester</v>
      </c>
    </row>
    <row r="325" spans="1:20" x14ac:dyDescent="0.3">
      <c r="A325" s="11" t="s">
        <v>2281</v>
      </c>
      <c r="B325" s="12">
        <v>45497</v>
      </c>
      <c r="C325" s="12" t="s">
        <v>1368</v>
      </c>
      <c r="D325" s="12" t="s">
        <v>1764</v>
      </c>
      <c r="E325" s="12" t="s">
        <v>1922</v>
      </c>
      <c r="F325" s="12" t="s">
        <v>1954</v>
      </c>
      <c r="G325" s="17">
        <v>1</v>
      </c>
      <c r="H325" s="20">
        <v>934.75</v>
      </c>
      <c r="I325" s="23">
        <v>0.11</v>
      </c>
      <c r="J325" s="25">
        <v>831.92750000000001</v>
      </c>
      <c r="K325" s="25" t="str">
        <f>VLOOKUP(C325,Table5[#All],8,0)</f>
        <v>Platinum</v>
      </c>
      <c r="L325" s="13" t="str">
        <f>VLOOKUP(C325,Table5[#All],4,0)</f>
        <v>Female</v>
      </c>
      <c r="M325" s="12" t="str">
        <f>VLOOKUP(D325,Table2[#All],2,0)</f>
        <v>Organic Sunscreen Lotion</v>
      </c>
      <c r="N325" s="12" t="str">
        <f>VLOOKUP(D325,Table2[#All],3)</f>
        <v>Beauty</v>
      </c>
      <c r="O325" s="12" t="str">
        <f>VLOOKUP(D325,Table2[#All],4,0)</f>
        <v>Skincare</v>
      </c>
      <c r="P325" s="12" t="str">
        <f>VLOOKUP(D325,Table2[#All],5,0)</f>
        <v>Anderson-Riley</v>
      </c>
      <c r="Q325" s="12" t="str">
        <f>VLOOKUP(E325,Table6[#All],2,0)</f>
        <v>Thomas, Bridges and Harris</v>
      </c>
      <c r="R325" s="12" t="str">
        <f>VLOOKUP(E325,Table6[#All],5,0)</f>
        <v>Online</v>
      </c>
      <c r="S325" s="12" t="str">
        <f>VLOOKUP(E325,Table6[#All],3,0)</f>
        <v>North</v>
      </c>
      <c r="T325" s="12" t="str">
        <f>VLOOKUP(E325,Table6[#All],4,0)</f>
        <v>Sabrinatown</v>
      </c>
    </row>
    <row r="326" spans="1:20" x14ac:dyDescent="0.3">
      <c r="A326" s="11" t="s">
        <v>2282</v>
      </c>
      <c r="B326" s="12">
        <v>45407</v>
      </c>
      <c r="C326" s="12" t="s">
        <v>762</v>
      </c>
      <c r="D326" s="12" t="s">
        <v>1870</v>
      </c>
      <c r="E326" s="12" t="s">
        <v>1907</v>
      </c>
      <c r="F326" s="12" t="s">
        <v>1954</v>
      </c>
      <c r="G326" s="17">
        <v>4</v>
      </c>
      <c r="H326" s="20">
        <v>548.44000000000005</v>
      </c>
      <c r="I326" s="23">
        <v>0.05</v>
      </c>
      <c r="J326" s="25">
        <v>2084.0720000000001</v>
      </c>
      <c r="K326" s="25" t="str">
        <f>VLOOKUP(C326,Table5[#All],8,0)</f>
        <v>Gold</v>
      </c>
      <c r="L326" s="13" t="str">
        <f>VLOOKUP(C326,Table5[#All],4,0)</f>
        <v>Female</v>
      </c>
      <c r="M326" s="12" t="str">
        <f>VLOOKUP(D326,Table2[#All],2,0)</f>
        <v>Portable Bluetooth Speaker</v>
      </c>
      <c r="N326" s="12" t="str">
        <f>VLOOKUP(D326,Table2[#All],3)</f>
        <v>Electronics</v>
      </c>
      <c r="O326" s="12" t="str">
        <f>VLOOKUP(D326,Table2[#All],4,0)</f>
        <v>Audio</v>
      </c>
      <c r="P326" s="12" t="str">
        <f>VLOOKUP(D326,Table2[#All],5,0)</f>
        <v>Flores-King</v>
      </c>
      <c r="Q326" s="12" t="str">
        <f>VLOOKUP(E326,Table6[#All],2,0)</f>
        <v>Martinez-Mullins</v>
      </c>
      <c r="R326" s="12" t="str">
        <f>VLOOKUP(E326,Table6[#All],5,0)</f>
        <v>Online</v>
      </c>
      <c r="S326" s="12" t="str">
        <f>VLOOKUP(E326,Table6[#All],3,0)</f>
        <v>South</v>
      </c>
      <c r="T326" s="12" t="str">
        <f>VLOOKUP(E326,Table6[#All],4,0)</f>
        <v>Williamsfurt</v>
      </c>
    </row>
    <row r="327" spans="1:20" x14ac:dyDescent="0.3">
      <c r="A327" s="11" t="s">
        <v>2283</v>
      </c>
      <c r="B327" s="12">
        <v>45764</v>
      </c>
      <c r="C327" s="12" t="s">
        <v>66</v>
      </c>
      <c r="D327" s="12" t="s">
        <v>1682</v>
      </c>
      <c r="E327" s="12" t="s">
        <v>1894</v>
      </c>
      <c r="F327" s="12" t="s">
        <v>1952</v>
      </c>
      <c r="G327" s="17">
        <v>3</v>
      </c>
      <c r="H327" s="20">
        <v>361.11</v>
      </c>
      <c r="I327" s="23">
        <v>0.06</v>
      </c>
      <c r="J327" s="25">
        <v>1018.3302</v>
      </c>
      <c r="K327" s="25" t="str">
        <f>VLOOKUP(C327,Table5[#All],8,0)</f>
        <v>Silver</v>
      </c>
      <c r="L327" s="13" t="str">
        <f>VLOOKUP(C327,Table5[#All],4,0)</f>
        <v>Female</v>
      </c>
      <c r="M327" s="12" t="str">
        <f>VLOOKUP(D327,Table2[#All],2,0)</f>
        <v>Men's Casual Sneakers</v>
      </c>
      <c r="N327" s="12" t="str">
        <f>VLOOKUP(D327,Table2[#All],3)</f>
        <v>Clothing</v>
      </c>
      <c r="O327" s="12" t="str">
        <f>VLOOKUP(D327,Table2[#All],4,0)</f>
        <v>Footwear</v>
      </c>
      <c r="P327" s="12" t="str">
        <f>VLOOKUP(D327,Table2[#All],5,0)</f>
        <v>Hogan-Lee</v>
      </c>
      <c r="Q327" s="12" t="str">
        <f>VLOOKUP(E327,Table6[#All],2,0)</f>
        <v>Johnson-Wright</v>
      </c>
      <c r="R327" s="12" t="str">
        <f>VLOOKUP(E327,Table6[#All],5,0)</f>
        <v>Outlet</v>
      </c>
      <c r="S327" s="12" t="str">
        <f>VLOOKUP(E327,Table6[#All],3,0)</f>
        <v>North</v>
      </c>
      <c r="T327" s="12" t="str">
        <f>VLOOKUP(E327,Table6[#All],4,0)</f>
        <v>Hoodberg</v>
      </c>
    </row>
    <row r="328" spans="1:20" x14ac:dyDescent="0.3">
      <c r="A328" s="11" t="s">
        <v>2284</v>
      </c>
      <c r="B328" s="12">
        <v>45924</v>
      </c>
      <c r="C328" s="12" t="s">
        <v>623</v>
      </c>
      <c r="D328" s="12" t="s">
        <v>1604</v>
      </c>
      <c r="E328" s="12" t="s">
        <v>1885</v>
      </c>
      <c r="F328" s="12" t="s">
        <v>1954</v>
      </c>
      <c r="G328" s="17">
        <v>2</v>
      </c>
      <c r="H328" s="20">
        <v>610.37</v>
      </c>
      <c r="I328" s="23">
        <v>0.1</v>
      </c>
      <c r="J328" s="25">
        <v>1098.6659999999999</v>
      </c>
      <c r="K328" s="25" t="str">
        <f>VLOOKUP(C328,Table5[#All],8,0)</f>
        <v>Platinum</v>
      </c>
      <c r="L328" s="13" t="str">
        <f>VLOOKUP(C328,Table5[#All],4,0)</f>
        <v>Female</v>
      </c>
      <c r="M328" s="12" t="str">
        <f>VLOOKUP(D328,Table2[#All],2,0)</f>
        <v>USB-C Fast Charger</v>
      </c>
      <c r="N328" s="12" t="str">
        <f>VLOOKUP(D328,Table2[#All],3)</f>
        <v>Electronics</v>
      </c>
      <c r="O328" s="12" t="str">
        <f>VLOOKUP(D328,Table2[#All],4,0)</f>
        <v>Accessories</v>
      </c>
      <c r="P328" s="12" t="str">
        <f>VLOOKUP(D328,Table2[#All],5,0)</f>
        <v>Dawson-Perkins</v>
      </c>
      <c r="Q328" s="12" t="str">
        <f>VLOOKUP(E328,Table6[#All],2,0)</f>
        <v>Martinez, Adkins and Johnson</v>
      </c>
      <c r="R328" s="12" t="str">
        <f>VLOOKUP(E328,Table6[#All],5,0)</f>
        <v>Flagship</v>
      </c>
      <c r="S328" s="12" t="str">
        <f>VLOOKUP(E328,Table6[#All],3,0)</f>
        <v>North</v>
      </c>
      <c r="T328" s="12" t="str">
        <f>VLOOKUP(E328,Table6[#All],4,0)</f>
        <v>Danielmouth</v>
      </c>
    </row>
    <row r="329" spans="1:20" x14ac:dyDescent="0.3">
      <c r="A329" s="11" t="s">
        <v>2285</v>
      </c>
      <c r="B329" s="12">
        <v>45240</v>
      </c>
      <c r="C329" s="12" t="s">
        <v>1060</v>
      </c>
      <c r="D329" s="12" t="s">
        <v>1728</v>
      </c>
      <c r="E329" s="12" t="s">
        <v>1932</v>
      </c>
      <c r="F329" s="12" t="s">
        <v>1952</v>
      </c>
      <c r="G329" s="17">
        <v>1</v>
      </c>
      <c r="H329" s="20">
        <v>272.2</v>
      </c>
      <c r="I329" s="23">
        <v>0.3</v>
      </c>
      <c r="J329" s="25">
        <v>190.54</v>
      </c>
      <c r="K329" s="25" t="str">
        <f>VLOOKUP(C329,Table5[#All],8,0)</f>
        <v>Silver</v>
      </c>
      <c r="L329" s="13" t="str">
        <f>VLOOKUP(C329,Table5[#All],4,0)</f>
        <v>Female</v>
      </c>
      <c r="M329" s="12" t="str">
        <f>VLOOKUP(D329,Table2[#All],2,0)</f>
        <v>HDMI Cable – 2m</v>
      </c>
      <c r="N329" s="12" t="str">
        <f>VLOOKUP(D329,Table2[#All],3)</f>
        <v>Electronics</v>
      </c>
      <c r="O329" s="12" t="str">
        <f>VLOOKUP(D329,Table2[#All],4,0)</f>
        <v>Accessories</v>
      </c>
      <c r="P329" s="12" t="str">
        <f>VLOOKUP(D329,Table2[#All],5,0)</f>
        <v>Bautista, Green and Hale</v>
      </c>
      <c r="Q329" s="12" t="str">
        <f>VLOOKUP(E329,Table6[#All],2,0)</f>
        <v>Frederick-Wright</v>
      </c>
      <c r="R329" s="12" t="str">
        <f>VLOOKUP(E329,Table6[#All],5,0)</f>
        <v>Flagship</v>
      </c>
      <c r="S329" s="12" t="str">
        <f>VLOOKUP(E329,Table6[#All],3,0)</f>
        <v>West</v>
      </c>
      <c r="T329" s="12" t="str">
        <f>VLOOKUP(E329,Table6[#All],4,0)</f>
        <v>New Jimmymouth</v>
      </c>
    </row>
    <row r="330" spans="1:20" x14ac:dyDescent="0.3">
      <c r="A330" s="11" t="s">
        <v>2286</v>
      </c>
      <c r="B330" s="12">
        <v>45349</v>
      </c>
      <c r="C330" s="12" t="s">
        <v>1368</v>
      </c>
      <c r="D330" s="12" t="s">
        <v>1807</v>
      </c>
      <c r="E330" s="12" t="s">
        <v>1904</v>
      </c>
      <c r="F330" s="12" t="s">
        <v>1957</v>
      </c>
      <c r="G330" s="17">
        <v>3</v>
      </c>
      <c r="H330" s="20">
        <v>573.1</v>
      </c>
      <c r="I330" s="23">
        <v>0.16</v>
      </c>
      <c r="J330" s="25">
        <v>1444.212</v>
      </c>
      <c r="K330" s="25" t="str">
        <f>VLOOKUP(C330,Table5[#All],8,0)</f>
        <v>Platinum</v>
      </c>
      <c r="L330" s="13" t="str">
        <f>VLOOKUP(C330,Table5[#All],4,0)</f>
        <v>Female</v>
      </c>
      <c r="M330" s="12" t="str">
        <f>VLOOKUP(D330,Table2[#All],2,0)</f>
        <v>WiFi Mesh Router</v>
      </c>
      <c r="N330" s="12" t="str">
        <f>VLOOKUP(D330,Table2[#All],3)</f>
        <v>Electronics</v>
      </c>
      <c r="O330" s="12" t="str">
        <f>VLOOKUP(D330,Table2[#All],4,0)</f>
        <v>Appliances</v>
      </c>
      <c r="P330" s="12" t="str">
        <f>VLOOKUP(D330,Table2[#All],5,0)</f>
        <v>White, Reeves and Woods</v>
      </c>
      <c r="Q330" s="12" t="str">
        <f>VLOOKUP(E330,Table6[#All],2,0)</f>
        <v>Benson-Elliott</v>
      </c>
      <c r="R330" s="12" t="str">
        <f>VLOOKUP(E330,Table6[#All],5,0)</f>
        <v>Online</v>
      </c>
      <c r="S330" s="12" t="str">
        <f>VLOOKUP(E330,Table6[#All],3,0)</f>
        <v>East</v>
      </c>
      <c r="T330" s="12" t="str">
        <f>VLOOKUP(E330,Table6[#All],4,0)</f>
        <v>Port Josephberg</v>
      </c>
    </row>
    <row r="331" spans="1:20" x14ac:dyDescent="0.3">
      <c r="A331" s="11" t="s">
        <v>2287</v>
      </c>
      <c r="B331" s="12">
        <v>45756</v>
      </c>
      <c r="C331" s="12" t="s">
        <v>1024</v>
      </c>
      <c r="D331" s="12" t="s">
        <v>1574</v>
      </c>
      <c r="E331" s="12" t="s">
        <v>1880</v>
      </c>
      <c r="F331" s="12" t="s">
        <v>1952</v>
      </c>
      <c r="G331" s="17">
        <v>4</v>
      </c>
      <c r="H331" s="20">
        <v>24.72</v>
      </c>
      <c r="I331" s="23">
        <v>0.28000000000000003</v>
      </c>
      <c r="J331" s="25">
        <v>71.193599999999989</v>
      </c>
      <c r="K331" s="25" t="str">
        <f>VLOOKUP(C331,Table5[#All],8,0)</f>
        <v>Bronze</v>
      </c>
      <c r="L331" s="13" t="str">
        <f>VLOOKUP(C331,Table5[#All],4,0)</f>
        <v>Male</v>
      </c>
      <c r="M331" s="12" t="str">
        <f>VLOOKUP(D331,Table2[#All],2,0)</f>
        <v>Herbal Face Moisturizer</v>
      </c>
      <c r="N331" s="12" t="str">
        <f>VLOOKUP(D331,Table2[#All],3)</f>
        <v>Beauty</v>
      </c>
      <c r="O331" s="12" t="str">
        <f>VLOOKUP(D331,Table2[#All],4,0)</f>
        <v>Skincare</v>
      </c>
      <c r="P331" s="12" t="str">
        <f>VLOOKUP(D331,Table2[#All],5,0)</f>
        <v>Davidson PLC</v>
      </c>
      <c r="Q331" s="12" t="str">
        <f>VLOOKUP(E331,Table6[#All],2,0)</f>
        <v>Rivera-Warner</v>
      </c>
      <c r="R331" s="12" t="str">
        <f>VLOOKUP(E331,Table6[#All],5,0)</f>
        <v>Flagship</v>
      </c>
      <c r="S331" s="12" t="str">
        <f>VLOOKUP(E331,Table6[#All],3,0)</f>
        <v>East</v>
      </c>
      <c r="T331" s="12" t="str">
        <f>VLOOKUP(E331,Table6[#All],4,0)</f>
        <v>Washingtonfurt</v>
      </c>
    </row>
    <row r="332" spans="1:20" x14ac:dyDescent="0.3">
      <c r="A332" s="11" t="s">
        <v>2288</v>
      </c>
      <c r="B332" s="12">
        <v>45478</v>
      </c>
      <c r="C332" s="12" t="s">
        <v>813</v>
      </c>
      <c r="D332" s="12" t="s">
        <v>1588</v>
      </c>
      <c r="E332" s="12" t="s">
        <v>1914</v>
      </c>
      <c r="F332" s="12" t="s">
        <v>1957</v>
      </c>
      <c r="G332" s="17">
        <v>3</v>
      </c>
      <c r="H332" s="20">
        <v>268.89</v>
      </c>
      <c r="I332" s="23">
        <v>7.0000000000000007E-2</v>
      </c>
      <c r="J332" s="25">
        <v>750.20309999999995</v>
      </c>
      <c r="K332" s="25" t="str">
        <f>VLOOKUP(C332,Table5[#All],8,0)</f>
        <v>Silver</v>
      </c>
      <c r="L332" s="13" t="str">
        <f>VLOOKUP(C332,Table5[#All],4,0)</f>
        <v>Male</v>
      </c>
      <c r="M332" s="12" t="str">
        <f>VLOOKUP(D332,Table2[#All],2,0)</f>
        <v>Adjustable Dumbbell Set</v>
      </c>
      <c r="N332" s="12" t="str">
        <f>VLOOKUP(D332,Table2[#All],3)</f>
        <v>Beauty</v>
      </c>
      <c r="O332" s="12" t="str">
        <f>VLOOKUP(D332,Table2[#All],4,0)</f>
        <v>Fitness</v>
      </c>
      <c r="P332" s="12" t="str">
        <f>VLOOKUP(D332,Table2[#All],5,0)</f>
        <v>Hill PLC</v>
      </c>
      <c r="Q332" s="12" t="str">
        <f>VLOOKUP(E332,Table6[#All],2,0)</f>
        <v>Moore, Padilla and Butler</v>
      </c>
      <c r="R332" s="12" t="str">
        <f>VLOOKUP(E332,Table6[#All],5,0)</f>
        <v>Flagship</v>
      </c>
      <c r="S332" s="12" t="str">
        <f>VLOOKUP(E332,Table6[#All],3,0)</f>
        <v>South</v>
      </c>
      <c r="T332" s="12" t="str">
        <f>VLOOKUP(E332,Table6[#All],4,0)</f>
        <v>East Johnstad</v>
      </c>
    </row>
    <row r="333" spans="1:20" x14ac:dyDescent="0.3">
      <c r="A333" s="11" t="s">
        <v>2289</v>
      </c>
      <c r="B333" s="12">
        <v>45890</v>
      </c>
      <c r="C333" s="12" t="s">
        <v>831</v>
      </c>
      <c r="D333" s="12" t="s">
        <v>1779</v>
      </c>
      <c r="E333" s="12" t="s">
        <v>1914</v>
      </c>
      <c r="F333" s="12" t="s">
        <v>1957</v>
      </c>
      <c r="G333" s="17">
        <v>1</v>
      </c>
      <c r="H333" s="20">
        <v>78.5</v>
      </c>
      <c r="I333" s="23">
        <v>0.17</v>
      </c>
      <c r="J333" s="25">
        <v>65.155000000000001</v>
      </c>
      <c r="K333" s="25" t="str">
        <f>VLOOKUP(C333,Table5[#All],8,0)</f>
        <v>Silver</v>
      </c>
      <c r="L333" s="13" t="str">
        <f>VLOOKUP(C333,Table5[#All],4,0)</f>
        <v>Male</v>
      </c>
      <c r="M333" s="12" t="str">
        <f>VLOOKUP(D333,Table2[#All],2,0)</f>
        <v>Wooden Nightstand</v>
      </c>
      <c r="N333" s="12" t="str">
        <f>VLOOKUP(D333,Table2[#All],3)</f>
        <v>Home</v>
      </c>
      <c r="O333" s="12" t="str">
        <f>VLOOKUP(D333,Table2[#All],4,0)</f>
        <v>Furniture</v>
      </c>
      <c r="P333" s="12" t="str">
        <f>VLOOKUP(D333,Table2[#All],5,0)</f>
        <v>Wolfe, Ross and Hester</v>
      </c>
      <c r="Q333" s="12" t="str">
        <f>VLOOKUP(E333,Table6[#All],2,0)</f>
        <v>Moore, Padilla and Butler</v>
      </c>
      <c r="R333" s="12" t="str">
        <f>VLOOKUP(E333,Table6[#All],5,0)</f>
        <v>Flagship</v>
      </c>
      <c r="S333" s="12" t="str">
        <f>VLOOKUP(E333,Table6[#All],3,0)</f>
        <v>South</v>
      </c>
      <c r="T333" s="12" t="str">
        <f>VLOOKUP(E333,Table6[#All],4,0)</f>
        <v>East Johnstad</v>
      </c>
    </row>
    <row r="334" spans="1:20" x14ac:dyDescent="0.3">
      <c r="A334" s="11" t="s">
        <v>2290</v>
      </c>
      <c r="B334" s="12">
        <v>45815</v>
      </c>
      <c r="C334" s="12" t="s">
        <v>461</v>
      </c>
      <c r="D334" s="12" t="s">
        <v>1679</v>
      </c>
      <c r="E334" s="12" t="s">
        <v>1897</v>
      </c>
      <c r="F334" s="12" t="s">
        <v>1952</v>
      </c>
      <c r="G334" s="17">
        <v>3</v>
      </c>
      <c r="H334" s="20">
        <v>399.42</v>
      </c>
      <c r="I334" s="23">
        <v>0.02</v>
      </c>
      <c r="J334" s="25">
        <v>1174.2947999999999</v>
      </c>
      <c r="K334" s="25" t="str">
        <f>VLOOKUP(C334,Table5[#All],8,0)</f>
        <v>Bronze</v>
      </c>
      <c r="L334" s="13" t="str">
        <f>VLOOKUP(C334,Table5[#All],4,0)</f>
        <v>Female</v>
      </c>
      <c r="M334" s="12" t="str">
        <f>VLOOKUP(D334,Table2[#All],2,0)</f>
        <v>Women's Summer Dress</v>
      </c>
      <c r="N334" s="12" t="str">
        <f>VLOOKUP(D334,Table2[#All],3)</f>
        <v>Clothing</v>
      </c>
      <c r="O334" s="12" t="str">
        <f>VLOOKUP(D334,Table2[#All],4,0)</f>
        <v>Tops</v>
      </c>
      <c r="P334" s="12" t="str">
        <f>VLOOKUP(D334,Table2[#All],5,0)</f>
        <v>Smith-Mills</v>
      </c>
      <c r="Q334" s="12" t="str">
        <f>VLOOKUP(E334,Table6[#All],2,0)</f>
        <v>Alexander Group</v>
      </c>
      <c r="R334" s="12" t="str">
        <f>VLOOKUP(E334,Table6[#All],5,0)</f>
        <v>Online</v>
      </c>
      <c r="S334" s="12" t="str">
        <f>VLOOKUP(E334,Table6[#All],3,0)</f>
        <v>South</v>
      </c>
      <c r="T334" s="12" t="str">
        <f>VLOOKUP(E334,Table6[#All],4,0)</f>
        <v>Port Sharon</v>
      </c>
    </row>
    <row r="335" spans="1:20" x14ac:dyDescent="0.3">
      <c r="A335" s="11" t="s">
        <v>2291</v>
      </c>
      <c r="B335" s="12">
        <v>45891</v>
      </c>
      <c r="C335" s="12" t="s">
        <v>311</v>
      </c>
      <c r="D335" s="12" t="s">
        <v>1663</v>
      </c>
      <c r="E335" s="12" t="s">
        <v>1941</v>
      </c>
      <c r="F335" s="12" t="s">
        <v>1954</v>
      </c>
      <c r="G335" s="17">
        <v>3</v>
      </c>
      <c r="H335" s="20">
        <v>455.82</v>
      </c>
      <c r="I335" s="23">
        <v>0.01</v>
      </c>
      <c r="J335" s="25">
        <v>1353.7854</v>
      </c>
      <c r="K335" s="25" t="str">
        <f>VLOOKUP(C335,Table5[#All],8,0)</f>
        <v>Silver</v>
      </c>
      <c r="L335" s="13" t="str">
        <f>VLOOKUP(C335,Table5[#All],4,0)</f>
        <v>Male</v>
      </c>
      <c r="M335" s="12" t="str">
        <f>VLOOKUP(D335,Table2[#All],2,0)</f>
        <v>Basketball</v>
      </c>
      <c r="N335" s="12" t="str">
        <f>VLOOKUP(D335,Table2[#All],3)</f>
        <v>Sports</v>
      </c>
      <c r="O335" s="12" t="str">
        <f>VLOOKUP(D335,Table2[#All],4,0)</f>
        <v>Team Sports</v>
      </c>
      <c r="P335" s="12" t="str">
        <f>VLOOKUP(D335,Table2[#All],5,0)</f>
        <v>Nolan-Snow</v>
      </c>
      <c r="Q335" s="12" t="str">
        <f>VLOOKUP(E335,Table6[#All],2,0)</f>
        <v>Mann-Austin</v>
      </c>
      <c r="R335" s="12" t="str">
        <f>VLOOKUP(E335,Table6[#All],5,0)</f>
        <v>Online</v>
      </c>
      <c r="S335" s="12" t="str">
        <f>VLOOKUP(E335,Table6[#All],3,0)</f>
        <v>East</v>
      </c>
      <c r="T335" s="12" t="str">
        <f>VLOOKUP(E335,Table6[#All],4,0)</f>
        <v>Vasquezborough</v>
      </c>
    </row>
    <row r="336" spans="1:20" x14ac:dyDescent="0.3">
      <c r="A336" s="11" t="s">
        <v>2292</v>
      </c>
      <c r="B336" s="12">
        <v>45609</v>
      </c>
      <c r="C336" s="12" t="s">
        <v>1105</v>
      </c>
      <c r="D336" s="12" t="s">
        <v>1725</v>
      </c>
      <c r="E336" s="12" t="s">
        <v>1901</v>
      </c>
      <c r="F336" s="12" t="s">
        <v>1954</v>
      </c>
      <c r="G336" s="17">
        <v>2</v>
      </c>
      <c r="H336" s="20">
        <v>613.23</v>
      </c>
      <c r="I336" s="23">
        <v>0.15</v>
      </c>
      <c r="J336" s="25">
        <v>1042.491</v>
      </c>
      <c r="K336" s="25" t="str">
        <f>VLOOKUP(C336,Table5[#All],8,0)</f>
        <v>Bronze</v>
      </c>
      <c r="L336" s="13" t="str">
        <f>VLOOKUP(C336,Table5[#All],4,0)</f>
        <v>Male</v>
      </c>
      <c r="M336" s="12" t="str">
        <f>VLOOKUP(D336,Table2[#All],2,0)</f>
        <v>Boxing Hand Wraps</v>
      </c>
      <c r="N336" s="12" t="str">
        <f>VLOOKUP(D336,Table2[#All],3)</f>
        <v>Sports</v>
      </c>
      <c r="O336" s="12" t="str">
        <f>VLOOKUP(D336,Table2[#All],4,0)</f>
        <v>Fitness</v>
      </c>
      <c r="P336" s="12" t="str">
        <f>VLOOKUP(D336,Table2[#All],5,0)</f>
        <v>Smith-King</v>
      </c>
      <c r="Q336" s="12" t="str">
        <f>VLOOKUP(E336,Table6[#All],2,0)</f>
        <v>Gray Ltd</v>
      </c>
      <c r="R336" s="12" t="str">
        <f>VLOOKUP(E336,Table6[#All],5,0)</f>
        <v>Outlet</v>
      </c>
      <c r="S336" s="12" t="str">
        <f>VLOOKUP(E336,Table6[#All],3,0)</f>
        <v>North</v>
      </c>
      <c r="T336" s="12" t="str">
        <f>VLOOKUP(E336,Table6[#All],4,0)</f>
        <v>New Michaelchester</v>
      </c>
    </row>
    <row r="337" spans="1:20" x14ac:dyDescent="0.3">
      <c r="A337" s="11" t="s">
        <v>2293</v>
      </c>
      <c r="B337" s="12">
        <v>45309</v>
      </c>
      <c r="C337" s="12" t="s">
        <v>1425</v>
      </c>
      <c r="D337" s="12" t="s">
        <v>1560</v>
      </c>
      <c r="E337" s="12" t="s">
        <v>1927</v>
      </c>
      <c r="F337" s="12" t="s">
        <v>1954</v>
      </c>
      <c r="G337" s="17">
        <v>4</v>
      </c>
      <c r="H337" s="20">
        <v>971.9</v>
      </c>
      <c r="I337" s="23">
        <v>0.28000000000000003</v>
      </c>
      <c r="J337" s="25">
        <v>2799.0720000000001</v>
      </c>
      <c r="K337" s="25" t="str">
        <f>VLOOKUP(C337,Table5[#All],8,0)</f>
        <v>Silver</v>
      </c>
      <c r="L337" s="13" t="str">
        <f>VLOOKUP(C337,Table5[#All],4,0)</f>
        <v>Female</v>
      </c>
      <c r="M337" s="12" t="str">
        <f>VLOOKUP(D337,Table2[#All],2,0)</f>
        <v>Women's Casual Hoodie</v>
      </c>
      <c r="N337" s="12" t="str">
        <f>VLOOKUP(D337,Table2[#All],3)</f>
        <v>Sports</v>
      </c>
      <c r="O337" s="12" t="str">
        <f>VLOOKUP(D337,Table2[#All],4,0)</f>
        <v>Outerwear</v>
      </c>
      <c r="P337" s="12" t="str">
        <f>VLOOKUP(D337,Table2[#All],5,0)</f>
        <v>Sims Inc</v>
      </c>
      <c r="Q337" s="12" t="str">
        <f>VLOOKUP(E337,Table6[#All],2,0)</f>
        <v>Mcdonald Inc</v>
      </c>
      <c r="R337" s="12" t="str">
        <f>VLOOKUP(E337,Table6[#All],5,0)</f>
        <v>Outlet</v>
      </c>
      <c r="S337" s="12" t="str">
        <f>VLOOKUP(E337,Table6[#All],3,0)</f>
        <v>South</v>
      </c>
      <c r="T337" s="12" t="str">
        <f>VLOOKUP(E337,Table6[#All],4,0)</f>
        <v>Christopherland</v>
      </c>
    </row>
    <row r="338" spans="1:20" x14ac:dyDescent="0.3">
      <c r="A338" s="11" t="s">
        <v>2294</v>
      </c>
      <c r="B338" s="12">
        <v>45519</v>
      </c>
      <c r="C338" s="12" t="s">
        <v>141</v>
      </c>
      <c r="D338" s="12" t="s">
        <v>1654</v>
      </c>
      <c r="E338" s="12" t="s">
        <v>1907</v>
      </c>
      <c r="F338" s="12" t="s">
        <v>1954</v>
      </c>
      <c r="G338" s="17">
        <v>3</v>
      </c>
      <c r="H338" s="20">
        <v>884.92</v>
      </c>
      <c r="I338" s="23">
        <v>0.06</v>
      </c>
      <c r="J338" s="25">
        <v>2495.4744000000001</v>
      </c>
      <c r="K338" s="25" t="str">
        <f>VLOOKUP(C338,Table5[#All],8,0)</f>
        <v>Platinum</v>
      </c>
      <c r="L338" s="13" t="str">
        <f>VLOOKUP(C338,Table5[#All],4,0)</f>
        <v>Female</v>
      </c>
      <c r="M338" s="12" t="str">
        <f>VLOOKUP(D338,Table2[#All],2,0)</f>
        <v>Sports Stopwatch Timer</v>
      </c>
      <c r="N338" s="12" t="str">
        <f>VLOOKUP(D338,Table2[#All],3)</f>
        <v>Sports</v>
      </c>
      <c r="O338" s="12" t="str">
        <f>VLOOKUP(D338,Table2[#All],4,0)</f>
        <v>Accessories</v>
      </c>
      <c r="P338" s="12" t="str">
        <f>VLOOKUP(D338,Table2[#All],5,0)</f>
        <v>Burns-Hansen</v>
      </c>
      <c r="Q338" s="12" t="str">
        <f>VLOOKUP(E338,Table6[#All],2,0)</f>
        <v>Martinez-Mullins</v>
      </c>
      <c r="R338" s="12" t="str">
        <f>VLOOKUP(E338,Table6[#All],5,0)</f>
        <v>Online</v>
      </c>
      <c r="S338" s="12" t="str">
        <f>VLOOKUP(E338,Table6[#All],3,0)</f>
        <v>South</v>
      </c>
      <c r="T338" s="12" t="str">
        <f>VLOOKUP(E338,Table6[#All],4,0)</f>
        <v>Williamsfurt</v>
      </c>
    </row>
    <row r="339" spans="1:20" x14ac:dyDescent="0.3">
      <c r="A339" s="11" t="s">
        <v>2295</v>
      </c>
      <c r="B339" s="12">
        <v>45921</v>
      </c>
      <c r="C339" s="12" t="s">
        <v>318</v>
      </c>
      <c r="D339" s="12" t="s">
        <v>1584</v>
      </c>
      <c r="E339" s="12" t="s">
        <v>1914</v>
      </c>
      <c r="F339" s="12" t="s">
        <v>1952</v>
      </c>
      <c r="G339" s="17">
        <v>1</v>
      </c>
      <c r="H339" s="20">
        <v>125</v>
      </c>
      <c r="I339" s="23">
        <v>0.23</v>
      </c>
      <c r="J339" s="25">
        <v>96.25</v>
      </c>
      <c r="K339" s="25" t="str">
        <f>VLOOKUP(C339,Table5[#All],8,0)</f>
        <v>Bronze</v>
      </c>
      <c r="L339" s="13" t="str">
        <f>VLOOKUP(C339,Table5[#All],4,0)</f>
        <v>Female</v>
      </c>
      <c r="M339" s="12" t="str">
        <f>VLOOKUP(D339,Table2[#All],2,0)</f>
        <v>Wireless Bluetooth Earbuds</v>
      </c>
      <c r="N339" s="12" t="str">
        <f>VLOOKUP(D339,Table2[#All],3)</f>
        <v>Home</v>
      </c>
      <c r="O339" s="12" t="str">
        <f>VLOOKUP(D339,Table2[#All],4,0)</f>
        <v>Audio</v>
      </c>
      <c r="P339" s="12" t="str">
        <f>VLOOKUP(D339,Table2[#All],5,0)</f>
        <v>Perez-Johnston</v>
      </c>
      <c r="Q339" s="12" t="str">
        <f>VLOOKUP(E339,Table6[#All],2,0)</f>
        <v>Moore, Padilla and Butler</v>
      </c>
      <c r="R339" s="12" t="str">
        <f>VLOOKUP(E339,Table6[#All],5,0)</f>
        <v>Flagship</v>
      </c>
      <c r="S339" s="12" t="str">
        <f>VLOOKUP(E339,Table6[#All],3,0)</f>
        <v>South</v>
      </c>
      <c r="T339" s="12" t="str">
        <f>VLOOKUP(E339,Table6[#All],4,0)</f>
        <v>East Johnstad</v>
      </c>
    </row>
    <row r="340" spans="1:20" x14ac:dyDescent="0.3">
      <c r="A340" s="11" t="s">
        <v>2296</v>
      </c>
      <c r="B340" s="12">
        <v>45465</v>
      </c>
      <c r="C340" s="12" t="s">
        <v>446</v>
      </c>
      <c r="D340" s="12" t="s">
        <v>1593</v>
      </c>
      <c r="E340" s="12" t="s">
        <v>1929</v>
      </c>
      <c r="F340" s="12" t="s">
        <v>1954</v>
      </c>
      <c r="G340" s="17">
        <v>2</v>
      </c>
      <c r="H340" s="20">
        <v>188.25</v>
      </c>
      <c r="I340" s="23">
        <v>0.08</v>
      </c>
      <c r="J340" s="25">
        <v>346.38</v>
      </c>
      <c r="K340" s="25" t="str">
        <f>VLOOKUP(C340,Table5[#All],8,0)</f>
        <v>Silver</v>
      </c>
      <c r="L340" s="13" t="str">
        <f>VLOOKUP(C340,Table5[#All],4,0)</f>
        <v>Male</v>
      </c>
      <c r="M340" s="12" t="str">
        <f>VLOOKUP(D340,Table2[#All],2,0)</f>
        <v>Ceramic Kitchen Bowl Set</v>
      </c>
      <c r="N340" s="12" t="str">
        <f>VLOOKUP(D340,Table2[#All],3)</f>
        <v>Home</v>
      </c>
      <c r="O340" s="12" t="str">
        <f>VLOOKUP(D340,Table2[#All],4,0)</f>
        <v>Kitchen</v>
      </c>
      <c r="P340" s="12" t="str">
        <f>VLOOKUP(D340,Table2[#All],5,0)</f>
        <v>Hamilton Group</v>
      </c>
      <c r="Q340" s="12" t="str">
        <f>VLOOKUP(E340,Table6[#All],2,0)</f>
        <v>Shelton PLC</v>
      </c>
      <c r="R340" s="12" t="str">
        <f>VLOOKUP(E340,Table6[#All],5,0)</f>
        <v>Flagship</v>
      </c>
      <c r="S340" s="12" t="str">
        <f>VLOOKUP(E340,Table6[#All],3,0)</f>
        <v>North</v>
      </c>
      <c r="T340" s="12" t="str">
        <f>VLOOKUP(E340,Table6[#All],4,0)</f>
        <v>East Jenniferstad</v>
      </c>
    </row>
    <row r="341" spans="1:20" x14ac:dyDescent="0.3">
      <c r="A341" s="11" t="s">
        <v>2297</v>
      </c>
      <c r="B341" s="12">
        <v>45303</v>
      </c>
      <c r="C341" s="12" t="s">
        <v>728</v>
      </c>
      <c r="D341" s="12" t="s">
        <v>1711</v>
      </c>
      <c r="E341" s="12" t="s">
        <v>1904</v>
      </c>
      <c r="F341" s="12" t="s">
        <v>1954</v>
      </c>
      <c r="G341" s="17">
        <v>4</v>
      </c>
      <c r="H341" s="20">
        <v>344.12</v>
      </c>
      <c r="I341" s="23">
        <v>0.25</v>
      </c>
      <c r="J341" s="25">
        <v>1032.3599999999999</v>
      </c>
      <c r="K341" s="25" t="str">
        <f>VLOOKUP(C341,Table5[#All],8,0)</f>
        <v>Platinum</v>
      </c>
      <c r="L341" s="13" t="str">
        <f>VLOOKUP(C341,Table5[#All],4,0)</f>
        <v>Male</v>
      </c>
      <c r="M341" s="12" t="str">
        <f>VLOOKUP(D341,Table2[#All],2,0)</f>
        <v>Men's Winter Jacket</v>
      </c>
      <c r="N341" s="12" t="str">
        <f>VLOOKUP(D341,Table2[#All],3)</f>
        <v>Clothing</v>
      </c>
      <c r="O341" s="12" t="str">
        <f>VLOOKUP(D341,Table2[#All],4,0)</f>
        <v>Outerwear</v>
      </c>
      <c r="P341" s="12" t="str">
        <f>VLOOKUP(D341,Table2[#All],5,0)</f>
        <v>Kelly, Smith and Perez</v>
      </c>
      <c r="Q341" s="12" t="str">
        <f>VLOOKUP(E341,Table6[#All],2,0)</f>
        <v>Benson-Elliott</v>
      </c>
      <c r="R341" s="12" t="str">
        <f>VLOOKUP(E341,Table6[#All],5,0)</f>
        <v>Online</v>
      </c>
      <c r="S341" s="12" t="str">
        <f>VLOOKUP(E341,Table6[#All],3,0)</f>
        <v>East</v>
      </c>
      <c r="T341" s="12" t="str">
        <f>VLOOKUP(E341,Table6[#All],4,0)</f>
        <v>Port Josephberg</v>
      </c>
    </row>
    <row r="342" spans="1:20" x14ac:dyDescent="0.3">
      <c r="A342" s="11" t="s">
        <v>2298</v>
      </c>
      <c r="B342" s="12">
        <v>45218</v>
      </c>
      <c r="C342" s="12" t="s">
        <v>185</v>
      </c>
      <c r="D342" s="12" t="s">
        <v>1618</v>
      </c>
      <c r="E342" s="12" t="s">
        <v>1941</v>
      </c>
      <c r="F342" s="12" t="s">
        <v>1957</v>
      </c>
      <c r="G342" s="17">
        <v>3</v>
      </c>
      <c r="H342" s="20">
        <v>997.95</v>
      </c>
      <c r="I342" s="23">
        <v>0.09</v>
      </c>
      <c r="J342" s="25">
        <v>2724.4034999999999</v>
      </c>
      <c r="K342" s="25" t="str">
        <f>VLOOKUP(C342,Table5[#All],8,0)</f>
        <v>Silver</v>
      </c>
      <c r="L342" s="13" t="str">
        <f>VLOOKUP(C342,Table5[#All],4,0)</f>
        <v>Female</v>
      </c>
      <c r="M342" s="12" t="str">
        <f>VLOOKUP(D342,Table2[#All],2,0)</f>
        <v>Soccer Training Cone Set</v>
      </c>
      <c r="N342" s="12" t="str">
        <f>VLOOKUP(D342,Table2[#All],3)</f>
        <v>Sports</v>
      </c>
      <c r="O342" s="12" t="str">
        <f>VLOOKUP(D342,Table2[#All],4,0)</f>
        <v>Accessories</v>
      </c>
      <c r="P342" s="12" t="str">
        <f>VLOOKUP(D342,Table2[#All],5,0)</f>
        <v>Ford, Murphy and Wilson</v>
      </c>
      <c r="Q342" s="12" t="str">
        <f>VLOOKUP(E342,Table6[#All],2,0)</f>
        <v>Mann-Austin</v>
      </c>
      <c r="R342" s="12" t="str">
        <f>VLOOKUP(E342,Table6[#All],5,0)</f>
        <v>Online</v>
      </c>
      <c r="S342" s="12" t="str">
        <f>VLOOKUP(E342,Table6[#All],3,0)</f>
        <v>East</v>
      </c>
      <c r="T342" s="12" t="str">
        <f>VLOOKUP(E342,Table6[#All],4,0)</f>
        <v>Vasquezborough</v>
      </c>
    </row>
    <row r="343" spans="1:20" x14ac:dyDescent="0.3">
      <c r="A343" s="11" t="s">
        <v>2299</v>
      </c>
      <c r="B343" s="12">
        <v>45727</v>
      </c>
      <c r="C343" s="12" t="s">
        <v>511</v>
      </c>
      <c r="D343" s="12" t="s">
        <v>1597</v>
      </c>
      <c r="E343" s="12" t="s">
        <v>1929</v>
      </c>
      <c r="F343" s="12" t="s">
        <v>1954</v>
      </c>
      <c r="G343" s="17">
        <v>3</v>
      </c>
      <c r="H343" s="20">
        <v>121.64</v>
      </c>
      <c r="I343" s="23">
        <v>7.0000000000000007E-2</v>
      </c>
      <c r="J343" s="25">
        <v>339.37560000000002</v>
      </c>
      <c r="K343" s="25" t="str">
        <f>VLOOKUP(C343,Table5[#All],8,0)</f>
        <v>Gold</v>
      </c>
      <c r="L343" s="13" t="str">
        <f>VLOOKUP(C343,Table5[#All],4,0)</f>
        <v>Male</v>
      </c>
      <c r="M343" s="12" t="str">
        <f>VLOOKUP(D343,Table2[#All],2,0)</f>
        <v>HD Smart TV Stick</v>
      </c>
      <c r="N343" s="12" t="str">
        <f>VLOOKUP(D343,Table2[#All],3)</f>
        <v>Electronics</v>
      </c>
      <c r="O343" s="12" t="str">
        <f>VLOOKUP(D343,Table2[#All],4,0)</f>
        <v>Accessories</v>
      </c>
      <c r="P343" s="12" t="str">
        <f>VLOOKUP(D343,Table2[#All],5,0)</f>
        <v>Gibson, Hobbs and Weaver</v>
      </c>
      <c r="Q343" s="12" t="str">
        <f>VLOOKUP(E343,Table6[#All],2,0)</f>
        <v>Shelton PLC</v>
      </c>
      <c r="R343" s="12" t="str">
        <f>VLOOKUP(E343,Table6[#All],5,0)</f>
        <v>Flagship</v>
      </c>
      <c r="S343" s="12" t="str">
        <f>VLOOKUP(E343,Table6[#All],3,0)</f>
        <v>North</v>
      </c>
      <c r="T343" s="12" t="str">
        <f>VLOOKUP(E343,Table6[#All],4,0)</f>
        <v>East Jenniferstad</v>
      </c>
    </row>
    <row r="344" spans="1:20" x14ac:dyDescent="0.3">
      <c r="A344" s="11" t="s">
        <v>2300</v>
      </c>
      <c r="B344" s="12">
        <v>45557</v>
      </c>
      <c r="C344" s="12" t="s">
        <v>725</v>
      </c>
      <c r="D344" s="12" t="s">
        <v>1779</v>
      </c>
      <c r="E344" s="12" t="s">
        <v>1917</v>
      </c>
      <c r="F344" s="12" t="s">
        <v>1954</v>
      </c>
      <c r="G344" s="17">
        <v>2</v>
      </c>
      <c r="H344" s="20">
        <v>692.72</v>
      </c>
      <c r="I344" s="23">
        <v>0.13</v>
      </c>
      <c r="J344" s="25">
        <v>1205.3327999999999</v>
      </c>
      <c r="K344" s="25" t="str">
        <f>VLOOKUP(C344,Table5[#All],8,0)</f>
        <v>Platinum</v>
      </c>
      <c r="L344" s="13" t="str">
        <f>VLOOKUP(C344,Table5[#All],4,0)</f>
        <v>Male</v>
      </c>
      <c r="M344" s="12" t="str">
        <f>VLOOKUP(D344,Table2[#All],2,0)</f>
        <v>Wooden Nightstand</v>
      </c>
      <c r="N344" s="12" t="str">
        <f>VLOOKUP(D344,Table2[#All],3)</f>
        <v>Home</v>
      </c>
      <c r="O344" s="12" t="str">
        <f>VLOOKUP(D344,Table2[#All],4,0)</f>
        <v>Furniture</v>
      </c>
      <c r="P344" s="12" t="str">
        <f>VLOOKUP(D344,Table2[#All],5,0)</f>
        <v>Wolfe, Ross and Hester</v>
      </c>
      <c r="Q344" s="12" t="str">
        <f>VLOOKUP(E344,Table6[#All],2,0)</f>
        <v>Hill, Wagner and Ballard</v>
      </c>
      <c r="R344" s="12" t="str">
        <f>VLOOKUP(E344,Table6[#All],5,0)</f>
        <v>Online</v>
      </c>
      <c r="S344" s="12" t="str">
        <f>VLOOKUP(E344,Table6[#All],3,0)</f>
        <v>East</v>
      </c>
      <c r="T344" s="12" t="str">
        <f>VLOOKUP(E344,Table6[#All],4,0)</f>
        <v>East Davidville</v>
      </c>
    </row>
    <row r="345" spans="1:20" x14ac:dyDescent="0.3">
      <c r="A345" s="11" t="s">
        <v>2301</v>
      </c>
      <c r="B345" s="12">
        <v>45623</v>
      </c>
      <c r="C345" s="12" t="s">
        <v>118</v>
      </c>
      <c r="D345" s="12" t="s">
        <v>1641</v>
      </c>
      <c r="E345" s="12" t="s">
        <v>1941</v>
      </c>
      <c r="F345" s="12" t="s">
        <v>1954</v>
      </c>
      <c r="G345" s="17">
        <v>3</v>
      </c>
      <c r="H345" s="20">
        <v>794.59</v>
      </c>
      <c r="I345" s="23">
        <v>0.03</v>
      </c>
      <c r="J345" s="25">
        <v>2312.2568999999999</v>
      </c>
      <c r="K345" s="25" t="str">
        <f>VLOOKUP(C345,Table5[#All],8,0)</f>
        <v>Platinum</v>
      </c>
      <c r="L345" s="13" t="str">
        <f>VLOOKUP(C345,Table5[#All],4,0)</f>
        <v>Male</v>
      </c>
      <c r="M345" s="12" t="str">
        <f>VLOOKUP(D345,Table2[#All],2,0)</f>
        <v>Foldable Camping Chair</v>
      </c>
      <c r="N345" s="12" t="str">
        <f>VLOOKUP(D345,Table2[#All],3)</f>
        <v>Sports</v>
      </c>
      <c r="O345" s="12" t="str">
        <f>VLOOKUP(D345,Table2[#All],4,0)</f>
        <v>Outdoor</v>
      </c>
      <c r="P345" s="12" t="str">
        <f>VLOOKUP(D345,Table2[#All],5,0)</f>
        <v>Cook Ltd</v>
      </c>
      <c r="Q345" s="12" t="str">
        <f>VLOOKUP(E345,Table6[#All],2,0)</f>
        <v>Mann-Austin</v>
      </c>
      <c r="R345" s="12" t="str">
        <f>VLOOKUP(E345,Table6[#All],5,0)</f>
        <v>Online</v>
      </c>
      <c r="S345" s="12" t="str">
        <f>VLOOKUP(E345,Table6[#All],3,0)</f>
        <v>East</v>
      </c>
      <c r="T345" s="12" t="str">
        <f>VLOOKUP(E345,Table6[#All],4,0)</f>
        <v>Vasquezborough</v>
      </c>
    </row>
    <row r="346" spans="1:20" x14ac:dyDescent="0.3">
      <c r="A346" s="11" t="s">
        <v>2302</v>
      </c>
      <c r="B346" s="12">
        <v>45224</v>
      </c>
      <c r="C346" s="12" t="s">
        <v>70</v>
      </c>
      <c r="D346" s="12" t="s">
        <v>1648</v>
      </c>
      <c r="E346" s="12" t="s">
        <v>1914</v>
      </c>
      <c r="F346" s="12" t="s">
        <v>1954</v>
      </c>
      <c r="G346" s="17">
        <v>1</v>
      </c>
      <c r="H346" s="20">
        <v>907.95</v>
      </c>
      <c r="I346" s="23">
        <v>0.1</v>
      </c>
      <c r="J346" s="25">
        <v>817.15500000000009</v>
      </c>
      <c r="K346" s="25" t="str">
        <f>VLOOKUP(C346,Table5[#All],8,0)</f>
        <v>Silver</v>
      </c>
      <c r="L346" s="13" t="str">
        <f>VLOOKUP(C346,Table5[#All],4,0)</f>
        <v>Female</v>
      </c>
      <c r="M346" s="12" t="str">
        <f>VLOOKUP(D346,Table2[#All],2,0)</f>
        <v>Wireless Bluetooth Speaker</v>
      </c>
      <c r="N346" s="12" t="str">
        <f>VLOOKUP(D346,Table2[#All],3)</f>
        <v>Electronics</v>
      </c>
      <c r="O346" s="12" t="str">
        <f>VLOOKUP(D346,Table2[#All],4,0)</f>
        <v>Audio</v>
      </c>
      <c r="P346" s="12" t="str">
        <f>VLOOKUP(D346,Table2[#All],5,0)</f>
        <v>Reed-Schmidt</v>
      </c>
      <c r="Q346" s="12" t="str">
        <f>VLOOKUP(E346,Table6[#All],2,0)</f>
        <v>Moore, Padilla and Butler</v>
      </c>
      <c r="R346" s="12" t="str">
        <f>VLOOKUP(E346,Table6[#All],5,0)</f>
        <v>Flagship</v>
      </c>
      <c r="S346" s="12" t="str">
        <f>VLOOKUP(E346,Table6[#All],3,0)</f>
        <v>South</v>
      </c>
      <c r="T346" s="12" t="str">
        <f>VLOOKUP(E346,Table6[#All],4,0)</f>
        <v>East Johnstad</v>
      </c>
    </row>
    <row r="347" spans="1:20" x14ac:dyDescent="0.3">
      <c r="A347" s="11" t="s">
        <v>2303</v>
      </c>
      <c r="B347" s="12">
        <v>45940</v>
      </c>
      <c r="C347" s="12" t="s">
        <v>921</v>
      </c>
      <c r="D347" s="12" t="s">
        <v>1725</v>
      </c>
      <c r="E347" s="12" t="s">
        <v>1880</v>
      </c>
      <c r="F347" s="12" t="s">
        <v>1952</v>
      </c>
      <c r="G347" s="17">
        <v>2</v>
      </c>
      <c r="H347" s="20">
        <v>660.81</v>
      </c>
      <c r="I347" s="23">
        <v>0.18</v>
      </c>
      <c r="J347" s="25">
        <v>1083.7284</v>
      </c>
      <c r="K347" s="25" t="str">
        <f>VLOOKUP(C347,Table5[#All],8,0)</f>
        <v>Gold</v>
      </c>
      <c r="L347" s="13" t="str">
        <f>VLOOKUP(C347,Table5[#All],4,0)</f>
        <v>Female</v>
      </c>
      <c r="M347" s="12" t="str">
        <f>VLOOKUP(D347,Table2[#All],2,0)</f>
        <v>Boxing Hand Wraps</v>
      </c>
      <c r="N347" s="12" t="str">
        <f>VLOOKUP(D347,Table2[#All],3)</f>
        <v>Sports</v>
      </c>
      <c r="O347" s="12" t="str">
        <f>VLOOKUP(D347,Table2[#All],4,0)</f>
        <v>Fitness</v>
      </c>
      <c r="P347" s="12" t="str">
        <f>VLOOKUP(D347,Table2[#All],5,0)</f>
        <v>Smith-King</v>
      </c>
      <c r="Q347" s="12" t="str">
        <f>VLOOKUP(E347,Table6[#All],2,0)</f>
        <v>Rivera-Warner</v>
      </c>
      <c r="R347" s="12" t="str">
        <f>VLOOKUP(E347,Table6[#All],5,0)</f>
        <v>Flagship</v>
      </c>
      <c r="S347" s="12" t="str">
        <f>VLOOKUP(E347,Table6[#All],3,0)</f>
        <v>East</v>
      </c>
      <c r="T347" s="12" t="str">
        <f>VLOOKUP(E347,Table6[#All],4,0)</f>
        <v>Washingtonfurt</v>
      </c>
    </row>
    <row r="348" spans="1:20" x14ac:dyDescent="0.3">
      <c r="A348" s="11" t="s">
        <v>2304</v>
      </c>
      <c r="B348" s="12">
        <v>45915</v>
      </c>
      <c r="C348" s="12" t="s">
        <v>231</v>
      </c>
      <c r="D348" s="12" t="s">
        <v>1728</v>
      </c>
      <c r="E348" s="12" t="s">
        <v>1910</v>
      </c>
      <c r="F348" s="12" t="s">
        <v>1957</v>
      </c>
      <c r="G348" s="17">
        <v>3</v>
      </c>
      <c r="H348" s="20">
        <v>564.94000000000005</v>
      </c>
      <c r="I348" s="23">
        <v>0.22</v>
      </c>
      <c r="J348" s="25">
        <v>1321.9595999999999</v>
      </c>
      <c r="K348" s="25" t="str">
        <f>VLOOKUP(C348,Table5[#All],8,0)</f>
        <v>Silver</v>
      </c>
      <c r="L348" s="13" t="str">
        <f>VLOOKUP(C348,Table5[#All],4,0)</f>
        <v>Male</v>
      </c>
      <c r="M348" s="12" t="str">
        <f>VLOOKUP(D348,Table2[#All],2,0)</f>
        <v>HDMI Cable – 2m</v>
      </c>
      <c r="N348" s="12" t="str">
        <f>VLOOKUP(D348,Table2[#All],3)</f>
        <v>Electronics</v>
      </c>
      <c r="O348" s="12" t="str">
        <f>VLOOKUP(D348,Table2[#All],4,0)</f>
        <v>Accessories</v>
      </c>
      <c r="P348" s="12" t="str">
        <f>VLOOKUP(D348,Table2[#All],5,0)</f>
        <v>Bautista, Green and Hale</v>
      </c>
      <c r="Q348" s="12" t="str">
        <f>VLOOKUP(E348,Table6[#All],2,0)</f>
        <v>Bean, Jones and Park</v>
      </c>
      <c r="R348" s="12" t="str">
        <f>VLOOKUP(E348,Table6[#All],5,0)</f>
        <v>Online</v>
      </c>
      <c r="S348" s="12" t="str">
        <f>VLOOKUP(E348,Table6[#All],3,0)</f>
        <v>West</v>
      </c>
      <c r="T348" s="12" t="str">
        <f>VLOOKUP(E348,Table6[#All],4,0)</f>
        <v>Thompsonborough</v>
      </c>
    </row>
    <row r="349" spans="1:20" x14ac:dyDescent="0.3">
      <c r="A349" s="11" t="s">
        <v>2305</v>
      </c>
      <c r="B349" s="12">
        <v>45541</v>
      </c>
      <c r="C349" s="12" t="s">
        <v>209</v>
      </c>
      <c r="D349" s="12" t="s">
        <v>1611</v>
      </c>
      <c r="E349" s="12" t="s">
        <v>1929</v>
      </c>
      <c r="F349" s="12" t="s">
        <v>1957</v>
      </c>
      <c r="G349" s="17">
        <v>2</v>
      </c>
      <c r="H349" s="20">
        <v>280.37</v>
      </c>
      <c r="I349" s="23">
        <v>0.22</v>
      </c>
      <c r="J349" s="25">
        <v>437.37720000000002</v>
      </c>
      <c r="K349" s="25" t="str">
        <f>VLOOKUP(C349,Table5[#All],8,0)</f>
        <v>Platinum</v>
      </c>
      <c r="L349" s="13" t="str">
        <f>VLOOKUP(C349,Table5[#All],4,0)</f>
        <v>Male</v>
      </c>
      <c r="M349" s="12" t="str">
        <f>VLOOKUP(D349,Table2[#All],2,0)</f>
        <v>4K Home Projector</v>
      </c>
      <c r="N349" s="12" t="str">
        <f>VLOOKUP(D349,Table2[#All],3)</f>
        <v>Electronics</v>
      </c>
      <c r="O349" s="12" t="str">
        <f>VLOOKUP(D349,Table2[#All],4,0)</f>
        <v>Appliances</v>
      </c>
      <c r="P349" s="12" t="str">
        <f>VLOOKUP(D349,Table2[#All],5,0)</f>
        <v>Thomas LLC</v>
      </c>
      <c r="Q349" s="12" t="str">
        <f>VLOOKUP(E349,Table6[#All],2,0)</f>
        <v>Shelton PLC</v>
      </c>
      <c r="R349" s="12" t="str">
        <f>VLOOKUP(E349,Table6[#All],5,0)</f>
        <v>Flagship</v>
      </c>
      <c r="S349" s="12" t="str">
        <f>VLOOKUP(E349,Table6[#All],3,0)</f>
        <v>North</v>
      </c>
      <c r="T349" s="12" t="str">
        <f>VLOOKUP(E349,Table6[#All],4,0)</f>
        <v>East Jenniferstad</v>
      </c>
    </row>
    <row r="350" spans="1:20" x14ac:dyDescent="0.3">
      <c r="A350" s="11" t="s">
        <v>2306</v>
      </c>
      <c r="B350" s="12">
        <v>45489</v>
      </c>
      <c r="C350" s="12" t="s">
        <v>1174</v>
      </c>
      <c r="D350" s="12" t="s">
        <v>1725</v>
      </c>
      <c r="E350" s="12" t="s">
        <v>1894</v>
      </c>
      <c r="F350" s="12" t="s">
        <v>1952</v>
      </c>
      <c r="G350" s="17">
        <v>2</v>
      </c>
      <c r="H350" s="20">
        <v>85.23</v>
      </c>
      <c r="I350" s="23">
        <v>0.13</v>
      </c>
      <c r="J350" s="25">
        <v>148.30019999999999</v>
      </c>
      <c r="K350" s="25" t="str">
        <f>VLOOKUP(C350,Table5[#All],8,0)</f>
        <v>Bronze</v>
      </c>
      <c r="L350" s="13" t="str">
        <f>VLOOKUP(C350,Table5[#All],4,0)</f>
        <v>Male</v>
      </c>
      <c r="M350" s="12" t="str">
        <f>VLOOKUP(D350,Table2[#All],2,0)</f>
        <v>Boxing Hand Wraps</v>
      </c>
      <c r="N350" s="12" t="str">
        <f>VLOOKUP(D350,Table2[#All],3)</f>
        <v>Sports</v>
      </c>
      <c r="O350" s="12" t="str">
        <f>VLOOKUP(D350,Table2[#All],4,0)</f>
        <v>Fitness</v>
      </c>
      <c r="P350" s="12" t="str">
        <f>VLOOKUP(D350,Table2[#All],5,0)</f>
        <v>Smith-King</v>
      </c>
      <c r="Q350" s="12" t="str">
        <f>VLOOKUP(E350,Table6[#All],2,0)</f>
        <v>Johnson-Wright</v>
      </c>
      <c r="R350" s="12" t="str">
        <f>VLOOKUP(E350,Table6[#All],5,0)</f>
        <v>Outlet</v>
      </c>
      <c r="S350" s="12" t="str">
        <f>VLOOKUP(E350,Table6[#All],3,0)</f>
        <v>North</v>
      </c>
      <c r="T350" s="12" t="str">
        <f>VLOOKUP(E350,Table6[#All],4,0)</f>
        <v>Hoodberg</v>
      </c>
    </row>
    <row r="351" spans="1:20" x14ac:dyDescent="0.3">
      <c r="A351" s="11" t="s">
        <v>2307</v>
      </c>
      <c r="B351" s="12">
        <v>45748</v>
      </c>
      <c r="C351" s="12" t="s">
        <v>994</v>
      </c>
      <c r="D351" s="12" t="s">
        <v>1651</v>
      </c>
      <c r="E351" s="12" t="s">
        <v>1925</v>
      </c>
      <c r="F351" s="12" t="s">
        <v>1952</v>
      </c>
      <c r="G351" s="17">
        <v>2</v>
      </c>
      <c r="H351" s="20">
        <v>563.29999999999995</v>
      </c>
      <c r="I351" s="23">
        <v>0.26</v>
      </c>
      <c r="J351" s="25">
        <v>833.68399999999997</v>
      </c>
      <c r="K351" s="25" t="str">
        <f>VLOOKUP(C351,Table5[#All],8,0)</f>
        <v>Silver</v>
      </c>
      <c r="L351" s="13" t="str">
        <f>VLOOKUP(C351,Table5[#All],4,0)</f>
        <v>Female</v>
      </c>
      <c r="M351" s="12" t="str">
        <f>VLOOKUP(D351,Table2[#All],2,0)</f>
        <v>Decorative Floor Vase</v>
      </c>
      <c r="N351" s="12" t="str">
        <f>VLOOKUP(D351,Table2[#All],3)</f>
        <v>Home</v>
      </c>
      <c r="O351" s="12" t="str">
        <f>VLOOKUP(D351,Table2[#All],4,0)</f>
        <v>Decor</v>
      </c>
      <c r="P351" s="12" t="str">
        <f>VLOOKUP(D351,Table2[#All],5,0)</f>
        <v>Khan, Jones and Paul</v>
      </c>
      <c r="Q351" s="12" t="str">
        <f>VLOOKUP(E351,Table6[#All],2,0)</f>
        <v>Gardner, Humphrey and Contreras</v>
      </c>
      <c r="R351" s="12" t="str">
        <f>VLOOKUP(E351,Table6[#All],5,0)</f>
        <v>Flagship</v>
      </c>
      <c r="S351" s="12" t="str">
        <f>VLOOKUP(E351,Table6[#All],3,0)</f>
        <v>East</v>
      </c>
      <c r="T351" s="12" t="str">
        <f>VLOOKUP(E351,Table6[#All],4,0)</f>
        <v>Johnsonville</v>
      </c>
    </row>
    <row r="352" spans="1:20" x14ac:dyDescent="0.3">
      <c r="A352" s="11" t="s">
        <v>2308</v>
      </c>
      <c r="B352" s="12">
        <v>45309</v>
      </c>
      <c r="C352" s="12" t="s">
        <v>138</v>
      </c>
      <c r="D352" s="12" t="s">
        <v>1816</v>
      </c>
      <c r="E352" s="12" t="s">
        <v>1938</v>
      </c>
      <c r="F352" s="12" t="s">
        <v>1954</v>
      </c>
      <c r="G352" s="17">
        <v>2</v>
      </c>
      <c r="H352" s="20">
        <v>827.81</v>
      </c>
      <c r="I352" s="23">
        <v>0.04</v>
      </c>
      <c r="J352" s="25">
        <v>1589.3951999999999</v>
      </c>
      <c r="K352" s="25" t="str">
        <f>VLOOKUP(C352,Table5[#All],8,0)</f>
        <v>Platinum</v>
      </c>
      <c r="L352" s="13" t="str">
        <f>VLOOKUP(C352,Table5[#All],4,0)</f>
        <v>Male</v>
      </c>
      <c r="M352" s="12" t="str">
        <f>VLOOKUP(D352,Table2[#All],2,0)</f>
        <v>Wall-Mounted Spice Rack</v>
      </c>
      <c r="N352" s="12" t="str">
        <f>VLOOKUP(D352,Table2[#All],3)</f>
        <v>Home</v>
      </c>
      <c r="O352" s="12" t="str">
        <f>VLOOKUP(D352,Table2[#All],4,0)</f>
        <v>Kitchen</v>
      </c>
      <c r="P352" s="12" t="str">
        <f>VLOOKUP(D352,Table2[#All],5,0)</f>
        <v>Allison Ltd</v>
      </c>
      <c r="Q352" s="12" t="str">
        <f>VLOOKUP(E352,Table6[#All],2,0)</f>
        <v>Guerrero-Schmitt</v>
      </c>
      <c r="R352" s="12" t="str">
        <f>VLOOKUP(E352,Table6[#All],5,0)</f>
        <v>Flagship</v>
      </c>
      <c r="S352" s="12" t="str">
        <f>VLOOKUP(E352,Table6[#All],3,0)</f>
        <v>East</v>
      </c>
      <c r="T352" s="12" t="str">
        <f>VLOOKUP(E352,Table6[#All],4,0)</f>
        <v>East Stevechester</v>
      </c>
    </row>
    <row r="353" spans="1:20" x14ac:dyDescent="0.3">
      <c r="A353" s="11" t="s">
        <v>2309</v>
      </c>
      <c r="B353" s="12">
        <v>45621</v>
      </c>
      <c r="C353" s="12" t="s">
        <v>703</v>
      </c>
      <c r="D353" s="12" t="s">
        <v>1600</v>
      </c>
      <c r="E353" s="12" t="s">
        <v>1938</v>
      </c>
      <c r="F353" s="12" t="s">
        <v>1954</v>
      </c>
      <c r="G353" s="17">
        <v>3</v>
      </c>
      <c r="H353" s="20">
        <v>877.71</v>
      </c>
      <c r="I353" s="23">
        <v>0.12</v>
      </c>
      <c r="J353" s="25">
        <v>2317.1543999999999</v>
      </c>
      <c r="K353" s="25" t="str">
        <f>VLOOKUP(C353,Table5[#All],8,0)</f>
        <v>Gold</v>
      </c>
      <c r="L353" s="13" t="str">
        <f>VLOOKUP(C353,Table5[#All],4,0)</f>
        <v>Male</v>
      </c>
      <c r="M353" s="12" t="str">
        <f>VLOOKUP(D353,Table2[#All],2,0)</f>
        <v>Hair Strengthening Shampoo</v>
      </c>
      <c r="N353" s="12" t="str">
        <f>VLOOKUP(D353,Table2[#All],3)</f>
        <v>Beauty</v>
      </c>
      <c r="O353" s="12" t="str">
        <f>VLOOKUP(D353,Table2[#All],4,0)</f>
        <v>Haircare</v>
      </c>
      <c r="P353" s="12" t="str">
        <f>VLOOKUP(D353,Table2[#All],5,0)</f>
        <v>Rice LLC</v>
      </c>
      <c r="Q353" s="12" t="str">
        <f>VLOOKUP(E353,Table6[#All],2,0)</f>
        <v>Guerrero-Schmitt</v>
      </c>
      <c r="R353" s="12" t="str">
        <f>VLOOKUP(E353,Table6[#All],5,0)</f>
        <v>Flagship</v>
      </c>
      <c r="S353" s="12" t="str">
        <f>VLOOKUP(E353,Table6[#All],3,0)</f>
        <v>East</v>
      </c>
      <c r="T353" s="12" t="str">
        <f>VLOOKUP(E353,Table6[#All],4,0)</f>
        <v>East Stevechester</v>
      </c>
    </row>
    <row r="354" spans="1:20" x14ac:dyDescent="0.3">
      <c r="A354" s="11" t="s">
        <v>2310</v>
      </c>
      <c r="B354" s="12">
        <v>45603</v>
      </c>
      <c r="C354" s="12" t="s">
        <v>831</v>
      </c>
      <c r="D354" s="12" t="s">
        <v>1746</v>
      </c>
      <c r="E354" s="12" t="s">
        <v>1914</v>
      </c>
      <c r="F354" s="12" t="s">
        <v>1957</v>
      </c>
      <c r="G354" s="17">
        <v>4</v>
      </c>
      <c r="H354" s="20">
        <v>488.56</v>
      </c>
      <c r="I354" s="23">
        <v>0.26</v>
      </c>
      <c r="J354" s="25">
        <v>1446.1376</v>
      </c>
      <c r="K354" s="25" t="str">
        <f>VLOOKUP(C354,Table5[#All],8,0)</f>
        <v>Silver</v>
      </c>
      <c r="L354" s="13" t="str">
        <f>VLOOKUP(C354,Table5[#All],4,0)</f>
        <v>Male</v>
      </c>
      <c r="M354" s="12" t="str">
        <f>VLOOKUP(D354,Table2[#All],2,0)</f>
        <v>Foam Roller</v>
      </c>
      <c r="N354" s="12" t="str">
        <f>VLOOKUP(D354,Table2[#All],3)</f>
        <v>Sports</v>
      </c>
      <c r="O354" s="12" t="str">
        <f>VLOOKUP(D354,Table2[#All],4,0)</f>
        <v>Fitness</v>
      </c>
      <c r="P354" s="12" t="str">
        <f>VLOOKUP(D354,Table2[#All],5,0)</f>
        <v>Atkinson, Camacho and Oliver</v>
      </c>
      <c r="Q354" s="12" t="str">
        <f>VLOOKUP(E354,Table6[#All],2,0)</f>
        <v>Moore, Padilla and Butler</v>
      </c>
      <c r="R354" s="12" t="str">
        <f>VLOOKUP(E354,Table6[#All],5,0)</f>
        <v>Flagship</v>
      </c>
      <c r="S354" s="12" t="str">
        <f>VLOOKUP(E354,Table6[#All],3,0)</f>
        <v>South</v>
      </c>
      <c r="T354" s="12" t="str">
        <f>VLOOKUP(E354,Table6[#All],4,0)</f>
        <v>East Johnstad</v>
      </c>
    </row>
    <row r="355" spans="1:20" x14ac:dyDescent="0.3">
      <c r="A355" s="11" t="s">
        <v>2311</v>
      </c>
      <c r="B355" s="12">
        <v>45501</v>
      </c>
      <c r="C355" s="12" t="s">
        <v>373</v>
      </c>
      <c r="D355" s="12" t="s">
        <v>1645</v>
      </c>
      <c r="E355" s="12" t="s">
        <v>1922</v>
      </c>
      <c r="F355" s="12" t="s">
        <v>1954</v>
      </c>
      <c r="G355" s="17">
        <v>4</v>
      </c>
      <c r="H355" s="20">
        <v>175.91</v>
      </c>
      <c r="I355" s="23">
        <v>0.13</v>
      </c>
      <c r="J355" s="25">
        <v>612.16679999999997</v>
      </c>
      <c r="K355" s="25" t="str">
        <f>VLOOKUP(C355,Table5[#All],8,0)</f>
        <v>Silver</v>
      </c>
      <c r="L355" s="13" t="str">
        <f>VLOOKUP(C355,Table5[#All],4,0)</f>
        <v>Male</v>
      </c>
      <c r="M355" s="12" t="str">
        <f>VLOOKUP(D355,Table2[#All],2,0)</f>
        <v>Women's Scarf Set</v>
      </c>
      <c r="N355" s="12" t="str">
        <f>VLOOKUP(D355,Table2[#All],3)</f>
        <v>Clothing</v>
      </c>
      <c r="O355" s="12" t="str">
        <f>VLOOKUP(D355,Table2[#All],4,0)</f>
        <v>Accessories</v>
      </c>
      <c r="P355" s="12" t="str">
        <f>VLOOKUP(D355,Table2[#All],5,0)</f>
        <v>Brown and Sons</v>
      </c>
      <c r="Q355" s="12" t="str">
        <f>VLOOKUP(E355,Table6[#All],2,0)</f>
        <v>Thomas, Bridges and Harris</v>
      </c>
      <c r="R355" s="12" t="str">
        <f>VLOOKUP(E355,Table6[#All],5,0)</f>
        <v>Online</v>
      </c>
      <c r="S355" s="12" t="str">
        <f>VLOOKUP(E355,Table6[#All],3,0)</f>
        <v>North</v>
      </c>
      <c r="T355" s="12" t="str">
        <f>VLOOKUP(E355,Table6[#All],4,0)</f>
        <v>Sabrinatown</v>
      </c>
    </row>
    <row r="356" spans="1:20" x14ac:dyDescent="0.3">
      <c r="A356" s="11" t="s">
        <v>2312</v>
      </c>
      <c r="B356" s="12">
        <v>45398</v>
      </c>
      <c r="C356" s="12" t="s">
        <v>804</v>
      </c>
      <c r="D356" s="12" t="s">
        <v>1837</v>
      </c>
      <c r="E356" s="12" t="s">
        <v>1910</v>
      </c>
      <c r="F356" s="12" t="s">
        <v>1957</v>
      </c>
      <c r="G356" s="17">
        <v>4</v>
      </c>
      <c r="H356" s="20">
        <v>289.66000000000003</v>
      </c>
      <c r="I356" s="23">
        <v>0.25</v>
      </c>
      <c r="J356" s="25">
        <v>868.98</v>
      </c>
      <c r="K356" s="25" t="str">
        <f>VLOOKUP(C356,Table5[#All],8,0)</f>
        <v>Gold</v>
      </c>
      <c r="L356" s="13" t="str">
        <f>VLOOKUP(C356,Table5[#All],4,0)</f>
        <v>Male</v>
      </c>
      <c r="M356" s="12" t="str">
        <f>VLOOKUP(D356,Table2[#All],2,0)</f>
        <v>LED Bedside Lamp</v>
      </c>
      <c r="N356" s="12" t="str">
        <f>VLOOKUP(D356,Table2[#All],3)</f>
        <v>Home</v>
      </c>
      <c r="O356" s="12" t="str">
        <f>VLOOKUP(D356,Table2[#All],4,0)</f>
        <v>Lighting</v>
      </c>
      <c r="P356" s="12" t="str">
        <f>VLOOKUP(D356,Table2[#All],5,0)</f>
        <v>Aguilar, Horton and Lewis</v>
      </c>
      <c r="Q356" s="12" t="str">
        <f>VLOOKUP(E356,Table6[#All],2,0)</f>
        <v>Bean, Jones and Park</v>
      </c>
      <c r="R356" s="12" t="str">
        <f>VLOOKUP(E356,Table6[#All],5,0)</f>
        <v>Online</v>
      </c>
      <c r="S356" s="12" t="str">
        <f>VLOOKUP(E356,Table6[#All],3,0)</f>
        <v>West</v>
      </c>
      <c r="T356" s="12" t="str">
        <f>VLOOKUP(E356,Table6[#All],4,0)</f>
        <v>Thompsonborough</v>
      </c>
    </row>
    <row r="357" spans="1:20" x14ac:dyDescent="0.3">
      <c r="A357" s="11" t="s">
        <v>2313</v>
      </c>
      <c r="B357" s="12">
        <v>45304</v>
      </c>
      <c r="C357" s="12" t="s">
        <v>783</v>
      </c>
      <c r="D357" s="12" t="s">
        <v>1611</v>
      </c>
      <c r="E357" s="12" t="s">
        <v>1929</v>
      </c>
      <c r="F357" s="12" t="s">
        <v>1952</v>
      </c>
      <c r="G357" s="17">
        <v>2</v>
      </c>
      <c r="H357" s="20">
        <v>899.27</v>
      </c>
      <c r="I357" s="23">
        <v>0.17</v>
      </c>
      <c r="J357" s="25">
        <v>1492.7882</v>
      </c>
      <c r="K357" s="25" t="str">
        <f>VLOOKUP(C357,Table5[#All],8,0)</f>
        <v>Platinum</v>
      </c>
      <c r="L357" s="13" t="str">
        <f>VLOOKUP(C357,Table5[#All],4,0)</f>
        <v>Male</v>
      </c>
      <c r="M357" s="12" t="str">
        <f>VLOOKUP(D357,Table2[#All],2,0)</f>
        <v>4K Home Projector</v>
      </c>
      <c r="N357" s="12" t="str">
        <f>VLOOKUP(D357,Table2[#All],3)</f>
        <v>Electronics</v>
      </c>
      <c r="O357" s="12" t="str">
        <f>VLOOKUP(D357,Table2[#All],4,0)</f>
        <v>Appliances</v>
      </c>
      <c r="P357" s="12" t="str">
        <f>VLOOKUP(D357,Table2[#All],5,0)</f>
        <v>Thomas LLC</v>
      </c>
      <c r="Q357" s="12" t="str">
        <f>VLOOKUP(E357,Table6[#All],2,0)</f>
        <v>Shelton PLC</v>
      </c>
      <c r="R357" s="12" t="str">
        <f>VLOOKUP(E357,Table6[#All],5,0)</f>
        <v>Flagship</v>
      </c>
      <c r="S357" s="12" t="str">
        <f>VLOOKUP(E357,Table6[#All],3,0)</f>
        <v>North</v>
      </c>
      <c r="T357" s="12" t="str">
        <f>VLOOKUP(E357,Table6[#All],4,0)</f>
        <v>East Jenniferstad</v>
      </c>
    </row>
    <row r="358" spans="1:20" x14ac:dyDescent="0.3">
      <c r="A358" s="11" t="s">
        <v>2314</v>
      </c>
      <c r="B358" s="12">
        <v>45299</v>
      </c>
      <c r="C358" s="12" t="s">
        <v>245</v>
      </c>
      <c r="D358" s="12" t="s">
        <v>1621</v>
      </c>
      <c r="E358" s="12" t="s">
        <v>1885</v>
      </c>
      <c r="F358" s="12" t="s">
        <v>1957</v>
      </c>
      <c r="G358" s="17">
        <v>1</v>
      </c>
      <c r="H358" s="20">
        <v>691.38</v>
      </c>
      <c r="I358" s="23">
        <v>0.11</v>
      </c>
      <c r="J358" s="25">
        <v>615.32820000000004</v>
      </c>
      <c r="K358" s="25" t="str">
        <f>VLOOKUP(C358,Table5[#All],8,0)</f>
        <v>Silver</v>
      </c>
      <c r="L358" s="13" t="str">
        <f>VLOOKUP(C358,Table5[#All],4,0)</f>
        <v>Female</v>
      </c>
      <c r="M358" s="12" t="str">
        <f>VLOOKUP(D358,Table2[#All],2,0)</f>
        <v>Women's Denim Jeans</v>
      </c>
      <c r="N358" s="12" t="str">
        <f>VLOOKUP(D358,Table2[#All],3)</f>
        <v>Clothing</v>
      </c>
      <c r="O358" s="12" t="str">
        <f>VLOOKUP(D358,Table2[#All],4,0)</f>
        <v>Bottoms</v>
      </c>
      <c r="P358" s="12" t="str">
        <f>VLOOKUP(D358,Table2[#All],5,0)</f>
        <v>Guerra-Hendrix</v>
      </c>
      <c r="Q358" s="12" t="str">
        <f>VLOOKUP(E358,Table6[#All],2,0)</f>
        <v>Martinez, Adkins and Johnson</v>
      </c>
      <c r="R358" s="12" t="str">
        <f>VLOOKUP(E358,Table6[#All],5,0)</f>
        <v>Flagship</v>
      </c>
      <c r="S358" s="12" t="str">
        <f>VLOOKUP(E358,Table6[#All],3,0)</f>
        <v>North</v>
      </c>
      <c r="T358" s="12" t="str">
        <f>VLOOKUP(E358,Table6[#All],4,0)</f>
        <v>Danielmouth</v>
      </c>
    </row>
    <row r="359" spans="1:20" x14ac:dyDescent="0.3">
      <c r="A359" s="11" t="s">
        <v>2315</v>
      </c>
      <c r="B359" s="12">
        <v>45564</v>
      </c>
      <c r="C359" s="12" t="s">
        <v>556</v>
      </c>
      <c r="D359" s="12" t="s">
        <v>1651</v>
      </c>
      <c r="E359" s="12" t="s">
        <v>1880</v>
      </c>
      <c r="F359" s="12" t="s">
        <v>1952</v>
      </c>
      <c r="G359" s="17">
        <v>3</v>
      </c>
      <c r="H359" s="20">
        <v>158.72</v>
      </c>
      <c r="I359" s="23">
        <v>0.13</v>
      </c>
      <c r="J359" s="25">
        <v>414.25920000000002</v>
      </c>
      <c r="K359" s="25" t="str">
        <f>VLOOKUP(C359,Table5[#All],8,0)</f>
        <v>Platinum</v>
      </c>
      <c r="L359" s="13" t="str">
        <f>VLOOKUP(C359,Table5[#All],4,0)</f>
        <v>Female</v>
      </c>
      <c r="M359" s="12" t="str">
        <f>VLOOKUP(D359,Table2[#All],2,0)</f>
        <v>Decorative Floor Vase</v>
      </c>
      <c r="N359" s="12" t="str">
        <f>VLOOKUP(D359,Table2[#All],3)</f>
        <v>Home</v>
      </c>
      <c r="O359" s="12" t="str">
        <f>VLOOKUP(D359,Table2[#All],4,0)</f>
        <v>Decor</v>
      </c>
      <c r="P359" s="12" t="str">
        <f>VLOOKUP(D359,Table2[#All],5,0)</f>
        <v>Khan, Jones and Paul</v>
      </c>
      <c r="Q359" s="12" t="str">
        <f>VLOOKUP(E359,Table6[#All],2,0)</f>
        <v>Rivera-Warner</v>
      </c>
      <c r="R359" s="12" t="str">
        <f>VLOOKUP(E359,Table6[#All],5,0)</f>
        <v>Flagship</v>
      </c>
      <c r="S359" s="12" t="str">
        <f>VLOOKUP(E359,Table6[#All],3,0)</f>
        <v>East</v>
      </c>
      <c r="T359" s="12" t="str">
        <f>VLOOKUP(E359,Table6[#All],4,0)</f>
        <v>Washingtonfurt</v>
      </c>
    </row>
    <row r="360" spans="1:20" x14ac:dyDescent="0.3">
      <c r="A360" s="11" t="s">
        <v>2316</v>
      </c>
      <c r="B360" s="12">
        <v>45413</v>
      </c>
      <c r="C360" s="12" t="s">
        <v>691</v>
      </c>
      <c r="D360" s="12" t="s">
        <v>1755</v>
      </c>
      <c r="E360" s="12" t="s">
        <v>1932</v>
      </c>
      <c r="F360" s="12" t="s">
        <v>1957</v>
      </c>
      <c r="G360" s="17">
        <v>4</v>
      </c>
      <c r="H360" s="20">
        <v>537.15</v>
      </c>
      <c r="I360" s="23">
        <v>0.06</v>
      </c>
      <c r="J360" s="25">
        <v>2019.684</v>
      </c>
      <c r="K360" s="25" t="str">
        <f>VLOOKUP(C360,Table5[#All],8,0)</f>
        <v>Silver</v>
      </c>
      <c r="L360" s="13" t="str">
        <f>VLOOKUP(C360,Table5[#All],4,0)</f>
        <v>Male</v>
      </c>
      <c r="M360" s="12" t="str">
        <f>VLOOKUP(D360,Table2[#All],2,0)</f>
        <v>Luxury Perfume Spray</v>
      </c>
      <c r="N360" s="12" t="str">
        <f>VLOOKUP(D360,Table2[#All],3)</f>
        <v>Beauty</v>
      </c>
      <c r="O360" s="12" t="str">
        <f>VLOOKUP(D360,Table2[#All],4,0)</f>
        <v>Fragrance</v>
      </c>
      <c r="P360" s="12" t="str">
        <f>VLOOKUP(D360,Table2[#All],5,0)</f>
        <v>Gibson, Green and Lopez</v>
      </c>
      <c r="Q360" s="12" t="str">
        <f>VLOOKUP(E360,Table6[#All],2,0)</f>
        <v>Frederick-Wright</v>
      </c>
      <c r="R360" s="12" t="str">
        <f>VLOOKUP(E360,Table6[#All],5,0)</f>
        <v>Flagship</v>
      </c>
      <c r="S360" s="12" t="str">
        <f>VLOOKUP(E360,Table6[#All],3,0)</f>
        <v>West</v>
      </c>
      <c r="T360" s="12" t="str">
        <f>VLOOKUP(E360,Table6[#All],4,0)</f>
        <v>New Jimmymouth</v>
      </c>
    </row>
    <row r="361" spans="1:20" x14ac:dyDescent="0.3">
      <c r="A361" s="11" t="s">
        <v>2317</v>
      </c>
      <c r="B361" s="12">
        <v>45480</v>
      </c>
      <c r="C361" s="12" t="s">
        <v>1306</v>
      </c>
      <c r="D361" s="12" t="s">
        <v>1696</v>
      </c>
      <c r="E361" s="12" t="s">
        <v>1914</v>
      </c>
      <c r="F361" s="12" t="s">
        <v>1957</v>
      </c>
      <c r="G361" s="17">
        <v>3</v>
      </c>
      <c r="H361" s="20">
        <v>771.7</v>
      </c>
      <c r="I361" s="23">
        <v>0.05</v>
      </c>
      <c r="J361" s="25">
        <v>2199.3449999999998</v>
      </c>
      <c r="K361" s="25" t="str">
        <f>VLOOKUP(C361,Table5[#All],8,0)</f>
        <v>Bronze</v>
      </c>
      <c r="L361" s="13" t="str">
        <f>VLOOKUP(C361,Table5[#All],4,0)</f>
        <v>Female</v>
      </c>
      <c r="M361" s="12" t="str">
        <f>VLOOKUP(D361,Table2[#All],2,0)</f>
        <v>Yoga Exercise Mat</v>
      </c>
      <c r="N361" s="12" t="str">
        <f>VLOOKUP(D361,Table2[#All],3)</f>
        <v>Sports</v>
      </c>
      <c r="O361" s="12" t="str">
        <f>VLOOKUP(D361,Table2[#All],4,0)</f>
        <v>Fitness</v>
      </c>
      <c r="P361" s="12" t="str">
        <f>VLOOKUP(D361,Table2[#All],5,0)</f>
        <v>Carroll, Long and Mendoza</v>
      </c>
      <c r="Q361" s="12" t="str">
        <f>VLOOKUP(E361,Table6[#All],2,0)</f>
        <v>Moore, Padilla and Butler</v>
      </c>
      <c r="R361" s="12" t="str">
        <f>VLOOKUP(E361,Table6[#All],5,0)</f>
        <v>Flagship</v>
      </c>
      <c r="S361" s="12" t="str">
        <f>VLOOKUP(E361,Table6[#All],3,0)</f>
        <v>South</v>
      </c>
      <c r="T361" s="12" t="str">
        <f>VLOOKUP(E361,Table6[#All],4,0)</f>
        <v>East Johnstad</v>
      </c>
    </row>
    <row r="362" spans="1:20" x14ac:dyDescent="0.3">
      <c r="A362" s="11" t="s">
        <v>2318</v>
      </c>
      <c r="B362" s="12">
        <v>45610</v>
      </c>
      <c r="C362" s="12" t="s">
        <v>385</v>
      </c>
      <c r="D362" s="12" t="s">
        <v>1840</v>
      </c>
      <c r="E362" s="12" t="s">
        <v>1885</v>
      </c>
      <c r="F362" s="12" t="s">
        <v>1954</v>
      </c>
      <c r="G362" s="17">
        <v>4</v>
      </c>
      <c r="H362" s="20">
        <v>677.25</v>
      </c>
      <c r="I362" s="23">
        <v>0.14000000000000001</v>
      </c>
      <c r="J362" s="25">
        <v>2329.7399999999998</v>
      </c>
      <c r="K362" s="25" t="str">
        <f>VLOOKUP(C362,Table5[#All],8,0)</f>
        <v>Bronze</v>
      </c>
      <c r="L362" s="13" t="str">
        <f>VLOOKUP(C362,Table5[#All],4,0)</f>
        <v>Male</v>
      </c>
      <c r="M362" s="12" t="str">
        <f>VLOOKUP(D362,Table2[#All],2,0)</f>
        <v>Sports Wrist Sweatbands</v>
      </c>
      <c r="N362" s="12" t="str">
        <f>VLOOKUP(D362,Table2[#All],3)</f>
        <v>Sports</v>
      </c>
      <c r="O362" s="12" t="str">
        <f>VLOOKUP(D362,Table2[#All],4,0)</f>
        <v>Accessories</v>
      </c>
      <c r="P362" s="12" t="str">
        <f>VLOOKUP(D362,Table2[#All],5,0)</f>
        <v>Olsen-Daniels</v>
      </c>
      <c r="Q362" s="12" t="str">
        <f>VLOOKUP(E362,Table6[#All],2,0)</f>
        <v>Martinez, Adkins and Johnson</v>
      </c>
      <c r="R362" s="12" t="str">
        <f>VLOOKUP(E362,Table6[#All],5,0)</f>
        <v>Flagship</v>
      </c>
      <c r="S362" s="12" t="str">
        <f>VLOOKUP(E362,Table6[#All],3,0)</f>
        <v>North</v>
      </c>
      <c r="T362" s="12" t="str">
        <f>VLOOKUP(E362,Table6[#All],4,0)</f>
        <v>Danielmouth</v>
      </c>
    </row>
    <row r="363" spans="1:20" x14ac:dyDescent="0.3">
      <c r="A363" s="11" t="s">
        <v>2319</v>
      </c>
      <c r="B363" s="12">
        <v>45763</v>
      </c>
      <c r="C363" s="12" t="s">
        <v>367</v>
      </c>
      <c r="D363" s="12" t="s">
        <v>1870</v>
      </c>
      <c r="E363" s="12" t="s">
        <v>1920</v>
      </c>
      <c r="F363" s="12" t="s">
        <v>1957</v>
      </c>
      <c r="G363" s="17">
        <v>1</v>
      </c>
      <c r="H363" s="20">
        <v>645.48</v>
      </c>
      <c r="I363" s="23">
        <v>0.26</v>
      </c>
      <c r="J363" s="25">
        <v>477.65519999999998</v>
      </c>
      <c r="K363" s="25" t="str">
        <f>VLOOKUP(C363,Table5[#All],8,0)</f>
        <v>Bronze</v>
      </c>
      <c r="L363" s="13" t="str">
        <f>VLOOKUP(C363,Table5[#All],4,0)</f>
        <v>Female</v>
      </c>
      <c r="M363" s="12" t="str">
        <f>VLOOKUP(D363,Table2[#All],2,0)</f>
        <v>Portable Bluetooth Speaker</v>
      </c>
      <c r="N363" s="12" t="str">
        <f>VLOOKUP(D363,Table2[#All],3)</f>
        <v>Electronics</v>
      </c>
      <c r="O363" s="12" t="str">
        <f>VLOOKUP(D363,Table2[#All],4,0)</f>
        <v>Audio</v>
      </c>
      <c r="P363" s="12" t="str">
        <f>VLOOKUP(D363,Table2[#All],5,0)</f>
        <v>Flores-King</v>
      </c>
      <c r="Q363" s="12" t="str">
        <f>VLOOKUP(E363,Table6[#All],2,0)</f>
        <v>Aguirre-Keller</v>
      </c>
      <c r="R363" s="12" t="str">
        <f>VLOOKUP(E363,Table6[#All],5,0)</f>
        <v>Online</v>
      </c>
      <c r="S363" s="12" t="str">
        <f>VLOOKUP(E363,Table6[#All],3,0)</f>
        <v>South</v>
      </c>
      <c r="T363" s="12" t="str">
        <f>VLOOKUP(E363,Table6[#All],4,0)</f>
        <v>Lake Michael</v>
      </c>
    </row>
    <row r="364" spans="1:20" x14ac:dyDescent="0.3">
      <c r="A364" s="11" t="s">
        <v>2320</v>
      </c>
      <c r="B364" s="12">
        <v>45856</v>
      </c>
      <c r="C364" s="12" t="s">
        <v>1138</v>
      </c>
      <c r="D364" s="12" t="s">
        <v>1795</v>
      </c>
      <c r="E364" s="12" t="s">
        <v>1889</v>
      </c>
      <c r="F364" s="12" t="s">
        <v>1957</v>
      </c>
      <c r="G364" s="17">
        <v>2</v>
      </c>
      <c r="H364" s="20">
        <v>934</v>
      </c>
      <c r="I364" s="23">
        <v>0.3</v>
      </c>
      <c r="J364" s="25">
        <v>1307.5999999999999</v>
      </c>
      <c r="K364" s="25" t="str">
        <f>VLOOKUP(C364,Table5[#All],8,0)</f>
        <v>Platinum</v>
      </c>
      <c r="L364" s="13" t="str">
        <f>VLOOKUP(C364,Table5[#All],4,0)</f>
        <v>Male</v>
      </c>
      <c r="M364" s="12" t="str">
        <f>VLOOKUP(D364,Table2[#All],2,0)</f>
        <v>Shin Guards – Adult</v>
      </c>
      <c r="N364" s="12" t="str">
        <f>VLOOKUP(D364,Table2[#All],3)</f>
        <v>Sports</v>
      </c>
      <c r="O364" s="12" t="str">
        <f>VLOOKUP(D364,Table2[#All],4,0)</f>
        <v>Team Sports</v>
      </c>
      <c r="P364" s="12" t="str">
        <f>VLOOKUP(D364,Table2[#All],5,0)</f>
        <v>French Ltd</v>
      </c>
      <c r="Q364" s="12" t="str">
        <f>VLOOKUP(E364,Table6[#All],2,0)</f>
        <v>Black-Horn</v>
      </c>
      <c r="R364" s="12" t="str">
        <f>VLOOKUP(E364,Table6[#All],5,0)</f>
        <v>Outlet</v>
      </c>
      <c r="S364" s="12" t="str">
        <f>VLOOKUP(E364,Table6[#All],3,0)</f>
        <v>South</v>
      </c>
      <c r="T364" s="12" t="str">
        <f>VLOOKUP(E364,Table6[#All],4,0)</f>
        <v>North Nancyview</v>
      </c>
    </row>
    <row r="365" spans="1:20" x14ac:dyDescent="0.3">
      <c r="A365" s="11" t="s">
        <v>2321</v>
      </c>
      <c r="B365" s="12">
        <v>45712</v>
      </c>
      <c r="C365" s="12" t="s">
        <v>1060</v>
      </c>
      <c r="D365" s="12" t="s">
        <v>1711</v>
      </c>
      <c r="E365" s="12" t="s">
        <v>1889</v>
      </c>
      <c r="F365" s="12" t="s">
        <v>1952</v>
      </c>
      <c r="G365" s="17">
        <v>1</v>
      </c>
      <c r="H365" s="20">
        <v>669.53</v>
      </c>
      <c r="I365" s="23">
        <v>0.2</v>
      </c>
      <c r="J365" s="25">
        <v>535.62400000000002</v>
      </c>
      <c r="K365" s="25" t="str">
        <f>VLOOKUP(C365,Table5[#All],8,0)</f>
        <v>Silver</v>
      </c>
      <c r="L365" s="13" t="str">
        <f>VLOOKUP(C365,Table5[#All],4,0)</f>
        <v>Female</v>
      </c>
      <c r="M365" s="12" t="str">
        <f>VLOOKUP(D365,Table2[#All],2,0)</f>
        <v>Men's Winter Jacket</v>
      </c>
      <c r="N365" s="12" t="str">
        <f>VLOOKUP(D365,Table2[#All],3)</f>
        <v>Clothing</v>
      </c>
      <c r="O365" s="12" t="str">
        <f>VLOOKUP(D365,Table2[#All],4,0)</f>
        <v>Outerwear</v>
      </c>
      <c r="P365" s="12" t="str">
        <f>VLOOKUP(D365,Table2[#All],5,0)</f>
        <v>Kelly, Smith and Perez</v>
      </c>
      <c r="Q365" s="12" t="str">
        <f>VLOOKUP(E365,Table6[#All],2,0)</f>
        <v>Black-Horn</v>
      </c>
      <c r="R365" s="12" t="str">
        <f>VLOOKUP(E365,Table6[#All],5,0)</f>
        <v>Outlet</v>
      </c>
      <c r="S365" s="12" t="str">
        <f>VLOOKUP(E365,Table6[#All],3,0)</f>
        <v>South</v>
      </c>
      <c r="T365" s="12" t="str">
        <f>VLOOKUP(E365,Table6[#All],4,0)</f>
        <v>North Nancyview</v>
      </c>
    </row>
    <row r="366" spans="1:20" x14ac:dyDescent="0.3">
      <c r="A366" s="11" t="s">
        <v>2322</v>
      </c>
      <c r="B366" s="12">
        <v>45723</v>
      </c>
      <c r="C366" s="12" t="s">
        <v>709</v>
      </c>
      <c r="D366" s="12" t="s">
        <v>1676</v>
      </c>
      <c r="E366" s="12" t="s">
        <v>1938</v>
      </c>
      <c r="F366" s="12" t="s">
        <v>1957</v>
      </c>
      <c r="G366" s="17">
        <v>1</v>
      </c>
      <c r="H366" s="20">
        <v>213.69</v>
      </c>
      <c r="I366" s="23">
        <v>0.28000000000000003</v>
      </c>
      <c r="J366" s="25">
        <v>153.85679999999999</v>
      </c>
      <c r="K366" s="25" t="str">
        <f>VLOOKUP(C366,Table5[#All],8,0)</f>
        <v>Platinum</v>
      </c>
      <c r="L366" s="13" t="str">
        <f>VLOOKUP(C366,Table5[#All],4,0)</f>
        <v>Male</v>
      </c>
      <c r="M366" s="12" t="str">
        <f>VLOOKUP(D366,Table2[#All],2,0)</f>
        <v>Bedroom Table Lamp</v>
      </c>
      <c r="N366" s="12" t="str">
        <f>VLOOKUP(D366,Table2[#All],3)</f>
        <v>Home</v>
      </c>
      <c r="O366" s="12" t="str">
        <f>VLOOKUP(D366,Table2[#All],4,0)</f>
        <v>Lighting</v>
      </c>
      <c r="P366" s="12" t="str">
        <f>VLOOKUP(D366,Table2[#All],5,0)</f>
        <v>Jones LLC</v>
      </c>
      <c r="Q366" s="12" t="str">
        <f>VLOOKUP(E366,Table6[#All],2,0)</f>
        <v>Guerrero-Schmitt</v>
      </c>
      <c r="R366" s="12" t="str">
        <f>VLOOKUP(E366,Table6[#All],5,0)</f>
        <v>Flagship</v>
      </c>
      <c r="S366" s="12" t="str">
        <f>VLOOKUP(E366,Table6[#All],3,0)</f>
        <v>East</v>
      </c>
      <c r="T366" s="12" t="str">
        <f>VLOOKUP(E366,Table6[#All],4,0)</f>
        <v>East Stevechester</v>
      </c>
    </row>
    <row r="367" spans="1:20" x14ac:dyDescent="0.3">
      <c r="A367" s="11" t="s">
        <v>2323</v>
      </c>
      <c r="B367" s="12">
        <v>45706</v>
      </c>
      <c r="C367" s="12" t="s">
        <v>285</v>
      </c>
      <c r="D367" s="12" t="s">
        <v>1631</v>
      </c>
      <c r="E367" s="12" t="s">
        <v>1941</v>
      </c>
      <c r="F367" s="12" t="s">
        <v>1954</v>
      </c>
      <c r="G367" s="17">
        <v>2</v>
      </c>
      <c r="H367" s="20">
        <v>99.1</v>
      </c>
      <c r="I367" s="23">
        <v>0.2</v>
      </c>
      <c r="J367" s="25">
        <v>158.56</v>
      </c>
      <c r="K367" s="25" t="str">
        <f>VLOOKUP(C367,Table5[#All],8,0)</f>
        <v>Gold</v>
      </c>
      <c r="L367" s="13" t="str">
        <f>VLOOKUP(C367,Table5[#All],4,0)</f>
        <v>Male</v>
      </c>
      <c r="M367" s="12" t="str">
        <f>VLOOKUP(D367,Table2[#All],2,0)</f>
        <v>Multi-Purpose Storage Box</v>
      </c>
      <c r="N367" s="12" t="str">
        <f>VLOOKUP(D367,Table2[#All],3)</f>
        <v>Home</v>
      </c>
      <c r="O367" s="12" t="str">
        <f>VLOOKUP(D367,Table2[#All],4,0)</f>
        <v>Storage</v>
      </c>
      <c r="P367" s="12" t="str">
        <f>VLOOKUP(D367,Table2[#All],5,0)</f>
        <v>Gardner-Montes</v>
      </c>
      <c r="Q367" s="12" t="str">
        <f>VLOOKUP(E367,Table6[#All],2,0)</f>
        <v>Mann-Austin</v>
      </c>
      <c r="R367" s="12" t="str">
        <f>VLOOKUP(E367,Table6[#All],5,0)</f>
        <v>Online</v>
      </c>
      <c r="S367" s="12" t="str">
        <f>VLOOKUP(E367,Table6[#All],3,0)</f>
        <v>East</v>
      </c>
      <c r="T367" s="12" t="str">
        <f>VLOOKUP(E367,Table6[#All],4,0)</f>
        <v>Vasquezborough</v>
      </c>
    </row>
    <row r="368" spans="1:20" x14ac:dyDescent="0.3">
      <c r="A368" s="11" t="s">
        <v>2324</v>
      </c>
      <c r="B368" s="12">
        <v>45469</v>
      </c>
      <c r="C368" s="12" t="s">
        <v>1168</v>
      </c>
      <c r="D368" s="12" t="s">
        <v>1682</v>
      </c>
      <c r="E368" s="12" t="s">
        <v>1932</v>
      </c>
      <c r="F368" s="12" t="s">
        <v>1957</v>
      </c>
      <c r="G368" s="17">
        <v>1</v>
      </c>
      <c r="H368" s="20">
        <v>628.98</v>
      </c>
      <c r="I368" s="23">
        <v>0.03</v>
      </c>
      <c r="J368" s="25">
        <v>610.11059999999998</v>
      </c>
      <c r="K368" s="25" t="str">
        <f>VLOOKUP(C368,Table5[#All],8,0)</f>
        <v>Silver</v>
      </c>
      <c r="L368" s="13" t="str">
        <f>VLOOKUP(C368,Table5[#All],4,0)</f>
        <v>Male</v>
      </c>
      <c r="M368" s="12" t="str">
        <f>VLOOKUP(D368,Table2[#All],2,0)</f>
        <v>Men's Casual Sneakers</v>
      </c>
      <c r="N368" s="12" t="str">
        <f>VLOOKUP(D368,Table2[#All],3)</f>
        <v>Clothing</v>
      </c>
      <c r="O368" s="12" t="str">
        <f>VLOOKUP(D368,Table2[#All],4,0)</f>
        <v>Footwear</v>
      </c>
      <c r="P368" s="12" t="str">
        <f>VLOOKUP(D368,Table2[#All],5,0)</f>
        <v>Hogan-Lee</v>
      </c>
      <c r="Q368" s="12" t="str">
        <f>VLOOKUP(E368,Table6[#All],2,0)</f>
        <v>Frederick-Wright</v>
      </c>
      <c r="R368" s="12" t="str">
        <f>VLOOKUP(E368,Table6[#All],5,0)</f>
        <v>Flagship</v>
      </c>
      <c r="S368" s="12" t="str">
        <f>VLOOKUP(E368,Table6[#All],3,0)</f>
        <v>West</v>
      </c>
      <c r="T368" s="12" t="str">
        <f>VLOOKUP(E368,Table6[#All],4,0)</f>
        <v>New Jimmymouth</v>
      </c>
    </row>
    <row r="369" spans="1:20" x14ac:dyDescent="0.3">
      <c r="A369" s="11" t="s">
        <v>2325</v>
      </c>
      <c r="B369" s="12">
        <v>45711</v>
      </c>
      <c r="C369" s="12" t="s">
        <v>311</v>
      </c>
      <c r="D369" s="12" t="s">
        <v>1828</v>
      </c>
      <c r="E369" s="12" t="s">
        <v>1897</v>
      </c>
      <c r="F369" s="12" t="s">
        <v>1952</v>
      </c>
      <c r="G369" s="17">
        <v>3</v>
      </c>
      <c r="H369" s="20">
        <v>944.64</v>
      </c>
      <c r="I369" s="23">
        <v>0.26</v>
      </c>
      <c r="J369" s="25">
        <v>2097.1008000000002</v>
      </c>
      <c r="K369" s="25" t="str">
        <f>VLOOKUP(C369,Table5[#All],8,0)</f>
        <v>Silver</v>
      </c>
      <c r="L369" s="13" t="str">
        <f>VLOOKUP(C369,Table5[#All],4,0)</f>
        <v>Male</v>
      </c>
      <c r="M369" s="12" t="str">
        <f>VLOOKUP(D369,Table2[#All],2,0)</f>
        <v>Wooden Bookshelf</v>
      </c>
      <c r="N369" s="12" t="str">
        <f>VLOOKUP(D369,Table2[#All],3)</f>
        <v>Home</v>
      </c>
      <c r="O369" s="12" t="str">
        <f>VLOOKUP(D369,Table2[#All],4,0)</f>
        <v>Furniture</v>
      </c>
      <c r="P369" s="12" t="str">
        <f>VLOOKUP(D369,Table2[#All],5,0)</f>
        <v>Collins-Stephenson</v>
      </c>
      <c r="Q369" s="12" t="str">
        <f>VLOOKUP(E369,Table6[#All],2,0)</f>
        <v>Alexander Group</v>
      </c>
      <c r="R369" s="12" t="str">
        <f>VLOOKUP(E369,Table6[#All],5,0)</f>
        <v>Online</v>
      </c>
      <c r="S369" s="12" t="str">
        <f>VLOOKUP(E369,Table6[#All],3,0)</f>
        <v>South</v>
      </c>
      <c r="T369" s="12" t="str">
        <f>VLOOKUP(E369,Table6[#All],4,0)</f>
        <v>Port Sharon</v>
      </c>
    </row>
    <row r="370" spans="1:20" x14ac:dyDescent="0.3">
      <c r="A370" s="11" t="s">
        <v>2326</v>
      </c>
      <c r="B370" s="12">
        <v>45823</v>
      </c>
      <c r="C370" s="12" t="s">
        <v>1462</v>
      </c>
      <c r="D370" s="12" t="s">
        <v>1855</v>
      </c>
      <c r="E370" s="12" t="s">
        <v>1922</v>
      </c>
      <c r="F370" s="12" t="s">
        <v>1957</v>
      </c>
      <c r="G370" s="17">
        <v>2</v>
      </c>
      <c r="H370" s="20">
        <v>121.7</v>
      </c>
      <c r="I370" s="23">
        <v>0.06</v>
      </c>
      <c r="J370" s="25">
        <v>228.79599999999999</v>
      </c>
      <c r="K370" s="25" t="str">
        <f>VLOOKUP(C370,Table5[#All],8,0)</f>
        <v>Platinum</v>
      </c>
      <c r="L370" s="13" t="str">
        <f>VLOOKUP(C370,Table5[#All],4,0)</f>
        <v>Male</v>
      </c>
      <c r="M370" s="12" t="str">
        <f>VLOOKUP(D370,Table2[#All],2,0)</f>
        <v>USB-C Laptop Charger</v>
      </c>
      <c r="N370" s="12" t="str">
        <f>VLOOKUP(D370,Table2[#All],3)</f>
        <v>Electronics</v>
      </c>
      <c r="O370" s="12" t="str">
        <f>VLOOKUP(D370,Table2[#All],4,0)</f>
        <v>Computer</v>
      </c>
      <c r="P370" s="12" t="str">
        <f>VLOOKUP(D370,Table2[#All],5,0)</f>
        <v>Martin LLC</v>
      </c>
      <c r="Q370" s="12" t="str">
        <f>VLOOKUP(E370,Table6[#All],2,0)</f>
        <v>Thomas, Bridges and Harris</v>
      </c>
      <c r="R370" s="12" t="str">
        <f>VLOOKUP(E370,Table6[#All],5,0)</f>
        <v>Online</v>
      </c>
      <c r="S370" s="12" t="str">
        <f>VLOOKUP(E370,Table6[#All],3,0)</f>
        <v>North</v>
      </c>
      <c r="T370" s="12" t="str">
        <f>VLOOKUP(E370,Table6[#All],4,0)</f>
        <v>Sabrinatown</v>
      </c>
    </row>
    <row r="371" spans="1:20" x14ac:dyDescent="0.3">
      <c r="A371" s="11" t="s">
        <v>2327</v>
      </c>
      <c r="B371" s="12">
        <v>45217</v>
      </c>
      <c r="C371" s="12" t="s">
        <v>1397</v>
      </c>
      <c r="D371" s="12" t="s">
        <v>1770</v>
      </c>
      <c r="E371" s="12" t="s">
        <v>1894</v>
      </c>
      <c r="F371" s="12" t="s">
        <v>1954</v>
      </c>
      <c r="G371" s="17">
        <v>4</v>
      </c>
      <c r="H371" s="20">
        <v>269.49</v>
      </c>
      <c r="I371" s="23">
        <v>7.0000000000000007E-2</v>
      </c>
      <c r="J371" s="25">
        <v>1002.5028</v>
      </c>
      <c r="K371" s="25" t="str">
        <f>VLOOKUP(C371,Table5[#All],8,0)</f>
        <v>Bronze</v>
      </c>
      <c r="L371" s="13" t="str">
        <f>VLOOKUP(C371,Table5[#All],4,0)</f>
        <v>Female</v>
      </c>
      <c r="M371" s="12" t="str">
        <f>VLOOKUP(D371,Table2[#All],2,0)</f>
        <v>Adjustable Dumbbells 20kg</v>
      </c>
      <c r="N371" s="12" t="str">
        <f>VLOOKUP(D371,Table2[#All],3)</f>
        <v>Sports</v>
      </c>
      <c r="O371" s="12" t="str">
        <f>VLOOKUP(D371,Table2[#All],4,0)</f>
        <v>Fitness</v>
      </c>
      <c r="P371" s="12" t="str">
        <f>VLOOKUP(D371,Table2[#All],5,0)</f>
        <v>Montgomery, Benton and Miller</v>
      </c>
      <c r="Q371" s="12" t="str">
        <f>VLOOKUP(E371,Table6[#All],2,0)</f>
        <v>Johnson-Wright</v>
      </c>
      <c r="R371" s="12" t="str">
        <f>VLOOKUP(E371,Table6[#All],5,0)</f>
        <v>Outlet</v>
      </c>
      <c r="S371" s="12" t="str">
        <f>VLOOKUP(E371,Table6[#All],3,0)</f>
        <v>North</v>
      </c>
      <c r="T371" s="12" t="str">
        <f>VLOOKUP(E371,Table6[#All],4,0)</f>
        <v>Hoodberg</v>
      </c>
    </row>
    <row r="372" spans="1:20" x14ac:dyDescent="0.3">
      <c r="A372" s="11" t="s">
        <v>2328</v>
      </c>
      <c r="B372" s="12">
        <v>45733</v>
      </c>
      <c r="C372" s="12" t="s">
        <v>357</v>
      </c>
      <c r="D372" s="12" t="s">
        <v>1635</v>
      </c>
      <c r="E372" s="12" t="s">
        <v>1938</v>
      </c>
      <c r="F372" s="12" t="s">
        <v>1952</v>
      </c>
      <c r="G372" s="17">
        <v>1</v>
      </c>
      <c r="H372" s="20">
        <v>678.2</v>
      </c>
      <c r="I372" s="23">
        <v>0.14000000000000001</v>
      </c>
      <c r="J372" s="25">
        <v>583.25200000000007</v>
      </c>
      <c r="K372" s="25" t="str">
        <f>VLOOKUP(C372,Table5[#All],8,0)</f>
        <v>Silver</v>
      </c>
      <c r="L372" s="13" t="str">
        <f>VLOOKUP(C372,Table5[#All],4,0)</f>
        <v>Male</v>
      </c>
      <c r="M372" s="12" t="str">
        <f>VLOOKUP(D372,Table2[#All],2,0)</f>
        <v>Carbon Fiber Tennis Racket</v>
      </c>
      <c r="N372" s="12" t="str">
        <f>VLOOKUP(D372,Table2[#All],3)</f>
        <v>Sports</v>
      </c>
      <c r="O372" s="12" t="str">
        <f>VLOOKUP(D372,Table2[#All],4,0)</f>
        <v>Equipment</v>
      </c>
      <c r="P372" s="12" t="str">
        <f>VLOOKUP(D372,Table2[#All],5,0)</f>
        <v>Flores, Pineda and Rodriguez</v>
      </c>
      <c r="Q372" s="12" t="str">
        <f>VLOOKUP(E372,Table6[#All],2,0)</f>
        <v>Guerrero-Schmitt</v>
      </c>
      <c r="R372" s="12" t="str">
        <f>VLOOKUP(E372,Table6[#All],5,0)</f>
        <v>Flagship</v>
      </c>
      <c r="S372" s="12" t="str">
        <f>VLOOKUP(E372,Table6[#All],3,0)</f>
        <v>East</v>
      </c>
      <c r="T372" s="12" t="str">
        <f>VLOOKUP(E372,Table6[#All],4,0)</f>
        <v>East Stevechester</v>
      </c>
    </row>
    <row r="373" spans="1:20" x14ac:dyDescent="0.3">
      <c r="A373" s="11" t="s">
        <v>2329</v>
      </c>
      <c r="B373" s="12">
        <v>45520</v>
      </c>
      <c r="C373" s="12" t="s">
        <v>753</v>
      </c>
      <c r="D373" s="12" t="s">
        <v>1846</v>
      </c>
      <c r="E373" s="12" t="s">
        <v>1925</v>
      </c>
      <c r="F373" s="12" t="s">
        <v>1957</v>
      </c>
      <c r="G373" s="17">
        <v>1</v>
      </c>
      <c r="H373" s="20">
        <v>752.45</v>
      </c>
      <c r="I373" s="23">
        <v>0.21</v>
      </c>
      <c r="J373" s="25">
        <v>594.43550000000005</v>
      </c>
      <c r="K373" s="25" t="str">
        <f>VLOOKUP(C373,Table5[#All],8,0)</f>
        <v>Bronze</v>
      </c>
      <c r="L373" s="13" t="str">
        <f>VLOOKUP(C373,Table5[#All],4,0)</f>
        <v>Female</v>
      </c>
      <c r="M373" s="12" t="str">
        <f>VLOOKUP(D373,Table2[#All],2,0)</f>
        <v>Gaming Mouse Pad XL</v>
      </c>
      <c r="N373" s="12" t="str">
        <f>VLOOKUP(D373,Table2[#All],3)</f>
        <v>Electronics</v>
      </c>
      <c r="O373" s="12" t="str">
        <f>VLOOKUP(D373,Table2[#All],4,0)</f>
        <v>Accessories</v>
      </c>
      <c r="P373" s="12" t="str">
        <f>VLOOKUP(D373,Table2[#All],5,0)</f>
        <v>Sharp, Taylor and Rodriguez</v>
      </c>
      <c r="Q373" s="12" t="str">
        <f>VLOOKUP(E373,Table6[#All],2,0)</f>
        <v>Gardner, Humphrey and Contreras</v>
      </c>
      <c r="R373" s="12" t="str">
        <f>VLOOKUP(E373,Table6[#All],5,0)</f>
        <v>Flagship</v>
      </c>
      <c r="S373" s="12" t="str">
        <f>VLOOKUP(E373,Table6[#All],3,0)</f>
        <v>East</v>
      </c>
      <c r="T373" s="12" t="str">
        <f>VLOOKUP(E373,Table6[#All],4,0)</f>
        <v>Johnsonville</v>
      </c>
    </row>
    <row r="374" spans="1:20" x14ac:dyDescent="0.3">
      <c r="A374" s="11" t="s">
        <v>2330</v>
      </c>
      <c r="B374" s="12">
        <v>45373</v>
      </c>
      <c r="C374" s="12" t="s">
        <v>151</v>
      </c>
      <c r="D374" s="12" t="s">
        <v>1858</v>
      </c>
      <c r="E374" s="12" t="s">
        <v>1925</v>
      </c>
      <c r="F374" s="12" t="s">
        <v>1952</v>
      </c>
      <c r="G374" s="17">
        <v>2</v>
      </c>
      <c r="H374" s="20">
        <v>209.66</v>
      </c>
      <c r="I374" s="23">
        <v>0.21</v>
      </c>
      <c r="J374" s="25">
        <v>331.26280000000003</v>
      </c>
      <c r="K374" s="25" t="str">
        <f>VLOOKUP(C374,Table5[#All],8,0)</f>
        <v>Platinum</v>
      </c>
      <c r="L374" s="13" t="str">
        <f>VLOOKUP(C374,Table5[#All],4,0)</f>
        <v>Female</v>
      </c>
      <c r="M374" s="12" t="str">
        <f>VLOOKUP(D374,Table2[#All],2,0)</f>
        <v>Vitamin E Body Lotion</v>
      </c>
      <c r="N374" s="12" t="str">
        <f>VLOOKUP(D374,Table2[#All],3)</f>
        <v>Beauty</v>
      </c>
      <c r="O374" s="12" t="str">
        <f>VLOOKUP(D374,Table2[#All],4,0)</f>
        <v>Skincare</v>
      </c>
      <c r="P374" s="12" t="str">
        <f>VLOOKUP(D374,Table2[#All],5,0)</f>
        <v>Hoffman-Williams</v>
      </c>
      <c r="Q374" s="12" t="str">
        <f>VLOOKUP(E374,Table6[#All],2,0)</f>
        <v>Gardner, Humphrey and Contreras</v>
      </c>
      <c r="R374" s="12" t="str">
        <f>VLOOKUP(E374,Table6[#All],5,0)</f>
        <v>Flagship</v>
      </c>
      <c r="S374" s="12" t="str">
        <f>VLOOKUP(E374,Table6[#All],3,0)</f>
        <v>East</v>
      </c>
      <c r="T374" s="12" t="str">
        <f>VLOOKUP(E374,Table6[#All],4,0)</f>
        <v>Johnsonville</v>
      </c>
    </row>
    <row r="375" spans="1:20" x14ac:dyDescent="0.3">
      <c r="A375" s="11" t="s">
        <v>2331</v>
      </c>
      <c r="B375" s="12">
        <v>45688</v>
      </c>
      <c r="C375" s="12" t="s">
        <v>544</v>
      </c>
      <c r="D375" s="12" t="s">
        <v>1867</v>
      </c>
      <c r="E375" s="12" t="s">
        <v>1941</v>
      </c>
      <c r="F375" s="12" t="s">
        <v>1957</v>
      </c>
      <c r="G375" s="17">
        <v>2</v>
      </c>
      <c r="H375" s="20">
        <v>739.95</v>
      </c>
      <c r="I375" s="23">
        <v>0.1</v>
      </c>
      <c r="J375" s="25">
        <v>1331.91</v>
      </c>
      <c r="K375" s="25" t="str">
        <f>VLOOKUP(C375,Table5[#All],8,0)</f>
        <v>Silver</v>
      </c>
      <c r="L375" s="13" t="str">
        <f>VLOOKUP(C375,Table5[#All],4,0)</f>
        <v>Female</v>
      </c>
      <c r="M375" s="12" t="str">
        <f>VLOOKUP(D375,Table2[#All],2,0)</f>
        <v>Cricket Bat</v>
      </c>
      <c r="N375" s="12" t="str">
        <f>VLOOKUP(D375,Table2[#All],3)</f>
        <v>Sports</v>
      </c>
      <c r="O375" s="12" t="str">
        <f>VLOOKUP(D375,Table2[#All],4,0)</f>
        <v>Team Sports</v>
      </c>
      <c r="P375" s="12" t="str">
        <f>VLOOKUP(D375,Table2[#All],5,0)</f>
        <v>Khan LLC</v>
      </c>
      <c r="Q375" s="12" t="str">
        <f>VLOOKUP(E375,Table6[#All],2,0)</f>
        <v>Mann-Austin</v>
      </c>
      <c r="R375" s="12" t="str">
        <f>VLOOKUP(E375,Table6[#All],5,0)</f>
        <v>Online</v>
      </c>
      <c r="S375" s="12" t="str">
        <f>VLOOKUP(E375,Table6[#All],3,0)</f>
        <v>East</v>
      </c>
      <c r="T375" s="12" t="str">
        <f>VLOOKUP(E375,Table6[#All],4,0)</f>
        <v>Vasquezborough</v>
      </c>
    </row>
    <row r="376" spans="1:20" x14ac:dyDescent="0.3">
      <c r="A376" s="11" t="s">
        <v>2332</v>
      </c>
      <c r="B376" s="12">
        <v>45276</v>
      </c>
      <c r="C376" s="12" t="s">
        <v>1456</v>
      </c>
      <c r="D376" s="12" t="s">
        <v>1708</v>
      </c>
      <c r="E376" s="12" t="s">
        <v>1929</v>
      </c>
      <c r="F376" s="12" t="s">
        <v>1957</v>
      </c>
      <c r="G376" s="17">
        <v>1</v>
      </c>
      <c r="H376" s="20">
        <v>496.19</v>
      </c>
      <c r="I376" s="23">
        <v>0.08</v>
      </c>
      <c r="J376" s="25">
        <v>456.4948</v>
      </c>
      <c r="K376" s="25" t="str">
        <f>VLOOKUP(C376,Table5[#All],8,0)</f>
        <v>Gold</v>
      </c>
      <c r="L376" s="13" t="str">
        <f>VLOOKUP(C376,Table5[#All],4,0)</f>
        <v>Male</v>
      </c>
      <c r="M376" s="12" t="str">
        <f>VLOOKUP(D376,Table2[#All],2,0)</f>
        <v>High-Grip Football</v>
      </c>
      <c r="N376" s="12" t="str">
        <f>VLOOKUP(D376,Table2[#All],3)</f>
        <v>Sports</v>
      </c>
      <c r="O376" s="12" t="str">
        <f>VLOOKUP(D376,Table2[#All],4,0)</f>
        <v>Team Sports</v>
      </c>
      <c r="P376" s="12" t="str">
        <f>VLOOKUP(D376,Table2[#All],5,0)</f>
        <v>Bridges, Banks and Cummings</v>
      </c>
      <c r="Q376" s="12" t="str">
        <f>VLOOKUP(E376,Table6[#All],2,0)</f>
        <v>Shelton PLC</v>
      </c>
      <c r="R376" s="12" t="str">
        <f>VLOOKUP(E376,Table6[#All],5,0)</f>
        <v>Flagship</v>
      </c>
      <c r="S376" s="12" t="str">
        <f>VLOOKUP(E376,Table6[#All],3,0)</f>
        <v>North</v>
      </c>
      <c r="T376" s="12" t="str">
        <f>VLOOKUP(E376,Table6[#All],4,0)</f>
        <v>East Jenniferstad</v>
      </c>
    </row>
    <row r="377" spans="1:20" x14ac:dyDescent="0.3">
      <c r="A377" s="11" t="s">
        <v>2333</v>
      </c>
      <c r="B377" s="12">
        <v>45756</v>
      </c>
      <c r="C377" s="12" t="s">
        <v>176</v>
      </c>
      <c r="D377" s="12" t="s">
        <v>1588</v>
      </c>
      <c r="E377" s="12" t="s">
        <v>1922</v>
      </c>
      <c r="F377" s="12" t="s">
        <v>1954</v>
      </c>
      <c r="G377" s="17">
        <v>1</v>
      </c>
      <c r="H377" s="20">
        <v>306.36</v>
      </c>
      <c r="I377" s="23">
        <v>0.01</v>
      </c>
      <c r="J377" s="25">
        <v>303.29640000000001</v>
      </c>
      <c r="K377" s="25" t="str">
        <f>VLOOKUP(C377,Table5[#All],8,0)</f>
        <v>Bronze</v>
      </c>
      <c r="L377" s="13" t="str">
        <f>VLOOKUP(C377,Table5[#All],4,0)</f>
        <v>Male</v>
      </c>
      <c r="M377" s="12" t="str">
        <f>VLOOKUP(D377,Table2[#All],2,0)</f>
        <v>Adjustable Dumbbell Set</v>
      </c>
      <c r="N377" s="12" t="str">
        <f>VLOOKUP(D377,Table2[#All],3)</f>
        <v>Beauty</v>
      </c>
      <c r="O377" s="12" t="str">
        <f>VLOOKUP(D377,Table2[#All],4,0)</f>
        <v>Fitness</v>
      </c>
      <c r="P377" s="12" t="str">
        <f>VLOOKUP(D377,Table2[#All],5,0)</f>
        <v>Hill PLC</v>
      </c>
      <c r="Q377" s="12" t="str">
        <f>VLOOKUP(E377,Table6[#All],2,0)</f>
        <v>Thomas, Bridges and Harris</v>
      </c>
      <c r="R377" s="12" t="str">
        <f>VLOOKUP(E377,Table6[#All],5,0)</f>
        <v>Online</v>
      </c>
      <c r="S377" s="12" t="str">
        <f>VLOOKUP(E377,Table6[#All],3,0)</f>
        <v>North</v>
      </c>
      <c r="T377" s="12" t="str">
        <f>VLOOKUP(E377,Table6[#All],4,0)</f>
        <v>Sabrinatown</v>
      </c>
    </row>
    <row r="378" spans="1:20" x14ac:dyDescent="0.3">
      <c r="A378" s="11" t="s">
        <v>2334</v>
      </c>
      <c r="B378" s="12">
        <v>45309</v>
      </c>
      <c r="C378" s="12" t="s">
        <v>421</v>
      </c>
      <c r="D378" s="12" t="s">
        <v>1795</v>
      </c>
      <c r="E378" s="12" t="s">
        <v>1897</v>
      </c>
      <c r="F378" s="12" t="s">
        <v>1954</v>
      </c>
      <c r="G378" s="17">
        <v>4</v>
      </c>
      <c r="H378" s="20">
        <v>693.16</v>
      </c>
      <c r="I378" s="23">
        <v>0.05</v>
      </c>
      <c r="J378" s="25">
        <v>2634.0079999999998</v>
      </c>
      <c r="K378" s="25" t="str">
        <f>VLOOKUP(C378,Table5[#All],8,0)</f>
        <v>Platinum</v>
      </c>
      <c r="L378" s="13" t="str">
        <f>VLOOKUP(C378,Table5[#All],4,0)</f>
        <v>Female</v>
      </c>
      <c r="M378" s="12" t="str">
        <f>VLOOKUP(D378,Table2[#All],2,0)</f>
        <v>Shin Guards – Adult</v>
      </c>
      <c r="N378" s="12" t="str">
        <f>VLOOKUP(D378,Table2[#All],3)</f>
        <v>Sports</v>
      </c>
      <c r="O378" s="12" t="str">
        <f>VLOOKUP(D378,Table2[#All],4,0)</f>
        <v>Team Sports</v>
      </c>
      <c r="P378" s="12" t="str">
        <f>VLOOKUP(D378,Table2[#All],5,0)</f>
        <v>French Ltd</v>
      </c>
      <c r="Q378" s="12" t="str">
        <f>VLOOKUP(E378,Table6[#All],2,0)</f>
        <v>Alexander Group</v>
      </c>
      <c r="R378" s="12" t="str">
        <f>VLOOKUP(E378,Table6[#All],5,0)</f>
        <v>Online</v>
      </c>
      <c r="S378" s="12" t="str">
        <f>VLOOKUP(E378,Table6[#All],3,0)</f>
        <v>South</v>
      </c>
      <c r="T378" s="12" t="str">
        <f>VLOOKUP(E378,Table6[#All],4,0)</f>
        <v>Port Sharon</v>
      </c>
    </row>
    <row r="379" spans="1:20" x14ac:dyDescent="0.3">
      <c r="A379" s="11" t="s">
        <v>2335</v>
      </c>
      <c r="B379" s="12">
        <v>45744</v>
      </c>
      <c r="C379" s="12" t="s">
        <v>1416</v>
      </c>
      <c r="D379" s="12" t="s">
        <v>1825</v>
      </c>
      <c r="E379" s="12" t="s">
        <v>1917</v>
      </c>
      <c r="F379" s="12" t="s">
        <v>1954</v>
      </c>
      <c r="G379" s="17">
        <v>1</v>
      </c>
      <c r="H379" s="20">
        <v>995.52</v>
      </c>
      <c r="I379" s="23">
        <v>0.22</v>
      </c>
      <c r="J379" s="25">
        <v>776.50559999999996</v>
      </c>
      <c r="K379" s="25" t="str">
        <f>VLOOKUP(C379,Table5[#All],8,0)</f>
        <v>Gold</v>
      </c>
      <c r="L379" s="13" t="str">
        <f>VLOOKUP(C379,Table5[#All],4,0)</f>
        <v>Male</v>
      </c>
      <c r="M379" s="12" t="str">
        <f>VLOOKUP(D379,Table2[#All],2,0)</f>
        <v>Hydrating Face Cleanser</v>
      </c>
      <c r="N379" s="12" t="str">
        <f>VLOOKUP(D379,Table2[#All],3)</f>
        <v>Beauty</v>
      </c>
      <c r="O379" s="12" t="str">
        <f>VLOOKUP(D379,Table2[#All],4,0)</f>
        <v>Skincare</v>
      </c>
      <c r="P379" s="12" t="str">
        <f>VLOOKUP(D379,Table2[#All],5,0)</f>
        <v>Butler Group</v>
      </c>
      <c r="Q379" s="12" t="str">
        <f>VLOOKUP(E379,Table6[#All],2,0)</f>
        <v>Hill, Wagner and Ballard</v>
      </c>
      <c r="R379" s="12" t="str">
        <f>VLOOKUP(E379,Table6[#All],5,0)</f>
        <v>Online</v>
      </c>
      <c r="S379" s="12" t="str">
        <f>VLOOKUP(E379,Table6[#All],3,0)</f>
        <v>East</v>
      </c>
      <c r="T379" s="12" t="str">
        <f>VLOOKUP(E379,Table6[#All],4,0)</f>
        <v>East Davidville</v>
      </c>
    </row>
    <row r="380" spans="1:20" x14ac:dyDescent="0.3">
      <c r="A380" s="11" t="s">
        <v>2336</v>
      </c>
      <c r="B380" s="12">
        <v>45535</v>
      </c>
      <c r="C380" s="12" t="s">
        <v>436</v>
      </c>
      <c r="D380" s="12" t="s">
        <v>1579</v>
      </c>
      <c r="E380" s="12" t="s">
        <v>1938</v>
      </c>
      <c r="F380" s="12" t="s">
        <v>1957</v>
      </c>
      <c r="G380" s="17">
        <v>4</v>
      </c>
      <c r="H380" s="20">
        <v>241.32</v>
      </c>
      <c r="I380" s="23">
        <v>0.28999999999999998</v>
      </c>
      <c r="J380" s="25">
        <v>685.34879999999998</v>
      </c>
      <c r="K380" s="25" t="str">
        <f>VLOOKUP(C380,Table5[#All],8,0)</f>
        <v>Platinum</v>
      </c>
      <c r="L380" s="13" t="str">
        <f>VLOOKUP(C380,Table5[#All],4,0)</f>
        <v>Female</v>
      </c>
      <c r="M380" s="12" t="str">
        <f>VLOOKUP(D380,Table2[#All],2,0)</f>
        <v>LED Table Lamp</v>
      </c>
      <c r="N380" s="12" t="str">
        <f>VLOOKUP(D380,Table2[#All],3)</f>
        <v>Clothing</v>
      </c>
      <c r="O380" s="12" t="str">
        <f>VLOOKUP(D380,Table2[#All],4,0)</f>
        <v>Lighting</v>
      </c>
      <c r="P380" s="12" t="str">
        <f>VLOOKUP(D380,Table2[#All],5,0)</f>
        <v>Harrell LLC</v>
      </c>
      <c r="Q380" s="12" t="str">
        <f>VLOOKUP(E380,Table6[#All],2,0)</f>
        <v>Guerrero-Schmitt</v>
      </c>
      <c r="R380" s="12" t="str">
        <f>VLOOKUP(E380,Table6[#All],5,0)</f>
        <v>Flagship</v>
      </c>
      <c r="S380" s="12" t="str">
        <f>VLOOKUP(E380,Table6[#All],3,0)</f>
        <v>East</v>
      </c>
      <c r="T380" s="12" t="str">
        <f>VLOOKUP(E380,Table6[#All],4,0)</f>
        <v>East Stevechester</v>
      </c>
    </row>
    <row r="381" spans="1:20" x14ac:dyDescent="0.3">
      <c r="A381" s="11" t="s">
        <v>2337</v>
      </c>
      <c r="B381" s="12">
        <v>45240</v>
      </c>
      <c r="C381" s="12" t="s">
        <v>777</v>
      </c>
      <c r="D381" s="12" t="s">
        <v>1810</v>
      </c>
      <c r="E381" s="12" t="s">
        <v>1885</v>
      </c>
      <c r="F381" s="12" t="s">
        <v>1957</v>
      </c>
      <c r="G381" s="17">
        <v>3</v>
      </c>
      <c r="H381" s="20">
        <v>636.03</v>
      </c>
      <c r="I381" s="23">
        <v>0.06</v>
      </c>
      <c r="J381" s="25">
        <v>1793.6045999999999</v>
      </c>
      <c r="K381" s="25" t="str">
        <f>VLOOKUP(C381,Table5[#All],8,0)</f>
        <v>Platinum</v>
      </c>
      <c r="L381" s="13" t="str">
        <f>VLOOKUP(C381,Table5[#All],4,0)</f>
        <v>Female</v>
      </c>
      <c r="M381" s="12" t="str">
        <f>VLOOKUP(D381,Table2[#All],2,0)</f>
        <v>Essential Oil Diffuser</v>
      </c>
      <c r="N381" s="12" t="str">
        <f>VLOOKUP(D381,Table2[#All],3)</f>
        <v>Home</v>
      </c>
      <c r="O381" s="12" t="str">
        <f>VLOOKUP(D381,Table2[#All],4,0)</f>
        <v>Decor</v>
      </c>
      <c r="P381" s="12" t="str">
        <f>VLOOKUP(D381,Table2[#All],5,0)</f>
        <v>Hernandez Inc</v>
      </c>
      <c r="Q381" s="12" t="str">
        <f>VLOOKUP(E381,Table6[#All],2,0)</f>
        <v>Martinez, Adkins and Johnson</v>
      </c>
      <c r="R381" s="12" t="str">
        <f>VLOOKUP(E381,Table6[#All],5,0)</f>
        <v>Flagship</v>
      </c>
      <c r="S381" s="12" t="str">
        <f>VLOOKUP(E381,Table6[#All],3,0)</f>
        <v>North</v>
      </c>
      <c r="T381" s="12" t="str">
        <f>VLOOKUP(E381,Table6[#All],4,0)</f>
        <v>Danielmouth</v>
      </c>
    </row>
    <row r="382" spans="1:20" x14ac:dyDescent="0.3">
      <c r="A382" s="11" t="s">
        <v>2338</v>
      </c>
      <c r="B382" s="12">
        <v>45275</v>
      </c>
      <c r="C382" s="12" t="s">
        <v>348</v>
      </c>
      <c r="D382" s="12" t="s">
        <v>1566</v>
      </c>
      <c r="E382" s="12" t="s">
        <v>1941</v>
      </c>
      <c r="F382" s="12" t="s">
        <v>1952</v>
      </c>
      <c r="G382" s="17">
        <v>4</v>
      </c>
      <c r="H382" s="20">
        <v>603.30999999999995</v>
      </c>
      <c r="I382" s="23">
        <v>0.15</v>
      </c>
      <c r="J382" s="25">
        <v>2051.2539999999999</v>
      </c>
      <c r="K382" s="25" t="str">
        <f>VLOOKUP(C382,Table5[#All],8,0)</f>
        <v>Platinum</v>
      </c>
      <c r="L382" s="13" t="str">
        <f>VLOOKUP(C382,Table5[#All],4,0)</f>
        <v>Female</v>
      </c>
      <c r="M382" s="12" t="str">
        <f>VLOOKUP(D382,Table2[#All],2,0)</f>
        <v>Women's Yoga Pants</v>
      </c>
      <c r="N382" s="12" t="str">
        <f>VLOOKUP(D382,Table2[#All],3)</f>
        <v>Electronics</v>
      </c>
      <c r="O382" s="12" t="str">
        <f>VLOOKUP(D382,Table2[#All],4,0)</f>
        <v>Bottoms</v>
      </c>
      <c r="P382" s="12" t="str">
        <f>VLOOKUP(D382,Table2[#All],5,0)</f>
        <v>Gonzales-Davis</v>
      </c>
      <c r="Q382" s="12" t="str">
        <f>VLOOKUP(E382,Table6[#All],2,0)</f>
        <v>Mann-Austin</v>
      </c>
      <c r="R382" s="12" t="str">
        <f>VLOOKUP(E382,Table6[#All],5,0)</f>
        <v>Online</v>
      </c>
      <c r="S382" s="12" t="str">
        <f>VLOOKUP(E382,Table6[#All],3,0)</f>
        <v>East</v>
      </c>
      <c r="T382" s="12" t="str">
        <f>VLOOKUP(E382,Table6[#All],4,0)</f>
        <v>Vasquezborough</v>
      </c>
    </row>
    <row r="383" spans="1:20" x14ac:dyDescent="0.3">
      <c r="A383" s="11" t="s">
        <v>2339</v>
      </c>
      <c r="B383" s="12">
        <v>45427</v>
      </c>
      <c r="C383" s="12" t="s">
        <v>279</v>
      </c>
      <c r="D383" s="12" t="s">
        <v>1843</v>
      </c>
      <c r="E383" s="12" t="s">
        <v>1917</v>
      </c>
      <c r="F383" s="12" t="s">
        <v>1957</v>
      </c>
      <c r="G383" s="17">
        <v>3</v>
      </c>
      <c r="H383" s="20">
        <v>437.96</v>
      </c>
      <c r="I383" s="23">
        <v>0.27</v>
      </c>
      <c r="J383" s="25">
        <v>959.13239999999985</v>
      </c>
      <c r="K383" s="25" t="str">
        <f>VLOOKUP(C383,Table5[#All],8,0)</f>
        <v>Gold</v>
      </c>
      <c r="L383" s="13" t="str">
        <f>VLOOKUP(C383,Table5[#All],4,0)</f>
        <v>Female</v>
      </c>
      <c r="M383" s="12" t="str">
        <f>VLOOKUP(D383,Table2[#All],2,0)</f>
        <v>Face Foundation Kit</v>
      </c>
      <c r="N383" s="12" t="str">
        <f>VLOOKUP(D383,Table2[#All],3)</f>
        <v>Beauty</v>
      </c>
      <c r="O383" s="12" t="str">
        <f>VLOOKUP(D383,Table2[#All],4,0)</f>
        <v>Makeup</v>
      </c>
      <c r="P383" s="12" t="str">
        <f>VLOOKUP(D383,Table2[#All],5,0)</f>
        <v>Taylor-Elliott</v>
      </c>
      <c r="Q383" s="12" t="str">
        <f>VLOOKUP(E383,Table6[#All],2,0)</f>
        <v>Hill, Wagner and Ballard</v>
      </c>
      <c r="R383" s="12" t="str">
        <f>VLOOKUP(E383,Table6[#All],5,0)</f>
        <v>Online</v>
      </c>
      <c r="S383" s="12" t="str">
        <f>VLOOKUP(E383,Table6[#All],3,0)</f>
        <v>East</v>
      </c>
      <c r="T383" s="12" t="str">
        <f>VLOOKUP(E383,Table6[#All],4,0)</f>
        <v>East Davidville</v>
      </c>
    </row>
    <row r="384" spans="1:20" x14ac:dyDescent="0.3">
      <c r="A384" s="11" t="s">
        <v>2340</v>
      </c>
      <c r="B384" s="12">
        <v>45322</v>
      </c>
      <c r="C384" s="12" t="s">
        <v>685</v>
      </c>
      <c r="D384" s="12" t="s">
        <v>1673</v>
      </c>
      <c r="E384" s="12" t="s">
        <v>1897</v>
      </c>
      <c r="F384" s="12" t="s">
        <v>1957</v>
      </c>
      <c r="G384" s="17">
        <v>2</v>
      </c>
      <c r="H384" s="20">
        <v>56.91</v>
      </c>
      <c r="I384" s="23">
        <v>0.08</v>
      </c>
      <c r="J384" s="25">
        <v>104.7144</v>
      </c>
      <c r="K384" s="25" t="str">
        <f>VLOOKUP(C384,Table5[#All],8,0)</f>
        <v>Platinum</v>
      </c>
      <c r="L384" s="13" t="str">
        <f>VLOOKUP(C384,Table5[#All],4,0)</f>
        <v>Male</v>
      </c>
      <c r="M384" s="12" t="str">
        <f>VLOOKUP(D384,Table2[#All],2,0)</f>
        <v>Gaming Mechanical Keyboard</v>
      </c>
      <c r="N384" s="12" t="str">
        <f>VLOOKUP(D384,Table2[#All],3)</f>
        <v>Electronics</v>
      </c>
      <c r="O384" s="12" t="str">
        <f>VLOOKUP(D384,Table2[#All],4,0)</f>
        <v>Computer</v>
      </c>
      <c r="P384" s="12" t="str">
        <f>VLOOKUP(D384,Table2[#All],5,0)</f>
        <v>Lucero LLC</v>
      </c>
      <c r="Q384" s="12" t="str">
        <f>VLOOKUP(E384,Table6[#All],2,0)</f>
        <v>Alexander Group</v>
      </c>
      <c r="R384" s="12" t="str">
        <f>VLOOKUP(E384,Table6[#All],5,0)</f>
        <v>Online</v>
      </c>
      <c r="S384" s="12" t="str">
        <f>VLOOKUP(E384,Table6[#All],3,0)</f>
        <v>South</v>
      </c>
      <c r="T384" s="12" t="str">
        <f>VLOOKUP(E384,Table6[#All],4,0)</f>
        <v>Port Sharon</v>
      </c>
    </row>
    <row r="385" spans="1:20" x14ac:dyDescent="0.3">
      <c r="A385" s="11" t="s">
        <v>2341</v>
      </c>
      <c r="B385" s="12">
        <v>45266</v>
      </c>
      <c r="C385" s="12" t="s">
        <v>1060</v>
      </c>
      <c r="D385" s="12" t="s">
        <v>1804</v>
      </c>
      <c r="E385" s="12" t="s">
        <v>1904</v>
      </c>
      <c r="F385" s="12" t="s">
        <v>1952</v>
      </c>
      <c r="G385" s="17">
        <v>1</v>
      </c>
      <c r="H385" s="20">
        <v>141.79</v>
      </c>
      <c r="I385" s="23">
        <v>0.1</v>
      </c>
      <c r="J385" s="25">
        <v>127.611</v>
      </c>
      <c r="K385" s="25" t="str">
        <f>VLOOKUP(C385,Table5[#All],8,0)</f>
        <v>Silver</v>
      </c>
      <c r="L385" s="13" t="str">
        <f>VLOOKUP(C385,Table5[#All],4,0)</f>
        <v>Female</v>
      </c>
      <c r="M385" s="12" t="str">
        <f>VLOOKUP(D385,Table2[#All],2,0)</f>
        <v>Wireless Mouse</v>
      </c>
      <c r="N385" s="12" t="str">
        <f>VLOOKUP(D385,Table2[#All],3)</f>
        <v>Electronics</v>
      </c>
      <c r="O385" s="12" t="str">
        <f>VLOOKUP(D385,Table2[#All],4,0)</f>
        <v>Computer</v>
      </c>
      <c r="P385" s="12" t="str">
        <f>VLOOKUP(D385,Table2[#All],5,0)</f>
        <v>Larson Ltd</v>
      </c>
      <c r="Q385" s="12" t="str">
        <f>VLOOKUP(E385,Table6[#All],2,0)</f>
        <v>Benson-Elliott</v>
      </c>
      <c r="R385" s="12" t="str">
        <f>VLOOKUP(E385,Table6[#All],5,0)</f>
        <v>Online</v>
      </c>
      <c r="S385" s="12" t="str">
        <f>VLOOKUP(E385,Table6[#All],3,0)</f>
        <v>East</v>
      </c>
      <c r="T385" s="12" t="str">
        <f>VLOOKUP(E385,Table6[#All],4,0)</f>
        <v>Port Josephberg</v>
      </c>
    </row>
    <row r="386" spans="1:20" x14ac:dyDescent="0.3">
      <c r="A386" s="11" t="s">
        <v>2342</v>
      </c>
      <c r="B386" s="12">
        <v>45302</v>
      </c>
      <c r="C386" s="12" t="s">
        <v>1497</v>
      </c>
      <c r="D386" s="12" t="s">
        <v>1588</v>
      </c>
      <c r="E386" s="12" t="s">
        <v>1929</v>
      </c>
      <c r="F386" s="12" t="s">
        <v>1957</v>
      </c>
      <c r="G386" s="17">
        <v>4</v>
      </c>
      <c r="H386" s="20">
        <v>355.14</v>
      </c>
      <c r="I386" s="23">
        <v>0.16</v>
      </c>
      <c r="J386" s="25">
        <v>1193.2704000000001</v>
      </c>
      <c r="K386" s="25" t="str">
        <f>VLOOKUP(C386,Table5[#All],8,0)</f>
        <v>Gold</v>
      </c>
      <c r="L386" s="13" t="str">
        <f>VLOOKUP(C386,Table5[#All],4,0)</f>
        <v>Male</v>
      </c>
      <c r="M386" s="12" t="str">
        <f>VLOOKUP(D386,Table2[#All],2,0)</f>
        <v>Adjustable Dumbbell Set</v>
      </c>
      <c r="N386" s="12" t="str">
        <f>VLOOKUP(D386,Table2[#All],3)</f>
        <v>Beauty</v>
      </c>
      <c r="O386" s="12" t="str">
        <f>VLOOKUP(D386,Table2[#All],4,0)</f>
        <v>Fitness</v>
      </c>
      <c r="P386" s="12" t="str">
        <f>VLOOKUP(D386,Table2[#All],5,0)</f>
        <v>Hill PLC</v>
      </c>
      <c r="Q386" s="12" t="str">
        <f>VLOOKUP(E386,Table6[#All],2,0)</f>
        <v>Shelton PLC</v>
      </c>
      <c r="R386" s="12" t="str">
        <f>VLOOKUP(E386,Table6[#All],5,0)</f>
        <v>Flagship</v>
      </c>
      <c r="S386" s="12" t="str">
        <f>VLOOKUP(E386,Table6[#All],3,0)</f>
        <v>North</v>
      </c>
      <c r="T386" s="12" t="str">
        <f>VLOOKUP(E386,Table6[#All],4,0)</f>
        <v>East Jenniferstad</v>
      </c>
    </row>
    <row r="387" spans="1:20" x14ac:dyDescent="0.3">
      <c r="A387" s="11" t="s">
        <v>2343</v>
      </c>
      <c r="B387" s="12">
        <v>45907</v>
      </c>
      <c r="C387" s="12" t="s">
        <v>694</v>
      </c>
      <c r="D387" s="12" t="s">
        <v>1686</v>
      </c>
      <c r="E387" s="12" t="s">
        <v>1904</v>
      </c>
      <c r="F387" s="12" t="s">
        <v>1957</v>
      </c>
      <c r="G387" s="17">
        <v>4</v>
      </c>
      <c r="H387" s="20">
        <v>960.38</v>
      </c>
      <c r="I387" s="23">
        <v>0.15</v>
      </c>
      <c r="J387" s="25">
        <v>3265.2919999999999</v>
      </c>
      <c r="K387" s="25" t="str">
        <f>VLOOKUP(C387,Table5[#All],8,0)</f>
        <v>Silver</v>
      </c>
      <c r="L387" s="13" t="str">
        <f>VLOOKUP(C387,Table5[#All],4,0)</f>
        <v>Female</v>
      </c>
      <c r="M387" s="12" t="str">
        <f>VLOOKUP(D387,Table2[#All],2,0)</f>
        <v>Sports Water Hydration Pack</v>
      </c>
      <c r="N387" s="12" t="str">
        <f>VLOOKUP(D387,Table2[#All],3)</f>
        <v>Sports</v>
      </c>
      <c r="O387" s="12" t="str">
        <f>VLOOKUP(D387,Table2[#All],4,0)</f>
        <v>Outdoor</v>
      </c>
      <c r="P387" s="12" t="str">
        <f>VLOOKUP(D387,Table2[#All],5,0)</f>
        <v>Sims-Smith</v>
      </c>
      <c r="Q387" s="12" t="str">
        <f>VLOOKUP(E387,Table6[#All],2,0)</f>
        <v>Benson-Elliott</v>
      </c>
      <c r="R387" s="12" t="str">
        <f>VLOOKUP(E387,Table6[#All],5,0)</f>
        <v>Online</v>
      </c>
      <c r="S387" s="12" t="str">
        <f>VLOOKUP(E387,Table6[#All],3,0)</f>
        <v>East</v>
      </c>
      <c r="T387" s="12" t="str">
        <f>VLOOKUP(E387,Table6[#All],4,0)</f>
        <v>Port Josephberg</v>
      </c>
    </row>
    <row r="388" spans="1:20" x14ac:dyDescent="0.3">
      <c r="A388" s="11" t="s">
        <v>2344</v>
      </c>
      <c r="B388" s="12">
        <v>45433</v>
      </c>
      <c r="C388" s="12" t="s">
        <v>1315</v>
      </c>
      <c r="D388" s="12" t="s">
        <v>1783</v>
      </c>
      <c r="E388" s="12" t="s">
        <v>1932</v>
      </c>
      <c r="F388" s="12" t="s">
        <v>1954</v>
      </c>
      <c r="G388" s="17">
        <v>3</v>
      </c>
      <c r="H388" s="20">
        <v>847.21</v>
      </c>
      <c r="I388" s="23">
        <v>0.06</v>
      </c>
      <c r="J388" s="25">
        <v>2389.1322</v>
      </c>
      <c r="K388" s="25" t="str">
        <f>VLOOKUP(C388,Table5[#All],8,0)</f>
        <v>Bronze</v>
      </c>
      <c r="L388" s="13" t="str">
        <f>VLOOKUP(C388,Table5[#All],4,0)</f>
        <v>Male</v>
      </c>
      <c r="M388" s="12" t="str">
        <f>VLOOKUP(D388,Table2[#All],2,0)</f>
        <v>Men's Sports Shorts</v>
      </c>
      <c r="N388" s="12" t="str">
        <f>VLOOKUP(D388,Table2[#All],3)</f>
        <v>Clothing</v>
      </c>
      <c r="O388" s="12" t="str">
        <f>VLOOKUP(D388,Table2[#All],4,0)</f>
        <v>Bottoms</v>
      </c>
      <c r="P388" s="12" t="str">
        <f>VLOOKUP(D388,Table2[#All],5,0)</f>
        <v>Fitzpatrick Ltd</v>
      </c>
      <c r="Q388" s="12" t="str">
        <f>VLOOKUP(E388,Table6[#All],2,0)</f>
        <v>Frederick-Wright</v>
      </c>
      <c r="R388" s="12" t="str">
        <f>VLOOKUP(E388,Table6[#All],5,0)</f>
        <v>Flagship</v>
      </c>
      <c r="S388" s="12" t="str">
        <f>VLOOKUP(E388,Table6[#All],3,0)</f>
        <v>West</v>
      </c>
      <c r="T388" s="12" t="str">
        <f>VLOOKUP(E388,Table6[#All],4,0)</f>
        <v>New Jimmymouth</v>
      </c>
    </row>
    <row r="389" spans="1:20" x14ac:dyDescent="0.3">
      <c r="A389" s="11" t="s">
        <v>2345</v>
      </c>
      <c r="B389" s="12">
        <v>45892</v>
      </c>
      <c r="C389" s="12" t="s">
        <v>248</v>
      </c>
      <c r="D389" s="12" t="s">
        <v>1816</v>
      </c>
      <c r="E389" s="12" t="s">
        <v>1917</v>
      </c>
      <c r="F389" s="12" t="s">
        <v>1957</v>
      </c>
      <c r="G389" s="17">
        <v>4</v>
      </c>
      <c r="H389" s="20">
        <v>773.81</v>
      </c>
      <c r="I389" s="23">
        <v>0.08</v>
      </c>
      <c r="J389" s="25">
        <v>2847.6208000000001</v>
      </c>
      <c r="K389" s="25" t="str">
        <f>VLOOKUP(C389,Table5[#All],8,0)</f>
        <v>Silver</v>
      </c>
      <c r="L389" s="13" t="str">
        <f>VLOOKUP(C389,Table5[#All],4,0)</f>
        <v>Female</v>
      </c>
      <c r="M389" s="12" t="str">
        <f>VLOOKUP(D389,Table2[#All],2,0)</f>
        <v>Wall-Mounted Spice Rack</v>
      </c>
      <c r="N389" s="12" t="str">
        <f>VLOOKUP(D389,Table2[#All],3)</f>
        <v>Home</v>
      </c>
      <c r="O389" s="12" t="str">
        <f>VLOOKUP(D389,Table2[#All],4,0)</f>
        <v>Kitchen</v>
      </c>
      <c r="P389" s="12" t="str">
        <f>VLOOKUP(D389,Table2[#All],5,0)</f>
        <v>Allison Ltd</v>
      </c>
      <c r="Q389" s="12" t="str">
        <f>VLOOKUP(E389,Table6[#All],2,0)</f>
        <v>Hill, Wagner and Ballard</v>
      </c>
      <c r="R389" s="12" t="str">
        <f>VLOOKUP(E389,Table6[#All],5,0)</f>
        <v>Online</v>
      </c>
      <c r="S389" s="12" t="str">
        <f>VLOOKUP(E389,Table6[#All],3,0)</f>
        <v>East</v>
      </c>
      <c r="T389" s="12" t="str">
        <f>VLOOKUP(E389,Table6[#All],4,0)</f>
        <v>East Davidville</v>
      </c>
    </row>
    <row r="390" spans="1:20" x14ac:dyDescent="0.3">
      <c r="A390" s="11" t="s">
        <v>2346</v>
      </c>
      <c r="B390" s="12">
        <v>45780</v>
      </c>
      <c r="C390" s="12" t="s">
        <v>8</v>
      </c>
      <c r="D390" s="12" t="s">
        <v>1764</v>
      </c>
      <c r="E390" s="12" t="s">
        <v>1932</v>
      </c>
      <c r="F390" s="12" t="s">
        <v>1954</v>
      </c>
      <c r="G390" s="17">
        <v>1</v>
      </c>
      <c r="H390" s="20">
        <v>664.71</v>
      </c>
      <c r="I390" s="23">
        <v>0.1</v>
      </c>
      <c r="J390" s="25">
        <v>598.23900000000003</v>
      </c>
      <c r="K390" s="25" t="str">
        <f>VLOOKUP(C390,Table5[#All],8,0)</f>
        <v>Platinum</v>
      </c>
      <c r="L390" s="13" t="str">
        <f>VLOOKUP(C390,Table5[#All],4,0)</f>
        <v>Male</v>
      </c>
      <c r="M390" s="12" t="str">
        <f>VLOOKUP(D390,Table2[#All],2,0)</f>
        <v>Organic Sunscreen Lotion</v>
      </c>
      <c r="N390" s="12" t="str">
        <f>VLOOKUP(D390,Table2[#All],3)</f>
        <v>Beauty</v>
      </c>
      <c r="O390" s="12" t="str">
        <f>VLOOKUP(D390,Table2[#All],4,0)</f>
        <v>Skincare</v>
      </c>
      <c r="P390" s="12" t="str">
        <f>VLOOKUP(D390,Table2[#All],5,0)</f>
        <v>Anderson-Riley</v>
      </c>
      <c r="Q390" s="12" t="str">
        <f>VLOOKUP(E390,Table6[#All],2,0)</f>
        <v>Frederick-Wright</v>
      </c>
      <c r="R390" s="12" t="str">
        <f>VLOOKUP(E390,Table6[#All],5,0)</f>
        <v>Flagship</v>
      </c>
      <c r="S390" s="12" t="str">
        <f>VLOOKUP(E390,Table6[#All],3,0)</f>
        <v>West</v>
      </c>
      <c r="T390" s="12" t="str">
        <f>VLOOKUP(E390,Table6[#All],4,0)</f>
        <v>New Jimmymouth</v>
      </c>
    </row>
    <row r="391" spans="1:20" x14ac:dyDescent="0.3">
      <c r="A391" s="11" t="s">
        <v>2347</v>
      </c>
      <c r="B391" s="12">
        <v>45233</v>
      </c>
      <c r="C391" s="12" t="s">
        <v>1099</v>
      </c>
      <c r="D391" s="12" t="s">
        <v>1682</v>
      </c>
      <c r="E391" s="12" t="s">
        <v>1907</v>
      </c>
      <c r="F391" s="12" t="s">
        <v>1954</v>
      </c>
      <c r="G391" s="17">
        <v>4</v>
      </c>
      <c r="H391" s="20">
        <v>482.06</v>
      </c>
      <c r="I391" s="23">
        <v>7.0000000000000007E-2</v>
      </c>
      <c r="J391" s="25">
        <v>1793.2632000000001</v>
      </c>
      <c r="K391" s="25" t="str">
        <f>VLOOKUP(C391,Table5[#All],8,0)</f>
        <v>Gold</v>
      </c>
      <c r="L391" s="13" t="str">
        <f>VLOOKUP(C391,Table5[#All],4,0)</f>
        <v>Female</v>
      </c>
      <c r="M391" s="12" t="str">
        <f>VLOOKUP(D391,Table2[#All],2,0)</f>
        <v>Men's Casual Sneakers</v>
      </c>
      <c r="N391" s="12" t="str">
        <f>VLOOKUP(D391,Table2[#All],3)</f>
        <v>Clothing</v>
      </c>
      <c r="O391" s="12" t="str">
        <f>VLOOKUP(D391,Table2[#All],4,0)</f>
        <v>Footwear</v>
      </c>
      <c r="P391" s="12" t="str">
        <f>VLOOKUP(D391,Table2[#All],5,0)</f>
        <v>Hogan-Lee</v>
      </c>
      <c r="Q391" s="12" t="str">
        <f>VLOOKUP(E391,Table6[#All],2,0)</f>
        <v>Martinez-Mullins</v>
      </c>
      <c r="R391" s="12" t="str">
        <f>VLOOKUP(E391,Table6[#All],5,0)</f>
        <v>Online</v>
      </c>
      <c r="S391" s="12" t="str">
        <f>VLOOKUP(E391,Table6[#All],3,0)</f>
        <v>South</v>
      </c>
      <c r="T391" s="12" t="str">
        <f>VLOOKUP(E391,Table6[#All],4,0)</f>
        <v>Williamsfurt</v>
      </c>
    </row>
    <row r="392" spans="1:20" x14ac:dyDescent="0.3">
      <c r="A392" s="11" t="s">
        <v>2348</v>
      </c>
      <c r="B392" s="12">
        <v>45742</v>
      </c>
      <c r="C392" s="12" t="s">
        <v>325</v>
      </c>
      <c r="D392" s="12" t="s">
        <v>1746</v>
      </c>
      <c r="E392" s="12" t="s">
        <v>1894</v>
      </c>
      <c r="F392" s="12" t="s">
        <v>1954</v>
      </c>
      <c r="G392" s="17">
        <v>4</v>
      </c>
      <c r="H392" s="20">
        <v>995.55</v>
      </c>
      <c r="I392" s="23">
        <v>0.19</v>
      </c>
      <c r="J392" s="25">
        <v>3225.5819999999999</v>
      </c>
      <c r="K392" s="25" t="str">
        <f>VLOOKUP(C392,Table5[#All],8,0)</f>
        <v>Platinum</v>
      </c>
      <c r="L392" s="13" t="str">
        <f>VLOOKUP(C392,Table5[#All],4,0)</f>
        <v>Male</v>
      </c>
      <c r="M392" s="12" t="str">
        <f>VLOOKUP(D392,Table2[#All],2,0)</f>
        <v>Foam Roller</v>
      </c>
      <c r="N392" s="12" t="str">
        <f>VLOOKUP(D392,Table2[#All],3)</f>
        <v>Sports</v>
      </c>
      <c r="O392" s="12" t="str">
        <f>VLOOKUP(D392,Table2[#All],4,0)</f>
        <v>Fitness</v>
      </c>
      <c r="P392" s="12" t="str">
        <f>VLOOKUP(D392,Table2[#All],5,0)</f>
        <v>Atkinson, Camacho and Oliver</v>
      </c>
      <c r="Q392" s="12" t="str">
        <f>VLOOKUP(E392,Table6[#All],2,0)</f>
        <v>Johnson-Wright</v>
      </c>
      <c r="R392" s="12" t="str">
        <f>VLOOKUP(E392,Table6[#All],5,0)</f>
        <v>Outlet</v>
      </c>
      <c r="S392" s="12" t="str">
        <f>VLOOKUP(E392,Table6[#All],3,0)</f>
        <v>North</v>
      </c>
      <c r="T392" s="12" t="str">
        <f>VLOOKUP(E392,Table6[#All],4,0)</f>
        <v>Hoodberg</v>
      </c>
    </row>
    <row r="393" spans="1:20" x14ac:dyDescent="0.3">
      <c r="A393" s="11" t="s">
        <v>2349</v>
      </c>
      <c r="B393" s="12">
        <v>45478</v>
      </c>
      <c r="C393" s="12" t="s">
        <v>484</v>
      </c>
      <c r="D393" s="12" t="s">
        <v>1855</v>
      </c>
      <c r="E393" s="12" t="s">
        <v>1925</v>
      </c>
      <c r="F393" s="12" t="s">
        <v>1954</v>
      </c>
      <c r="G393" s="17">
        <v>2</v>
      </c>
      <c r="H393" s="20">
        <v>153.84</v>
      </c>
      <c r="I393" s="23">
        <v>0.27</v>
      </c>
      <c r="J393" s="25">
        <v>224.60640000000001</v>
      </c>
      <c r="K393" s="25" t="str">
        <f>VLOOKUP(C393,Table5[#All],8,0)</f>
        <v>Bronze</v>
      </c>
      <c r="L393" s="13" t="str">
        <f>VLOOKUP(C393,Table5[#All],4,0)</f>
        <v>Male</v>
      </c>
      <c r="M393" s="12" t="str">
        <f>VLOOKUP(D393,Table2[#All],2,0)</f>
        <v>USB-C Laptop Charger</v>
      </c>
      <c r="N393" s="12" t="str">
        <f>VLOOKUP(D393,Table2[#All],3)</f>
        <v>Electronics</v>
      </c>
      <c r="O393" s="12" t="str">
        <f>VLOOKUP(D393,Table2[#All],4,0)</f>
        <v>Computer</v>
      </c>
      <c r="P393" s="12" t="str">
        <f>VLOOKUP(D393,Table2[#All],5,0)</f>
        <v>Martin LLC</v>
      </c>
      <c r="Q393" s="12" t="str">
        <f>VLOOKUP(E393,Table6[#All],2,0)</f>
        <v>Gardner, Humphrey and Contreras</v>
      </c>
      <c r="R393" s="12" t="str">
        <f>VLOOKUP(E393,Table6[#All],5,0)</f>
        <v>Flagship</v>
      </c>
      <c r="S393" s="12" t="str">
        <f>VLOOKUP(E393,Table6[#All],3,0)</f>
        <v>East</v>
      </c>
      <c r="T393" s="12" t="str">
        <f>VLOOKUP(E393,Table6[#All],4,0)</f>
        <v>Johnsonville</v>
      </c>
    </row>
    <row r="394" spans="1:20" x14ac:dyDescent="0.3">
      <c r="A394" s="11" t="s">
        <v>2350</v>
      </c>
      <c r="B394" s="12">
        <v>45789</v>
      </c>
      <c r="C394" s="12" t="s">
        <v>520</v>
      </c>
      <c r="D394" s="12" t="s">
        <v>1810</v>
      </c>
      <c r="E394" s="12" t="s">
        <v>1904</v>
      </c>
      <c r="F394" s="12" t="s">
        <v>1957</v>
      </c>
      <c r="G394" s="17">
        <v>3</v>
      </c>
      <c r="H394" s="20">
        <v>362.11</v>
      </c>
      <c r="I394" s="23">
        <v>0.23</v>
      </c>
      <c r="J394" s="25">
        <v>836.47409999999991</v>
      </c>
      <c r="K394" s="25" t="str">
        <f>VLOOKUP(C394,Table5[#All],8,0)</f>
        <v>Bronze</v>
      </c>
      <c r="L394" s="13" t="str">
        <f>VLOOKUP(C394,Table5[#All],4,0)</f>
        <v>Male</v>
      </c>
      <c r="M394" s="12" t="str">
        <f>VLOOKUP(D394,Table2[#All],2,0)</f>
        <v>Essential Oil Diffuser</v>
      </c>
      <c r="N394" s="12" t="str">
        <f>VLOOKUP(D394,Table2[#All],3)</f>
        <v>Home</v>
      </c>
      <c r="O394" s="12" t="str">
        <f>VLOOKUP(D394,Table2[#All],4,0)</f>
        <v>Decor</v>
      </c>
      <c r="P394" s="12" t="str">
        <f>VLOOKUP(D394,Table2[#All],5,0)</f>
        <v>Hernandez Inc</v>
      </c>
      <c r="Q394" s="12" t="str">
        <f>VLOOKUP(E394,Table6[#All],2,0)</f>
        <v>Benson-Elliott</v>
      </c>
      <c r="R394" s="12" t="str">
        <f>VLOOKUP(E394,Table6[#All],5,0)</f>
        <v>Online</v>
      </c>
      <c r="S394" s="12" t="str">
        <f>VLOOKUP(E394,Table6[#All],3,0)</f>
        <v>East</v>
      </c>
      <c r="T394" s="12" t="str">
        <f>VLOOKUP(E394,Table6[#All],4,0)</f>
        <v>Port Josephberg</v>
      </c>
    </row>
    <row r="395" spans="1:20" x14ac:dyDescent="0.3">
      <c r="A395" s="11" t="s">
        <v>2351</v>
      </c>
      <c r="B395" s="12">
        <v>45561</v>
      </c>
      <c r="C395" s="12" t="s">
        <v>1465</v>
      </c>
      <c r="D395" s="12" t="s">
        <v>1702</v>
      </c>
      <c r="E395" s="12" t="s">
        <v>1910</v>
      </c>
      <c r="F395" s="12" t="s">
        <v>1952</v>
      </c>
      <c r="G395" s="17">
        <v>3</v>
      </c>
      <c r="H395" s="20">
        <v>112.26</v>
      </c>
      <c r="I395" s="23">
        <v>0.11</v>
      </c>
      <c r="J395" s="25">
        <v>299.73419999999999</v>
      </c>
      <c r="K395" s="25" t="str">
        <f>VLOOKUP(C395,Table5[#All],8,0)</f>
        <v>Silver</v>
      </c>
      <c r="L395" s="13" t="str">
        <f>VLOOKUP(C395,Table5[#All],4,0)</f>
        <v>Male</v>
      </c>
      <c r="M395" s="12" t="str">
        <f>VLOOKUP(D395,Table2[#All],2,0)</f>
        <v>USB External Hard Drive</v>
      </c>
      <c r="N395" s="12" t="str">
        <f>VLOOKUP(D395,Table2[#All],3)</f>
        <v>Electronics</v>
      </c>
      <c r="O395" s="12" t="str">
        <f>VLOOKUP(D395,Table2[#All],4,0)</f>
        <v>Computer</v>
      </c>
      <c r="P395" s="12" t="str">
        <f>VLOOKUP(D395,Table2[#All],5,0)</f>
        <v>Robinson Inc</v>
      </c>
      <c r="Q395" s="12" t="str">
        <f>VLOOKUP(E395,Table6[#All],2,0)</f>
        <v>Bean, Jones and Park</v>
      </c>
      <c r="R395" s="12" t="str">
        <f>VLOOKUP(E395,Table6[#All],5,0)</f>
        <v>Online</v>
      </c>
      <c r="S395" s="12" t="str">
        <f>VLOOKUP(E395,Table6[#All],3,0)</f>
        <v>West</v>
      </c>
      <c r="T395" s="12" t="str">
        <f>VLOOKUP(E395,Table6[#All],4,0)</f>
        <v>Thompsonborough</v>
      </c>
    </row>
    <row r="396" spans="1:20" x14ac:dyDescent="0.3">
      <c r="A396" s="11" t="s">
        <v>2352</v>
      </c>
      <c r="B396" s="12">
        <v>45378</v>
      </c>
      <c r="C396" s="12" t="s">
        <v>670</v>
      </c>
      <c r="D396" s="12" t="s">
        <v>1858</v>
      </c>
      <c r="E396" s="12" t="s">
        <v>1941</v>
      </c>
      <c r="F396" s="12" t="s">
        <v>1957</v>
      </c>
      <c r="G396" s="17">
        <v>2</v>
      </c>
      <c r="H396" s="20">
        <v>962.81</v>
      </c>
      <c r="I396" s="23">
        <v>0.06</v>
      </c>
      <c r="J396" s="25">
        <v>1810.0827999999999</v>
      </c>
      <c r="K396" s="25" t="str">
        <f>VLOOKUP(C396,Table5[#All],8,0)</f>
        <v>Platinum</v>
      </c>
      <c r="L396" s="13" t="str">
        <f>VLOOKUP(C396,Table5[#All],4,0)</f>
        <v>Male</v>
      </c>
      <c r="M396" s="12" t="str">
        <f>VLOOKUP(D396,Table2[#All],2,0)</f>
        <v>Vitamin E Body Lotion</v>
      </c>
      <c r="N396" s="12" t="str">
        <f>VLOOKUP(D396,Table2[#All],3)</f>
        <v>Beauty</v>
      </c>
      <c r="O396" s="12" t="str">
        <f>VLOOKUP(D396,Table2[#All],4,0)</f>
        <v>Skincare</v>
      </c>
      <c r="P396" s="12" t="str">
        <f>VLOOKUP(D396,Table2[#All],5,0)</f>
        <v>Hoffman-Williams</v>
      </c>
      <c r="Q396" s="12" t="str">
        <f>VLOOKUP(E396,Table6[#All],2,0)</f>
        <v>Mann-Austin</v>
      </c>
      <c r="R396" s="12" t="str">
        <f>VLOOKUP(E396,Table6[#All],5,0)</f>
        <v>Online</v>
      </c>
      <c r="S396" s="12" t="str">
        <f>VLOOKUP(E396,Table6[#All],3,0)</f>
        <v>East</v>
      </c>
      <c r="T396" s="12" t="str">
        <f>VLOOKUP(E396,Table6[#All],4,0)</f>
        <v>Vasquezborough</v>
      </c>
    </row>
    <row r="397" spans="1:20" x14ac:dyDescent="0.3">
      <c r="A397" s="11" t="s">
        <v>2353</v>
      </c>
      <c r="B397" s="12">
        <v>45308</v>
      </c>
      <c r="C397" s="12" t="s">
        <v>700</v>
      </c>
      <c r="D397" s="12" t="s">
        <v>1631</v>
      </c>
      <c r="E397" s="12" t="s">
        <v>1880</v>
      </c>
      <c r="F397" s="12" t="s">
        <v>1952</v>
      </c>
      <c r="G397" s="17">
        <v>4</v>
      </c>
      <c r="H397" s="20">
        <v>276.23</v>
      </c>
      <c r="I397" s="23">
        <v>0.12</v>
      </c>
      <c r="J397" s="25">
        <v>972.32960000000003</v>
      </c>
      <c r="K397" s="25" t="str">
        <f>VLOOKUP(C397,Table5[#All],8,0)</f>
        <v>Platinum</v>
      </c>
      <c r="L397" s="13" t="str">
        <f>VLOOKUP(C397,Table5[#All],4,0)</f>
        <v>Female</v>
      </c>
      <c r="M397" s="12" t="str">
        <f>VLOOKUP(D397,Table2[#All],2,0)</f>
        <v>Multi-Purpose Storage Box</v>
      </c>
      <c r="N397" s="12" t="str">
        <f>VLOOKUP(D397,Table2[#All],3)</f>
        <v>Home</v>
      </c>
      <c r="O397" s="12" t="str">
        <f>VLOOKUP(D397,Table2[#All],4,0)</f>
        <v>Storage</v>
      </c>
      <c r="P397" s="12" t="str">
        <f>VLOOKUP(D397,Table2[#All],5,0)</f>
        <v>Gardner-Montes</v>
      </c>
      <c r="Q397" s="12" t="str">
        <f>VLOOKUP(E397,Table6[#All],2,0)</f>
        <v>Rivera-Warner</v>
      </c>
      <c r="R397" s="12" t="str">
        <f>VLOOKUP(E397,Table6[#All],5,0)</f>
        <v>Flagship</v>
      </c>
      <c r="S397" s="12" t="str">
        <f>VLOOKUP(E397,Table6[#All],3,0)</f>
        <v>East</v>
      </c>
      <c r="T397" s="12" t="str">
        <f>VLOOKUP(E397,Table6[#All],4,0)</f>
        <v>Washingtonfurt</v>
      </c>
    </row>
    <row r="398" spans="1:20" x14ac:dyDescent="0.3">
      <c r="A398" s="11" t="s">
        <v>2354</v>
      </c>
      <c r="B398" s="12">
        <v>45407</v>
      </c>
      <c r="C398" s="12" t="s">
        <v>74</v>
      </c>
      <c r="D398" s="12" t="s">
        <v>1621</v>
      </c>
      <c r="E398" s="12" t="s">
        <v>1927</v>
      </c>
      <c r="F398" s="12" t="s">
        <v>1954</v>
      </c>
      <c r="G398" s="17">
        <v>3</v>
      </c>
      <c r="H398" s="20">
        <v>991.37</v>
      </c>
      <c r="I398" s="23">
        <v>0.1</v>
      </c>
      <c r="J398" s="25">
        <v>2676.6990000000001</v>
      </c>
      <c r="K398" s="25" t="str">
        <f>VLOOKUP(C398,Table5[#All],8,0)</f>
        <v>Platinum</v>
      </c>
      <c r="L398" s="13" t="str">
        <f>VLOOKUP(C398,Table5[#All],4,0)</f>
        <v>Female</v>
      </c>
      <c r="M398" s="12" t="str">
        <f>VLOOKUP(D398,Table2[#All],2,0)</f>
        <v>Women's Denim Jeans</v>
      </c>
      <c r="N398" s="12" t="str">
        <f>VLOOKUP(D398,Table2[#All],3)</f>
        <v>Clothing</v>
      </c>
      <c r="O398" s="12" t="str">
        <f>VLOOKUP(D398,Table2[#All],4,0)</f>
        <v>Bottoms</v>
      </c>
      <c r="P398" s="12" t="str">
        <f>VLOOKUP(D398,Table2[#All],5,0)</f>
        <v>Guerra-Hendrix</v>
      </c>
      <c r="Q398" s="12" t="str">
        <f>VLOOKUP(E398,Table6[#All],2,0)</f>
        <v>Mcdonald Inc</v>
      </c>
      <c r="R398" s="12" t="str">
        <f>VLOOKUP(E398,Table6[#All],5,0)</f>
        <v>Outlet</v>
      </c>
      <c r="S398" s="12" t="str">
        <f>VLOOKUP(E398,Table6[#All],3,0)</f>
        <v>South</v>
      </c>
      <c r="T398" s="12" t="str">
        <f>VLOOKUP(E398,Table6[#All],4,0)</f>
        <v>Christopherland</v>
      </c>
    </row>
    <row r="399" spans="1:20" x14ac:dyDescent="0.3">
      <c r="A399" s="11" t="s">
        <v>2355</v>
      </c>
      <c r="B399" s="12">
        <v>45929</v>
      </c>
      <c r="C399" s="12" t="s">
        <v>565</v>
      </c>
      <c r="D399" s="12" t="s">
        <v>1631</v>
      </c>
      <c r="E399" s="12" t="s">
        <v>1925</v>
      </c>
      <c r="F399" s="12" t="s">
        <v>1952</v>
      </c>
      <c r="G399" s="17">
        <v>3</v>
      </c>
      <c r="H399" s="20">
        <v>977.47</v>
      </c>
      <c r="I399" s="23">
        <v>0.05</v>
      </c>
      <c r="J399" s="25">
        <v>2785.7894999999999</v>
      </c>
      <c r="K399" s="25" t="str">
        <f>VLOOKUP(C399,Table5[#All],8,0)</f>
        <v>Platinum</v>
      </c>
      <c r="L399" s="13" t="str">
        <f>VLOOKUP(C399,Table5[#All],4,0)</f>
        <v>Female</v>
      </c>
      <c r="M399" s="12" t="str">
        <f>VLOOKUP(D399,Table2[#All],2,0)</f>
        <v>Multi-Purpose Storage Box</v>
      </c>
      <c r="N399" s="12" t="str">
        <f>VLOOKUP(D399,Table2[#All],3)</f>
        <v>Home</v>
      </c>
      <c r="O399" s="12" t="str">
        <f>VLOOKUP(D399,Table2[#All],4,0)</f>
        <v>Storage</v>
      </c>
      <c r="P399" s="12" t="str">
        <f>VLOOKUP(D399,Table2[#All],5,0)</f>
        <v>Gardner-Montes</v>
      </c>
      <c r="Q399" s="12" t="str">
        <f>VLOOKUP(E399,Table6[#All],2,0)</f>
        <v>Gardner, Humphrey and Contreras</v>
      </c>
      <c r="R399" s="12" t="str">
        <f>VLOOKUP(E399,Table6[#All],5,0)</f>
        <v>Flagship</v>
      </c>
      <c r="S399" s="12" t="str">
        <f>VLOOKUP(E399,Table6[#All],3,0)</f>
        <v>East</v>
      </c>
      <c r="T399" s="12" t="str">
        <f>VLOOKUP(E399,Table6[#All],4,0)</f>
        <v>Johnsonville</v>
      </c>
    </row>
    <row r="400" spans="1:20" x14ac:dyDescent="0.3">
      <c r="A400" s="11" t="s">
        <v>2356</v>
      </c>
      <c r="B400" s="12">
        <v>45844</v>
      </c>
      <c r="C400" s="12" t="s">
        <v>679</v>
      </c>
      <c r="D400" s="12" t="s">
        <v>1858</v>
      </c>
      <c r="E400" s="12" t="s">
        <v>1922</v>
      </c>
      <c r="F400" s="12" t="s">
        <v>1954</v>
      </c>
      <c r="G400" s="17">
        <v>2</v>
      </c>
      <c r="H400" s="20">
        <v>308.7</v>
      </c>
      <c r="I400" s="23">
        <v>0.2</v>
      </c>
      <c r="J400" s="25">
        <v>493.92</v>
      </c>
      <c r="K400" s="25" t="str">
        <f>VLOOKUP(C400,Table5[#All],8,0)</f>
        <v>Silver</v>
      </c>
      <c r="L400" s="13" t="str">
        <f>VLOOKUP(C400,Table5[#All],4,0)</f>
        <v>Female</v>
      </c>
      <c r="M400" s="12" t="str">
        <f>VLOOKUP(D400,Table2[#All],2,0)</f>
        <v>Vitamin E Body Lotion</v>
      </c>
      <c r="N400" s="12" t="str">
        <f>VLOOKUP(D400,Table2[#All],3)</f>
        <v>Beauty</v>
      </c>
      <c r="O400" s="12" t="str">
        <f>VLOOKUP(D400,Table2[#All],4,0)</f>
        <v>Skincare</v>
      </c>
      <c r="P400" s="12" t="str">
        <f>VLOOKUP(D400,Table2[#All],5,0)</f>
        <v>Hoffman-Williams</v>
      </c>
      <c r="Q400" s="12" t="str">
        <f>VLOOKUP(E400,Table6[#All],2,0)</f>
        <v>Thomas, Bridges and Harris</v>
      </c>
      <c r="R400" s="12" t="str">
        <f>VLOOKUP(E400,Table6[#All],5,0)</f>
        <v>Online</v>
      </c>
      <c r="S400" s="12" t="str">
        <f>VLOOKUP(E400,Table6[#All],3,0)</f>
        <v>North</v>
      </c>
      <c r="T400" s="12" t="str">
        <f>VLOOKUP(E400,Table6[#All],4,0)</f>
        <v>Sabrinatown</v>
      </c>
    </row>
    <row r="401" spans="1:20" x14ac:dyDescent="0.3">
      <c r="A401" s="11" t="s">
        <v>2357</v>
      </c>
      <c r="B401" s="12">
        <v>45579</v>
      </c>
      <c r="C401" s="12" t="s">
        <v>151</v>
      </c>
      <c r="D401" s="12" t="s">
        <v>1574</v>
      </c>
      <c r="E401" s="12" t="s">
        <v>1932</v>
      </c>
      <c r="F401" s="12" t="s">
        <v>1954</v>
      </c>
      <c r="G401" s="17">
        <v>2</v>
      </c>
      <c r="H401" s="20">
        <v>733.87</v>
      </c>
      <c r="I401" s="23">
        <v>0.1</v>
      </c>
      <c r="J401" s="25">
        <v>1320.9659999999999</v>
      </c>
      <c r="K401" s="25" t="str">
        <f>VLOOKUP(C401,Table5[#All],8,0)</f>
        <v>Platinum</v>
      </c>
      <c r="L401" s="13" t="str">
        <f>VLOOKUP(C401,Table5[#All],4,0)</f>
        <v>Female</v>
      </c>
      <c r="M401" s="12" t="str">
        <f>VLOOKUP(D401,Table2[#All],2,0)</f>
        <v>Herbal Face Moisturizer</v>
      </c>
      <c r="N401" s="12" t="str">
        <f>VLOOKUP(D401,Table2[#All],3)</f>
        <v>Beauty</v>
      </c>
      <c r="O401" s="12" t="str">
        <f>VLOOKUP(D401,Table2[#All],4,0)</f>
        <v>Skincare</v>
      </c>
      <c r="P401" s="12" t="str">
        <f>VLOOKUP(D401,Table2[#All],5,0)</f>
        <v>Davidson PLC</v>
      </c>
      <c r="Q401" s="12" t="str">
        <f>VLOOKUP(E401,Table6[#All],2,0)</f>
        <v>Frederick-Wright</v>
      </c>
      <c r="R401" s="12" t="str">
        <f>VLOOKUP(E401,Table6[#All],5,0)</f>
        <v>Flagship</v>
      </c>
      <c r="S401" s="12" t="str">
        <f>VLOOKUP(E401,Table6[#All],3,0)</f>
        <v>West</v>
      </c>
      <c r="T401" s="12" t="str">
        <f>VLOOKUP(E401,Table6[#All],4,0)</f>
        <v>New Jimmymouth</v>
      </c>
    </row>
    <row r="402" spans="1:20" x14ac:dyDescent="0.3">
      <c r="A402" s="11" t="s">
        <v>2358</v>
      </c>
      <c r="B402" s="12">
        <v>45227</v>
      </c>
      <c r="C402" s="12" t="s">
        <v>345</v>
      </c>
      <c r="D402" s="12" t="s">
        <v>1624</v>
      </c>
      <c r="E402" s="12" t="s">
        <v>1932</v>
      </c>
      <c r="F402" s="12" t="s">
        <v>1954</v>
      </c>
      <c r="G402" s="17">
        <v>2</v>
      </c>
      <c r="H402" s="20">
        <v>22.47</v>
      </c>
      <c r="I402" s="23">
        <v>0.22</v>
      </c>
      <c r="J402" s="25">
        <v>35.053199999999997</v>
      </c>
      <c r="K402" s="25" t="str">
        <f>VLOOKUP(C402,Table5[#All],8,0)</f>
        <v>Platinum</v>
      </c>
      <c r="L402" s="13" t="str">
        <f>VLOOKUP(C402,Table5[#All],4,0)</f>
        <v>Female</v>
      </c>
      <c r="M402" s="12" t="str">
        <f>VLOOKUP(D402,Table2[#All],2,0)</f>
        <v>Knee Support Brace</v>
      </c>
      <c r="N402" s="12" t="str">
        <f>VLOOKUP(D402,Table2[#All],3)</f>
        <v>Sports</v>
      </c>
      <c r="O402" s="12" t="str">
        <f>VLOOKUP(D402,Table2[#All],4,0)</f>
        <v>Equipment</v>
      </c>
      <c r="P402" s="12" t="str">
        <f>VLOOKUP(D402,Table2[#All],5,0)</f>
        <v>May-Reese</v>
      </c>
      <c r="Q402" s="12" t="str">
        <f>VLOOKUP(E402,Table6[#All],2,0)</f>
        <v>Frederick-Wright</v>
      </c>
      <c r="R402" s="12" t="str">
        <f>VLOOKUP(E402,Table6[#All],5,0)</f>
        <v>Flagship</v>
      </c>
      <c r="S402" s="12" t="str">
        <f>VLOOKUP(E402,Table6[#All],3,0)</f>
        <v>West</v>
      </c>
      <c r="T402" s="12" t="str">
        <f>VLOOKUP(E402,Table6[#All],4,0)</f>
        <v>New Jimmymouth</v>
      </c>
    </row>
    <row r="403" spans="1:20" x14ac:dyDescent="0.3">
      <c r="A403" s="11" t="s">
        <v>2359</v>
      </c>
      <c r="B403" s="12">
        <v>45380</v>
      </c>
      <c r="C403" s="12" t="s">
        <v>1102</v>
      </c>
      <c r="D403" s="12" t="s">
        <v>1746</v>
      </c>
      <c r="E403" s="12" t="s">
        <v>1925</v>
      </c>
      <c r="F403" s="12" t="s">
        <v>1952</v>
      </c>
      <c r="G403" s="17">
        <v>4</v>
      </c>
      <c r="H403" s="20">
        <v>651.36</v>
      </c>
      <c r="I403" s="23">
        <v>0.13</v>
      </c>
      <c r="J403" s="25">
        <v>2266.7328000000002</v>
      </c>
      <c r="K403" s="25" t="str">
        <f>VLOOKUP(C403,Table5[#All],8,0)</f>
        <v>Silver</v>
      </c>
      <c r="L403" s="13" t="str">
        <f>VLOOKUP(C403,Table5[#All],4,0)</f>
        <v>Male</v>
      </c>
      <c r="M403" s="12" t="str">
        <f>VLOOKUP(D403,Table2[#All],2,0)</f>
        <v>Foam Roller</v>
      </c>
      <c r="N403" s="12" t="str">
        <f>VLOOKUP(D403,Table2[#All],3)</f>
        <v>Sports</v>
      </c>
      <c r="O403" s="12" t="str">
        <f>VLOOKUP(D403,Table2[#All],4,0)</f>
        <v>Fitness</v>
      </c>
      <c r="P403" s="12" t="str">
        <f>VLOOKUP(D403,Table2[#All],5,0)</f>
        <v>Atkinson, Camacho and Oliver</v>
      </c>
      <c r="Q403" s="12" t="str">
        <f>VLOOKUP(E403,Table6[#All],2,0)</f>
        <v>Gardner, Humphrey and Contreras</v>
      </c>
      <c r="R403" s="12" t="str">
        <f>VLOOKUP(E403,Table6[#All],5,0)</f>
        <v>Flagship</v>
      </c>
      <c r="S403" s="12" t="str">
        <f>VLOOKUP(E403,Table6[#All],3,0)</f>
        <v>East</v>
      </c>
      <c r="T403" s="12" t="str">
        <f>VLOOKUP(E403,Table6[#All],4,0)</f>
        <v>Johnsonville</v>
      </c>
    </row>
    <row r="404" spans="1:20" x14ac:dyDescent="0.3">
      <c r="A404" s="11" t="s">
        <v>2360</v>
      </c>
      <c r="B404" s="12">
        <v>45817</v>
      </c>
      <c r="C404" s="12" t="s">
        <v>947</v>
      </c>
      <c r="D404" s="12" t="s">
        <v>1607</v>
      </c>
      <c r="E404" s="12" t="s">
        <v>1917</v>
      </c>
      <c r="F404" s="12" t="s">
        <v>1957</v>
      </c>
      <c r="G404" s="17">
        <v>1</v>
      </c>
      <c r="H404" s="20">
        <v>753.39</v>
      </c>
      <c r="I404" s="23">
        <v>0.04</v>
      </c>
      <c r="J404" s="25">
        <v>723.25439999999992</v>
      </c>
      <c r="K404" s="25" t="str">
        <f>VLOOKUP(C404,Table5[#All],8,0)</f>
        <v>Bronze</v>
      </c>
      <c r="L404" s="13" t="str">
        <f>VLOOKUP(C404,Table5[#All],4,0)</f>
        <v>Female</v>
      </c>
      <c r="M404" s="12" t="str">
        <f>VLOOKUP(D404,Table2[#All],2,0)</f>
        <v>Decorative Wall Mirror</v>
      </c>
      <c r="N404" s="12" t="str">
        <f>VLOOKUP(D404,Table2[#All],3)</f>
        <v>Home</v>
      </c>
      <c r="O404" s="12" t="str">
        <f>VLOOKUP(D404,Table2[#All],4,0)</f>
        <v>Decor</v>
      </c>
      <c r="P404" s="12" t="str">
        <f>VLOOKUP(D404,Table2[#All],5,0)</f>
        <v>Luna, Anderson and Bowman</v>
      </c>
      <c r="Q404" s="12" t="str">
        <f>VLOOKUP(E404,Table6[#All],2,0)</f>
        <v>Hill, Wagner and Ballard</v>
      </c>
      <c r="R404" s="12" t="str">
        <f>VLOOKUP(E404,Table6[#All],5,0)</f>
        <v>Online</v>
      </c>
      <c r="S404" s="12" t="str">
        <f>VLOOKUP(E404,Table6[#All],3,0)</f>
        <v>East</v>
      </c>
      <c r="T404" s="12" t="str">
        <f>VLOOKUP(E404,Table6[#All],4,0)</f>
        <v>East Davidville</v>
      </c>
    </row>
    <row r="405" spans="1:20" x14ac:dyDescent="0.3">
      <c r="A405" s="11" t="s">
        <v>2361</v>
      </c>
      <c r="B405" s="12">
        <v>45576</v>
      </c>
      <c r="C405" s="12" t="s">
        <v>664</v>
      </c>
      <c r="D405" s="12" t="s">
        <v>1789</v>
      </c>
      <c r="E405" s="12" t="s">
        <v>1922</v>
      </c>
      <c r="F405" s="12" t="s">
        <v>1957</v>
      </c>
      <c r="G405" s="17">
        <v>4</v>
      </c>
      <c r="H405" s="20">
        <v>849.17</v>
      </c>
      <c r="I405" s="23">
        <v>0.12</v>
      </c>
      <c r="J405" s="25">
        <v>2989.0783999999999</v>
      </c>
      <c r="K405" s="25" t="str">
        <f>VLOOKUP(C405,Table5[#All],8,0)</f>
        <v>Bronze</v>
      </c>
      <c r="L405" s="13" t="str">
        <f>VLOOKUP(C405,Table5[#All],4,0)</f>
        <v>Female</v>
      </c>
      <c r="M405" s="12" t="str">
        <f>VLOOKUP(D405,Table2[#All],2,0)</f>
        <v>Hair Repair Oil Treatment</v>
      </c>
      <c r="N405" s="12" t="str">
        <f>VLOOKUP(D405,Table2[#All],3)</f>
        <v>Beauty</v>
      </c>
      <c r="O405" s="12" t="str">
        <f>VLOOKUP(D405,Table2[#All],4,0)</f>
        <v>Haircare</v>
      </c>
      <c r="P405" s="12" t="str">
        <f>VLOOKUP(D405,Table2[#All],5,0)</f>
        <v>Hopkins Ltd</v>
      </c>
      <c r="Q405" s="12" t="str">
        <f>VLOOKUP(E405,Table6[#All],2,0)</f>
        <v>Thomas, Bridges and Harris</v>
      </c>
      <c r="R405" s="12" t="str">
        <f>VLOOKUP(E405,Table6[#All],5,0)</f>
        <v>Online</v>
      </c>
      <c r="S405" s="12" t="str">
        <f>VLOOKUP(E405,Table6[#All],3,0)</f>
        <v>North</v>
      </c>
      <c r="T405" s="12" t="str">
        <f>VLOOKUP(E405,Table6[#All],4,0)</f>
        <v>Sabrinatown</v>
      </c>
    </row>
    <row r="406" spans="1:20" x14ac:dyDescent="0.3">
      <c r="A406" s="11" t="s">
        <v>2362</v>
      </c>
      <c r="B406" s="12">
        <v>45495</v>
      </c>
      <c r="C406" s="12" t="s">
        <v>1195</v>
      </c>
      <c r="D406" s="12" t="s">
        <v>1628</v>
      </c>
      <c r="E406" s="12" t="s">
        <v>1880</v>
      </c>
      <c r="F406" s="12" t="s">
        <v>1957</v>
      </c>
      <c r="G406" s="17">
        <v>4</v>
      </c>
      <c r="H406" s="20">
        <v>585.45000000000005</v>
      </c>
      <c r="I406" s="23">
        <v>0.25</v>
      </c>
      <c r="J406" s="25">
        <v>1756.35</v>
      </c>
      <c r="K406" s="25" t="str">
        <f>VLOOKUP(C406,Table5[#All],8,0)</f>
        <v>Gold</v>
      </c>
      <c r="L406" s="13" t="str">
        <f>VLOOKUP(C406,Table5[#All],4,0)</f>
        <v>Female</v>
      </c>
      <c r="M406" s="12" t="str">
        <f>VLOOKUP(D406,Table2[#All],2,0)</f>
        <v>Outdoor Sports Water Bottle</v>
      </c>
      <c r="N406" s="12" t="str">
        <f>VLOOKUP(D406,Table2[#All],3)</f>
        <v>Sports</v>
      </c>
      <c r="O406" s="12" t="str">
        <f>VLOOKUP(D406,Table2[#All],4,0)</f>
        <v>Accessories</v>
      </c>
      <c r="P406" s="12" t="str">
        <f>VLOOKUP(D406,Table2[#All],5,0)</f>
        <v>Soto-Ellis</v>
      </c>
      <c r="Q406" s="12" t="str">
        <f>VLOOKUP(E406,Table6[#All],2,0)</f>
        <v>Rivera-Warner</v>
      </c>
      <c r="R406" s="12" t="str">
        <f>VLOOKUP(E406,Table6[#All],5,0)</f>
        <v>Flagship</v>
      </c>
      <c r="S406" s="12" t="str">
        <f>VLOOKUP(E406,Table6[#All],3,0)</f>
        <v>East</v>
      </c>
      <c r="T406" s="12" t="str">
        <f>VLOOKUP(E406,Table6[#All],4,0)</f>
        <v>Washingtonfurt</v>
      </c>
    </row>
    <row r="407" spans="1:20" x14ac:dyDescent="0.3">
      <c r="A407" s="11" t="s">
        <v>2363</v>
      </c>
      <c r="B407" s="12">
        <v>45628</v>
      </c>
      <c r="C407" s="12" t="s">
        <v>1476</v>
      </c>
      <c r="D407" s="12" t="s">
        <v>1801</v>
      </c>
      <c r="E407" s="12" t="s">
        <v>1932</v>
      </c>
      <c r="F407" s="12" t="s">
        <v>1957</v>
      </c>
      <c r="G407" s="17">
        <v>1</v>
      </c>
      <c r="H407" s="20">
        <v>745.15</v>
      </c>
      <c r="I407" s="23">
        <v>0.25</v>
      </c>
      <c r="J407" s="25">
        <v>558.86249999999995</v>
      </c>
      <c r="K407" s="25" t="str">
        <f>VLOOKUP(C407,Table5[#All],8,0)</f>
        <v>Gold</v>
      </c>
      <c r="L407" s="13" t="str">
        <f>VLOOKUP(C407,Table5[#All],4,0)</f>
        <v>Female</v>
      </c>
      <c r="M407" s="12" t="str">
        <f>VLOOKUP(D407,Table2[#All],2,0)</f>
        <v>Women's Ankle Boots</v>
      </c>
      <c r="N407" s="12" t="str">
        <f>VLOOKUP(D407,Table2[#All],3)</f>
        <v>Clothing</v>
      </c>
      <c r="O407" s="12" t="str">
        <f>VLOOKUP(D407,Table2[#All],4,0)</f>
        <v>Footwear</v>
      </c>
      <c r="P407" s="12" t="str">
        <f>VLOOKUP(D407,Table2[#All],5,0)</f>
        <v>Poole PLC</v>
      </c>
      <c r="Q407" s="12" t="str">
        <f>VLOOKUP(E407,Table6[#All],2,0)</f>
        <v>Frederick-Wright</v>
      </c>
      <c r="R407" s="12" t="str">
        <f>VLOOKUP(E407,Table6[#All],5,0)</f>
        <v>Flagship</v>
      </c>
      <c r="S407" s="12" t="str">
        <f>VLOOKUP(E407,Table6[#All],3,0)</f>
        <v>West</v>
      </c>
      <c r="T407" s="12" t="str">
        <f>VLOOKUP(E407,Table6[#All],4,0)</f>
        <v>New Jimmymouth</v>
      </c>
    </row>
    <row r="408" spans="1:20" x14ac:dyDescent="0.3">
      <c r="A408" s="11" t="s">
        <v>2364</v>
      </c>
      <c r="B408" s="12">
        <v>45244</v>
      </c>
      <c r="C408" s="12" t="s">
        <v>195</v>
      </c>
      <c r="D408" s="12" t="s">
        <v>1873</v>
      </c>
      <c r="E408" s="12" t="s">
        <v>1889</v>
      </c>
      <c r="F408" s="12" t="s">
        <v>1957</v>
      </c>
      <c r="G408" s="17">
        <v>1</v>
      </c>
      <c r="H408" s="20">
        <v>848.69</v>
      </c>
      <c r="I408" s="23">
        <v>0.04</v>
      </c>
      <c r="J408" s="25">
        <v>814.74239999999998</v>
      </c>
      <c r="K408" s="25" t="str">
        <f>VLOOKUP(C408,Table5[#All],8,0)</f>
        <v>Gold</v>
      </c>
      <c r="L408" s="13" t="str">
        <f>VLOOKUP(C408,Table5[#All],4,0)</f>
        <v>Female</v>
      </c>
      <c r="M408" s="12" t="str">
        <f>VLOOKUP(D408,Table2[#All],2,0)</f>
        <v>Stainless Steel Cookware Set</v>
      </c>
      <c r="N408" s="12" t="str">
        <f>VLOOKUP(D408,Table2[#All],3)</f>
        <v>Home</v>
      </c>
      <c r="O408" s="12" t="str">
        <f>VLOOKUP(D408,Table2[#All],4,0)</f>
        <v>Kitchen</v>
      </c>
      <c r="P408" s="12" t="str">
        <f>VLOOKUP(D408,Table2[#All],5,0)</f>
        <v>Campbell Ltd</v>
      </c>
      <c r="Q408" s="12" t="str">
        <f>VLOOKUP(E408,Table6[#All],2,0)</f>
        <v>Black-Horn</v>
      </c>
      <c r="R408" s="12" t="str">
        <f>VLOOKUP(E408,Table6[#All],5,0)</f>
        <v>Outlet</v>
      </c>
      <c r="S408" s="12" t="str">
        <f>VLOOKUP(E408,Table6[#All],3,0)</f>
        <v>South</v>
      </c>
      <c r="T408" s="12" t="str">
        <f>VLOOKUP(E408,Table6[#All],4,0)</f>
        <v>North Nancyview</v>
      </c>
    </row>
    <row r="409" spans="1:20" x14ac:dyDescent="0.3">
      <c r="A409" s="11" t="s">
        <v>2365</v>
      </c>
      <c r="B409" s="12">
        <v>45336</v>
      </c>
      <c r="C409" s="12" t="s">
        <v>1294</v>
      </c>
      <c r="D409" s="12" t="s">
        <v>1786</v>
      </c>
      <c r="E409" s="12" t="s">
        <v>1927</v>
      </c>
      <c r="F409" s="12" t="s">
        <v>1954</v>
      </c>
      <c r="G409" s="17">
        <v>2</v>
      </c>
      <c r="H409" s="20">
        <v>247.67</v>
      </c>
      <c r="I409" s="23">
        <v>0.1</v>
      </c>
      <c r="J409" s="25">
        <v>445.80599999999998</v>
      </c>
      <c r="K409" s="25" t="str">
        <f>VLOOKUP(C409,Table5[#All],8,0)</f>
        <v>Bronze</v>
      </c>
      <c r="L409" s="13" t="str">
        <f>VLOOKUP(C409,Table5[#All],4,0)</f>
        <v>Female</v>
      </c>
      <c r="M409" s="12" t="str">
        <f>VLOOKUP(D409,Table2[#All],2,0)</f>
        <v>Kitchen Storage Rack</v>
      </c>
      <c r="N409" s="12" t="str">
        <f>VLOOKUP(D409,Table2[#All],3)</f>
        <v>Home</v>
      </c>
      <c r="O409" s="12" t="str">
        <f>VLOOKUP(D409,Table2[#All],4,0)</f>
        <v>Storage</v>
      </c>
      <c r="P409" s="12" t="str">
        <f>VLOOKUP(D409,Table2[#All],5,0)</f>
        <v>Duran Group</v>
      </c>
      <c r="Q409" s="12" t="str">
        <f>VLOOKUP(E409,Table6[#All],2,0)</f>
        <v>Mcdonald Inc</v>
      </c>
      <c r="R409" s="12" t="str">
        <f>VLOOKUP(E409,Table6[#All],5,0)</f>
        <v>Outlet</v>
      </c>
      <c r="S409" s="12" t="str">
        <f>VLOOKUP(E409,Table6[#All],3,0)</f>
        <v>South</v>
      </c>
      <c r="T409" s="12" t="str">
        <f>VLOOKUP(E409,Table6[#All],4,0)</f>
        <v>Christopherland</v>
      </c>
    </row>
    <row r="410" spans="1:20" x14ac:dyDescent="0.3">
      <c r="A410" s="11" t="s">
        <v>2366</v>
      </c>
      <c r="B410" s="12">
        <v>45465</v>
      </c>
      <c r="C410" s="12" t="s">
        <v>157</v>
      </c>
      <c r="D410" s="12" t="s">
        <v>1798</v>
      </c>
      <c r="E410" s="12" t="s">
        <v>1894</v>
      </c>
      <c r="F410" s="12" t="s">
        <v>1954</v>
      </c>
      <c r="G410" s="17">
        <v>3</v>
      </c>
      <c r="H410" s="20">
        <v>220.51</v>
      </c>
      <c r="I410" s="23">
        <v>0.02</v>
      </c>
      <c r="J410" s="25">
        <v>648.29939999999999</v>
      </c>
      <c r="K410" s="25" t="str">
        <f>VLOOKUP(C410,Table5[#All],8,0)</f>
        <v>Gold</v>
      </c>
      <c r="L410" s="13" t="str">
        <f>VLOOKUP(C410,Table5[#All],4,0)</f>
        <v>Female</v>
      </c>
      <c r="M410" s="12" t="str">
        <f>VLOOKUP(D410,Table2[#All],2,0)</f>
        <v>Bluetooth Car Audio System</v>
      </c>
      <c r="N410" s="12" t="str">
        <f>VLOOKUP(D410,Table2[#All],3)</f>
        <v>Electronics</v>
      </c>
      <c r="O410" s="12" t="str">
        <f>VLOOKUP(D410,Table2[#All],4,0)</f>
        <v>Audio</v>
      </c>
      <c r="P410" s="12" t="str">
        <f>VLOOKUP(D410,Table2[#All],5,0)</f>
        <v>Bruce-Bowen</v>
      </c>
      <c r="Q410" s="12" t="str">
        <f>VLOOKUP(E410,Table6[#All],2,0)</f>
        <v>Johnson-Wright</v>
      </c>
      <c r="R410" s="12" t="str">
        <f>VLOOKUP(E410,Table6[#All],5,0)</f>
        <v>Outlet</v>
      </c>
      <c r="S410" s="12" t="str">
        <f>VLOOKUP(E410,Table6[#All],3,0)</f>
        <v>North</v>
      </c>
      <c r="T410" s="12" t="str">
        <f>VLOOKUP(E410,Table6[#All],4,0)</f>
        <v>Hoodberg</v>
      </c>
    </row>
    <row r="411" spans="1:20" x14ac:dyDescent="0.3">
      <c r="A411" s="11" t="s">
        <v>2367</v>
      </c>
      <c r="B411" s="12">
        <v>45837</v>
      </c>
      <c r="C411" s="12" t="s">
        <v>1039</v>
      </c>
      <c r="D411" s="12" t="s">
        <v>1611</v>
      </c>
      <c r="E411" s="12" t="s">
        <v>1932</v>
      </c>
      <c r="F411" s="12" t="s">
        <v>1952</v>
      </c>
      <c r="G411" s="17">
        <v>4</v>
      </c>
      <c r="H411" s="20">
        <v>370.63</v>
      </c>
      <c r="I411" s="23">
        <v>0.08</v>
      </c>
      <c r="J411" s="25">
        <v>1363.9184</v>
      </c>
      <c r="K411" s="25" t="str">
        <f>VLOOKUP(C411,Table5[#All],8,0)</f>
        <v>Bronze</v>
      </c>
      <c r="L411" s="13" t="str">
        <f>VLOOKUP(C411,Table5[#All],4,0)</f>
        <v>Female</v>
      </c>
      <c r="M411" s="12" t="str">
        <f>VLOOKUP(D411,Table2[#All],2,0)</f>
        <v>4K Home Projector</v>
      </c>
      <c r="N411" s="12" t="str">
        <f>VLOOKUP(D411,Table2[#All],3)</f>
        <v>Electronics</v>
      </c>
      <c r="O411" s="12" t="str">
        <f>VLOOKUP(D411,Table2[#All],4,0)</f>
        <v>Appliances</v>
      </c>
      <c r="P411" s="12" t="str">
        <f>VLOOKUP(D411,Table2[#All],5,0)</f>
        <v>Thomas LLC</v>
      </c>
      <c r="Q411" s="12" t="str">
        <f>VLOOKUP(E411,Table6[#All],2,0)</f>
        <v>Frederick-Wright</v>
      </c>
      <c r="R411" s="12" t="str">
        <f>VLOOKUP(E411,Table6[#All],5,0)</f>
        <v>Flagship</v>
      </c>
      <c r="S411" s="12" t="str">
        <f>VLOOKUP(E411,Table6[#All],3,0)</f>
        <v>West</v>
      </c>
      <c r="T411" s="12" t="str">
        <f>VLOOKUP(E411,Table6[#All],4,0)</f>
        <v>New Jimmymouth</v>
      </c>
    </row>
    <row r="412" spans="1:20" x14ac:dyDescent="0.3">
      <c r="A412" s="11" t="s">
        <v>2368</v>
      </c>
      <c r="B412" s="12">
        <v>45706</v>
      </c>
      <c r="C412" s="12" t="s">
        <v>1231</v>
      </c>
      <c r="D412" s="12" t="s">
        <v>1657</v>
      </c>
      <c r="E412" s="12" t="s">
        <v>1941</v>
      </c>
      <c r="F412" s="12" t="s">
        <v>1952</v>
      </c>
      <c r="G412" s="17">
        <v>4</v>
      </c>
      <c r="H412" s="20">
        <v>349.84</v>
      </c>
      <c r="I412" s="23">
        <v>0.11</v>
      </c>
      <c r="J412" s="25">
        <v>1245.4304</v>
      </c>
      <c r="K412" s="25" t="str">
        <f>VLOOKUP(C412,Table5[#All],8,0)</f>
        <v>Bronze</v>
      </c>
      <c r="L412" s="13" t="str">
        <f>VLOOKUP(C412,Table5[#All],4,0)</f>
        <v>Female</v>
      </c>
      <c r="M412" s="12" t="str">
        <f>VLOOKUP(D412,Table2[#All],2,0)</f>
        <v>Fabric Sofa Throw Blanket</v>
      </c>
      <c r="N412" s="12" t="str">
        <f>VLOOKUP(D412,Table2[#All],3)</f>
        <v>Home</v>
      </c>
      <c r="O412" s="12" t="str">
        <f>VLOOKUP(D412,Table2[#All],4,0)</f>
        <v>Decor</v>
      </c>
      <c r="P412" s="12" t="str">
        <f>VLOOKUP(D412,Table2[#All],5,0)</f>
        <v>Hoffman Group</v>
      </c>
      <c r="Q412" s="12" t="str">
        <f>VLOOKUP(E412,Table6[#All],2,0)</f>
        <v>Mann-Austin</v>
      </c>
      <c r="R412" s="12" t="str">
        <f>VLOOKUP(E412,Table6[#All],5,0)</f>
        <v>Online</v>
      </c>
      <c r="S412" s="12" t="str">
        <f>VLOOKUP(E412,Table6[#All],3,0)</f>
        <v>East</v>
      </c>
      <c r="T412" s="12" t="str">
        <f>VLOOKUP(E412,Table6[#All],4,0)</f>
        <v>Vasquezborough</v>
      </c>
    </row>
    <row r="413" spans="1:20" x14ac:dyDescent="0.3">
      <c r="A413" s="11" t="s">
        <v>2369</v>
      </c>
      <c r="B413" s="12">
        <v>45823</v>
      </c>
      <c r="C413" s="12" t="s">
        <v>172</v>
      </c>
      <c r="D413" s="12" t="s">
        <v>1689</v>
      </c>
      <c r="E413" s="12" t="s">
        <v>1922</v>
      </c>
      <c r="F413" s="12" t="s">
        <v>1957</v>
      </c>
      <c r="G413" s="17">
        <v>1</v>
      </c>
      <c r="H413" s="20">
        <v>770.87</v>
      </c>
      <c r="I413" s="23">
        <v>0.1</v>
      </c>
      <c r="J413" s="25">
        <v>693.78300000000002</v>
      </c>
      <c r="K413" s="25" t="str">
        <f>VLOOKUP(C413,Table5[#All],8,0)</f>
        <v>Gold</v>
      </c>
      <c r="L413" s="13" t="str">
        <f>VLOOKUP(C413,Table5[#All],4,0)</f>
        <v>Male</v>
      </c>
      <c r="M413" s="12" t="str">
        <f>VLOOKUP(D413,Table2[#All],2,0)</f>
        <v>Portable Power Bank</v>
      </c>
      <c r="N413" s="12" t="str">
        <f>VLOOKUP(D413,Table2[#All],3)</f>
        <v>Electronics</v>
      </c>
      <c r="O413" s="12" t="str">
        <f>VLOOKUP(D413,Table2[#All],4,0)</f>
        <v>Mobile</v>
      </c>
      <c r="P413" s="12" t="str">
        <f>VLOOKUP(D413,Table2[#All],5,0)</f>
        <v>Cummings and Sons</v>
      </c>
      <c r="Q413" s="12" t="str">
        <f>VLOOKUP(E413,Table6[#All],2,0)</f>
        <v>Thomas, Bridges and Harris</v>
      </c>
      <c r="R413" s="12" t="str">
        <f>VLOOKUP(E413,Table6[#All],5,0)</f>
        <v>Online</v>
      </c>
      <c r="S413" s="12" t="str">
        <f>VLOOKUP(E413,Table6[#All],3,0)</f>
        <v>North</v>
      </c>
      <c r="T413" s="12" t="str">
        <f>VLOOKUP(E413,Table6[#All],4,0)</f>
        <v>Sabrinatown</v>
      </c>
    </row>
    <row r="414" spans="1:20" x14ac:dyDescent="0.3">
      <c r="A414" s="11" t="s">
        <v>2370</v>
      </c>
      <c r="B414" s="12">
        <v>45518</v>
      </c>
      <c r="C414" s="12" t="s">
        <v>1485</v>
      </c>
      <c r="D414" s="12" t="s">
        <v>1873</v>
      </c>
      <c r="E414" s="12" t="s">
        <v>1935</v>
      </c>
      <c r="F414" s="12" t="s">
        <v>1954</v>
      </c>
      <c r="G414" s="17">
        <v>3</v>
      </c>
      <c r="H414" s="20">
        <v>507.33</v>
      </c>
      <c r="I414" s="23">
        <v>0.06</v>
      </c>
      <c r="J414" s="25">
        <v>1430.6705999999999</v>
      </c>
      <c r="K414" s="25" t="str">
        <f>VLOOKUP(C414,Table5[#All],8,0)</f>
        <v>Bronze</v>
      </c>
      <c r="L414" s="13" t="str">
        <f>VLOOKUP(C414,Table5[#All],4,0)</f>
        <v>Male</v>
      </c>
      <c r="M414" s="12" t="str">
        <f>VLOOKUP(D414,Table2[#All],2,0)</f>
        <v>Stainless Steel Cookware Set</v>
      </c>
      <c r="N414" s="12" t="str">
        <f>VLOOKUP(D414,Table2[#All],3)</f>
        <v>Home</v>
      </c>
      <c r="O414" s="12" t="str">
        <f>VLOOKUP(D414,Table2[#All],4,0)</f>
        <v>Kitchen</v>
      </c>
      <c r="P414" s="12" t="str">
        <f>VLOOKUP(D414,Table2[#All],5,0)</f>
        <v>Campbell Ltd</v>
      </c>
      <c r="Q414" s="12" t="str">
        <f>VLOOKUP(E414,Table6[#All],2,0)</f>
        <v>Holloway Ltd</v>
      </c>
      <c r="R414" s="12" t="str">
        <f>VLOOKUP(E414,Table6[#All],5,0)</f>
        <v>Flagship</v>
      </c>
      <c r="S414" s="12" t="str">
        <f>VLOOKUP(E414,Table6[#All],3,0)</f>
        <v>North</v>
      </c>
      <c r="T414" s="12" t="str">
        <f>VLOOKUP(E414,Table6[#All],4,0)</f>
        <v>Bensonhaven</v>
      </c>
    </row>
    <row r="415" spans="1:20" x14ac:dyDescent="0.3">
      <c r="A415" s="11" t="s">
        <v>2371</v>
      </c>
      <c r="B415" s="12">
        <v>45863</v>
      </c>
      <c r="C415" s="12" t="s">
        <v>617</v>
      </c>
      <c r="D415" s="12" t="s">
        <v>1773</v>
      </c>
      <c r="E415" s="12" t="s">
        <v>1914</v>
      </c>
      <c r="F415" s="12" t="s">
        <v>1952</v>
      </c>
      <c r="G415" s="17">
        <v>1</v>
      </c>
      <c r="H415" s="20">
        <v>87.78</v>
      </c>
      <c r="I415" s="23">
        <v>0.06</v>
      </c>
      <c r="J415" s="25">
        <v>82.513199999999998</v>
      </c>
      <c r="K415" s="25" t="str">
        <f>VLOOKUP(C415,Table5[#All],8,0)</f>
        <v>Platinum</v>
      </c>
      <c r="L415" s="13" t="str">
        <f>VLOOKUP(C415,Table5[#All],4,0)</f>
        <v>Female</v>
      </c>
      <c r="M415" s="12" t="str">
        <f>VLOOKUP(D415,Table2[#All],2,0)</f>
        <v>Women's Hair Dryer Brush</v>
      </c>
      <c r="N415" s="12" t="str">
        <f>VLOOKUP(D415,Table2[#All],3)</f>
        <v>Beauty</v>
      </c>
      <c r="O415" s="12" t="str">
        <f>VLOOKUP(D415,Table2[#All],4,0)</f>
        <v>Haircare</v>
      </c>
      <c r="P415" s="12" t="str">
        <f>VLOOKUP(D415,Table2[#All],5,0)</f>
        <v>Torres, Spencer and Potter</v>
      </c>
      <c r="Q415" s="12" t="str">
        <f>VLOOKUP(E415,Table6[#All],2,0)</f>
        <v>Moore, Padilla and Butler</v>
      </c>
      <c r="R415" s="12" t="str">
        <f>VLOOKUP(E415,Table6[#All],5,0)</f>
        <v>Flagship</v>
      </c>
      <c r="S415" s="12" t="str">
        <f>VLOOKUP(E415,Table6[#All],3,0)</f>
        <v>South</v>
      </c>
      <c r="T415" s="12" t="str">
        <f>VLOOKUP(E415,Table6[#All],4,0)</f>
        <v>East Johnstad</v>
      </c>
    </row>
    <row r="416" spans="1:20" x14ac:dyDescent="0.3">
      <c r="A416" s="11" t="s">
        <v>2372</v>
      </c>
      <c r="B416" s="12">
        <v>45666</v>
      </c>
      <c r="C416" s="12" t="s">
        <v>38</v>
      </c>
      <c r="D416" s="12" t="s">
        <v>1855</v>
      </c>
      <c r="E416" s="12" t="s">
        <v>1897</v>
      </c>
      <c r="F416" s="12" t="s">
        <v>1952</v>
      </c>
      <c r="G416" s="17">
        <v>2</v>
      </c>
      <c r="H416" s="20">
        <v>772.24</v>
      </c>
      <c r="I416" s="23">
        <v>0.22</v>
      </c>
      <c r="J416" s="25">
        <v>1204.6944000000001</v>
      </c>
      <c r="K416" s="25" t="str">
        <f>VLOOKUP(C416,Table5[#All],8,0)</f>
        <v>Platinum</v>
      </c>
      <c r="L416" s="13" t="str">
        <f>VLOOKUP(C416,Table5[#All],4,0)</f>
        <v>Female</v>
      </c>
      <c r="M416" s="12" t="str">
        <f>VLOOKUP(D416,Table2[#All],2,0)</f>
        <v>USB-C Laptop Charger</v>
      </c>
      <c r="N416" s="12" t="str">
        <f>VLOOKUP(D416,Table2[#All],3)</f>
        <v>Electronics</v>
      </c>
      <c r="O416" s="12" t="str">
        <f>VLOOKUP(D416,Table2[#All],4,0)</f>
        <v>Computer</v>
      </c>
      <c r="P416" s="12" t="str">
        <f>VLOOKUP(D416,Table2[#All],5,0)</f>
        <v>Martin LLC</v>
      </c>
      <c r="Q416" s="12" t="str">
        <f>VLOOKUP(E416,Table6[#All],2,0)</f>
        <v>Alexander Group</v>
      </c>
      <c r="R416" s="12" t="str">
        <f>VLOOKUP(E416,Table6[#All],5,0)</f>
        <v>Online</v>
      </c>
      <c r="S416" s="12" t="str">
        <f>VLOOKUP(E416,Table6[#All],3,0)</f>
        <v>South</v>
      </c>
      <c r="T416" s="12" t="str">
        <f>VLOOKUP(E416,Table6[#All],4,0)</f>
        <v>Port Sharon</v>
      </c>
    </row>
    <row r="417" spans="1:20" x14ac:dyDescent="0.3">
      <c r="A417" s="11" t="s">
        <v>2373</v>
      </c>
      <c r="B417" s="12">
        <v>45813</v>
      </c>
      <c r="C417" s="12" t="s">
        <v>185</v>
      </c>
      <c r="D417" s="12" t="s">
        <v>1786</v>
      </c>
      <c r="E417" s="12" t="s">
        <v>1927</v>
      </c>
      <c r="F417" s="12" t="s">
        <v>1957</v>
      </c>
      <c r="G417" s="17">
        <v>1</v>
      </c>
      <c r="H417" s="20">
        <v>108.27</v>
      </c>
      <c r="I417" s="23">
        <v>0.1</v>
      </c>
      <c r="J417" s="25">
        <v>97.442999999999998</v>
      </c>
      <c r="K417" s="25" t="str">
        <f>VLOOKUP(C417,Table5[#All],8,0)</f>
        <v>Silver</v>
      </c>
      <c r="L417" s="13" t="str">
        <f>VLOOKUP(C417,Table5[#All],4,0)</f>
        <v>Female</v>
      </c>
      <c r="M417" s="12" t="str">
        <f>VLOOKUP(D417,Table2[#All],2,0)</f>
        <v>Kitchen Storage Rack</v>
      </c>
      <c r="N417" s="12" t="str">
        <f>VLOOKUP(D417,Table2[#All],3)</f>
        <v>Home</v>
      </c>
      <c r="O417" s="12" t="str">
        <f>VLOOKUP(D417,Table2[#All],4,0)</f>
        <v>Storage</v>
      </c>
      <c r="P417" s="12" t="str">
        <f>VLOOKUP(D417,Table2[#All],5,0)</f>
        <v>Duran Group</v>
      </c>
      <c r="Q417" s="12" t="str">
        <f>VLOOKUP(E417,Table6[#All],2,0)</f>
        <v>Mcdonald Inc</v>
      </c>
      <c r="R417" s="12" t="str">
        <f>VLOOKUP(E417,Table6[#All],5,0)</f>
        <v>Outlet</v>
      </c>
      <c r="S417" s="12" t="str">
        <f>VLOOKUP(E417,Table6[#All],3,0)</f>
        <v>South</v>
      </c>
      <c r="T417" s="12" t="str">
        <f>VLOOKUP(E417,Table6[#All],4,0)</f>
        <v>Christopherland</v>
      </c>
    </row>
    <row r="418" spans="1:20" x14ac:dyDescent="0.3">
      <c r="A418" s="11" t="s">
        <v>2374</v>
      </c>
      <c r="B418" s="12">
        <v>45633</v>
      </c>
      <c r="C418" s="12" t="s">
        <v>1099</v>
      </c>
      <c r="D418" s="12" t="s">
        <v>1686</v>
      </c>
      <c r="E418" s="12" t="s">
        <v>1935</v>
      </c>
      <c r="F418" s="12" t="s">
        <v>1954</v>
      </c>
      <c r="G418" s="17">
        <v>2</v>
      </c>
      <c r="H418" s="20">
        <v>839.24</v>
      </c>
      <c r="I418" s="23">
        <v>0.21</v>
      </c>
      <c r="J418" s="25">
        <v>1325.9992</v>
      </c>
      <c r="K418" s="25" t="str">
        <f>VLOOKUP(C418,Table5[#All],8,0)</f>
        <v>Gold</v>
      </c>
      <c r="L418" s="13" t="str">
        <f>VLOOKUP(C418,Table5[#All],4,0)</f>
        <v>Female</v>
      </c>
      <c r="M418" s="12" t="str">
        <f>VLOOKUP(D418,Table2[#All],2,0)</f>
        <v>Sports Water Hydration Pack</v>
      </c>
      <c r="N418" s="12" t="str">
        <f>VLOOKUP(D418,Table2[#All],3)</f>
        <v>Sports</v>
      </c>
      <c r="O418" s="12" t="str">
        <f>VLOOKUP(D418,Table2[#All],4,0)</f>
        <v>Outdoor</v>
      </c>
      <c r="P418" s="12" t="str">
        <f>VLOOKUP(D418,Table2[#All],5,0)</f>
        <v>Sims-Smith</v>
      </c>
      <c r="Q418" s="12" t="str">
        <f>VLOOKUP(E418,Table6[#All],2,0)</f>
        <v>Holloway Ltd</v>
      </c>
      <c r="R418" s="12" t="str">
        <f>VLOOKUP(E418,Table6[#All],5,0)</f>
        <v>Flagship</v>
      </c>
      <c r="S418" s="12" t="str">
        <f>VLOOKUP(E418,Table6[#All],3,0)</f>
        <v>North</v>
      </c>
      <c r="T418" s="12" t="str">
        <f>VLOOKUP(E418,Table6[#All],4,0)</f>
        <v>Bensonhaven</v>
      </c>
    </row>
    <row r="419" spans="1:20" x14ac:dyDescent="0.3">
      <c r="A419" s="11" t="s">
        <v>2375</v>
      </c>
      <c r="B419" s="12">
        <v>45331</v>
      </c>
      <c r="C419" s="12" t="s">
        <v>1207</v>
      </c>
      <c r="D419" s="12" t="s">
        <v>1749</v>
      </c>
      <c r="E419" s="12" t="s">
        <v>1917</v>
      </c>
      <c r="F419" s="12" t="s">
        <v>1954</v>
      </c>
      <c r="G419" s="17">
        <v>2</v>
      </c>
      <c r="H419" s="20">
        <v>466.27</v>
      </c>
      <c r="I419" s="23">
        <v>0.11</v>
      </c>
      <c r="J419" s="25">
        <v>829.9606</v>
      </c>
      <c r="K419" s="25" t="str">
        <f>VLOOKUP(C419,Table5[#All],8,0)</f>
        <v>Silver</v>
      </c>
      <c r="L419" s="13" t="str">
        <f>VLOOKUP(C419,Table5[#All],4,0)</f>
        <v>Female</v>
      </c>
      <c r="M419" s="12" t="str">
        <f>VLOOKUP(D419,Table2[#All],2,0)</f>
        <v>Womens Cotton Scarf</v>
      </c>
      <c r="N419" s="12" t="str">
        <f>VLOOKUP(D419,Table2[#All],3)</f>
        <v>Clothing</v>
      </c>
      <c r="O419" s="12" t="str">
        <f>VLOOKUP(D419,Table2[#All],4,0)</f>
        <v>Accessories</v>
      </c>
      <c r="P419" s="12" t="str">
        <f>VLOOKUP(D419,Table2[#All],5,0)</f>
        <v>Shepherd-Gould</v>
      </c>
      <c r="Q419" s="12" t="str">
        <f>VLOOKUP(E419,Table6[#All],2,0)</f>
        <v>Hill, Wagner and Ballard</v>
      </c>
      <c r="R419" s="12" t="str">
        <f>VLOOKUP(E419,Table6[#All],5,0)</f>
        <v>Online</v>
      </c>
      <c r="S419" s="12" t="str">
        <f>VLOOKUP(E419,Table6[#All],3,0)</f>
        <v>East</v>
      </c>
      <c r="T419" s="12" t="str">
        <f>VLOOKUP(E419,Table6[#All],4,0)</f>
        <v>East Davidville</v>
      </c>
    </row>
    <row r="420" spans="1:20" x14ac:dyDescent="0.3">
      <c r="A420" s="11" t="s">
        <v>2376</v>
      </c>
      <c r="B420" s="12">
        <v>45942</v>
      </c>
      <c r="C420" s="12" t="s">
        <v>1251</v>
      </c>
      <c r="D420" s="12" t="s">
        <v>1761</v>
      </c>
      <c r="E420" s="12" t="s">
        <v>1927</v>
      </c>
      <c r="F420" s="12" t="s">
        <v>1952</v>
      </c>
      <c r="G420" s="17">
        <v>3</v>
      </c>
      <c r="H420" s="20">
        <v>969.83</v>
      </c>
      <c r="I420" s="23">
        <v>0.02</v>
      </c>
      <c r="J420" s="25">
        <v>2851.3002000000001</v>
      </c>
      <c r="K420" s="25" t="str">
        <f>VLOOKUP(C420,Table5[#All],8,0)</f>
        <v>Bronze</v>
      </c>
      <c r="L420" s="13" t="str">
        <f>VLOOKUP(C420,Table5[#All],4,0)</f>
        <v>Male</v>
      </c>
      <c r="M420" s="12" t="str">
        <f>VLOOKUP(D420,Table2[#All],2,0)</f>
        <v>Laptop Cooling Pad</v>
      </c>
      <c r="N420" s="12" t="str">
        <f>VLOOKUP(D420,Table2[#All],3)</f>
        <v>Electronics</v>
      </c>
      <c r="O420" s="12" t="str">
        <f>VLOOKUP(D420,Table2[#All],4,0)</f>
        <v>Computer</v>
      </c>
      <c r="P420" s="12" t="str">
        <f>VLOOKUP(D420,Table2[#All],5,0)</f>
        <v>Murray, Gould and Ware</v>
      </c>
      <c r="Q420" s="12" t="str">
        <f>VLOOKUP(E420,Table6[#All],2,0)</f>
        <v>Mcdonald Inc</v>
      </c>
      <c r="R420" s="12" t="str">
        <f>VLOOKUP(E420,Table6[#All],5,0)</f>
        <v>Outlet</v>
      </c>
      <c r="S420" s="12" t="str">
        <f>VLOOKUP(E420,Table6[#All],3,0)</f>
        <v>South</v>
      </c>
      <c r="T420" s="12" t="str">
        <f>VLOOKUP(E420,Table6[#All],4,0)</f>
        <v>Christopherland</v>
      </c>
    </row>
    <row r="421" spans="1:20" x14ac:dyDescent="0.3">
      <c r="A421" s="11" t="s">
        <v>2377</v>
      </c>
      <c r="B421" s="12">
        <v>45824</v>
      </c>
      <c r="C421" s="12" t="s">
        <v>1306</v>
      </c>
      <c r="D421" s="12" t="s">
        <v>1849</v>
      </c>
      <c r="E421" s="12" t="s">
        <v>1941</v>
      </c>
      <c r="F421" s="12" t="s">
        <v>1954</v>
      </c>
      <c r="G421" s="17">
        <v>2</v>
      </c>
      <c r="H421" s="20">
        <v>782.11</v>
      </c>
      <c r="I421" s="23">
        <v>0.17</v>
      </c>
      <c r="J421" s="25">
        <v>1298.3026</v>
      </c>
      <c r="K421" s="25" t="str">
        <f>VLOOKUP(C421,Table5[#All],8,0)</f>
        <v>Bronze</v>
      </c>
      <c r="L421" s="13" t="str">
        <f>VLOOKUP(C421,Table5[#All],4,0)</f>
        <v>Female</v>
      </c>
      <c r="M421" s="12" t="str">
        <f>VLOOKUP(D421,Table2[#All],2,0)</f>
        <v>Women's High Heels</v>
      </c>
      <c r="N421" s="12" t="str">
        <f>VLOOKUP(D421,Table2[#All],3)</f>
        <v>Clothing</v>
      </c>
      <c r="O421" s="12" t="str">
        <f>VLOOKUP(D421,Table2[#All],4,0)</f>
        <v>Footwear</v>
      </c>
      <c r="P421" s="12" t="str">
        <f>VLOOKUP(D421,Table2[#All],5,0)</f>
        <v>Smith-Charles</v>
      </c>
      <c r="Q421" s="12" t="str">
        <f>VLOOKUP(E421,Table6[#All],2,0)</f>
        <v>Mann-Austin</v>
      </c>
      <c r="R421" s="12" t="str">
        <f>VLOOKUP(E421,Table6[#All],5,0)</f>
        <v>Online</v>
      </c>
      <c r="S421" s="12" t="str">
        <f>VLOOKUP(E421,Table6[#All],3,0)</f>
        <v>East</v>
      </c>
      <c r="T421" s="12" t="str">
        <f>VLOOKUP(E421,Table6[#All],4,0)</f>
        <v>Vasquezborough</v>
      </c>
    </row>
    <row r="422" spans="1:20" x14ac:dyDescent="0.3">
      <c r="A422" s="11" t="s">
        <v>2378</v>
      </c>
      <c r="B422" s="12">
        <v>45921</v>
      </c>
      <c r="C422" s="12" t="s">
        <v>1406</v>
      </c>
      <c r="D422" s="12" t="s">
        <v>1693</v>
      </c>
      <c r="E422" s="12" t="s">
        <v>1920</v>
      </c>
      <c r="F422" s="12" t="s">
        <v>1954</v>
      </c>
      <c r="G422" s="17">
        <v>2</v>
      </c>
      <c r="H422" s="20">
        <v>74.63</v>
      </c>
      <c r="I422" s="23">
        <v>0.01</v>
      </c>
      <c r="J422" s="25">
        <v>147.76740000000001</v>
      </c>
      <c r="K422" s="25" t="str">
        <f>VLOOKUP(C422,Table5[#All],8,0)</f>
        <v>Gold</v>
      </c>
      <c r="L422" s="13" t="str">
        <f>VLOOKUP(C422,Table5[#All],4,0)</f>
        <v>Male</v>
      </c>
      <c r="M422" s="12" t="str">
        <f>VLOOKUP(D422,Table2[#All],2,0)</f>
        <v>Noise-Canceling Headphones</v>
      </c>
      <c r="N422" s="12" t="str">
        <f>VLOOKUP(D422,Table2[#All],3)</f>
        <v>Electronics</v>
      </c>
      <c r="O422" s="12" t="str">
        <f>VLOOKUP(D422,Table2[#All],4,0)</f>
        <v>Audio</v>
      </c>
      <c r="P422" s="12" t="str">
        <f>VLOOKUP(D422,Table2[#All],5,0)</f>
        <v>Taylor-Hart</v>
      </c>
      <c r="Q422" s="12" t="str">
        <f>VLOOKUP(E422,Table6[#All],2,0)</f>
        <v>Aguirre-Keller</v>
      </c>
      <c r="R422" s="12" t="str">
        <f>VLOOKUP(E422,Table6[#All],5,0)</f>
        <v>Online</v>
      </c>
      <c r="S422" s="12" t="str">
        <f>VLOOKUP(E422,Table6[#All],3,0)</f>
        <v>South</v>
      </c>
      <c r="T422" s="12" t="str">
        <f>VLOOKUP(E422,Table6[#All],4,0)</f>
        <v>Lake Michael</v>
      </c>
    </row>
    <row r="423" spans="1:20" x14ac:dyDescent="0.3">
      <c r="A423" s="11" t="s">
        <v>2379</v>
      </c>
      <c r="B423" s="12">
        <v>45909</v>
      </c>
      <c r="C423" s="12" t="s">
        <v>164</v>
      </c>
      <c r="D423" s="12" t="s">
        <v>1831</v>
      </c>
      <c r="E423" s="12" t="s">
        <v>1904</v>
      </c>
      <c r="F423" s="12" t="s">
        <v>1954</v>
      </c>
      <c r="G423" s="17">
        <v>3</v>
      </c>
      <c r="H423" s="20">
        <v>522.78</v>
      </c>
      <c r="I423" s="23">
        <v>0.25</v>
      </c>
      <c r="J423" s="25">
        <v>1176.2550000000001</v>
      </c>
      <c r="K423" s="25" t="str">
        <f>VLOOKUP(C423,Table5[#All],8,0)</f>
        <v>Platinum</v>
      </c>
      <c r="L423" s="13" t="str">
        <f>VLOOKUP(C423,Table5[#All],4,0)</f>
        <v>Male</v>
      </c>
      <c r="M423" s="12" t="str">
        <f>VLOOKUP(D423,Table2[#All],2,0)</f>
        <v>Women's Beanie Hat</v>
      </c>
      <c r="N423" s="12" t="str">
        <f>VLOOKUP(D423,Table2[#All],3)</f>
        <v>Clothing</v>
      </c>
      <c r="O423" s="12" t="str">
        <f>VLOOKUP(D423,Table2[#All],4,0)</f>
        <v>Accessories</v>
      </c>
      <c r="P423" s="12" t="str">
        <f>VLOOKUP(D423,Table2[#All],5,0)</f>
        <v>Richardson-Carrillo</v>
      </c>
      <c r="Q423" s="12" t="str">
        <f>VLOOKUP(E423,Table6[#All],2,0)</f>
        <v>Benson-Elliott</v>
      </c>
      <c r="R423" s="12" t="str">
        <f>VLOOKUP(E423,Table6[#All],5,0)</f>
        <v>Online</v>
      </c>
      <c r="S423" s="12" t="str">
        <f>VLOOKUP(E423,Table6[#All],3,0)</f>
        <v>East</v>
      </c>
      <c r="T423" s="12" t="str">
        <f>VLOOKUP(E423,Table6[#All],4,0)</f>
        <v>Port Josephberg</v>
      </c>
    </row>
    <row r="424" spans="1:20" x14ac:dyDescent="0.3">
      <c r="A424" s="11" t="s">
        <v>2380</v>
      </c>
      <c r="B424" s="12">
        <v>45853</v>
      </c>
      <c r="C424" s="12" t="s">
        <v>1072</v>
      </c>
      <c r="D424" s="12" t="s">
        <v>1604</v>
      </c>
      <c r="E424" s="12" t="s">
        <v>1929</v>
      </c>
      <c r="F424" s="12" t="s">
        <v>1954</v>
      </c>
      <c r="G424" s="17">
        <v>1</v>
      </c>
      <c r="H424" s="20">
        <v>206.45</v>
      </c>
      <c r="I424" s="23">
        <v>0.15</v>
      </c>
      <c r="J424" s="25">
        <v>175.48249999999999</v>
      </c>
      <c r="K424" s="25" t="str">
        <f>VLOOKUP(C424,Table5[#All],8,0)</f>
        <v>Silver</v>
      </c>
      <c r="L424" s="13" t="str">
        <f>VLOOKUP(C424,Table5[#All],4,0)</f>
        <v>Female</v>
      </c>
      <c r="M424" s="12" t="str">
        <f>VLOOKUP(D424,Table2[#All],2,0)</f>
        <v>USB-C Fast Charger</v>
      </c>
      <c r="N424" s="12" t="str">
        <f>VLOOKUP(D424,Table2[#All],3)</f>
        <v>Electronics</v>
      </c>
      <c r="O424" s="12" t="str">
        <f>VLOOKUP(D424,Table2[#All],4,0)</f>
        <v>Accessories</v>
      </c>
      <c r="P424" s="12" t="str">
        <f>VLOOKUP(D424,Table2[#All],5,0)</f>
        <v>Dawson-Perkins</v>
      </c>
      <c r="Q424" s="12" t="str">
        <f>VLOOKUP(E424,Table6[#All],2,0)</f>
        <v>Shelton PLC</v>
      </c>
      <c r="R424" s="12" t="str">
        <f>VLOOKUP(E424,Table6[#All],5,0)</f>
        <v>Flagship</v>
      </c>
      <c r="S424" s="12" t="str">
        <f>VLOOKUP(E424,Table6[#All],3,0)</f>
        <v>North</v>
      </c>
      <c r="T424" s="12" t="str">
        <f>VLOOKUP(E424,Table6[#All],4,0)</f>
        <v>East Jenniferstad</v>
      </c>
    </row>
    <row r="425" spans="1:20" x14ac:dyDescent="0.3">
      <c r="A425" s="11" t="s">
        <v>2381</v>
      </c>
      <c r="B425" s="12">
        <v>45580</v>
      </c>
      <c r="C425" s="12" t="s">
        <v>496</v>
      </c>
      <c r="D425" s="12" t="s">
        <v>1783</v>
      </c>
      <c r="E425" s="12" t="s">
        <v>1901</v>
      </c>
      <c r="F425" s="12" t="s">
        <v>1954</v>
      </c>
      <c r="G425" s="17">
        <v>1</v>
      </c>
      <c r="H425" s="20">
        <v>815.53</v>
      </c>
      <c r="I425" s="23">
        <v>0.3</v>
      </c>
      <c r="J425" s="25">
        <v>570.87099999999998</v>
      </c>
      <c r="K425" s="25" t="str">
        <f>VLOOKUP(C425,Table5[#All],8,0)</f>
        <v>Platinum</v>
      </c>
      <c r="L425" s="13" t="str">
        <f>VLOOKUP(C425,Table5[#All],4,0)</f>
        <v>Male</v>
      </c>
      <c r="M425" s="12" t="str">
        <f>VLOOKUP(D425,Table2[#All],2,0)</f>
        <v>Men's Sports Shorts</v>
      </c>
      <c r="N425" s="12" t="str">
        <f>VLOOKUP(D425,Table2[#All],3)</f>
        <v>Clothing</v>
      </c>
      <c r="O425" s="12" t="str">
        <f>VLOOKUP(D425,Table2[#All],4,0)</f>
        <v>Bottoms</v>
      </c>
      <c r="P425" s="12" t="str">
        <f>VLOOKUP(D425,Table2[#All],5,0)</f>
        <v>Fitzpatrick Ltd</v>
      </c>
      <c r="Q425" s="12" t="str">
        <f>VLOOKUP(E425,Table6[#All],2,0)</f>
        <v>Gray Ltd</v>
      </c>
      <c r="R425" s="12" t="str">
        <f>VLOOKUP(E425,Table6[#All],5,0)</f>
        <v>Outlet</v>
      </c>
      <c r="S425" s="12" t="str">
        <f>VLOOKUP(E425,Table6[#All],3,0)</f>
        <v>North</v>
      </c>
      <c r="T425" s="12" t="str">
        <f>VLOOKUP(E425,Table6[#All],4,0)</f>
        <v>New Michaelchester</v>
      </c>
    </row>
    <row r="426" spans="1:20" x14ac:dyDescent="0.3">
      <c r="A426" s="11" t="s">
        <v>2382</v>
      </c>
      <c r="B426" s="12">
        <v>45220</v>
      </c>
      <c r="C426" s="12" t="s">
        <v>151</v>
      </c>
      <c r="D426" s="12" t="s">
        <v>1813</v>
      </c>
      <c r="E426" s="12" t="s">
        <v>1925</v>
      </c>
      <c r="F426" s="12" t="s">
        <v>1957</v>
      </c>
      <c r="G426" s="17">
        <v>1</v>
      </c>
      <c r="H426" s="20">
        <v>823.61</v>
      </c>
      <c r="I426" s="23">
        <v>0.28000000000000003</v>
      </c>
      <c r="J426" s="25">
        <v>592.99919999999997</v>
      </c>
      <c r="K426" s="25" t="str">
        <f>VLOOKUP(C426,Table5[#All],8,0)</f>
        <v>Platinum</v>
      </c>
      <c r="L426" s="13" t="str">
        <f>VLOOKUP(C426,Table5[#All],4,0)</f>
        <v>Female</v>
      </c>
      <c r="M426" s="12" t="str">
        <f>VLOOKUP(D426,Table2[#All],2,0)</f>
        <v>Decorative Lamp Shade</v>
      </c>
      <c r="N426" s="12" t="str">
        <f>VLOOKUP(D426,Table2[#All],3)</f>
        <v>Home</v>
      </c>
      <c r="O426" s="12" t="str">
        <f>VLOOKUP(D426,Table2[#All],4,0)</f>
        <v>Lighting</v>
      </c>
      <c r="P426" s="12" t="str">
        <f>VLOOKUP(D426,Table2[#All],5,0)</f>
        <v>Ramirez-Hanson</v>
      </c>
      <c r="Q426" s="12" t="str">
        <f>VLOOKUP(E426,Table6[#All],2,0)</f>
        <v>Gardner, Humphrey and Contreras</v>
      </c>
      <c r="R426" s="12" t="str">
        <f>VLOOKUP(E426,Table6[#All],5,0)</f>
        <v>Flagship</v>
      </c>
      <c r="S426" s="12" t="str">
        <f>VLOOKUP(E426,Table6[#All],3,0)</f>
        <v>East</v>
      </c>
      <c r="T426" s="12" t="str">
        <f>VLOOKUP(E426,Table6[#All],4,0)</f>
        <v>Johnsonville</v>
      </c>
    </row>
    <row r="427" spans="1:20" x14ac:dyDescent="0.3">
      <c r="A427" s="11" t="s">
        <v>2383</v>
      </c>
      <c r="B427" s="12">
        <v>45807</v>
      </c>
      <c r="C427" s="12" t="s">
        <v>1482</v>
      </c>
      <c r="D427" s="12" t="s">
        <v>1837</v>
      </c>
      <c r="E427" s="12" t="s">
        <v>1914</v>
      </c>
      <c r="F427" s="12" t="s">
        <v>1952</v>
      </c>
      <c r="G427" s="17">
        <v>2</v>
      </c>
      <c r="H427" s="20">
        <v>209.96</v>
      </c>
      <c r="I427" s="23">
        <v>0</v>
      </c>
      <c r="J427" s="25">
        <v>419.92</v>
      </c>
      <c r="K427" s="25" t="str">
        <f>VLOOKUP(C427,Table5[#All],8,0)</f>
        <v>Gold</v>
      </c>
      <c r="L427" s="13" t="str">
        <f>VLOOKUP(C427,Table5[#All],4,0)</f>
        <v>Male</v>
      </c>
      <c r="M427" s="12" t="str">
        <f>VLOOKUP(D427,Table2[#All],2,0)</f>
        <v>LED Bedside Lamp</v>
      </c>
      <c r="N427" s="12" t="str">
        <f>VLOOKUP(D427,Table2[#All],3)</f>
        <v>Home</v>
      </c>
      <c r="O427" s="12" t="str">
        <f>VLOOKUP(D427,Table2[#All],4,0)</f>
        <v>Lighting</v>
      </c>
      <c r="P427" s="12" t="str">
        <f>VLOOKUP(D427,Table2[#All],5,0)</f>
        <v>Aguilar, Horton and Lewis</v>
      </c>
      <c r="Q427" s="12" t="str">
        <f>VLOOKUP(E427,Table6[#All],2,0)</f>
        <v>Moore, Padilla and Butler</v>
      </c>
      <c r="R427" s="12" t="str">
        <f>VLOOKUP(E427,Table6[#All],5,0)</f>
        <v>Flagship</v>
      </c>
      <c r="S427" s="12" t="str">
        <f>VLOOKUP(E427,Table6[#All],3,0)</f>
        <v>South</v>
      </c>
      <c r="T427" s="12" t="str">
        <f>VLOOKUP(E427,Table6[#All],4,0)</f>
        <v>East Johnstad</v>
      </c>
    </row>
    <row r="428" spans="1:20" x14ac:dyDescent="0.3">
      <c r="A428" s="11" t="s">
        <v>2384</v>
      </c>
      <c r="B428" s="12">
        <v>45462</v>
      </c>
      <c r="C428" s="12" t="s">
        <v>586</v>
      </c>
      <c r="D428" s="12" t="s">
        <v>1550</v>
      </c>
      <c r="E428" s="12" t="s">
        <v>1932</v>
      </c>
      <c r="F428" s="12" t="s">
        <v>1957</v>
      </c>
      <c r="G428" s="17">
        <v>4</v>
      </c>
      <c r="H428" s="20">
        <v>897.93</v>
      </c>
      <c r="I428" s="23">
        <v>0.05</v>
      </c>
      <c r="J428" s="25">
        <v>3412.134</v>
      </c>
      <c r="K428" s="25" t="str">
        <f>VLOOKUP(C428,Table5[#All],8,0)</f>
        <v>Platinum</v>
      </c>
      <c r="L428" s="13" t="str">
        <f>VLOOKUP(C428,Table5[#All],4,0)</f>
        <v>Male</v>
      </c>
      <c r="M428" s="12" t="str">
        <f>VLOOKUP(D428,Table2[#All],2,0)</f>
        <v>Brother Laser Printer</v>
      </c>
      <c r="N428" s="12" t="s">
        <v>1552</v>
      </c>
      <c r="O428" s="12" t="str">
        <f>VLOOKUP(D428,Table2[#All],4,0)</f>
        <v>Computer</v>
      </c>
      <c r="P428" s="12" t="str">
        <f>VLOOKUP(D428,Table2[#All],5,0)</f>
        <v>Hunt Inc</v>
      </c>
      <c r="Q428" s="12" t="str">
        <f>VLOOKUP(E428,Table6[#All],2,0)</f>
        <v>Frederick-Wright</v>
      </c>
      <c r="R428" s="12" t="str">
        <f>VLOOKUP(E428,Table6[#All],5,0)</f>
        <v>Flagship</v>
      </c>
      <c r="S428" s="12" t="str">
        <f>VLOOKUP(E428,Table6[#All],3,0)</f>
        <v>West</v>
      </c>
      <c r="T428" s="12" t="str">
        <f>VLOOKUP(E428,Table6[#All],4,0)</f>
        <v>New Jimmymouth</v>
      </c>
    </row>
    <row r="429" spans="1:20" x14ac:dyDescent="0.3">
      <c r="A429" s="11" t="s">
        <v>2385</v>
      </c>
      <c r="B429" s="12">
        <v>45646</v>
      </c>
      <c r="C429" s="12" t="s">
        <v>605</v>
      </c>
      <c r="D429" s="12" t="s">
        <v>1764</v>
      </c>
      <c r="E429" s="12" t="s">
        <v>1880</v>
      </c>
      <c r="F429" s="12" t="s">
        <v>1957</v>
      </c>
      <c r="G429" s="17">
        <v>4</v>
      </c>
      <c r="H429" s="20">
        <v>925.95</v>
      </c>
      <c r="I429" s="23">
        <v>0.16</v>
      </c>
      <c r="J429" s="25">
        <v>3111.192</v>
      </c>
      <c r="K429" s="25" t="str">
        <f>VLOOKUP(C429,Table5[#All],8,0)</f>
        <v>Bronze</v>
      </c>
      <c r="L429" s="13" t="str">
        <f>VLOOKUP(C429,Table5[#All],4,0)</f>
        <v>Male</v>
      </c>
      <c r="M429" s="12" t="str">
        <f>VLOOKUP(D429,Table2[#All],2,0)</f>
        <v>Organic Sunscreen Lotion</v>
      </c>
      <c r="N429" s="12" t="str">
        <f>VLOOKUP(D429,Table2[#All],3)</f>
        <v>Beauty</v>
      </c>
      <c r="O429" s="12" t="str">
        <f>VLOOKUP(D429,Table2[#All],4,0)</f>
        <v>Skincare</v>
      </c>
      <c r="P429" s="12" t="str">
        <f>VLOOKUP(D429,Table2[#All],5,0)</f>
        <v>Anderson-Riley</v>
      </c>
      <c r="Q429" s="12" t="str">
        <f>VLOOKUP(E429,Table6[#All],2,0)</f>
        <v>Rivera-Warner</v>
      </c>
      <c r="R429" s="12" t="str">
        <f>VLOOKUP(E429,Table6[#All],5,0)</f>
        <v>Flagship</v>
      </c>
      <c r="S429" s="12" t="str">
        <f>VLOOKUP(E429,Table6[#All],3,0)</f>
        <v>East</v>
      </c>
      <c r="T429" s="12" t="str">
        <f>VLOOKUP(E429,Table6[#All],4,0)</f>
        <v>Washingtonfurt</v>
      </c>
    </row>
    <row r="430" spans="1:20" x14ac:dyDescent="0.3">
      <c r="A430" s="11" t="s">
        <v>2386</v>
      </c>
      <c r="B430" s="12">
        <v>45520</v>
      </c>
      <c r="C430" s="12" t="s">
        <v>308</v>
      </c>
      <c r="D430" s="12" t="s">
        <v>1728</v>
      </c>
      <c r="E430" s="12" t="s">
        <v>1904</v>
      </c>
      <c r="F430" s="12" t="s">
        <v>1957</v>
      </c>
      <c r="G430" s="17">
        <v>2</v>
      </c>
      <c r="H430" s="20">
        <v>573.09</v>
      </c>
      <c r="I430" s="23">
        <v>0.03</v>
      </c>
      <c r="J430" s="25">
        <v>1111.7945999999999</v>
      </c>
      <c r="K430" s="25" t="str">
        <f>VLOOKUP(C430,Table5[#All],8,0)</f>
        <v>Platinum</v>
      </c>
      <c r="L430" s="13" t="str">
        <f>VLOOKUP(C430,Table5[#All],4,0)</f>
        <v>Female</v>
      </c>
      <c r="M430" s="12" t="str">
        <f>VLOOKUP(D430,Table2[#All],2,0)</f>
        <v>HDMI Cable – 2m</v>
      </c>
      <c r="N430" s="12" t="str">
        <f>VLOOKUP(D430,Table2[#All],3)</f>
        <v>Electronics</v>
      </c>
      <c r="O430" s="12" t="str">
        <f>VLOOKUP(D430,Table2[#All],4,0)</f>
        <v>Accessories</v>
      </c>
      <c r="P430" s="12" t="str">
        <f>VLOOKUP(D430,Table2[#All],5,0)</f>
        <v>Bautista, Green and Hale</v>
      </c>
      <c r="Q430" s="12" t="str">
        <f>VLOOKUP(E430,Table6[#All],2,0)</f>
        <v>Benson-Elliott</v>
      </c>
      <c r="R430" s="12" t="str">
        <f>VLOOKUP(E430,Table6[#All],5,0)</f>
        <v>Online</v>
      </c>
      <c r="S430" s="12" t="str">
        <f>VLOOKUP(E430,Table6[#All],3,0)</f>
        <v>East</v>
      </c>
      <c r="T430" s="12" t="str">
        <f>VLOOKUP(E430,Table6[#All],4,0)</f>
        <v>Port Josephberg</v>
      </c>
    </row>
    <row r="431" spans="1:20" x14ac:dyDescent="0.3">
      <c r="A431" s="11" t="s">
        <v>2387</v>
      </c>
      <c r="B431" s="12">
        <v>45731</v>
      </c>
      <c r="C431" s="12" t="s">
        <v>611</v>
      </c>
      <c r="D431" s="12" t="s">
        <v>1579</v>
      </c>
      <c r="E431" s="12" t="s">
        <v>1897</v>
      </c>
      <c r="F431" s="12" t="s">
        <v>1952</v>
      </c>
      <c r="G431" s="17">
        <v>4</v>
      </c>
      <c r="H431" s="20">
        <v>149.83000000000001</v>
      </c>
      <c r="I431" s="23">
        <v>0.02</v>
      </c>
      <c r="J431" s="25">
        <v>587.33360000000005</v>
      </c>
      <c r="K431" s="25" t="str">
        <f>VLOOKUP(C431,Table5[#All],8,0)</f>
        <v>Platinum</v>
      </c>
      <c r="L431" s="13" t="str">
        <f>VLOOKUP(C431,Table5[#All],4,0)</f>
        <v>Male</v>
      </c>
      <c r="M431" s="12" t="str">
        <f>VLOOKUP(D431,Table2[#All],2,0)</f>
        <v>LED Table Lamp</v>
      </c>
      <c r="N431" s="12" t="str">
        <f>VLOOKUP(D431,Table2[#All],3)</f>
        <v>Clothing</v>
      </c>
      <c r="O431" s="12" t="str">
        <f>VLOOKUP(D431,Table2[#All],4,0)</f>
        <v>Lighting</v>
      </c>
      <c r="P431" s="12" t="str">
        <f>VLOOKUP(D431,Table2[#All],5,0)</f>
        <v>Harrell LLC</v>
      </c>
      <c r="Q431" s="12" t="str">
        <f>VLOOKUP(E431,Table6[#All],2,0)</f>
        <v>Alexander Group</v>
      </c>
      <c r="R431" s="12" t="str">
        <f>VLOOKUP(E431,Table6[#All],5,0)</f>
        <v>Online</v>
      </c>
      <c r="S431" s="12" t="str">
        <f>VLOOKUP(E431,Table6[#All],3,0)</f>
        <v>South</v>
      </c>
      <c r="T431" s="12" t="str">
        <f>VLOOKUP(E431,Table6[#All],4,0)</f>
        <v>Port Sharon</v>
      </c>
    </row>
    <row r="432" spans="1:20" x14ac:dyDescent="0.3">
      <c r="A432" s="11" t="s">
        <v>2388</v>
      </c>
      <c r="B432" s="12">
        <v>45445</v>
      </c>
      <c r="C432" s="12" t="s">
        <v>14</v>
      </c>
      <c r="D432" s="12" t="s">
        <v>1728</v>
      </c>
      <c r="E432" s="12" t="s">
        <v>1927</v>
      </c>
      <c r="F432" s="12" t="s">
        <v>1957</v>
      </c>
      <c r="G432" s="17">
        <v>3</v>
      </c>
      <c r="H432" s="20">
        <v>287.70999999999998</v>
      </c>
      <c r="I432" s="23">
        <v>0.03</v>
      </c>
      <c r="J432" s="25">
        <v>837.23609999999985</v>
      </c>
      <c r="K432" s="25" t="str">
        <f>VLOOKUP(C432,Table5[#All],8,0)</f>
        <v>Platinum</v>
      </c>
      <c r="L432" s="13" t="str">
        <f>VLOOKUP(C432,Table5[#All],4,0)</f>
        <v>Female</v>
      </c>
      <c r="M432" s="12" t="str">
        <f>VLOOKUP(D432,Table2[#All],2,0)</f>
        <v>HDMI Cable – 2m</v>
      </c>
      <c r="N432" s="12" t="str">
        <f>VLOOKUP(D432,Table2[#All],3)</f>
        <v>Electronics</v>
      </c>
      <c r="O432" s="12" t="str">
        <f>VLOOKUP(D432,Table2[#All],4,0)</f>
        <v>Accessories</v>
      </c>
      <c r="P432" s="12" t="str">
        <f>VLOOKUP(D432,Table2[#All],5,0)</f>
        <v>Bautista, Green and Hale</v>
      </c>
      <c r="Q432" s="12" t="str">
        <f>VLOOKUP(E432,Table6[#All],2,0)</f>
        <v>Mcdonald Inc</v>
      </c>
      <c r="R432" s="12" t="str">
        <f>VLOOKUP(E432,Table6[#All],5,0)</f>
        <v>Outlet</v>
      </c>
      <c r="S432" s="12" t="str">
        <f>VLOOKUP(E432,Table6[#All],3,0)</f>
        <v>South</v>
      </c>
      <c r="T432" s="12" t="str">
        <f>VLOOKUP(E432,Table6[#All],4,0)</f>
        <v>Christopherland</v>
      </c>
    </row>
    <row r="433" spans="1:20" x14ac:dyDescent="0.3">
      <c r="A433" s="11" t="s">
        <v>2389</v>
      </c>
      <c r="B433" s="12">
        <v>45860</v>
      </c>
      <c r="C433" s="12" t="s">
        <v>342</v>
      </c>
      <c r="D433" s="12" t="s">
        <v>1776</v>
      </c>
      <c r="E433" s="12" t="s">
        <v>1904</v>
      </c>
      <c r="F433" s="12" t="s">
        <v>1957</v>
      </c>
      <c r="G433" s="17">
        <v>2</v>
      </c>
      <c r="H433" s="20">
        <v>849.8</v>
      </c>
      <c r="I433" s="23">
        <v>0.06</v>
      </c>
      <c r="J433" s="25">
        <v>1597.624</v>
      </c>
      <c r="K433" s="25" t="str">
        <f>VLOOKUP(C433,Table5[#All],8,0)</f>
        <v>Gold</v>
      </c>
      <c r="L433" s="13" t="str">
        <f>VLOOKUP(C433,Table5[#All],4,0)</f>
        <v>Female</v>
      </c>
      <c r="M433" s="12" t="str">
        <f>VLOOKUP(D433,Table2[#All],2,0)</f>
        <v>Smart LED Light Strip</v>
      </c>
      <c r="N433" s="12" t="str">
        <f>VLOOKUP(D433,Table2[#All],3)</f>
        <v>Electronics</v>
      </c>
      <c r="O433" s="12" t="str">
        <f>VLOOKUP(D433,Table2[#All],4,0)</f>
        <v>Accessories</v>
      </c>
      <c r="P433" s="12" t="str">
        <f>VLOOKUP(D433,Table2[#All],5,0)</f>
        <v>Flores-Davis</v>
      </c>
      <c r="Q433" s="12" t="str">
        <f>VLOOKUP(E433,Table6[#All],2,0)</f>
        <v>Benson-Elliott</v>
      </c>
      <c r="R433" s="12" t="str">
        <f>VLOOKUP(E433,Table6[#All],5,0)</f>
        <v>Online</v>
      </c>
      <c r="S433" s="12" t="str">
        <f>VLOOKUP(E433,Table6[#All],3,0)</f>
        <v>East</v>
      </c>
      <c r="T433" s="12" t="str">
        <f>VLOOKUP(E433,Table6[#All],4,0)</f>
        <v>Port Josephberg</v>
      </c>
    </row>
    <row r="434" spans="1:20" x14ac:dyDescent="0.3">
      <c r="A434" s="11" t="s">
        <v>2390</v>
      </c>
      <c r="B434" s="12">
        <v>45725</v>
      </c>
      <c r="C434" s="12" t="s">
        <v>78</v>
      </c>
      <c r="D434" s="12" t="s">
        <v>1696</v>
      </c>
      <c r="E434" s="12" t="s">
        <v>1894</v>
      </c>
      <c r="F434" s="12" t="s">
        <v>1954</v>
      </c>
      <c r="G434" s="17">
        <v>3</v>
      </c>
      <c r="H434" s="20">
        <v>482.58</v>
      </c>
      <c r="I434" s="23">
        <v>0.28000000000000003</v>
      </c>
      <c r="J434" s="25">
        <v>1042.3728000000001</v>
      </c>
      <c r="K434" s="25" t="str">
        <f>VLOOKUP(C434,Table5[#All],8,0)</f>
        <v>Bronze</v>
      </c>
      <c r="L434" s="13" t="str">
        <f>VLOOKUP(C434,Table5[#All],4,0)</f>
        <v>Female</v>
      </c>
      <c r="M434" s="12" t="str">
        <f>VLOOKUP(D434,Table2[#All],2,0)</f>
        <v>Yoga Exercise Mat</v>
      </c>
      <c r="N434" s="12" t="str">
        <f>VLOOKUP(D434,Table2[#All],3)</f>
        <v>Sports</v>
      </c>
      <c r="O434" s="12" t="str">
        <f>VLOOKUP(D434,Table2[#All],4,0)</f>
        <v>Fitness</v>
      </c>
      <c r="P434" s="12" t="str">
        <f>VLOOKUP(D434,Table2[#All],5,0)</f>
        <v>Carroll, Long and Mendoza</v>
      </c>
      <c r="Q434" s="12" t="str">
        <f>VLOOKUP(E434,Table6[#All],2,0)</f>
        <v>Johnson-Wright</v>
      </c>
      <c r="R434" s="12" t="str">
        <f>VLOOKUP(E434,Table6[#All],5,0)</f>
        <v>Outlet</v>
      </c>
      <c r="S434" s="12" t="str">
        <f>VLOOKUP(E434,Table6[#All],3,0)</f>
        <v>North</v>
      </c>
      <c r="T434" s="12" t="str">
        <f>VLOOKUP(E434,Table6[#All],4,0)</f>
        <v>Hoodberg</v>
      </c>
    </row>
    <row r="435" spans="1:20" x14ac:dyDescent="0.3">
      <c r="A435" s="11" t="s">
        <v>2391</v>
      </c>
      <c r="B435" s="12">
        <v>45699</v>
      </c>
      <c r="C435" s="12" t="s">
        <v>403</v>
      </c>
      <c r="D435" s="12" t="s">
        <v>1752</v>
      </c>
      <c r="E435" s="12" t="s">
        <v>1889</v>
      </c>
      <c r="F435" s="12" t="s">
        <v>1952</v>
      </c>
      <c r="G435" s="17">
        <v>2</v>
      </c>
      <c r="H435" s="20">
        <v>64.7</v>
      </c>
      <c r="I435" s="23">
        <v>0</v>
      </c>
      <c r="J435" s="25">
        <v>129.4</v>
      </c>
      <c r="K435" s="25" t="str">
        <f>VLOOKUP(C435,Table5[#All],8,0)</f>
        <v>Bronze</v>
      </c>
      <c r="L435" s="13" t="str">
        <f>VLOOKUP(C435,Table5[#All],4,0)</f>
        <v>Male</v>
      </c>
      <c r="M435" s="12" t="str">
        <f>VLOOKUP(D435,Table2[#All],2,0)</f>
        <v>Men's Hair Styling Gel</v>
      </c>
      <c r="N435" s="12" t="str">
        <f>VLOOKUP(D435,Table2[#All],3)</f>
        <v>Beauty</v>
      </c>
      <c r="O435" s="12" t="str">
        <f>VLOOKUP(D435,Table2[#All],4,0)</f>
        <v>Haircare</v>
      </c>
      <c r="P435" s="12" t="str">
        <f>VLOOKUP(D435,Table2[#All],5,0)</f>
        <v>Cline-Mccarthy</v>
      </c>
      <c r="Q435" s="12" t="str">
        <f>VLOOKUP(E435,Table6[#All],2,0)</f>
        <v>Black-Horn</v>
      </c>
      <c r="R435" s="12" t="str">
        <f>VLOOKUP(E435,Table6[#All],5,0)</f>
        <v>Outlet</v>
      </c>
      <c r="S435" s="12" t="str">
        <f>VLOOKUP(E435,Table6[#All],3,0)</f>
        <v>South</v>
      </c>
      <c r="T435" s="12" t="str">
        <f>VLOOKUP(E435,Table6[#All],4,0)</f>
        <v>North Nancyview</v>
      </c>
    </row>
    <row r="436" spans="1:20" x14ac:dyDescent="0.3">
      <c r="A436" s="11" t="s">
        <v>2392</v>
      </c>
      <c r="B436" s="12">
        <v>45266</v>
      </c>
      <c r="C436" s="12" t="s">
        <v>505</v>
      </c>
      <c r="D436" s="12" t="s">
        <v>1570</v>
      </c>
      <c r="E436" s="12" t="s">
        <v>1901</v>
      </c>
      <c r="F436" s="12" t="s">
        <v>1952</v>
      </c>
      <c r="G436" s="17">
        <v>3</v>
      </c>
      <c r="H436" s="20">
        <v>589.83000000000004</v>
      </c>
      <c r="I436" s="23">
        <v>0.26</v>
      </c>
      <c r="J436" s="25">
        <v>1309.4226000000001</v>
      </c>
      <c r="K436" s="25" t="str">
        <f>VLOOKUP(C436,Table5[#All],8,0)</f>
        <v>Bronze</v>
      </c>
      <c r="L436" s="13" t="str">
        <f>VLOOKUP(C436,Table5[#All],4,0)</f>
        <v>Female</v>
      </c>
      <c r="M436" s="12" t="str">
        <f>VLOOKUP(D436,Table2[#All],2,0)</f>
        <v>Men's Leather Belt</v>
      </c>
      <c r="N436" s="12" t="str">
        <f>VLOOKUP(D436,Table2[#All],3)</f>
        <v>Beauty</v>
      </c>
      <c r="O436" s="12" t="str">
        <f>VLOOKUP(D436,Table2[#All],4,0)</f>
        <v>Accessories</v>
      </c>
      <c r="P436" s="12" t="str">
        <f>VLOOKUP(D436,Table2[#All],5,0)</f>
        <v>Baldwin, Garza and Gonzalez</v>
      </c>
      <c r="Q436" s="12" t="str">
        <f>VLOOKUP(E436,Table6[#All],2,0)</f>
        <v>Gray Ltd</v>
      </c>
      <c r="R436" s="12" t="str">
        <f>VLOOKUP(E436,Table6[#All],5,0)</f>
        <v>Outlet</v>
      </c>
      <c r="S436" s="12" t="str">
        <f>VLOOKUP(E436,Table6[#All],3,0)</f>
        <v>North</v>
      </c>
      <c r="T436" s="12" t="str">
        <f>VLOOKUP(E436,Table6[#All],4,0)</f>
        <v>New Michaelchester</v>
      </c>
    </row>
    <row r="437" spans="1:20" x14ac:dyDescent="0.3">
      <c r="A437" s="11" t="s">
        <v>2393</v>
      </c>
      <c r="B437" s="12">
        <v>45889</v>
      </c>
      <c r="C437" s="12" t="s">
        <v>924</v>
      </c>
      <c r="D437" s="12" t="s">
        <v>2054</v>
      </c>
      <c r="E437" s="12" t="s">
        <v>1914</v>
      </c>
      <c r="F437" s="12" t="s">
        <v>1957</v>
      </c>
      <c r="G437" s="17">
        <v>4</v>
      </c>
      <c r="H437" s="20">
        <v>758.49</v>
      </c>
      <c r="I437" s="23">
        <v>0.16</v>
      </c>
      <c r="J437" s="25">
        <v>2548.5264000000002</v>
      </c>
      <c r="K437" s="25" t="str">
        <f>VLOOKUP(C437,Table5[#All],8,0)</f>
        <v>Gold</v>
      </c>
      <c r="L437" s="13" t="str">
        <f>VLOOKUP(C437,Table5[#All],4,0)</f>
        <v>Male</v>
      </c>
      <c r="M437" s="12" t="str">
        <f>VLOOKUP(D437,Table2[#All],2,0)</f>
        <v>Men's Running Jacket</v>
      </c>
      <c r="N437" s="12" t="str">
        <f>VLOOKUP(D437,Table2[#All],3)</f>
        <v>Home</v>
      </c>
      <c r="O437" s="12" t="str">
        <f>VLOOKUP(D437,Table2[#All],4,0)</f>
        <v>Outerwear</v>
      </c>
      <c r="P437" s="12" t="str">
        <f>VLOOKUP(D437,Table2[#All],5,0)</f>
        <v>Pineda Ltd</v>
      </c>
      <c r="Q437" s="12" t="str">
        <f>VLOOKUP(E437,Table6[#All],2,0)</f>
        <v>Moore, Padilla and Butler</v>
      </c>
      <c r="R437" s="12" t="str">
        <f>VLOOKUP(E437,Table6[#All],5,0)</f>
        <v>Flagship</v>
      </c>
      <c r="S437" s="12" t="str">
        <f>VLOOKUP(E437,Table6[#All],3,0)</f>
        <v>South</v>
      </c>
      <c r="T437" s="12" t="str">
        <f>VLOOKUP(E437,Table6[#All],4,0)</f>
        <v>East Johnstad</v>
      </c>
    </row>
    <row r="438" spans="1:20" x14ac:dyDescent="0.3">
      <c r="A438" s="11" t="s">
        <v>2394</v>
      </c>
      <c r="B438" s="12">
        <v>45555</v>
      </c>
      <c r="C438" s="12" t="s">
        <v>206</v>
      </c>
      <c r="D438" s="12" t="s">
        <v>1682</v>
      </c>
      <c r="E438" s="12" t="s">
        <v>1922</v>
      </c>
      <c r="F438" s="12" t="s">
        <v>1957</v>
      </c>
      <c r="G438" s="17">
        <v>4</v>
      </c>
      <c r="H438" s="20">
        <v>747.56</v>
      </c>
      <c r="I438" s="23">
        <v>0.09</v>
      </c>
      <c r="J438" s="25">
        <v>2721.1183999999998</v>
      </c>
      <c r="K438" s="25" t="str">
        <f>VLOOKUP(C438,Table5[#All],8,0)</f>
        <v>Gold</v>
      </c>
      <c r="L438" s="13" t="str">
        <f>VLOOKUP(C438,Table5[#All],4,0)</f>
        <v>Female</v>
      </c>
      <c r="M438" s="12" t="str">
        <f>VLOOKUP(D438,Table2[#All],2,0)</f>
        <v>Men's Casual Sneakers</v>
      </c>
      <c r="N438" s="12" t="str">
        <f>VLOOKUP(D438,Table2[#All],3)</f>
        <v>Clothing</v>
      </c>
      <c r="O438" s="12" t="str">
        <f>VLOOKUP(D438,Table2[#All],4,0)</f>
        <v>Footwear</v>
      </c>
      <c r="P438" s="12" t="str">
        <f>VLOOKUP(D438,Table2[#All],5,0)</f>
        <v>Hogan-Lee</v>
      </c>
      <c r="Q438" s="12" t="str">
        <f>VLOOKUP(E438,Table6[#All],2,0)</f>
        <v>Thomas, Bridges and Harris</v>
      </c>
      <c r="R438" s="12" t="str">
        <f>VLOOKUP(E438,Table6[#All],5,0)</f>
        <v>Online</v>
      </c>
      <c r="S438" s="12" t="str">
        <f>VLOOKUP(E438,Table6[#All],3,0)</f>
        <v>North</v>
      </c>
      <c r="T438" s="12" t="str">
        <f>VLOOKUP(E438,Table6[#All],4,0)</f>
        <v>Sabrinatown</v>
      </c>
    </row>
    <row r="439" spans="1:20" x14ac:dyDescent="0.3">
      <c r="A439" s="11" t="s">
        <v>2395</v>
      </c>
      <c r="B439" s="12">
        <v>45813</v>
      </c>
      <c r="C439" s="12" t="s">
        <v>819</v>
      </c>
      <c r="D439" s="12" t="s">
        <v>1693</v>
      </c>
      <c r="E439" s="12" t="s">
        <v>1935</v>
      </c>
      <c r="F439" s="12" t="s">
        <v>1954</v>
      </c>
      <c r="G439" s="17">
        <v>3</v>
      </c>
      <c r="H439" s="20">
        <v>551.22</v>
      </c>
      <c r="I439" s="23">
        <v>0.12</v>
      </c>
      <c r="J439" s="25">
        <v>1455.2208000000001</v>
      </c>
      <c r="K439" s="25" t="str">
        <f>VLOOKUP(C439,Table5[#All],8,0)</f>
        <v>Bronze</v>
      </c>
      <c r="L439" s="13" t="str">
        <f>VLOOKUP(C439,Table5[#All],4,0)</f>
        <v>Male</v>
      </c>
      <c r="M439" s="12" t="str">
        <f>VLOOKUP(D439,Table2[#All],2,0)</f>
        <v>Noise-Canceling Headphones</v>
      </c>
      <c r="N439" s="12" t="str">
        <f>VLOOKUP(D439,Table2[#All],3)</f>
        <v>Electronics</v>
      </c>
      <c r="O439" s="12" t="str">
        <f>VLOOKUP(D439,Table2[#All],4,0)</f>
        <v>Audio</v>
      </c>
      <c r="P439" s="12" t="str">
        <f>VLOOKUP(D439,Table2[#All],5,0)</f>
        <v>Taylor-Hart</v>
      </c>
      <c r="Q439" s="12" t="str">
        <f>VLOOKUP(E439,Table6[#All],2,0)</f>
        <v>Holloway Ltd</v>
      </c>
      <c r="R439" s="12" t="str">
        <f>VLOOKUP(E439,Table6[#All],5,0)</f>
        <v>Flagship</v>
      </c>
      <c r="S439" s="12" t="str">
        <f>VLOOKUP(E439,Table6[#All],3,0)</f>
        <v>North</v>
      </c>
      <c r="T439" s="12" t="str">
        <f>VLOOKUP(E439,Table6[#All],4,0)</f>
        <v>Bensonhaven</v>
      </c>
    </row>
    <row r="440" spans="1:20" x14ac:dyDescent="0.3">
      <c r="A440" s="11" t="s">
        <v>2396</v>
      </c>
      <c r="B440" s="12">
        <v>45811</v>
      </c>
      <c r="C440" s="12" t="s">
        <v>538</v>
      </c>
      <c r="D440" s="12" t="s">
        <v>1783</v>
      </c>
      <c r="E440" s="12" t="s">
        <v>1927</v>
      </c>
      <c r="F440" s="12" t="s">
        <v>1954</v>
      </c>
      <c r="G440" s="17">
        <v>2</v>
      </c>
      <c r="H440" s="20">
        <v>527.05999999999995</v>
      </c>
      <c r="I440" s="23">
        <v>0.17</v>
      </c>
      <c r="J440" s="25">
        <v>874.91959999999983</v>
      </c>
      <c r="K440" s="25" t="str">
        <f>VLOOKUP(C440,Table5[#All],8,0)</f>
        <v>Gold</v>
      </c>
      <c r="L440" s="13" t="str">
        <f>VLOOKUP(C440,Table5[#All],4,0)</f>
        <v>Female</v>
      </c>
      <c r="M440" s="12" t="str">
        <f>VLOOKUP(D440,Table2[#All],2,0)</f>
        <v>Men's Sports Shorts</v>
      </c>
      <c r="N440" s="12" t="str">
        <f>VLOOKUP(D440,Table2[#All],3)</f>
        <v>Clothing</v>
      </c>
      <c r="O440" s="12" t="str">
        <f>VLOOKUP(D440,Table2[#All],4,0)</f>
        <v>Bottoms</v>
      </c>
      <c r="P440" s="12" t="str">
        <f>VLOOKUP(D440,Table2[#All],5,0)</f>
        <v>Fitzpatrick Ltd</v>
      </c>
      <c r="Q440" s="12" t="str">
        <f>VLOOKUP(E440,Table6[#All],2,0)</f>
        <v>Mcdonald Inc</v>
      </c>
      <c r="R440" s="12" t="str">
        <f>VLOOKUP(E440,Table6[#All],5,0)</f>
        <v>Outlet</v>
      </c>
      <c r="S440" s="12" t="str">
        <f>VLOOKUP(E440,Table6[#All],3,0)</f>
        <v>South</v>
      </c>
      <c r="T440" s="12" t="str">
        <f>VLOOKUP(E440,Table6[#All],4,0)</f>
        <v>Christopherland</v>
      </c>
    </row>
    <row r="441" spans="1:20" x14ac:dyDescent="0.3">
      <c r="A441" s="11" t="s">
        <v>2397</v>
      </c>
      <c r="B441" s="12">
        <v>45670</v>
      </c>
      <c r="C441" s="12" t="s">
        <v>354</v>
      </c>
      <c r="D441" s="12" t="s">
        <v>1761</v>
      </c>
      <c r="E441" s="12" t="s">
        <v>1901</v>
      </c>
      <c r="F441" s="12" t="s">
        <v>1952</v>
      </c>
      <c r="G441" s="17">
        <v>4</v>
      </c>
      <c r="H441" s="20">
        <v>875.41</v>
      </c>
      <c r="I441" s="23">
        <v>0.27</v>
      </c>
      <c r="J441" s="25">
        <v>2556.1972000000001</v>
      </c>
      <c r="K441" s="25" t="str">
        <f>VLOOKUP(C441,Table5[#All],8,0)</f>
        <v>Gold</v>
      </c>
      <c r="L441" s="13" t="str">
        <f>VLOOKUP(C441,Table5[#All],4,0)</f>
        <v>Male</v>
      </c>
      <c r="M441" s="12" t="str">
        <f>VLOOKUP(D441,Table2[#All],2,0)</f>
        <v>Laptop Cooling Pad</v>
      </c>
      <c r="N441" s="12" t="str">
        <f>VLOOKUP(D441,Table2[#All],3)</f>
        <v>Electronics</v>
      </c>
      <c r="O441" s="12" t="str">
        <f>VLOOKUP(D441,Table2[#All],4,0)</f>
        <v>Computer</v>
      </c>
      <c r="P441" s="12" t="str">
        <f>VLOOKUP(D441,Table2[#All],5,0)</f>
        <v>Murray, Gould and Ware</v>
      </c>
      <c r="Q441" s="12" t="str">
        <f>VLOOKUP(E441,Table6[#All],2,0)</f>
        <v>Gray Ltd</v>
      </c>
      <c r="R441" s="12" t="str">
        <f>VLOOKUP(E441,Table6[#All],5,0)</f>
        <v>Outlet</v>
      </c>
      <c r="S441" s="12" t="str">
        <f>VLOOKUP(E441,Table6[#All],3,0)</f>
        <v>North</v>
      </c>
      <c r="T441" s="12" t="str">
        <f>VLOOKUP(E441,Table6[#All],4,0)</f>
        <v>New Michaelchester</v>
      </c>
    </row>
    <row r="442" spans="1:20" x14ac:dyDescent="0.3">
      <c r="A442" s="11" t="s">
        <v>2398</v>
      </c>
      <c r="B442" s="12">
        <v>45736</v>
      </c>
      <c r="C442" s="12" t="s">
        <v>42</v>
      </c>
      <c r="D442" s="12" t="s">
        <v>1831</v>
      </c>
      <c r="E442" s="12" t="s">
        <v>1880</v>
      </c>
      <c r="F442" s="12" t="s">
        <v>1952</v>
      </c>
      <c r="G442" s="17">
        <v>2</v>
      </c>
      <c r="H442" s="20">
        <v>226.43</v>
      </c>
      <c r="I442" s="23">
        <v>0.03</v>
      </c>
      <c r="J442" s="25">
        <v>439.27420000000001</v>
      </c>
      <c r="K442" s="25" t="str">
        <f>VLOOKUP(C442,Table5[#All],8,0)</f>
        <v>Bronze</v>
      </c>
      <c r="L442" s="13" t="str">
        <f>VLOOKUP(C442,Table5[#All],4,0)</f>
        <v>Female</v>
      </c>
      <c r="M442" s="12" t="str">
        <f>VLOOKUP(D442,Table2[#All],2,0)</f>
        <v>Women's Beanie Hat</v>
      </c>
      <c r="N442" s="12" t="str">
        <f>VLOOKUP(D442,Table2[#All],3)</f>
        <v>Clothing</v>
      </c>
      <c r="O442" s="12" t="str">
        <f>VLOOKUP(D442,Table2[#All],4,0)</f>
        <v>Accessories</v>
      </c>
      <c r="P442" s="12" t="str">
        <f>VLOOKUP(D442,Table2[#All],5,0)</f>
        <v>Richardson-Carrillo</v>
      </c>
      <c r="Q442" s="12" t="str">
        <f>VLOOKUP(E442,Table6[#All],2,0)</f>
        <v>Rivera-Warner</v>
      </c>
      <c r="R442" s="12" t="str">
        <f>VLOOKUP(E442,Table6[#All],5,0)</f>
        <v>Flagship</v>
      </c>
      <c r="S442" s="12" t="str">
        <f>VLOOKUP(E442,Table6[#All],3,0)</f>
        <v>East</v>
      </c>
      <c r="T442" s="12" t="str">
        <f>VLOOKUP(E442,Table6[#All],4,0)</f>
        <v>Washingtonfurt</v>
      </c>
    </row>
    <row r="443" spans="1:20" x14ac:dyDescent="0.3">
      <c r="A443" s="11" t="s">
        <v>2399</v>
      </c>
      <c r="B443" s="12">
        <v>45480</v>
      </c>
      <c r="C443" s="12" t="s">
        <v>145</v>
      </c>
      <c r="D443" s="12" t="s">
        <v>1813</v>
      </c>
      <c r="E443" s="12" t="s">
        <v>1901</v>
      </c>
      <c r="F443" s="12" t="s">
        <v>1952</v>
      </c>
      <c r="G443" s="17">
        <v>2</v>
      </c>
      <c r="H443" s="20">
        <v>285.39</v>
      </c>
      <c r="I443" s="23">
        <v>0.1</v>
      </c>
      <c r="J443" s="25">
        <v>513.702</v>
      </c>
      <c r="K443" s="25" t="str">
        <f>VLOOKUP(C443,Table5[#All],8,0)</f>
        <v>Silver</v>
      </c>
      <c r="L443" s="13" t="str">
        <f>VLOOKUP(C443,Table5[#All],4,0)</f>
        <v>Male</v>
      </c>
      <c r="M443" s="12" t="str">
        <f>VLOOKUP(D443,Table2[#All],2,0)</f>
        <v>Decorative Lamp Shade</v>
      </c>
      <c r="N443" s="12" t="str">
        <f>VLOOKUP(D443,Table2[#All],3)</f>
        <v>Home</v>
      </c>
      <c r="O443" s="12" t="str">
        <f>VLOOKUP(D443,Table2[#All],4,0)</f>
        <v>Lighting</v>
      </c>
      <c r="P443" s="12" t="str">
        <f>VLOOKUP(D443,Table2[#All],5,0)</f>
        <v>Ramirez-Hanson</v>
      </c>
      <c r="Q443" s="12" t="str">
        <f>VLOOKUP(E443,Table6[#All],2,0)</f>
        <v>Gray Ltd</v>
      </c>
      <c r="R443" s="12" t="str">
        <f>VLOOKUP(E443,Table6[#All],5,0)</f>
        <v>Outlet</v>
      </c>
      <c r="S443" s="12" t="str">
        <f>VLOOKUP(E443,Table6[#All],3,0)</f>
        <v>North</v>
      </c>
      <c r="T443" s="12" t="str">
        <f>VLOOKUP(E443,Table6[#All],4,0)</f>
        <v>New Michaelchester</v>
      </c>
    </row>
    <row r="444" spans="1:20" x14ac:dyDescent="0.3">
      <c r="A444" s="11" t="s">
        <v>2400</v>
      </c>
      <c r="B444" s="12">
        <v>45929</v>
      </c>
      <c r="C444" s="12" t="s">
        <v>1060</v>
      </c>
      <c r="D444" s="12" t="s">
        <v>1597</v>
      </c>
      <c r="E444" s="12" t="s">
        <v>1929</v>
      </c>
      <c r="F444" s="12" t="s">
        <v>1952</v>
      </c>
      <c r="G444" s="17">
        <v>2</v>
      </c>
      <c r="H444" s="20">
        <v>298.01</v>
      </c>
      <c r="I444" s="23">
        <v>0.05</v>
      </c>
      <c r="J444" s="25">
        <v>566.21899999999994</v>
      </c>
      <c r="K444" s="25" t="str">
        <f>VLOOKUP(C444,Table5[#All],8,0)</f>
        <v>Silver</v>
      </c>
      <c r="L444" s="13" t="str">
        <f>VLOOKUP(C444,Table5[#All],4,0)</f>
        <v>Female</v>
      </c>
      <c r="M444" s="12" t="str">
        <f>VLOOKUP(D444,Table2[#All],2,0)</f>
        <v>HD Smart TV Stick</v>
      </c>
      <c r="N444" s="12" t="str">
        <f>VLOOKUP(D444,Table2[#All],3)</f>
        <v>Electronics</v>
      </c>
      <c r="O444" s="12" t="str">
        <f>VLOOKUP(D444,Table2[#All],4,0)</f>
        <v>Accessories</v>
      </c>
      <c r="P444" s="12" t="str">
        <f>VLOOKUP(D444,Table2[#All],5,0)</f>
        <v>Gibson, Hobbs and Weaver</v>
      </c>
      <c r="Q444" s="12" t="str">
        <f>VLOOKUP(E444,Table6[#All],2,0)</f>
        <v>Shelton PLC</v>
      </c>
      <c r="R444" s="12" t="str">
        <f>VLOOKUP(E444,Table6[#All],5,0)</f>
        <v>Flagship</v>
      </c>
      <c r="S444" s="12" t="str">
        <f>VLOOKUP(E444,Table6[#All],3,0)</f>
        <v>North</v>
      </c>
      <c r="T444" s="12" t="str">
        <f>VLOOKUP(E444,Table6[#All],4,0)</f>
        <v>East Jenniferstad</v>
      </c>
    </row>
    <row r="445" spans="1:20" x14ac:dyDescent="0.3">
      <c r="A445" s="11" t="s">
        <v>2401</v>
      </c>
      <c r="B445" s="12">
        <v>45626</v>
      </c>
      <c r="C445" s="12" t="s">
        <v>538</v>
      </c>
      <c r="D445" s="12" t="s">
        <v>1693</v>
      </c>
      <c r="E445" s="12" t="s">
        <v>1897</v>
      </c>
      <c r="F445" s="12" t="s">
        <v>1957</v>
      </c>
      <c r="G445" s="17">
        <v>4</v>
      </c>
      <c r="H445" s="20">
        <v>753.49</v>
      </c>
      <c r="I445" s="23">
        <v>0.26</v>
      </c>
      <c r="J445" s="25">
        <v>2230.3303999999998</v>
      </c>
      <c r="K445" s="25" t="str">
        <f>VLOOKUP(C445,Table5[#All],8,0)</f>
        <v>Gold</v>
      </c>
      <c r="L445" s="13" t="str">
        <f>VLOOKUP(C445,Table5[#All],4,0)</f>
        <v>Female</v>
      </c>
      <c r="M445" s="12" t="str">
        <f>VLOOKUP(D445,Table2[#All],2,0)</f>
        <v>Noise-Canceling Headphones</v>
      </c>
      <c r="N445" s="12" t="str">
        <f>VLOOKUP(D445,Table2[#All],3)</f>
        <v>Electronics</v>
      </c>
      <c r="O445" s="12" t="str">
        <f>VLOOKUP(D445,Table2[#All],4,0)</f>
        <v>Audio</v>
      </c>
      <c r="P445" s="12" t="str">
        <f>VLOOKUP(D445,Table2[#All],5,0)</f>
        <v>Taylor-Hart</v>
      </c>
      <c r="Q445" s="12" t="str">
        <f>VLOOKUP(E445,Table6[#All],2,0)</f>
        <v>Alexander Group</v>
      </c>
      <c r="R445" s="12" t="str">
        <f>VLOOKUP(E445,Table6[#All],5,0)</f>
        <v>Online</v>
      </c>
      <c r="S445" s="12" t="str">
        <f>VLOOKUP(E445,Table6[#All],3,0)</f>
        <v>South</v>
      </c>
      <c r="T445" s="12" t="str">
        <f>VLOOKUP(E445,Table6[#All],4,0)</f>
        <v>Port Sharon</v>
      </c>
    </row>
    <row r="446" spans="1:20" x14ac:dyDescent="0.3">
      <c r="A446" s="11" t="s">
        <v>2402</v>
      </c>
      <c r="B446" s="12">
        <v>45460</v>
      </c>
      <c r="C446" s="12" t="s">
        <v>1510</v>
      </c>
      <c r="D446" s="12" t="s">
        <v>1810</v>
      </c>
      <c r="E446" s="12" t="s">
        <v>1922</v>
      </c>
      <c r="F446" s="12" t="s">
        <v>1954</v>
      </c>
      <c r="G446" s="17">
        <v>2</v>
      </c>
      <c r="H446" s="20">
        <v>130.38999999999999</v>
      </c>
      <c r="I446" s="23">
        <v>0.17</v>
      </c>
      <c r="J446" s="25">
        <v>216.44739999999999</v>
      </c>
      <c r="K446" s="25" t="str">
        <f>VLOOKUP(C446,Table5[#All],8,0)</f>
        <v>Platinum</v>
      </c>
      <c r="L446" s="13" t="str">
        <f>VLOOKUP(C446,Table5[#All],4,0)</f>
        <v>Female</v>
      </c>
      <c r="M446" s="12" t="str">
        <f>VLOOKUP(D446,Table2[#All],2,0)</f>
        <v>Essential Oil Diffuser</v>
      </c>
      <c r="N446" s="12" t="str">
        <f>VLOOKUP(D446,Table2[#All],3)</f>
        <v>Home</v>
      </c>
      <c r="O446" s="12" t="str">
        <f>VLOOKUP(D446,Table2[#All],4,0)</f>
        <v>Decor</v>
      </c>
      <c r="P446" s="12" t="str">
        <f>VLOOKUP(D446,Table2[#All],5,0)</f>
        <v>Hernandez Inc</v>
      </c>
      <c r="Q446" s="12" t="str">
        <f>VLOOKUP(E446,Table6[#All],2,0)</f>
        <v>Thomas, Bridges and Harris</v>
      </c>
      <c r="R446" s="12" t="str">
        <f>VLOOKUP(E446,Table6[#All],5,0)</f>
        <v>Online</v>
      </c>
      <c r="S446" s="12" t="str">
        <f>VLOOKUP(E446,Table6[#All],3,0)</f>
        <v>North</v>
      </c>
      <c r="T446" s="12" t="str">
        <f>VLOOKUP(E446,Table6[#All],4,0)</f>
        <v>Sabrinatown</v>
      </c>
    </row>
    <row r="447" spans="1:20" x14ac:dyDescent="0.3">
      <c r="A447" s="11" t="s">
        <v>2403</v>
      </c>
      <c r="B447" s="12">
        <v>45709</v>
      </c>
      <c r="C447" s="12" t="s">
        <v>1093</v>
      </c>
      <c r="D447" s="12" t="s">
        <v>1635</v>
      </c>
      <c r="E447" s="12" t="s">
        <v>1914</v>
      </c>
      <c r="F447" s="12" t="s">
        <v>1954</v>
      </c>
      <c r="G447" s="17">
        <v>4</v>
      </c>
      <c r="H447" s="20">
        <v>164.02</v>
      </c>
      <c r="I447" s="23">
        <v>0.01</v>
      </c>
      <c r="J447" s="25">
        <v>649.51920000000007</v>
      </c>
      <c r="K447" s="25" t="str">
        <f>VLOOKUP(C447,Table5[#All],8,0)</f>
        <v>Bronze</v>
      </c>
      <c r="L447" s="13" t="str">
        <f>VLOOKUP(C447,Table5[#All],4,0)</f>
        <v>Male</v>
      </c>
      <c r="M447" s="12" t="str">
        <f>VLOOKUP(D447,Table2[#All],2,0)</f>
        <v>Carbon Fiber Tennis Racket</v>
      </c>
      <c r="N447" s="12" t="str">
        <f>VLOOKUP(D447,Table2[#All],3)</f>
        <v>Sports</v>
      </c>
      <c r="O447" s="12" t="str">
        <f>VLOOKUP(D447,Table2[#All],4,0)</f>
        <v>Equipment</v>
      </c>
      <c r="P447" s="12" t="str">
        <f>VLOOKUP(D447,Table2[#All],5,0)</f>
        <v>Flores, Pineda and Rodriguez</v>
      </c>
      <c r="Q447" s="12" t="str">
        <f>VLOOKUP(E447,Table6[#All],2,0)</f>
        <v>Moore, Padilla and Butler</v>
      </c>
      <c r="R447" s="12" t="str">
        <f>VLOOKUP(E447,Table6[#All],5,0)</f>
        <v>Flagship</v>
      </c>
      <c r="S447" s="12" t="str">
        <f>VLOOKUP(E447,Table6[#All],3,0)</f>
        <v>South</v>
      </c>
      <c r="T447" s="12" t="str">
        <f>VLOOKUP(E447,Table6[#All],4,0)</f>
        <v>East Johnstad</v>
      </c>
    </row>
    <row r="448" spans="1:20" x14ac:dyDescent="0.3">
      <c r="A448" s="11" t="s">
        <v>2404</v>
      </c>
      <c r="B448" s="12">
        <v>45551</v>
      </c>
      <c r="C448" s="12" t="s">
        <v>553</v>
      </c>
      <c r="D448" s="12" t="s">
        <v>1657</v>
      </c>
      <c r="E448" s="12" t="s">
        <v>1897</v>
      </c>
      <c r="F448" s="12" t="s">
        <v>1954</v>
      </c>
      <c r="G448" s="17">
        <v>2</v>
      </c>
      <c r="H448" s="20">
        <v>527.51</v>
      </c>
      <c r="I448" s="23">
        <v>0.18</v>
      </c>
      <c r="J448" s="25">
        <v>865.1164</v>
      </c>
      <c r="K448" s="25" t="str">
        <f>VLOOKUP(C448,Table5[#All],8,0)</f>
        <v>Silver</v>
      </c>
      <c r="L448" s="13" t="str">
        <f>VLOOKUP(C448,Table5[#All],4,0)</f>
        <v>Female</v>
      </c>
      <c r="M448" s="12" t="str">
        <f>VLOOKUP(D448,Table2[#All],2,0)</f>
        <v>Fabric Sofa Throw Blanket</v>
      </c>
      <c r="N448" s="12" t="str">
        <f>VLOOKUP(D448,Table2[#All],3)</f>
        <v>Home</v>
      </c>
      <c r="O448" s="12" t="str">
        <f>VLOOKUP(D448,Table2[#All],4,0)</f>
        <v>Decor</v>
      </c>
      <c r="P448" s="12" t="str">
        <f>VLOOKUP(D448,Table2[#All],5,0)</f>
        <v>Hoffman Group</v>
      </c>
      <c r="Q448" s="12" t="str">
        <f>VLOOKUP(E448,Table6[#All],2,0)</f>
        <v>Alexander Group</v>
      </c>
      <c r="R448" s="12" t="str">
        <f>VLOOKUP(E448,Table6[#All],5,0)</f>
        <v>Online</v>
      </c>
      <c r="S448" s="12" t="str">
        <f>VLOOKUP(E448,Table6[#All],3,0)</f>
        <v>South</v>
      </c>
      <c r="T448" s="12" t="str">
        <f>VLOOKUP(E448,Table6[#All],4,0)</f>
        <v>Port Sharon</v>
      </c>
    </row>
    <row r="449" spans="1:20" x14ac:dyDescent="0.3">
      <c r="A449" s="11" t="s">
        <v>2405</v>
      </c>
      <c r="B449" s="12">
        <v>45939</v>
      </c>
      <c r="C449" s="12" t="s">
        <v>819</v>
      </c>
      <c r="D449" s="12" t="s">
        <v>1746</v>
      </c>
      <c r="E449" s="12" t="s">
        <v>1925</v>
      </c>
      <c r="F449" s="12" t="s">
        <v>1952</v>
      </c>
      <c r="G449" s="17">
        <v>3</v>
      </c>
      <c r="H449" s="20">
        <v>628.17999999999995</v>
      </c>
      <c r="I449" s="23">
        <v>0.26</v>
      </c>
      <c r="J449" s="25">
        <v>1394.5596</v>
      </c>
      <c r="K449" s="25" t="str">
        <f>VLOOKUP(C449,Table5[#All],8,0)</f>
        <v>Bronze</v>
      </c>
      <c r="L449" s="13" t="str">
        <f>VLOOKUP(C449,Table5[#All],4,0)</f>
        <v>Male</v>
      </c>
      <c r="M449" s="12" t="str">
        <f>VLOOKUP(D449,Table2[#All],2,0)</f>
        <v>Foam Roller</v>
      </c>
      <c r="N449" s="12" t="str">
        <f>VLOOKUP(D449,Table2[#All],3)</f>
        <v>Sports</v>
      </c>
      <c r="O449" s="12" t="str">
        <f>VLOOKUP(D449,Table2[#All],4,0)</f>
        <v>Fitness</v>
      </c>
      <c r="P449" s="12" t="str">
        <f>VLOOKUP(D449,Table2[#All],5,0)</f>
        <v>Atkinson, Camacho and Oliver</v>
      </c>
      <c r="Q449" s="12" t="str">
        <f>VLOOKUP(E449,Table6[#All],2,0)</f>
        <v>Gardner, Humphrey and Contreras</v>
      </c>
      <c r="R449" s="12" t="str">
        <f>VLOOKUP(E449,Table6[#All],5,0)</f>
        <v>Flagship</v>
      </c>
      <c r="S449" s="12" t="str">
        <f>VLOOKUP(E449,Table6[#All],3,0)</f>
        <v>East</v>
      </c>
      <c r="T449" s="12" t="str">
        <f>VLOOKUP(E449,Table6[#All],4,0)</f>
        <v>Johnsonville</v>
      </c>
    </row>
    <row r="450" spans="1:20" x14ac:dyDescent="0.3">
      <c r="A450" s="11" t="s">
        <v>2406</v>
      </c>
      <c r="B450" s="12">
        <v>45553</v>
      </c>
      <c r="C450" s="12" t="s">
        <v>867</v>
      </c>
      <c r="D450" s="12" t="s">
        <v>1743</v>
      </c>
      <c r="E450" s="12" t="s">
        <v>1894</v>
      </c>
      <c r="F450" s="12" t="s">
        <v>1952</v>
      </c>
      <c r="G450" s="17">
        <v>1</v>
      </c>
      <c r="H450" s="20">
        <v>862.31</v>
      </c>
      <c r="I450" s="23">
        <v>0.06</v>
      </c>
      <c r="J450" s="25">
        <v>810.57139999999993</v>
      </c>
      <c r="K450" s="25" t="str">
        <f>VLOOKUP(C450,Table5[#All],8,0)</f>
        <v>Silver</v>
      </c>
      <c r="L450" s="13" t="str">
        <f>VLOOKUP(C450,Table5[#All],4,0)</f>
        <v>Female</v>
      </c>
      <c r="M450" s="12" t="str">
        <f>VLOOKUP(D450,Table2[#All],2,0)</f>
        <v>Premium Blanket Throw</v>
      </c>
      <c r="N450" s="12" t="str">
        <f>VLOOKUP(D450,Table2[#All],3)</f>
        <v>Home</v>
      </c>
      <c r="O450" s="12" t="str">
        <f>VLOOKUP(D450,Table2[#All],4,0)</f>
        <v>Decor</v>
      </c>
      <c r="P450" s="12" t="str">
        <f>VLOOKUP(D450,Table2[#All],5,0)</f>
        <v>Hernandez, Kennedy and Porter</v>
      </c>
      <c r="Q450" s="12" t="str">
        <f>VLOOKUP(E450,Table6[#All],2,0)</f>
        <v>Johnson-Wright</v>
      </c>
      <c r="R450" s="12" t="str">
        <f>VLOOKUP(E450,Table6[#All],5,0)</f>
        <v>Outlet</v>
      </c>
      <c r="S450" s="12" t="str">
        <f>VLOOKUP(E450,Table6[#All],3,0)</f>
        <v>North</v>
      </c>
      <c r="T450" s="12" t="str">
        <f>VLOOKUP(E450,Table6[#All],4,0)</f>
        <v>Hoodberg</v>
      </c>
    </row>
    <row r="451" spans="1:20" x14ac:dyDescent="0.3">
      <c r="A451" s="11" t="s">
        <v>2407</v>
      </c>
      <c r="B451" s="12">
        <v>45806</v>
      </c>
      <c r="C451" s="12" t="s">
        <v>265</v>
      </c>
      <c r="D451" s="12" t="s">
        <v>1825</v>
      </c>
      <c r="E451" s="12" t="s">
        <v>1927</v>
      </c>
      <c r="F451" s="12" t="s">
        <v>1957</v>
      </c>
      <c r="G451" s="17">
        <v>2</v>
      </c>
      <c r="H451" s="20">
        <v>541.39</v>
      </c>
      <c r="I451" s="23">
        <v>0.03</v>
      </c>
      <c r="J451" s="25">
        <v>1050.2965999999999</v>
      </c>
      <c r="K451" s="25" t="str">
        <f>VLOOKUP(C451,Table5[#All],8,0)</f>
        <v>Gold</v>
      </c>
      <c r="L451" s="13" t="str">
        <f>VLOOKUP(C451,Table5[#All],4,0)</f>
        <v>Female</v>
      </c>
      <c r="M451" s="12" t="str">
        <f>VLOOKUP(D451,Table2[#All],2,0)</f>
        <v>Hydrating Face Cleanser</v>
      </c>
      <c r="N451" s="12" t="str">
        <f>VLOOKUP(D451,Table2[#All],3)</f>
        <v>Beauty</v>
      </c>
      <c r="O451" s="12" t="str">
        <f>VLOOKUP(D451,Table2[#All],4,0)</f>
        <v>Skincare</v>
      </c>
      <c r="P451" s="12" t="str">
        <f>VLOOKUP(D451,Table2[#All],5,0)</f>
        <v>Butler Group</v>
      </c>
      <c r="Q451" s="12" t="str">
        <f>VLOOKUP(E451,Table6[#All],2,0)</f>
        <v>Mcdonald Inc</v>
      </c>
      <c r="R451" s="12" t="str">
        <f>VLOOKUP(E451,Table6[#All],5,0)</f>
        <v>Outlet</v>
      </c>
      <c r="S451" s="12" t="str">
        <f>VLOOKUP(E451,Table6[#All],3,0)</f>
        <v>South</v>
      </c>
      <c r="T451" s="12" t="str">
        <f>VLOOKUP(E451,Table6[#All],4,0)</f>
        <v>Christopherland</v>
      </c>
    </row>
    <row r="452" spans="1:20" x14ac:dyDescent="0.3">
      <c r="A452" s="11" t="s">
        <v>2408</v>
      </c>
      <c r="B452" s="12">
        <v>45811</v>
      </c>
      <c r="C452" s="12" t="s">
        <v>1479</v>
      </c>
      <c r="D452" s="12" t="s">
        <v>1804</v>
      </c>
      <c r="E452" s="12" t="s">
        <v>1932</v>
      </c>
      <c r="F452" s="12" t="s">
        <v>1957</v>
      </c>
      <c r="G452" s="17">
        <v>3</v>
      </c>
      <c r="H452" s="20">
        <v>761.8</v>
      </c>
      <c r="I452" s="23">
        <v>0.06</v>
      </c>
      <c r="J452" s="25">
        <v>2148.2759999999989</v>
      </c>
      <c r="K452" s="25" t="str">
        <f>VLOOKUP(C452,Table5[#All],8,0)</f>
        <v>Platinum</v>
      </c>
      <c r="L452" s="13" t="str">
        <f>VLOOKUP(C452,Table5[#All],4,0)</f>
        <v>Female</v>
      </c>
      <c r="M452" s="12" t="str">
        <f>VLOOKUP(D452,Table2[#All],2,0)</f>
        <v>Wireless Mouse</v>
      </c>
      <c r="N452" s="12" t="str">
        <f>VLOOKUP(D452,Table2[#All],3)</f>
        <v>Electronics</v>
      </c>
      <c r="O452" s="12" t="str">
        <f>VLOOKUP(D452,Table2[#All],4,0)</f>
        <v>Computer</v>
      </c>
      <c r="P452" s="12" t="str">
        <f>VLOOKUP(D452,Table2[#All],5,0)</f>
        <v>Larson Ltd</v>
      </c>
      <c r="Q452" s="12" t="str">
        <f>VLOOKUP(E452,Table6[#All],2,0)</f>
        <v>Frederick-Wright</v>
      </c>
      <c r="R452" s="12" t="str">
        <f>VLOOKUP(E452,Table6[#All],5,0)</f>
        <v>Flagship</v>
      </c>
      <c r="S452" s="12" t="str">
        <f>VLOOKUP(E452,Table6[#All],3,0)</f>
        <v>West</v>
      </c>
      <c r="T452" s="12" t="str">
        <f>VLOOKUP(E452,Table6[#All],4,0)</f>
        <v>New Jimmymouth</v>
      </c>
    </row>
    <row r="453" spans="1:20" x14ac:dyDescent="0.3">
      <c r="A453" s="11" t="s">
        <v>2409</v>
      </c>
      <c r="B453" s="12">
        <v>45508</v>
      </c>
      <c r="C453" s="12" t="s">
        <v>1321</v>
      </c>
      <c r="D453" s="12" t="s">
        <v>1721</v>
      </c>
      <c r="E453" s="12" t="s">
        <v>1889</v>
      </c>
      <c r="F453" s="12" t="s">
        <v>1954</v>
      </c>
      <c r="G453" s="17">
        <v>4</v>
      </c>
      <c r="H453" s="20">
        <v>829.36</v>
      </c>
      <c r="I453" s="23">
        <v>0.11</v>
      </c>
      <c r="J453" s="25">
        <v>2952.5216</v>
      </c>
      <c r="K453" s="25" t="str">
        <f>VLOOKUP(C453,Table5[#All],8,0)</f>
        <v>Platinum</v>
      </c>
      <c r="L453" s="13" t="str">
        <f>VLOOKUP(C453,Table5[#All],4,0)</f>
        <v>Female</v>
      </c>
      <c r="M453" s="12" t="str">
        <f>VLOOKUP(D453,Table2[#All],2,0)</f>
        <v>Men's Roll-On Perfume</v>
      </c>
      <c r="N453" s="12" t="str">
        <f>VLOOKUP(D453,Table2[#All],3)</f>
        <v>Beauty</v>
      </c>
      <c r="O453" s="12" t="str">
        <f>VLOOKUP(D453,Table2[#All],4,0)</f>
        <v>Fragrance</v>
      </c>
      <c r="P453" s="12" t="str">
        <f>VLOOKUP(D453,Table2[#All],5,0)</f>
        <v>Sullivan and Sons</v>
      </c>
      <c r="Q453" s="12" t="str">
        <f>VLOOKUP(E453,Table6[#All],2,0)</f>
        <v>Black-Horn</v>
      </c>
      <c r="R453" s="12" t="str">
        <f>VLOOKUP(E453,Table6[#All],5,0)</f>
        <v>Outlet</v>
      </c>
      <c r="S453" s="12" t="str">
        <f>VLOOKUP(E453,Table6[#All],3,0)</f>
        <v>South</v>
      </c>
      <c r="T453" s="12" t="str">
        <f>VLOOKUP(E453,Table6[#All],4,0)</f>
        <v>North Nancyview</v>
      </c>
    </row>
    <row r="454" spans="1:20" x14ac:dyDescent="0.3">
      <c r="A454" s="11" t="s">
        <v>2410</v>
      </c>
      <c r="B454" s="12">
        <v>45460</v>
      </c>
      <c r="C454" s="12" t="s">
        <v>1268</v>
      </c>
      <c r="D454" s="12" t="s">
        <v>1638</v>
      </c>
      <c r="E454" s="12" t="s">
        <v>1932</v>
      </c>
      <c r="F454" s="12" t="s">
        <v>1954</v>
      </c>
      <c r="G454" s="17">
        <v>2</v>
      </c>
      <c r="H454" s="20">
        <v>425.06</v>
      </c>
      <c r="I454" s="23">
        <v>0.09</v>
      </c>
      <c r="J454" s="25">
        <v>773.60919999999999</v>
      </c>
      <c r="K454" s="25" t="str">
        <f>VLOOKUP(C454,Table5[#All],8,0)</f>
        <v>Silver</v>
      </c>
      <c r="L454" s="13" t="str">
        <f>VLOOKUP(C454,Table5[#All],4,0)</f>
        <v>Female</v>
      </c>
      <c r="M454" s="12" t="str">
        <f>VLOOKUP(D454,Table2[#All],2,0)</f>
        <v>Men's Formal Shirt</v>
      </c>
      <c r="N454" s="12" t="str">
        <f>VLOOKUP(D454,Table2[#All],3)</f>
        <v>Clothing</v>
      </c>
      <c r="O454" s="12" t="str">
        <f>VLOOKUP(D454,Table2[#All],4,0)</f>
        <v>Tops</v>
      </c>
      <c r="P454" s="12" t="str">
        <f>VLOOKUP(D454,Table2[#All],5,0)</f>
        <v>Moon, Mora and Santos</v>
      </c>
      <c r="Q454" s="12" t="str">
        <f>VLOOKUP(E454,Table6[#All],2,0)</f>
        <v>Frederick-Wright</v>
      </c>
      <c r="R454" s="12" t="str">
        <f>VLOOKUP(E454,Table6[#All],5,0)</f>
        <v>Flagship</v>
      </c>
      <c r="S454" s="12" t="str">
        <f>VLOOKUP(E454,Table6[#All],3,0)</f>
        <v>West</v>
      </c>
      <c r="T454" s="12" t="str">
        <f>VLOOKUP(E454,Table6[#All],4,0)</f>
        <v>New Jimmymouth</v>
      </c>
    </row>
    <row r="455" spans="1:20" x14ac:dyDescent="0.3">
      <c r="A455" s="11" t="s">
        <v>2411</v>
      </c>
      <c r="B455" s="12">
        <v>45311</v>
      </c>
      <c r="C455" s="12" t="s">
        <v>443</v>
      </c>
      <c r="D455" s="12" t="s">
        <v>1740</v>
      </c>
      <c r="E455" s="12" t="s">
        <v>1880</v>
      </c>
      <c r="F455" s="12" t="s">
        <v>1952</v>
      </c>
      <c r="G455" s="17">
        <v>2</v>
      </c>
      <c r="H455" s="20">
        <v>911.14</v>
      </c>
      <c r="I455" s="23">
        <v>0.1</v>
      </c>
      <c r="J455" s="25">
        <v>1640.0519999999999</v>
      </c>
      <c r="K455" s="25" t="str">
        <f>VLOOKUP(C455,Table5[#All],8,0)</f>
        <v>Platinum</v>
      </c>
      <c r="L455" s="13" t="str">
        <f>VLOOKUP(C455,Table5[#All],4,0)</f>
        <v>Male</v>
      </c>
      <c r="M455" s="12" t="str">
        <f>VLOOKUP(D455,Table2[#All],2,0)</f>
        <v>Ceramic Plant Pot</v>
      </c>
      <c r="N455" s="12" t="str">
        <f>VLOOKUP(D455,Table2[#All],3)</f>
        <v>Home</v>
      </c>
      <c r="O455" s="12" t="str">
        <f>VLOOKUP(D455,Table2[#All],4,0)</f>
        <v>Decor</v>
      </c>
      <c r="P455" s="12" t="str">
        <f>VLOOKUP(D455,Table2[#All],5,0)</f>
        <v>Hatfield, Baird and Torres</v>
      </c>
      <c r="Q455" s="12" t="str">
        <f>VLOOKUP(E455,Table6[#All],2,0)</f>
        <v>Rivera-Warner</v>
      </c>
      <c r="R455" s="12" t="str">
        <f>VLOOKUP(E455,Table6[#All],5,0)</f>
        <v>Flagship</v>
      </c>
      <c r="S455" s="12" t="str">
        <f>VLOOKUP(E455,Table6[#All],3,0)</f>
        <v>East</v>
      </c>
      <c r="T455" s="12" t="str">
        <f>VLOOKUP(E455,Table6[#All],4,0)</f>
        <v>Washingtonfurt</v>
      </c>
    </row>
    <row r="456" spans="1:20" x14ac:dyDescent="0.3">
      <c r="A456" s="11" t="s">
        <v>2412</v>
      </c>
      <c r="B456" s="12">
        <v>45906</v>
      </c>
      <c r="C456" s="12" t="s">
        <v>308</v>
      </c>
      <c r="D456" s="12" t="s">
        <v>1779</v>
      </c>
      <c r="E456" s="12" t="s">
        <v>1910</v>
      </c>
      <c r="F456" s="12" t="s">
        <v>1952</v>
      </c>
      <c r="G456" s="17">
        <v>3</v>
      </c>
      <c r="H456" s="20">
        <v>811.96</v>
      </c>
      <c r="I456" s="23">
        <v>0.28999999999999998</v>
      </c>
      <c r="J456" s="25">
        <v>1729.4748</v>
      </c>
      <c r="K456" s="25" t="str">
        <f>VLOOKUP(C456,Table5[#All],8,0)</f>
        <v>Platinum</v>
      </c>
      <c r="L456" s="13" t="str">
        <f>VLOOKUP(C456,Table5[#All],4,0)</f>
        <v>Female</v>
      </c>
      <c r="M456" s="12" t="str">
        <f>VLOOKUP(D456,Table2[#All],2,0)</f>
        <v>Wooden Nightstand</v>
      </c>
      <c r="N456" s="12" t="str">
        <f>VLOOKUP(D456,Table2[#All],3)</f>
        <v>Home</v>
      </c>
      <c r="O456" s="12" t="str">
        <f>VLOOKUP(D456,Table2[#All],4,0)</f>
        <v>Furniture</v>
      </c>
      <c r="P456" s="12" t="str">
        <f>VLOOKUP(D456,Table2[#All],5,0)</f>
        <v>Wolfe, Ross and Hester</v>
      </c>
      <c r="Q456" s="12" t="str">
        <f>VLOOKUP(E456,Table6[#All],2,0)</f>
        <v>Bean, Jones and Park</v>
      </c>
      <c r="R456" s="12" t="str">
        <f>VLOOKUP(E456,Table6[#All],5,0)</f>
        <v>Online</v>
      </c>
      <c r="S456" s="12" t="str">
        <f>VLOOKUP(E456,Table6[#All],3,0)</f>
        <v>West</v>
      </c>
      <c r="T456" s="12" t="str">
        <f>VLOOKUP(E456,Table6[#All],4,0)</f>
        <v>Thompsonborough</v>
      </c>
    </row>
    <row r="457" spans="1:20" x14ac:dyDescent="0.3">
      <c r="A457" s="11" t="s">
        <v>2413</v>
      </c>
      <c r="B457" s="12">
        <v>45380</v>
      </c>
      <c r="C457" s="12" t="s">
        <v>879</v>
      </c>
      <c r="D457" s="12" t="s">
        <v>1663</v>
      </c>
      <c r="E457" s="12" t="s">
        <v>1917</v>
      </c>
      <c r="F457" s="12" t="s">
        <v>1957</v>
      </c>
      <c r="G457" s="17">
        <v>2</v>
      </c>
      <c r="H457" s="20">
        <v>780.05</v>
      </c>
      <c r="I457" s="23">
        <v>0.12</v>
      </c>
      <c r="J457" s="25">
        <v>1372.8879999999999</v>
      </c>
      <c r="K457" s="25" t="str">
        <f>VLOOKUP(C457,Table5[#All],8,0)</f>
        <v>Bronze</v>
      </c>
      <c r="L457" s="13" t="str">
        <f>VLOOKUP(C457,Table5[#All],4,0)</f>
        <v>Male</v>
      </c>
      <c r="M457" s="12" t="str">
        <f>VLOOKUP(D457,Table2[#All],2,0)</f>
        <v>Basketball</v>
      </c>
      <c r="N457" s="12" t="str">
        <f>VLOOKUP(D457,Table2[#All],3)</f>
        <v>Sports</v>
      </c>
      <c r="O457" s="12" t="str">
        <f>VLOOKUP(D457,Table2[#All],4,0)</f>
        <v>Team Sports</v>
      </c>
      <c r="P457" s="12" t="str">
        <f>VLOOKUP(D457,Table2[#All],5,0)</f>
        <v>Nolan-Snow</v>
      </c>
      <c r="Q457" s="12" t="str">
        <f>VLOOKUP(E457,Table6[#All],2,0)</f>
        <v>Hill, Wagner and Ballard</v>
      </c>
      <c r="R457" s="12" t="str">
        <f>VLOOKUP(E457,Table6[#All],5,0)</f>
        <v>Online</v>
      </c>
      <c r="S457" s="12" t="str">
        <f>VLOOKUP(E457,Table6[#All],3,0)</f>
        <v>East</v>
      </c>
      <c r="T457" s="12" t="str">
        <f>VLOOKUP(E457,Table6[#All],4,0)</f>
        <v>East Davidville</v>
      </c>
    </row>
    <row r="458" spans="1:20" x14ac:dyDescent="0.3">
      <c r="A458" s="11" t="s">
        <v>2414</v>
      </c>
      <c r="B458" s="12">
        <v>45527</v>
      </c>
      <c r="C458" s="12" t="s">
        <v>706</v>
      </c>
      <c r="D458" s="12" t="s">
        <v>1667</v>
      </c>
      <c r="E458" s="12" t="s">
        <v>1914</v>
      </c>
      <c r="F458" s="12" t="s">
        <v>1957</v>
      </c>
      <c r="G458" s="17">
        <v>4</v>
      </c>
      <c r="H458" s="20">
        <v>315.95</v>
      </c>
      <c r="I458" s="23">
        <v>0.19</v>
      </c>
      <c r="J458" s="25">
        <v>1023.678</v>
      </c>
      <c r="K458" s="25" t="str">
        <f>VLOOKUP(C458,Table5[#All],8,0)</f>
        <v>Gold</v>
      </c>
      <c r="L458" s="13" t="str">
        <f>VLOOKUP(C458,Table5[#All],4,0)</f>
        <v>Female</v>
      </c>
      <c r="M458" s="12" t="str">
        <f>VLOOKUP(D458,Table2[#All],2,0)</f>
        <v>Vitamin C Face Serum</v>
      </c>
      <c r="N458" s="12" t="str">
        <f>VLOOKUP(D458,Table2[#All],3)</f>
        <v>Beauty</v>
      </c>
      <c r="O458" s="12" t="str">
        <f>VLOOKUP(D458,Table2[#All],4,0)</f>
        <v>Skincare</v>
      </c>
      <c r="P458" s="12" t="str">
        <f>VLOOKUP(D458,Table2[#All],5,0)</f>
        <v>Griffin Ltd</v>
      </c>
      <c r="Q458" s="12" t="str">
        <f>VLOOKUP(E458,Table6[#All],2,0)</f>
        <v>Moore, Padilla and Butler</v>
      </c>
      <c r="R458" s="12" t="str">
        <f>VLOOKUP(E458,Table6[#All],5,0)</f>
        <v>Flagship</v>
      </c>
      <c r="S458" s="12" t="str">
        <f>VLOOKUP(E458,Table6[#All],3,0)</f>
        <v>South</v>
      </c>
      <c r="T458" s="12" t="str">
        <f>VLOOKUP(E458,Table6[#All],4,0)</f>
        <v>East Johnstad</v>
      </c>
    </row>
    <row r="459" spans="1:20" x14ac:dyDescent="0.3">
      <c r="A459" s="11" t="s">
        <v>2415</v>
      </c>
      <c r="B459" s="12">
        <v>45796</v>
      </c>
      <c r="C459" s="12" t="s">
        <v>747</v>
      </c>
      <c r="D459" s="12" t="s">
        <v>1731</v>
      </c>
      <c r="E459" s="12" t="s">
        <v>1914</v>
      </c>
      <c r="F459" s="12" t="s">
        <v>1952</v>
      </c>
      <c r="G459" s="17">
        <v>2</v>
      </c>
      <c r="H459" s="20">
        <v>810.17</v>
      </c>
      <c r="I459" s="23">
        <v>0.27</v>
      </c>
      <c r="J459" s="25">
        <v>1182.8481999999999</v>
      </c>
      <c r="K459" s="25" t="str">
        <f>VLOOKUP(C459,Table5[#All],8,0)</f>
        <v>Bronze</v>
      </c>
      <c r="L459" s="13" t="str">
        <f>VLOOKUP(C459,Table5[#All],4,0)</f>
        <v>Female</v>
      </c>
      <c r="M459" s="12" t="str">
        <f>VLOOKUP(D459,Table2[#All],2,0)</f>
        <v>Rugby Ball</v>
      </c>
      <c r="N459" s="12" t="str">
        <f>VLOOKUP(D459,Table2[#All],3)</f>
        <v>Sports</v>
      </c>
      <c r="O459" s="12" t="str">
        <f>VLOOKUP(D459,Table2[#All],4,0)</f>
        <v>Team Sports</v>
      </c>
      <c r="P459" s="12" t="str">
        <f>VLOOKUP(D459,Table2[#All],5,0)</f>
        <v>Harris Inc</v>
      </c>
      <c r="Q459" s="12" t="str">
        <f>VLOOKUP(E459,Table6[#All],2,0)</f>
        <v>Moore, Padilla and Butler</v>
      </c>
      <c r="R459" s="12" t="str">
        <f>VLOOKUP(E459,Table6[#All],5,0)</f>
        <v>Flagship</v>
      </c>
      <c r="S459" s="12" t="str">
        <f>VLOOKUP(E459,Table6[#All],3,0)</f>
        <v>South</v>
      </c>
      <c r="T459" s="12" t="str">
        <f>VLOOKUP(E459,Table6[#All],4,0)</f>
        <v>East Johnstad</v>
      </c>
    </row>
    <row r="460" spans="1:20" x14ac:dyDescent="0.3">
      <c r="A460" s="11" t="s">
        <v>2416</v>
      </c>
      <c r="B460" s="12">
        <v>45389</v>
      </c>
      <c r="C460" s="12" t="s">
        <v>676</v>
      </c>
      <c r="D460" s="12" t="s">
        <v>1828</v>
      </c>
      <c r="E460" s="12" t="s">
        <v>1897</v>
      </c>
      <c r="F460" s="12" t="s">
        <v>1954</v>
      </c>
      <c r="G460" s="17">
        <v>3</v>
      </c>
      <c r="H460" s="20">
        <v>505.01</v>
      </c>
      <c r="I460" s="23">
        <v>0.02</v>
      </c>
      <c r="J460" s="25">
        <v>1484.7293999999999</v>
      </c>
      <c r="K460" s="25" t="str">
        <f>VLOOKUP(C460,Table5[#All],8,0)</f>
        <v>Gold</v>
      </c>
      <c r="L460" s="13" t="str">
        <f>VLOOKUP(C460,Table5[#All],4,0)</f>
        <v>Female</v>
      </c>
      <c r="M460" s="12" t="str">
        <f>VLOOKUP(D460,Table2[#All],2,0)</f>
        <v>Wooden Bookshelf</v>
      </c>
      <c r="N460" s="12" t="str">
        <f>VLOOKUP(D460,Table2[#All],3)</f>
        <v>Home</v>
      </c>
      <c r="O460" s="12" t="str">
        <f>VLOOKUP(D460,Table2[#All],4,0)</f>
        <v>Furniture</v>
      </c>
      <c r="P460" s="12" t="str">
        <f>VLOOKUP(D460,Table2[#All],5,0)</f>
        <v>Collins-Stephenson</v>
      </c>
      <c r="Q460" s="12" t="str">
        <f>VLOOKUP(E460,Table6[#All],2,0)</f>
        <v>Alexander Group</v>
      </c>
      <c r="R460" s="12" t="str">
        <f>VLOOKUP(E460,Table6[#All],5,0)</f>
        <v>Online</v>
      </c>
      <c r="S460" s="12" t="str">
        <f>VLOOKUP(E460,Table6[#All],3,0)</f>
        <v>South</v>
      </c>
      <c r="T460" s="12" t="str">
        <f>VLOOKUP(E460,Table6[#All],4,0)</f>
        <v>Port Sharon</v>
      </c>
    </row>
    <row r="461" spans="1:20" x14ac:dyDescent="0.3">
      <c r="A461" s="11" t="s">
        <v>2417</v>
      </c>
      <c r="B461" s="12">
        <v>45315</v>
      </c>
      <c r="C461" s="12" t="s">
        <v>1450</v>
      </c>
      <c r="D461" s="12" t="s">
        <v>1792</v>
      </c>
      <c r="E461" s="12" t="s">
        <v>1935</v>
      </c>
      <c r="F461" s="12" t="s">
        <v>1952</v>
      </c>
      <c r="G461" s="17">
        <v>2</v>
      </c>
      <c r="H461" s="20">
        <v>736.75</v>
      </c>
      <c r="I461" s="23">
        <v>0.18</v>
      </c>
      <c r="J461" s="25">
        <v>1208.27</v>
      </c>
      <c r="K461" s="25" t="str">
        <f>VLOOKUP(C461,Table5[#All],8,0)</f>
        <v>Gold</v>
      </c>
      <c r="L461" s="13" t="str">
        <f>VLOOKUP(C461,Table5[#All],4,0)</f>
        <v>Female</v>
      </c>
      <c r="M461" s="12" t="str">
        <f>VLOOKUP(D461,Table2[#All],2,0)</f>
        <v>Professional Jump Rope</v>
      </c>
      <c r="N461" s="12" t="str">
        <f>VLOOKUP(D461,Table2[#All],3)</f>
        <v>Sports</v>
      </c>
      <c r="O461" s="12" t="str">
        <f>VLOOKUP(D461,Table2[#All],4,0)</f>
        <v>Fitness</v>
      </c>
      <c r="P461" s="12" t="str">
        <f>VLOOKUP(D461,Table2[#All],5,0)</f>
        <v>Davis PLC</v>
      </c>
      <c r="Q461" s="12" t="str">
        <f>VLOOKUP(E461,Table6[#All],2,0)</f>
        <v>Holloway Ltd</v>
      </c>
      <c r="R461" s="12" t="str">
        <f>VLOOKUP(E461,Table6[#All],5,0)</f>
        <v>Flagship</v>
      </c>
      <c r="S461" s="12" t="str">
        <f>VLOOKUP(E461,Table6[#All],3,0)</f>
        <v>North</v>
      </c>
      <c r="T461" s="12" t="str">
        <f>VLOOKUP(E461,Table6[#All],4,0)</f>
        <v>Bensonhaven</v>
      </c>
    </row>
    <row r="462" spans="1:20" x14ac:dyDescent="0.3">
      <c r="A462" s="11" t="s">
        <v>2418</v>
      </c>
      <c r="B462" s="12">
        <v>45311</v>
      </c>
      <c r="C462" s="12" t="s">
        <v>118</v>
      </c>
      <c r="D462" s="12" t="s">
        <v>1807</v>
      </c>
      <c r="E462" s="12" t="s">
        <v>1914</v>
      </c>
      <c r="F462" s="12" t="s">
        <v>1954</v>
      </c>
      <c r="G462" s="17">
        <v>4</v>
      </c>
      <c r="H462" s="20">
        <v>700.31</v>
      </c>
      <c r="I462" s="23">
        <v>0.2</v>
      </c>
      <c r="J462" s="25">
        <v>2240.9920000000002</v>
      </c>
      <c r="K462" s="25" t="str">
        <f>VLOOKUP(C462,Table5[#All],8,0)</f>
        <v>Platinum</v>
      </c>
      <c r="L462" s="13" t="str">
        <f>VLOOKUP(C462,Table5[#All],4,0)</f>
        <v>Male</v>
      </c>
      <c r="M462" s="12" t="str">
        <f>VLOOKUP(D462,Table2[#All],2,0)</f>
        <v>WiFi Mesh Router</v>
      </c>
      <c r="N462" s="12" t="str">
        <f>VLOOKUP(D462,Table2[#All],3)</f>
        <v>Electronics</v>
      </c>
      <c r="O462" s="12" t="str">
        <f>VLOOKUP(D462,Table2[#All],4,0)</f>
        <v>Appliances</v>
      </c>
      <c r="P462" s="12" t="str">
        <f>VLOOKUP(D462,Table2[#All],5,0)</f>
        <v>White, Reeves and Woods</v>
      </c>
      <c r="Q462" s="12" t="str">
        <f>VLOOKUP(E462,Table6[#All],2,0)</f>
        <v>Moore, Padilla and Butler</v>
      </c>
      <c r="R462" s="12" t="str">
        <f>VLOOKUP(E462,Table6[#All],5,0)</f>
        <v>Flagship</v>
      </c>
      <c r="S462" s="12" t="str">
        <f>VLOOKUP(E462,Table6[#All],3,0)</f>
        <v>South</v>
      </c>
      <c r="T462" s="12" t="str">
        <f>VLOOKUP(E462,Table6[#All],4,0)</f>
        <v>East Johnstad</v>
      </c>
    </row>
    <row r="463" spans="1:20" x14ac:dyDescent="0.3">
      <c r="A463" s="11" t="s">
        <v>2419</v>
      </c>
      <c r="B463" s="12">
        <v>45270</v>
      </c>
      <c r="C463" s="12" t="s">
        <v>449</v>
      </c>
      <c r="D463" s="12" t="s">
        <v>1849</v>
      </c>
      <c r="E463" s="12" t="s">
        <v>1920</v>
      </c>
      <c r="F463" s="12" t="s">
        <v>1952</v>
      </c>
      <c r="G463" s="17">
        <v>4</v>
      </c>
      <c r="H463" s="20">
        <v>202.46</v>
      </c>
      <c r="I463" s="23">
        <v>0.24</v>
      </c>
      <c r="J463" s="25">
        <v>615.47840000000008</v>
      </c>
      <c r="K463" s="25" t="str">
        <f>VLOOKUP(C463,Table5[#All],8,0)</f>
        <v>Silver</v>
      </c>
      <c r="L463" s="13" t="str">
        <f>VLOOKUP(C463,Table5[#All],4,0)</f>
        <v>Female</v>
      </c>
      <c r="M463" s="12" t="str">
        <f>VLOOKUP(D463,Table2[#All],2,0)</f>
        <v>Women's High Heels</v>
      </c>
      <c r="N463" s="12" t="str">
        <f>VLOOKUP(D463,Table2[#All],3)</f>
        <v>Clothing</v>
      </c>
      <c r="O463" s="12" t="str">
        <f>VLOOKUP(D463,Table2[#All],4,0)</f>
        <v>Footwear</v>
      </c>
      <c r="P463" s="12" t="str">
        <f>VLOOKUP(D463,Table2[#All],5,0)</f>
        <v>Smith-Charles</v>
      </c>
      <c r="Q463" s="12" t="str">
        <f>VLOOKUP(E463,Table6[#All],2,0)</f>
        <v>Aguirre-Keller</v>
      </c>
      <c r="R463" s="12" t="str">
        <f>VLOOKUP(E463,Table6[#All],5,0)</f>
        <v>Online</v>
      </c>
      <c r="S463" s="12" t="str">
        <f>VLOOKUP(E463,Table6[#All],3,0)</f>
        <v>South</v>
      </c>
      <c r="T463" s="12" t="str">
        <f>VLOOKUP(E463,Table6[#All],4,0)</f>
        <v>Lake Michael</v>
      </c>
    </row>
    <row r="464" spans="1:20" x14ac:dyDescent="0.3">
      <c r="A464" s="11" t="s">
        <v>2420</v>
      </c>
      <c r="B464" s="12">
        <v>45279</v>
      </c>
      <c r="C464" s="12" t="s">
        <v>856</v>
      </c>
      <c r="D464" s="12" t="s">
        <v>1837</v>
      </c>
      <c r="E464" s="12" t="s">
        <v>1885</v>
      </c>
      <c r="F464" s="12" t="s">
        <v>1954</v>
      </c>
      <c r="G464" s="17">
        <v>2</v>
      </c>
      <c r="H464" s="20">
        <v>291.83999999999997</v>
      </c>
      <c r="I464" s="23">
        <v>0.25</v>
      </c>
      <c r="J464" s="25">
        <v>437.76</v>
      </c>
      <c r="K464" s="25" t="str">
        <f>VLOOKUP(C464,Table5[#All],8,0)</f>
        <v>Silver</v>
      </c>
      <c r="L464" s="13" t="str">
        <f>VLOOKUP(C464,Table5[#All],4,0)</f>
        <v>Male</v>
      </c>
      <c r="M464" s="12" t="str">
        <f>VLOOKUP(D464,Table2[#All],2,0)</f>
        <v>LED Bedside Lamp</v>
      </c>
      <c r="N464" s="12" t="str">
        <f>VLOOKUP(D464,Table2[#All],3)</f>
        <v>Home</v>
      </c>
      <c r="O464" s="12" t="str">
        <f>VLOOKUP(D464,Table2[#All],4,0)</f>
        <v>Lighting</v>
      </c>
      <c r="P464" s="12" t="str">
        <f>VLOOKUP(D464,Table2[#All],5,0)</f>
        <v>Aguilar, Horton and Lewis</v>
      </c>
      <c r="Q464" s="12" t="str">
        <f>VLOOKUP(E464,Table6[#All],2,0)</f>
        <v>Martinez, Adkins and Johnson</v>
      </c>
      <c r="R464" s="12" t="str">
        <f>VLOOKUP(E464,Table6[#All],5,0)</f>
        <v>Flagship</v>
      </c>
      <c r="S464" s="12" t="str">
        <f>VLOOKUP(E464,Table6[#All],3,0)</f>
        <v>North</v>
      </c>
      <c r="T464" s="12" t="str">
        <f>VLOOKUP(E464,Table6[#All],4,0)</f>
        <v>Danielmouth</v>
      </c>
    </row>
    <row r="465" spans="1:20" x14ac:dyDescent="0.3">
      <c r="A465" s="11" t="s">
        <v>2421</v>
      </c>
      <c r="B465" s="12">
        <v>45252</v>
      </c>
      <c r="C465" s="12" t="s">
        <v>550</v>
      </c>
      <c r="D465" s="12" t="s">
        <v>1867</v>
      </c>
      <c r="E465" s="12" t="s">
        <v>1901</v>
      </c>
      <c r="F465" s="12" t="s">
        <v>1952</v>
      </c>
      <c r="G465" s="17">
        <v>2</v>
      </c>
      <c r="H465" s="20">
        <v>261.48</v>
      </c>
      <c r="I465" s="23">
        <v>0.17</v>
      </c>
      <c r="J465" s="25">
        <v>434.05680000000001</v>
      </c>
      <c r="K465" s="25" t="str">
        <f>VLOOKUP(C465,Table5[#All],8,0)</f>
        <v>Bronze</v>
      </c>
      <c r="L465" s="13" t="str">
        <f>VLOOKUP(C465,Table5[#All],4,0)</f>
        <v>Male</v>
      </c>
      <c r="M465" s="12" t="str">
        <f>VLOOKUP(D465,Table2[#All],2,0)</f>
        <v>Cricket Bat</v>
      </c>
      <c r="N465" s="12" t="str">
        <f>VLOOKUP(D465,Table2[#All],3)</f>
        <v>Sports</v>
      </c>
      <c r="O465" s="12" t="str">
        <f>VLOOKUP(D465,Table2[#All],4,0)</f>
        <v>Team Sports</v>
      </c>
      <c r="P465" s="12" t="str">
        <f>VLOOKUP(D465,Table2[#All],5,0)</f>
        <v>Khan LLC</v>
      </c>
      <c r="Q465" s="12" t="str">
        <f>VLOOKUP(E465,Table6[#All],2,0)</f>
        <v>Gray Ltd</v>
      </c>
      <c r="R465" s="12" t="str">
        <f>VLOOKUP(E465,Table6[#All],5,0)</f>
        <v>Outlet</v>
      </c>
      <c r="S465" s="12" t="str">
        <f>VLOOKUP(E465,Table6[#All],3,0)</f>
        <v>North</v>
      </c>
      <c r="T465" s="12" t="str">
        <f>VLOOKUP(E465,Table6[#All],4,0)</f>
        <v>New Michaelchester</v>
      </c>
    </row>
    <row r="466" spans="1:20" x14ac:dyDescent="0.3">
      <c r="A466" s="11" t="s">
        <v>2422</v>
      </c>
      <c r="B466" s="12">
        <v>45938</v>
      </c>
      <c r="C466" s="12" t="s">
        <v>958</v>
      </c>
      <c r="D466" s="12" t="s">
        <v>1679</v>
      </c>
      <c r="E466" s="12" t="s">
        <v>1927</v>
      </c>
      <c r="F466" s="12" t="s">
        <v>1954</v>
      </c>
      <c r="G466" s="17">
        <v>1</v>
      </c>
      <c r="H466" s="20">
        <v>850.83</v>
      </c>
      <c r="I466" s="23">
        <v>0.28000000000000003</v>
      </c>
      <c r="J466" s="25">
        <v>612.59760000000006</v>
      </c>
      <c r="K466" s="25" t="str">
        <f>VLOOKUP(C466,Table5[#All],8,0)</f>
        <v>Silver</v>
      </c>
      <c r="L466" s="13" t="str">
        <f>VLOOKUP(C466,Table5[#All],4,0)</f>
        <v>Male</v>
      </c>
      <c r="M466" s="12" t="str">
        <f>VLOOKUP(D466,Table2[#All],2,0)</f>
        <v>Women's Summer Dress</v>
      </c>
      <c r="N466" s="12" t="str">
        <f>VLOOKUP(D466,Table2[#All],3)</f>
        <v>Clothing</v>
      </c>
      <c r="O466" s="12" t="str">
        <f>VLOOKUP(D466,Table2[#All],4,0)</f>
        <v>Tops</v>
      </c>
      <c r="P466" s="12" t="str">
        <f>VLOOKUP(D466,Table2[#All],5,0)</f>
        <v>Smith-Mills</v>
      </c>
      <c r="Q466" s="12" t="str">
        <f>VLOOKUP(E466,Table6[#All],2,0)</f>
        <v>Mcdonald Inc</v>
      </c>
      <c r="R466" s="12" t="str">
        <f>VLOOKUP(E466,Table6[#All],5,0)</f>
        <v>Outlet</v>
      </c>
      <c r="S466" s="12" t="str">
        <f>VLOOKUP(E466,Table6[#All],3,0)</f>
        <v>South</v>
      </c>
      <c r="T466" s="12" t="str">
        <f>VLOOKUP(E466,Table6[#All],4,0)</f>
        <v>Christopherland</v>
      </c>
    </row>
    <row r="467" spans="1:20" x14ac:dyDescent="0.3">
      <c r="A467" s="11" t="s">
        <v>2423</v>
      </c>
      <c r="B467" s="12">
        <v>45711</v>
      </c>
      <c r="C467" s="12" t="s">
        <v>1271</v>
      </c>
      <c r="D467" s="12" t="s">
        <v>1711</v>
      </c>
      <c r="E467" s="12" t="s">
        <v>1914</v>
      </c>
      <c r="F467" s="12" t="s">
        <v>1952</v>
      </c>
      <c r="G467" s="17">
        <v>1</v>
      </c>
      <c r="H467" s="20">
        <v>83.83</v>
      </c>
      <c r="I467" s="23">
        <v>0.05</v>
      </c>
      <c r="J467" s="25">
        <v>79.638499999999993</v>
      </c>
      <c r="K467" s="25" t="str">
        <f>VLOOKUP(C467,Table5[#All],8,0)</f>
        <v>Gold</v>
      </c>
      <c r="L467" s="13" t="str">
        <f>VLOOKUP(C467,Table5[#All],4,0)</f>
        <v>Female</v>
      </c>
      <c r="M467" s="12" t="str">
        <f>VLOOKUP(D467,Table2[#All],2,0)</f>
        <v>Men's Winter Jacket</v>
      </c>
      <c r="N467" s="12" t="str">
        <f>VLOOKUP(D467,Table2[#All],3)</f>
        <v>Clothing</v>
      </c>
      <c r="O467" s="12" t="str">
        <f>VLOOKUP(D467,Table2[#All],4,0)</f>
        <v>Outerwear</v>
      </c>
      <c r="P467" s="12" t="str">
        <f>VLOOKUP(D467,Table2[#All],5,0)</f>
        <v>Kelly, Smith and Perez</v>
      </c>
      <c r="Q467" s="12" t="str">
        <f>VLOOKUP(E467,Table6[#All],2,0)</f>
        <v>Moore, Padilla and Butler</v>
      </c>
      <c r="R467" s="12" t="str">
        <f>VLOOKUP(E467,Table6[#All],5,0)</f>
        <v>Flagship</v>
      </c>
      <c r="S467" s="12" t="str">
        <f>VLOOKUP(E467,Table6[#All],3,0)</f>
        <v>South</v>
      </c>
      <c r="T467" s="12" t="str">
        <f>VLOOKUP(E467,Table6[#All],4,0)</f>
        <v>East Johnstad</v>
      </c>
    </row>
    <row r="468" spans="1:20" x14ac:dyDescent="0.3">
      <c r="A468" s="11" t="s">
        <v>2424</v>
      </c>
      <c r="B468" s="12">
        <v>45713</v>
      </c>
      <c r="C468" s="12" t="s">
        <v>38</v>
      </c>
      <c r="D468" s="12" t="s">
        <v>1840</v>
      </c>
      <c r="E468" s="12" t="s">
        <v>1932</v>
      </c>
      <c r="F468" s="12" t="s">
        <v>1957</v>
      </c>
      <c r="G468" s="17">
        <v>3</v>
      </c>
      <c r="H468" s="20">
        <v>649.95000000000005</v>
      </c>
      <c r="I468" s="23">
        <v>0.28000000000000003</v>
      </c>
      <c r="J468" s="25">
        <v>1403.8920000000001</v>
      </c>
      <c r="K468" s="25" t="str">
        <f>VLOOKUP(C468,Table5[#All],8,0)</f>
        <v>Platinum</v>
      </c>
      <c r="L468" s="13" t="str">
        <f>VLOOKUP(C468,Table5[#All],4,0)</f>
        <v>Female</v>
      </c>
      <c r="M468" s="12" t="str">
        <f>VLOOKUP(D468,Table2[#All],2,0)</f>
        <v>Sports Wrist Sweatbands</v>
      </c>
      <c r="N468" s="12" t="str">
        <f>VLOOKUP(D468,Table2[#All],3)</f>
        <v>Sports</v>
      </c>
      <c r="O468" s="12" t="str">
        <f>VLOOKUP(D468,Table2[#All],4,0)</f>
        <v>Accessories</v>
      </c>
      <c r="P468" s="12" t="str">
        <f>VLOOKUP(D468,Table2[#All],5,0)</f>
        <v>Olsen-Daniels</v>
      </c>
      <c r="Q468" s="12" t="str">
        <f>VLOOKUP(E468,Table6[#All],2,0)</f>
        <v>Frederick-Wright</v>
      </c>
      <c r="R468" s="12" t="str">
        <f>VLOOKUP(E468,Table6[#All],5,0)</f>
        <v>Flagship</v>
      </c>
      <c r="S468" s="12" t="str">
        <f>VLOOKUP(E468,Table6[#All],3,0)</f>
        <v>West</v>
      </c>
      <c r="T468" s="12" t="str">
        <f>VLOOKUP(E468,Table6[#All],4,0)</f>
        <v>New Jimmymouth</v>
      </c>
    </row>
    <row r="469" spans="1:20" x14ac:dyDescent="0.3">
      <c r="A469" s="11" t="s">
        <v>2425</v>
      </c>
      <c r="B469" s="12">
        <v>45565</v>
      </c>
      <c r="C469" s="12" t="s">
        <v>1156</v>
      </c>
      <c r="D469" s="12" t="s">
        <v>1795</v>
      </c>
      <c r="E469" s="12" t="s">
        <v>1904</v>
      </c>
      <c r="F469" s="12" t="s">
        <v>1954</v>
      </c>
      <c r="G469" s="17">
        <v>4</v>
      </c>
      <c r="H469" s="20">
        <v>934.96</v>
      </c>
      <c r="I469" s="23">
        <v>0.18</v>
      </c>
      <c r="J469" s="25">
        <v>3066.6687999999999</v>
      </c>
      <c r="K469" s="25" t="str">
        <f>VLOOKUP(C469,Table5[#All],8,0)</f>
        <v>Platinum</v>
      </c>
      <c r="L469" s="13" t="str">
        <f>VLOOKUP(C469,Table5[#All],4,0)</f>
        <v>Female</v>
      </c>
      <c r="M469" s="12" t="str">
        <f>VLOOKUP(D469,Table2[#All],2,0)</f>
        <v>Shin Guards – Adult</v>
      </c>
      <c r="N469" s="12" t="str">
        <f>VLOOKUP(D469,Table2[#All],3)</f>
        <v>Sports</v>
      </c>
      <c r="O469" s="12" t="str">
        <f>VLOOKUP(D469,Table2[#All],4,0)</f>
        <v>Team Sports</v>
      </c>
      <c r="P469" s="12" t="str">
        <f>VLOOKUP(D469,Table2[#All],5,0)</f>
        <v>French Ltd</v>
      </c>
      <c r="Q469" s="12" t="str">
        <f>VLOOKUP(E469,Table6[#All],2,0)</f>
        <v>Benson-Elliott</v>
      </c>
      <c r="R469" s="12" t="str">
        <f>VLOOKUP(E469,Table6[#All],5,0)</f>
        <v>Online</v>
      </c>
      <c r="S469" s="12" t="str">
        <f>VLOOKUP(E469,Table6[#All],3,0)</f>
        <v>East</v>
      </c>
      <c r="T469" s="12" t="str">
        <f>VLOOKUP(E469,Table6[#All],4,0)</f>
        <v>Port Josephberg</v>
      </c>
    </row>
    <row r="470" spans="1:20" x14ac:dyDescent="0.3">
      <c r="A470" s="11" t="s">
        <v>2426</v>
      </c>
      <c r="B470" s="12">
        <v>45279</v>
      </c>
      <c r="C470" s="12" t="s">
        <v>679</v>
      </c>
      <c r="D470" s="12" t="s">
        <v>1618</v>
      </c>
      <c r="E470" s="12" t="s">
        <v>1927</v>
      </c>
      <c r="F470" s="12" t="s">
        <v>1957</v>
      </c>
      <c r="G470" s="17">
        <v>1</v>
      </c>
      <c r="H470" s="20">
        <v>880.89</v>
      </c>
      <c r="I470" s="23">
        <v>0.13</v>
      </c>
      <c r="J470" s="25">
        <v>766.37429999999995</v>
      </c>
      <c r="K470" s="25" t="str">
        <f>VLOOKUP(C470,Table5[#All],8,0)</f>
        <v>Silver</v>
      </c>
      <c r="L470" s="13" t="str">
        <f>VLOOKUP(C470,Table5[#All],4,0)</f>
        <v>Female</v>
      </c>
      <c r="M470" s="12" t="str">
        <f>VLOOKUP(D470,Table2[#All],2,0)</f>
        <v>Soccer Training Cone Set</v>
      </c>
      <c r="N470" s="12" t="str">
        <f>VLOOKUP(D470,Table2[#All],3)</f>
        <v>Sports</v>
      </c>
      <c r="O470" s="12" t="str">
        <f>VLOOKUP(D470,Table2[#All],4,0)</f>
        <v>Accessories</v>
      </c>
      <c r="P470" s="12" t="str">
        <f>VLOOKUP(D470,Table2[#All],5,0)</f>
        <v>Ford, Murphy and Wilson</v>
      </c>
      <c r="Q470" s="12" t="str">
        <f>VLOOKUP(E470,Table6[#All],2,0)</f>
        <v>Mcdonald Inc</v>
      </c>
      <c r="R470" s="12" t="str">
        <f>VLOOKUP(E470,Table6[#All],5,0)</f>
        <v>Outlet</v>
      </c>
      <c r="S470" s="12" t="str">
        <f>VLOOKUP(E470,Table6[#All],3,0)</f>
        <v>South</v>
      </c>
      <c r="T470" s="12" t="str">
        <f>VLOOKUP(E470,Table6[#All],4,0)</f>
        <v>Christopherland</v>
      </c>
    </row>
    <row r="471" spans="1:20" x14ac:dyDescent="0.3">
      <c r="A471" s="11" t="s">
        <v>2427</v>
      </c>
      <c r="B471" s="12">
        <v>45614</v>
      </c>
      <c r="C471" s="12" t="s">
        <v>1479</v>
      </c>
      <c r="D471" s="12" t="s">
        <v>1870</v>
      </c>
      <c r="E471" s="12" t="s">
        <v>1910</v>
      </c>
      <c r="F471" s="12" t="s">
        <v>1954</v>
      </c>
      <c r="G471" s="17">
        <v>4</v>
      </c>
      <c r="H471" s="20">
        <v>610.6</v>
      </c>
      <c r="I471" s="23">
        <v>0.1</v>
      </c>
      <c r="J471" s="25">
        <v>2198.16</v>
      </c>
      <c r="K471" s="25" t="str">
        <f>VLOOKUP(C471,Table5[#All],8,0)</f>
        <v>Platinum</v>
      </c>
      <c r="L471" s="13" t="str">
        <f>VLOOKUP(C471,Table5[#All],4,0)</f>
        <v>Female</v>
      </c>
      <c r="M471" s="12" t="str">
        <f>VLOOKUP(D471,Table2[#All],2,0)</f>
        <v>Portable Bluetooth Speaker</v>
      </c>
      <c r="N471" s="12" t="str">
        <f>VLOOKUP(D471,Table2[#All],3)</f>
        <v>Electronics</v>
      </c>
      <c r="O471" s="12" t="str">
        <f>VLOOKUP(D471,Table2[#All],4,0)</f>
        <v>Audio</v>
      </c>
      <c r="P471" s="12" t="str">
        <f>VLOOKUP(D471,Table2[#All],5,0)</f>
        <v>Flores-King</v>
      </c>
      <c r="Q471" s="12" t="str">
        <f>VLOOKUP(E471,Table6[#All],2,0)</f>
        <v>Bean, Jones and Park</v>
      </c>
      <c r="R471" s="12" t="str">
        <f>VLOOKUP(E471,Table6[#All],5,0)</f>
        <v>Online</v>
      </c>
      <c r="S471" s="12" t="str">
        <f>VLOOKUP(E471,Table6[#All],3,0)</f>
        <v>West</v>
      </c>
      <c r="T471" s="12" t="str">
        <f>VLOOKUP(E471,Table6[#All],4,0)</f>
        <v>Thompsonborough</v>
      </c>
    </row>
    <row r="472" spans="1:20" x14ac:dyDescent="0.3">
      <c r="A472" s="11" t="s">
        <v>2428</v>
      </c>
      <c r="B472" s="12">
        <v>45912</v>
      </c>
      <c r="C472" s="12" t="s">
        <v>279</v>
      </c>
      <c r="D472" s="12" t="s">
        <v>1654</v>
      </c>
      <c r="E472" s="12" t="s">
        <v>1938</v>
      </c>
      <c r="F472" s="12" t="s">
        <v>1952</v>
      </c>
      <c r="G472" s="17">
        <v>1</v>
      </c>
      <c r="H472" s="20">
        <v>514.19000000000005</v>
      </c>
      <c r="I472" s="23">
        <v>0.2</v>
      </c>
      <c r="J472" s="25">
        <v>411.35200000000009</v>
      </c>
      <c r="K472" s="25" t="str">
        <f>VLOOKUP(C472,Table5[#All],8,0)</f>
        <v>Gold</v>
      </c>
      <c r="L472" s="13" t="str">
        <f>VLOOKUP(C472,Table5[#All],4,0)</f>
        <v>Female</v>
      </c>
      <c r="M472" s="12" t="str">
        <f>VLOOKUP(D472,Table2[#All],2,0)</f>
        <v>Sports Stopwatch Timer</v>
      </c>
      <c r="N472" s="12" t="str">
        <f>VLOOKUP(D472,Table2[#All],3)</f>
        <v>Sports</v>
      </c>
      <c r="O472" s="12" t="str">
        <f>VLOOKUP(D472,Table2[#All],4,0)</f>
        <v>Accessories</v>
      </c>
      <c r="P472" s="12" t="str">
        <f>VLOOKUP(D472,Table2[#All],5,0)</f>
        <v>Burns-Hansen</v>
      </c>
      <c r="Q472" s="12" t="str">
        <f>VLOOKUP(E472,Table6[#All],2,0)</f>
        <v>Guerrero-Schmitt</v>
      </c>
      <c r="R472" s="12" t="str">
        <f>VLOOKUP(E472,Table6[#All],5,0)</f>
        <v>Flagship</v>
      </c>
      <c r="S472" s="12" t="str">
        <f>VLOOKUP(E472,Table6[#All],3,0)</f>
        <v>East</v>
      </c>
      <c r="T472" s="12" t="str">
        <f>VLOOKUP(E472,Table6[#All],4,0)</f>
        <v>East Stevechester</v>
      </c>
    </row>
    <row r="473" spans="1:20" x14ac:dyDescent="0.3">
      <c r="A473" s="11" t="s">
        <v>2429</v>
      </c>
      <c r="B473" s="12">
        <v>45688</v>
      </c>
      <c r="C473" s="12" t="s">
        <v>1254</v>
      </c>
      <c r="D473" s="12" t="s">
        <v>1682</v>
      </c>
      <c r="E473" s="12" t="s">
        <v>1925</v>
      </c>
      <c r="F473" s="12" t="s">
        <v>1954</v>
      </c>
      <c r="G473" s="17">
        <v>1</v>
      </c>
      <c r="H473" s="20">
        <v>546.20000000000005</v>
      </c>
      <c r="I473" s="23">
        <v>0.22</v>
      </c>
      <c r="J473" s="25">
        <v>426.03600000000012</v>
      </c>
      <c r="K473" s="25" t="str">
        <f>VLOOKUP(C473,Table5[#All],8,0)</f>
        <v>Bronze</v>
      </c>
      <c r="L473" s="13" t="str">
        <f>VLOOKUP(C473,Table5[#All],4,0)</f>
        <v>Male</v>
      </c>
      <c r="M473" s="12" t="str">
        <f>VLOOKUP(D473,Table2[#All],2,0)</f>
        <v>Men's Casual Sneakers</v>
      </c>
      <c r="N473" s="12" t="str">
        <f>VLOOKUP(D473,Table2[#All],3)</f>
        <v>Clothing</v>
      </c>
      <c r="O473" s="12" t="str">
        <f>VLOOKUP(D473,Table2[#All],4,0)</f>
        <v>Footwear</v>
      </c>
      <c r="P473" s="12" t="str">
        <f>VLOOKUP(D473,Table2[#All],5,0)</f>
        <v>Hogan-Lee</v>
      </c>
      <c r="Q473" s="12" t="str">
        <f>VLOOKUP(E473,Table6[#All],2,0)</f>
        <v>Gardner, Humphrey and Contreras</v>
      </c>
      <c r="R473" s="12" t="str">
        <f>VLOOKUP(E473,Table6[#All],5,0)</f>
        <v>Flagship</v>
      </c>
      <c r="S473" s="12" t="str">
        <f>VLOOKUP(E473,Table6[#All],3,0)</f>
        <v>East</v>
      </c>
      <c r="T473" s="12" t="str">
        <f>VLOOKUP(E473,Table6[#All],4,0)</f>
        <v>Johnsonville</v>
      </c>
    </row>
    <row r="474" spans="1:20" x14ac:dyDescent="0.3">
      <c r="A474" s="11" t="s">
        <v>2430</v>
      </c>
      <c r="B474" s="12">
        <v>45591</v>
      </c>
      <c r="C474" s="12" t="s">
        <v>653</v>
      </c>
      <c r="D474" s="12" t="s">
        <v>1682</v>
      </c>
      <c r="E474" s="12" t="s">
        <v>1880</v>
      </c>
      <c r="F474" s="12" t="s">
        <v>1952</v>
      </c>
      <c r="G474" s="17">
        <v>3</v>
      </c>
      <c r="H474" s="20">
        <v>416.01</v>
      </c>
      <c r="I474" s="23">
        <v>0.02</v>
      </c>
      <c r="J474" s="25">
        <v>1223.0694000000001</v>
      </c>
      <c r="K474" s="25" t="str">
        <f>VLOOKUP(C474,Table5[#All],8,0)</f>
        <v>Platinum</v>
      </c>
      <c r="L474" s="13" t="str">
        <f>VLOOKUP(C474,Table5[#All],4,0)</f>
        <v>Female</v>
      </c>
      <c r="M474" s="12" t="str">
        <f>VLOOKUP(D474,Table2[#All],2,0)</f>
        <v>Men's Casual Sneakers</v>
      </c>
      <c r="N474" s="12" t="str">
        <f>VLOOKUP(D474,Table2[#All],3)</f>
        <v>Clothing</v>
      </c>
      <c r="O474" s="12" t="str">
        <f>VLOOKUP(D474,Table2[#All],4,0)</f>
        <v>Footwear</v>
      </c>
      <c r="P474" s="12" t="str">
        <f>VLOOKUP(D474,Table2[#All],5,0)</f>
        <v>Hogan-Lee</v>
      </c>
      <c r="Q474" s="12" t="str">
        <f>VLOOKUP(E474,Table6[#All],2,0)</f>
        <v>Rivera-Warner</v>
      </c>
      <c r="R474" s="12" t="str">
        <f>VLOOKUP(E474,Table6[#All],5,0)</f>
        <v>Flagship</v>
      </c>
      <c r="S474" s="12" t="str">
        <f>VLOOKUP(E474,Table6[#All],3,0)</f>
        <v>East</v>
      </c>
      <c r="T474" s="12" t="str">
        <f>VLOOKUP(E474,Table6[#All],4,0)</f>
        <v>Washingtonfurt</v>
      </c>
    </row>
    <row r="475" spans="1:20" x14ac:dyDescent="0.3">
      <c r="A475" s="11" t="s">
        <v>2431</v>
      </c>
      <c r="B475" s="12">
        <v>45864</v>
      </c>
      <c r="C475" s="12" t="s">
        <v>1210</v>
      </c>
      <c r="D475" s="12" t="s">
        <v>1798</v>
      </c>
      <c r="E475" s="12" t="s">
        <v>1917</v>
      </c>
      <c r="F475" s="12" t="s">
        <v>1957</v>
      </c>
      <c r="G475" s="17">
        <v>1</v>
      </c>
      <c r="H475" s="20">
        <v>30.94</v>
      </c>
      <c r="I475" s="23">
        <v>0.21</v>
      </c>
      <c r="J475" s="25">
        <v>24.442599999999999</v>
      </c>
      <c r="K475" s="25" t="str">
        <f>VLOOKUP(C475,Table5[#All],8,0)</f>
        <v>Bronze</v>
      </c>
      <c r="L475" s="13" t="str">
        <f>VLOOKUP(C475,Table5[#All],4,0)</f>
        <v>Female</v>
      </c>
      <c r="M475" s="12" t="str">
        <f>VLOOKUP(D475,Table2[#All],2,0)</f>
        <v>Bluetooth Car Audio System</v>
      </c>
      <c r="N475" s="12" t="str">
        <f>VLOOKUP(D475,Table2[#All],3)</f>
        <v>Electronics</v>
      </c>
      <c r="O475" s="12" t="str">
        <f>VLOOKUP(D475,Table2[#All],4,0)</f>
        <v>Audio</v>
      </c>
      <c r="P475" s="12" t="str">
        <f>VLOOKUP(D475,Table2[#All],5,0)</f>
        <v>Bruce-Bowen</v>
      </c>
      <c r="Q475" s="12" t="str">
        <f>VLOOKUP(E475,Table6[#All],2,0)</f>
        <v>Hill, Wagner and Ballard</v>
      </c>
      <c r="R475" s="12" t="str">
        <f>VLOOKUP(E475,Table6[#All],5,0)</f>
        <v>Online</v>
      </c>
      <c r="S475" s="12" t="str">
        <f>VLOOKUP(E475,Table6[#All],3,0)</f>
        <v>East</v>
      </c>
      <c r="T475" s="12" t="str">
        <f>VLOOKUP(E475,Table6[#All],4,0)</f>
        <v>East Davidville</v>
      </c>
    </row>
    <row r="476" spans="1:20" x14ac:dyDescent="0.3">
      <c r="A476" s="11" t="s">
        <v>2432</v>
      </c>
      <c r="B476" s="12">
        <v>45875</v>
      </c>
      <c r="C476" s="12" t="s">
        <v>661</v>
      </c>
      <c r="D476" s="12" t="s">
        <v>1749</v>
      </c>
      <c r="E476" s="12" t="s">
        <v>1932</v>
      </c>
      <c r="F476" s="12" t="s">
        <v>1957</v>
      </c>
      <c r="G476" s="17">
        <v>3</v>
      </c>
      <c r="H476" s="20">
        <v>666.39</v>
      </c>
      <c r="I476" s="23">
        <v>0.21</v>
      </c>
      <c r="J476" s="25">
        <v>1579.3443</v>
      </c>
      <c r="K476" s="25" t="str">
        <f>VLOOKUP(C476,Table5[#All],8,0)</f>
        <v>Platinum</v>
      </c>
      <c r="L476" s="13" t="str">
        <f>VLOOKUP(C476,Table5[#All],4,0)</f>
        <v>Male</v>
      </c>
      <c r="M476" s="12" t="str">
        <f>VLOOKUP(D476,Table2[#All],2,0)</f>
        <v>Womens Cotton Scarf</v>
      </c>
      <c r="N476" s="12" t="str">
        <f>VLOOKUP(D476,Table2[#All],3)</f>
        <v>Clothing</v>
      </c>
      <c r="O476" s="12" t="str">
        <f>VLOOKUP(D476,Table2[#All],4,0)</f>
        <v>Accessories</v>
      </c>
      <c r="P476" s="12" t="str">
        <f>VLOOKUP(D476,Table2[#All],5,0)</f>
        <v>Shepherd-Gould</v>
      </c>
      <c r="Q476" s="12" t="str">
        <f>VLOOKUP(E476,Table6[#All],2,0)</f>
        <v>Frederick-Wright</v>
      </c>
      <c r="R476" s="12" t="str">
        <f>VLOOKUP(E476,Table6[#All],5,0)</f>
        <v>Flagship</v>
      </c>
      <c r="S476" s="12" t="str">
        <f>VLOOKUP(E476,Table6[#All],3,0)</f>
        <v>West</v>
      </c>
      <c r="T476" s="12" t="str">
        <f>VLOOKUP(E476,Table6[#All],4,0)</f>
        <v>New Jimmymouth</v>
      </c>
    </row>
    <row r="477" spans="1:20" x14ac:dyDescent="0.3">
      <c r="A477" s="11" t="s">
        <v>2433</v>
      </c>
      <c r="B477" s="12">
        <v>45797</v>
      </c>
      <c r="C477" s="12" t="s">
        <v>559</v>
      </c>
      <c r="D477" s="12" t="s">
        <v>1819</v>
      </c>
      <c r="E477" s="12" t="s">
        <v>1917</v>
      </c>
      <c r="F477" s="12" t="s">
        <v>1954</v>
      </c>
      <c r="G477" s="17">
        <v>2</v>
      </c>
      <c r="H477" s="20">
        <v>145.26</v>
      </c>
      <c r="I477" s="23">
        <v>0.19</v>
      </c>
      <c r="J477" s="25">
        <v>235.3212</v>
      </c>
      <c r="K477" s="25" t="str">
        <f>VLOOKUP(C477,Table5[#All],8,0)</f>
        <v>Silver</v>
      </c>
      <c r="L477" s="13" t="str">
        <f>VLOOKUP(C477,Table5[#All],4,0)</f>
        <v>Female</v>
      </c>
      <c r="M477" s="12" t="str">
        <f>VLOOKUP(D477,Table2[#All],2,0)</f>
        <v>Badminton Racket Set</v>
      </c>
      <c r="N477" s="12" t="str">
        <f>VLOOKUP(D477,Table2[#All],3)</f>
        <v>Sports</v>
      </c>
      <c r="O477" s="12" t="str">
        <f>VLOOKUP(D477,Table2[#All],4,0)</f>
        <v>Equipment</v>
      </c>
      <c r="P477" s="12" t="str">
        <f>VLOOKUP(D477,Table2[#All],5,0)</f>
        <v>Robinson-Brown</v>
      </c>
      <c r="Q477" s="12" t="str">
        <f>VLOOKUP(E477,Table6[#All],2,0)</f>
        <v>Hill, Wagner and Ballard</v>
      </c>
      <c r="R477" s="12" t="str">
        <f>VLOOKUP(E477,Table6[#All],5,0)</f>
        <v>Online</v>
      </c>
      <c r="S477" s="12" t="str">
        <f>VLOOKUP(E477,Table6[#All],3,0)</f>
        <v>East</v>
      </c>
      <c r="T477" s="12" t="str">
        <f>VLOOKUP(E477,Table6[#All],4,0)</f>
        <v>East Davidville</v>
      </c>
    </row>
    <row r="478" spans="1:20" x14ac:dyDescent="0.3">
      <c r="A478" s="11" t="s">
        <v>2434</v>
      </c>
      <c r="B478" s="12">
        <v>45364</v>
      </c>
      <c r="C478" s="12" t="s">
        <v>415</v>
      </c>
      <c r="D478" s="12" t="s">
        <v>1849</v>
      </c>
      <c r="E478" s="12" t="s">
        <v>1901</v>
      </c>
      <c r="F478" s="12" t="s">
        <v>1957</v>
      </c>
      <c r="G478" s="17">
        <v>4</v>
      </c>
      <c r="H478" s="20">
        <v>940.77</v>
      </c>
      <c r="I478" s="23">
        <v>0.24</v>
      </c>
      <c r="J478" s="25">
        <v>2859.9407999999999</v>
      </c>
      <c r="K478" s="25" t="str">
        <f>VLOOKUP(C478,Table5[#All],8,0)</f>
        <v>Platinum</v>
      </c>
      <c r="L478" s="13" t="str">
        <f>VLOOKUP(C478,Table5[#All],4,0)</f>
        <v>Male</v>
      </c>
      <c r="M478" s="12" t="str">
        <f>VLOOKUP(D478,Table2[#All],2,0)</f>
        <v>Women's High Heels</v>
      </c>
      <c r="N478" s="12" t="str">
        <f>VLOOKUP(D478,Table2[#All],3)</f>
        <v>Clothing</v>
      </c>
      <c r="O478" s="12" t="str">
        <f>VLOOKUP(D478,Table2[#All],4,0)</f>
        <v>Footwear</v>
      </c>
      <c r="P478" s="12" t="str">
        <f>VLOOKUP(D478,Table2[#All],5,0)</f>
        <v>Smith-Charles</v>
      </c>
      <c r="Q478" s="12" t="str">
        <f>VLOOKUP(E478,Table6[#All],2,0)</f>
        <v>Gray Ltd</v>
      </c>
      <c r="R478" s="12" t="str">
        <f>VLOOKUP(E478,Table6[#All],5,0)</f>
        <v>Outlet</v>
      </c>
      <c r="S478" s="12" t="str">
        <f>VLOOKUP(E478,Table6[#All],3,0)</f>
        <v>North</v>
      </c>
      <c r="T478" s="12" t="str">
        <f>VLOOKUP(E478,Table6[#All],4,0)</f>
        <v>New Michaelchester</v>
      </c>
    </row>
    <row r="479" spans="1:20" x14ac:dyDescent="0.3">
      <c r="A479" s="11" t="s">
        <v>2435</v>
      </c>
      <c r="B479" s="12">
        <v>45700</v>
      </c>
      <c r="C479" s="12" t="s">
        <v>1456</v>
      </c>
      <c r="D479" s="12" t="s">
        <v>1711</v>
      </c>
      <c r="E479" s="12" t="s">
        <v>1935</v>
      </c>
      <c r="F479" s="12" t="s">
        <v>1952</v>
      </c>
      <c r="G479" s="17">
        <v>1</v>
      </c>
      <c r="H479" s="20">
        <v>708.88</v>
      </c>
      <c r="I479" s="23">
        <v>0.09</v>
      </c>
      <c r="J479" s="25">
        <v>645.08080000000007</v>
      </c>
      <c r="K479" s="25" t="str">
        <f>VLOOKUP(C479,Table5[#All],8,0)</f>
        <v>Gold</v>
      </c>
      <c r="L479" s="13" t="str">
        <f>VLOOKUP(C479,Table5[#All],4,0)</f>
        <v>Male</v>
      </c>
      <c r="M479" s="12" t="str">
        <f>VLOOKUP(D479,Table2[#All],2,0)</f>
        <v>Men's Winter Jacket</v>
      </c>
      <c r="N479" s="12" t="str">
        <f>VLOOKUP(D479,Table2[#All],3)</f>
        <v>Clothing</v>
      </c>
      <c r="O479" s="12" t="str">
        <f>VLOOKUP(D479,Table2[#All],4,0)</f>
        <v>Outerwear</v>
      </c>
      <c r="P479" s="12" t="str">
        <f>VLOOKUP(D479,Table2[#All],5,0)</f>
        <v>Kelly, Smith and Perez</v>
      </c>
      <c r="Q479" s="12" t="str">
        <f>VLOOKUP(E479,Table6[#All],2,0)</f>
        <v>Holloway Ltd</v>
      </c>
      <c r="R479" s="12" t="str">
        <f>VLOOKUP(E479,Table6[#All],5,0)</f>
        <v>Flagship</v>
      </c>
      <c r="S479" s="12" t="str">
        <f>VLOOKUP(E479,Table6[#All],3,0)</f>
        <v>North</v>
      </c>
      <c r="T479" s="12" t="str">
        <f>VLOOKUP(E479,Table6[#All],4,0)</f>
        <v>Bensonhaven</v>
      </c>
    </row>
    <row r="480" spans="1:20" x14ac:dyDescent="0.3">
      <c r="A480" s="11" t="s">
        <v>2436</v>
      </c>
      <c r="B480" s="12">
        <v>45924</v>
      </c>
      <c r="C480" s="12" t="s">
        <v>979</v>
      </c>
      <c r="D480" s="12" t="s">
        <v>1660</v>
      </c>
      <c r="E480" s="12" t="s">
        <v>1889</v>
      </c>
      <c r="F480" s="12" t="s">
        <v>1954</v>
      </c>
      <c r="G480" s="17">
        <v>1</v>
      </c>
      <c r="H480" s="20">
        <v>790.73</v>
      </c>
      <c r="I480" s="23">
        <v>0.24</v>
      </c>
      <c r="J480" s="25">
        <v>600.95479999999998</v>
      </c>
      <c r="K480" s="25" t="str">
        <f>VLOOKUP(C480,Table5[#All],8,0)</f>
        <v>Bronze</v>
      </c>
      <c r="L480" s="13" t="str">
        <f>VLOOKUP(C480,Table5[#All],4,0)</f>
        <v>Female</v>
      </c>
      <c r="M480" s="12" t="str">
        <f>VLOOKUP(D480,Table2[#All],2,0)</f>
        <v>Stainless Steel Cutlery Set</v>
      </c>
      <c r="N480" s="12" t="str">
        <f>VLOOKUP(D480,Table2[#All],3)</f>
        <v>Home</v>
      </c>
      <c r="O480" s="12" t="str">
        <f>VLOOKUP(D480,Table2[#All],4,0)</f>
        <v>Kitchen</v>
      </c>
      <c r="P480" s="12" t="str">
        <f>VLOOKUP(D480,Table2[#All],5,0)</f>
        <v>Stevens, Fernandez and Martin</v>
      </c>
      <c r="Q480" s="12" t="str">
        <f>VLOOKUP(E480,Table6[#All],2,0)</f>
        <v>Black-Horn</v>
      </c>
      <c r="R480" s="12" t="str">
        <f>VLOOKUP(E480,Table6[#All],5,0)</f>
        <v>Outlet</v>
      </c>
      <c r="S480" s="12" t="str">
        <f>VLOOKUP(E480,Table6[#All],3,0)</f>
        <v>South</v>
      </c>
      <c r="T480" s="12" t="str">
        <f>VLOOKUP(E480,Table6[#All],4,0)</f>
        <v>North Nancyview</v>
      </c>
    </row>
    <row r="481" spans="1:20" x14ac:dyDescent="0.3">
      <c r="A481" s="11" t="s">
        <v>2437</v>
      </c>
      <c r="B481" s="12">
        <v>45574</v>
      </c>
      <c r="C481" s="12" t="s">
        <v>1400</v>
      </c>
      <c r="D481" s="12" t="s">
        <v>1611</v>
      </c>
      <c r="E481" s="12" t="s">
        <v>1914</v>
      </c>
      <c r="F481" s="12" t="s">
        <v>1954</v>
      </c>
      <c r="G481" s="17">
        <v>3</v>
      </c>
      <c r="H481" s="20">
        <v>635.13</v>
      </c>
      <c r="I481" s="23">
        <v>0.09</v>
      </c>
      <c r="J481" s="25">
        <v>1733.9049</v>
      </c>
      <c r="K481" s="25" t="str">
        <f>VLOOKUP(C481,Table5[#All],8,0)</f>
        <v>Bronze</v>
      </c>
      <c r="L481" s="13" t="str">
        <f>VLOOKUP(C481,Table5[#All],4,0)</f>
        <v>Male</v>
      </c>
      <c r="M481" s="12" t="str">
        <f>VLOOKUP(D481,Table2[#All],2,0)</f>
        <v>4K Home Projector</v>
      </c>
      <c r="N481" s="12" t="str">
        <f>VLOOKUP(D481,Table2[#All],3)</f>
        <v>Electronics</v>
      </c>
      <c r="O481" s="12" t="str">
        <f>VLOOKUP(D481,Table2[#All],4,0)</f>
        <v>Appliances</v>
      </c>
      <c r="P481" s="12" t="str">
        <f>VLOOKUP(D481,Table2[#All],5,0)</f>
        <v>Thomas LLC</v>
      </c>
      <c r="Q481" s="12" t="str">
        <f>VLOOKUP(E481,Table6[#All],2,0)</f>
        <v>Moore, Padilla and Butler</v>
      </c>
      <c r="R481" s="12" t="str">
        <f>VLOOKUP(E481,Table6[#All],5,0)</f>
        <v>Flagship</v>
      </c>
      <c r="S481" s="12" t="str">
        <f>VLOOKUP(E481,Table6[#All],3,0)</f>
        <v>South</v>
      </c>
      <c r="T481" s="12" t="str">
        <f>VLOOKUP(E481,Table6[#All],4,0)</f>
        <v>East Johnstad</v>
      </c>
    </row>
    <row r="482" spans="1:20" x14ac:dyDescent="0.3">
      <c r="A482" s="11" t="s">
        <v>2438</v>
      </c>
      <c r="B482" s="12">
        <v>45233</v>
      </c>
      <c r="C482" s="12" t="s">
        <v>859</v>
      </c>
      <c r="D482" s="12" t="s">
        <v>1855</v>
      </c>
      <c r="E482" s="12" t="s">
        <v>1927</v>
      </c>
      <c r="F482" s="12" t="s">
        <v>1957</v>
      </c>
      <c r="G482" s="17">
        <v>1</v>
      </c>
      <c r="H482" s="20">
        <v>744.88</v>
      </c>
      <c r="I482" s="23">
        <v>0.15</v>
      </c>
      <c r="J482" s="25">
        <v>633.14800000000002</v>
      </c>
      <c r="K482" s="25" t="str">
        <f>VLOOKUP(C482,Table5[#All],8,0)</f>
        <v>Bronze</v>
      </c>
      <c r="L482" s="13" t="str">
        <f>VLOOKUP(C482,Table5[#All],4,0)</f>
        <v>Female</v>
      </c>
      <c r="M482" s="12" t="str">
        <f>VLOOKUP(D482,Table2[#All],2,0)</f>
        <v>USB-C Laptop Charger</v>
      </c>
      <c r="N482" s="12" t="str">
        <f>VLOOKUP(D482,Table2[#All],3)</f>
        <v>Electronics</v>
      </c>
      <c r="O482" s="12" t="str">
        <f>VLOOKUP(D482,Table2[#All],4,0)</f>
        <v>Computer</v>
      </c>
      <c r="P482" s="12" t="str">
        <f>VLOOKUP(D482,Table2[#All],5,0)</f>
        <v>Martin LLC</v>
      </c>
      <c r="Q482" s="12" t="str">
        <f>VLOOKUP(E482,Table6[#All],2,0)</f>
        <v>Mcdonald Inc</v>
      </c>
      <c r="R482" s="12" t="str">
        <f>VLOOKUP(E482,Table6[#All],5,0)</f>
        <v>Outlet</v>
      </c>
      <c r="S482" s="12" t="str">
        <f>VLOOKUP(E482,Table6[#All],3,0)</f>
        <v>South</v>
      </c>
      <c r="T482" s="12" t="str">
        <f>VLOOKUP(E482,Table6[#All],4,0)</f>
        <v>Christopherland</v>
      </c>
    </row>
    <row r="483" spans="1:20" x14ac:dyDescent="0.3">
      <c r="A483" s="11" t="s">
        <v>2439</v>
      </c>
      <c r="B483" s="12">
        <v>45745</v>
      </c>
      <c r="C483" s="12" t="s">
        <v>611</v>
      </c>
      <c r="D483" s="12" t="s">
        <v>1654</v>
      </c>
      <c r="E483" s="12" t="s">
        <v>1885</v>
      </c>
      <c r="F483" s="12" t="s">
        <v>1952</v>
      </c>
      <c r="G483" s="17">
        <v>3</v>
      </c>
      <c r="H483" s="20">
        <v>205.34</v>
      </c>
      <c r="I483" s="23">
        <v>0.25</v>
      </c>
      <c r="J483" s="25">
        <v>462.01499999999999</v>
      </c>
      <c r="K483" s="25" t="str">
        <f>VLOOKUP(C483,Table5[#All],8,0)</f>
        <v>Platinum</v>
      </c>
      <c r="L483" s="13" t="str">
        <f>VLOOKUP(C483,Table5[#All],4,0)</f>
        <v>Male</v>
      </c>
      <c r="M483" s="12" t="str">
        <f>VLOOKUP(D483,Table2[#All],2,0)</f>
        <v>Sports Stopwatch Timer</v>
      </c>
      <c r="N483" s="12" t="str">
        <f>VLOOKUP(D483,Table2[#All],3)</f>
        <v>Sports</v>
      </c>
      <c r="O483" s="12" t="str">
        <f>VLOOKUP(D483,Table2[#All],4,0)</f>
        <v>Accessories</v>
      </c>
      <c r="P483" s="12" t="str">
        <f>VLOOKUP(D483,Table2[#All],5,0)</f>
        <v>Burns-Hansen</v>
      </c>
      <c r="Q483" s="12" t="str">
        <f>VLOOKUP(E483,Table6[#All],2,0)</f>
        <v>Martinez, Adkins and Johnson</v>
      </c>
      <c r="R483" s="12" t="str">
        <f>VLOOKUP(E483,Table6[#All],5,0)</f>
        <v>Flagship</v>
      </c>
      <c r="S483" s="12" t="str">
        <f>VLOOKUP(E483,Table6[#All],3,0)</f>
        <v>North</v>
      </c>
      <c r="T483" s="12" t="str">
        <f>VLOOKUP(E483,Table6[#All],4,0)</f>
        <v>Danielmouth</v>
      </c>
    </row>
    <row r="484" spans="1:20" x14ac:dyDescent="0.3">
      <c r="A484" s="11" t="s">
        <v>2440</v>
      </c>
      <c r="B484" s="12">
        <v>45851</v>
      </c>
      <c r="C484" s="12" t="s">
        <v>1312</v>
      </c>
      <c r="D484" s="12" t="s">
        <v>1657</v>
      </c>
      <c r="E484" s="12" t="s">
        <v>1910</v>
      </c>
      <c r="F484" s="12" t="s">
        <v>1952</v>
      </c>
      <c r="G484" s="17">
        <v>2</v>
      </c>
      <c r="H484" s="20">
        <v>756.8</v>
      </c>
      <c r="I484" s="23">
        <v>0.15</v>
      </c>
      <c r="J484" s="25">
        <v>1286.56</v>
      </c>
      <c r="K484" s="25" t="str">
        <f>VLOOKUP(C484,Table5[#All],8,0)</f>
        <v>Gold</v>
      </c>
      <c r="L484" s="13" t="str">
        <f>VLOOKUP(C484,Table5[#All],4,0)</f>
        <v>Male</v>
      </c>
      <c r="M484" s="12" t="str">
        <f>VLOOKUP(D484,Table2[#All],2,0)</f>
        <v>Fabric Sofa Throw Blanket</v>
      </c>
      <c r="N484" s="12" t="str">
        <f>VLOOKUP(D484,Table2[#All],3)</f>
        <v>Home</v>
      </c>
      <c r="O484" s="12" t="str">
        <f>VLOOKUP(D484,Table2[#All],4,0)</f>
        <v>Decor</v>
      </c>
      <c r="P484" s="12" t="str">
        <f>VLOOKUP(D484,Table2[#All],5,0)</f>
        <v>Hoffman Group</v>
      </c>
      <c r="Q484" s="12" t="str">
        <f>VLOOKUP(E484,Table6[#All],2,0)</f>
        <v>Bean, Jones and Park</v>
      </c>
      <c r="R484" s="12" t="str">
        <f>VLOOKUP(E484,Table6[#All],5,0)</f>
        <v>Online</v>
      </c>
      <c r="S484" s="12" t="str">
        <f>VLOOKUP(E484,Table6[#All],3,0)</f>
        <v>West</v>
      </c>
      <c r="T484" s="12" t="str">
        <f>VLOOKUP(E484,Table6[#All],4,0)</f>
        <v>Thompsonborough</v>
      </c>
    </row>
    <row r="485" spans="1:20" x14ac:dyDescent="0.3">
      <c r="A485" s="11" t="s">
        <v>2441</v>
      </c>
      <c r="B485" s="12">
        <v>45308</v>
      </c>
      <c r="C485" s="12" t="s">
        <v>176</v>
      </c>
      <c r="D485" s="12" t="s">
        <v>1631</v>
      </c>
      <c r="E485" s="12" t="s">
        <v>1917</v>
      </c>
      <c r="F485" s="12" t="s">
        <v>1952</v>
      </c>
      <c r="G485" s="17">
        <v>1</v>
      </c>
      <c r="H485" s="20">
        <v>771.73</v>
      </c>
      <c r="I485" s="23">
        <v>0.2</v>
      </c>
      <c r="J485" s="25">
        <v>617.38400000000001</v>
      </c>
      <c r="K485" s="25" t="str">
        <f>VLOOKUP(C485,Table5[#All],8,0)</f>
        <v>Bronze</v>
      </c>
      <c r="L485" s="13" t="str">
        <f>VLOOKUP(C485,Table5[#All],4,0)</f>
        <v>Male</v>
      </c>
      <c r="M485" s="12" t="str">
        <f>VLOOKUP(D485,Table2[#All],2,0)</f>
        <v>Multi-Purpose Storage Box</v>
      </c>
      <c r="N485" s="12" t="str">
        <f>VLOOKUP(D485,Table2[#All],3)</f>
        <v>Home</v>
      </c>
      <c r="O485" s="12" t="str">
        <f>VLOOKUP(D485,Table2[#All],4,0)</f>
        <v>Storage</v>
      </c>
      <c r="P485" s="12" t="str">
        <f>VLOOKUP(D485,Table2[#All],5,0)</f>
        <v>Gardner-Montes</v>
      </c>
      <c r="Q485" s="12" t="str">
        <f>VLOOKUP(E485,Table6[#All],2,0)</f>
        <v>Hill, Wagner and Ballard</v>
      </c>
      <c r="R485" s="12" t="str">
        <f>VLOOKUP(E485,Table6[#All],5,0)</f>
        <v>Online</v>
      </c>
      <c r="S485" s="12" t="str">
        <f>VLOOKUP(E485,Table6[#All],3,0)</f>
        <v>East</v>
      </c>
      <c r="T485" s="12" t="str">
        <f>VLOOKUP(E485,Table6[#All],4,0)</f>
        <v>East Davidville</v>
      </c>
    </row>
    <row r="486" spans="1:20" x14ac:dyDescent="0.3">
      <c r="A486" s="11" t="s">
        <v>2442</v>
      </c>
      <c r="B486" s="12">
        <v>45639</v>
      </c>
      <c r="C486" s="12" t="s">
        <v>1485</v>
      </c>
      <c r="D486" s="12" t="s">
        <v>1773</v>
      </c>
      <c r="E486" s="12" t="s">
        <v>1935</v>
      </c>
      <c r="F486" s="12" t="s">
        <v>1954</v>
      </c>
      <c r="G486" s="17">
        <v>1</v>
      </c>
      <c r="H486" s="20">
        <v>440.19</v>
      </c>
      <c r="I486" s="23">
        <v>0.03</v>
      </c>
      <c r="J486" s="25">
        <v>426.98430000000002</v>
      </c>
      <c r="K486" s="25" t="str">
        <f>VLOOKUP(C486,Table5[#All],8,0)</f>
        <v>Bronze</v>
      </c>
      <c r="L486" s="13" t="str">
        <f>VLOOKUP(C486,Table5[#All],4,0)</f>
        <v>Male</v>
      </c>
      <c r="M486" s="12" t="str">
        <f>VLOOKUP(D486,Table2[#All],2,0)</f>
        <v>Women's Hair Dryer Brush</v>
      </c>
      <c r="N486" s="12" t="str">
        <f>VLOOKUP(D486,Table2[#All],3)</f>
        <v>Beauty</v>
      </c>
      <c r="O486" s="12" t="str">
        <f>VLOOKUP(D486,Table2[#All],4,0)</f>
        <v>Haircare</v>
      </c>
      <c r="P486" s="12" t="str">
        <f>VLOOKUP(D486,Table2[#All],5,0)</f>
        <v>Torres, Spencer and Potter</v>
      </c>
      <c r="Q486" s="12" t="str">
        <f>VLOOKUP(E486,Table6[#All],2,0)</f>
        <v>Holloway Ltd</v>
      </c>
      <c r="R486" s="12" t="str">
        <f>VLOOKUP(E486,Table6[#All],5,0)</f>
        <v>Flagship</v>
      </c>
      <c r="S486" s="12" t="str">
        <f>VLOOKUP(E486,Table6[#All],3,0)</f>
        <v>North</v>
      </c>
      <c r="T486" s="12" t="str">
        <f>VLOOKUP(E486,Table6[#All],4,0)</f>
        <v>Bensonhaven</v>
      </c>
    </row>
    <row r="487" spans="1:20" x14ac:dyDescent="0.3">
      <c r="A487" s="11" t="s">
        <v>2443</v>
      </c>
      <c r="B487" s="12">
        <v>45919</v>
      </c>
      <c r="C487" s="12" t="s">
        <v>185</v>
      </c>
      <c r="D487" s="12" t="s">
        <v>1566</v>
      </c>
      <c r="E487" s="12" t="s">
        <v>1889</v>
      </c>
      <c r="F487" s="12" t="s">
        <v>1952</v>
      </c>
      <c r="G487" s="17">
        <v>2</v>
      </c>
      <c r="H487" s="20">
        <v>409</v>
      </c>
      <c r="I487" s="23">
        <v>0.17</v>
      </c>
      <c r="J487" s="25">
        <v>678.93999999999994</v>
      </c>
      <c r="K487" s="25" t="str">
        <f>VLOOKUP(C487,Table5[#All],8,0)</f>
        <v>Silver</v>
      </c>
      <c r="L487" s="13" t="str">
        <f>VLOOKUP(C487,Table5[#All],4,0)</f>
        <v>Female</v>
      </c>
      <c r="M487" s="12" t="str">
        <f>VLOOKUP(D487,Table2[#All],2,0)</f>
        <v>Women's Yoga Pants</v>
      </c>
      <c r="N487" s="12" t="str">
        <f>VLOOKUP(D487,Table2[#All],3)</f>
        <v>Electronics</v>
      </c>
      <c r="O487" s="12" t="str">
        <f>VLOOKUP(D487,Table2[#All],4,0)</f>
        <v>Bottoms</v>
      </c>
      <c r="P487" s="12" t="str">
        <f>VLOOKUP(D487,Table2[#All],5,0)</f>
        <v>Gonzales-Davis</v>
      </c>
      <c r="Q487" s="12" t="str">
        <f>VLOOKUP(E487,Table6[#All],2,0)</f>
        <v>Black-Horn</v>
      </c>
      <c r="R487" s="12" t="str">
        <f>VLOOKUP(E487,Table6[#All],5,0)</f>
        <v>Outlet</v>
      </c>
      <c r="S487" s="12" t="str">
        <f>VLOOKUP(E487,Table6[#All],3,0)</f>
        <v>South</v>
      </c>
      <c r="T487" s="12" t="str">
        <f>VLOOKUP(E487,Table6[#All],4,0)</f>
        <v>North Nancyview</v>
      </c>
    </row>
    <row r="488" spans="1:20" x14ac:dyDescent="0.3">
      <c r="A488" s="11" t="s">
        <v>2444</v>
      </c>
      <c r="B488" s="12">
        <v>45333</v>
      </c>
      <c r="C488" s="12" t="s">
        <v>1087</v>
      </c>
      <c r="D488" s="12" t="s">
        <v>1686</v>
      </c>
      <c r="E488" s="12" t="s">
        <v>1941</v>
      </c>
      <c r="F488" s="12" t="s">
        <v>1957</v>
      </c>
      <c r="G488" s="17">
        <v>3</v>
      </c>
      <c r="H488" s="20">
        <v>134.58000000000001</v>
      </c>
      <c r="I488" s="23">
        <v>0.04</v>
      </c>
      <c r="J488" s="25">
        <v>387.59039999999999</v>
      </c>
      <c r="K488" s="25" t="str">
        <f>VLOOKUP(C488,Table5[#All],8,0)</f>
        <v>Bronze</v>
      </c>
      <c r="L488" s="13" t="str">
        <f>VLOOKUP(C488,Table5[#All],4,0)</f>
        <v>Male</v>
      </c>
      <c r="M488" s="12" t="str">
        <f>VLOOKUP(D488,Table2[#All],2,0)</f>
        <v>Sports Water Hydration Pack</v>
      </c>
      <c r="N488" s="12" t="str">
        <f>VLOOKUP(D488,Table2[#All],3)</f>
        <v>Sports</v>
      </c>
      <c r="O488" s="12" t="str">
        <f>VLOOKUP(D488,Table2[#All],4,0)</f>
        <v>Outdoor</v>
      </c>
      <c r="P488" s="12" t="str">
        <f>VLOOKUP(D488,Table2[#All],5,0)</f>
        <v>Sims-Smith</v>
      </c>
      <c r="Q488" s="12" t="str">
        <f>VLOOKUP(E488,Table6[#All],2,0)</f>
        <v>Mann-Austin</v>
      </c>
      <c r="R488" s="12" t="str">
        <f>VLOOKUP(E488,Table6[#All],5,0)</f>
        <v>Online</v>
      </c>
      <c r="S488" s="12" t="str">
        <f>VLOOKUP(E488,Table6[#All],3,0)</f>
        <v>East</v>
      </c>
      <c r="T488" s="12" t="str">
        <f>VLOOKUP(E488,Table6[#All],4,0)</f>
        <v>Vasquezborough</v>
      </c>
    </row>
    <row r="489" spans="1:20" x14ac:dyDescent="0.3">
      <c r="A489" s="11" t="s">
        <v>2445</v>
      </c>
      <c r="B489" s="12">
        <v>45811</v>
      </c>
      <c r="C489" s="12" t="s">
        <v>1102</v>
      </c>
      <c r="D489" s="12" t="s">
        <v>1689</v>
      </c>
      <c r="E489" s="12" t="s">
        <v>1907</v>
      </c>
      <c r="F489" s="12" t="s">
        <v>1952</v>
      </c>
      <c r="G489" s="17">
        <v>4</v>
      </c>
      <c r="H489" s="20">
        <v>284.44</v>
      </c>
      <c r="I489" s="23">
        <v>0.02</v>
      </c>
      <c r="J489" s="25">
        <v>1115.0047999999999</v>
      </c>
      <c r="K489" s="25" t="str">
        <f>VLOOKUP(C489,Table5[#All],8,0)</f>
        <v>Silver</v>
      </c>
      <c r="L489" s="13" t="str">
        <f>VLOOKUP(C489,Table5[#All],4,0)</f>
        <v>Male</v>
      </c>
      <c r="M489" s="12" t="str">
        <f>VLOOKUP(D489,Table2[#All],2,0)</f>
        <v>Portable Power Bank</v>
      </c>
      <c r="N489" s="12" t="str">
        <f>VLOOKUP(D489,Table2[#All],3)</f>
        <v>Electronics</v>
      </c>
      <c r="O489" s="12" t="str">
        <f>VLOOKUP(D489,Table2[#All],4,0)</f>
        <v>Mobile</v>
      </c>
      <c r="P489" s="12" t="str">
        <f>VLOOKUP(D489,Table2[#All],5,0)</f>
        <v>Cummings and Sons</v>
      </c>
      <c r="Q489" s="12" t="str">
        <f>VLOOKUP(E489,Table6[#All],2,0)</f>
        <v>Martinez-Mullins</v>
      </c>
      <c r="R489" s="12" t="str">
        <f>VLOOKUP(E489,Table6[#All],5,0)</f>
        <v>Online</v>
      </c>
      <c r="S489" s="12" t="str">
        <f>VLOOKUP(E489,Table6[#All],3,0)</f>
        <v>South</v>
      </c>
      <c r="T489" s="12" t="str">
        <f>VLOOKUP(E489,Table6[#All],4,0)</f>
        <v>Williamsfurt</v>
      </c>
    </row>
    <row r="490" spans="1:20" x14ac:dyDescent="0.3">
      <c r="A490" s="11" t="s">
        <v>2446</v>
      </c>
      <c r="B490" s="12">
        <v>45726</v>
      </c>
      <c r="C490" s="12" t="s">
        <v>1271</v>
      </c>
      <c r="D490" s="12" t="s">
        <v>1795</v>
      </c>
      <c r="E490" s="12" t="s">
        <v>1925</v>
      </c>
      <c r="F490" s="12" t="s">
        <v>1952</v>
      </c>
      <c r="G490" s="17">
        <v>4</v>
      </c>
      <c r="H490" s="20">
        <v>922.69</v>
      </c>
      <c r="I490" s="23">
        <v>0.16</v>
      </c>
      <c r="J490" s="25">
        <v>3100.2384000000002</v>
      </c>
      <c r="K490" s="25" t="str">
        <f>VLOOKUP(C490,Table5[#All],8,0)</f>
        <v>Gold</v>
      </c>
      <c r="L490" s="13" t="str">
        <f>VLOOKUP(C490,Table5[#All],4,0)</f>
        <v>Female</v>
      </c>
      <c r="M490" s="12" t="str">
        <f>VLOOKUP(D490,Table2[#All],2,0)</f>
        <v>Shin Guards – Adult</v>
      </c>
      <c r="N490" s="12" t="str">
        <f>VLOOKUP(D490,Table2[#All],3)</f>
        <v>Sports</v>
      </c>
      <c r="O490" s="12" t="str">
        <f>VLOOKUP(D490,Table2[#All],4,0)</f>
        <v>Team Sports</v>
      </c>
      <c r="P490" s="12" t="str">
        <f>VLOOKUP(D490,Table2[#All],5,0)</f>
        <v>French Ltd</v>
      </c>
      <c r="Q490" s="12" t="str">
        <f>VLOOKUP(E490,Table6[#All],2,0)</f>
        <v>Gardner, Humphrey and Contreras</v>
      </c>
      <c r="R490" s="12" t="str">
        <f>VLOOKUP(E490,Table6[#All],5,0)</f>
        <v>Flagship</v>
      </c>
      <c r="S490" s="12" t="str">
        <f>VLOOKUP(E490,Table6[#All],3,0)</f>
        <v>East</v>
      </c>
      <c r="T490" s="12" t="str">
        <f>VLOOKUP(E490,Table6[#All],4,0)</f>
        <v>Johnsonville</v>
      </c>
    </row>
    <row r="491" spans="1:20" x14ac:dyDescent="0.3">
      <c r="A491" s="11" t="s">
        <v>2447</v>
      </c>
      <c r="B491" s="12">
        <v>45644</v>
      </c>
      <c r="C491" s="12" t="s">
        <v>885</v>
      </c>
      <c r="D491" s="12" t="s">
        <v>1679</v>
      </c>
      <c r="E491" s="12" t="s">
        <v>1904</v>
      </c>
      <c r="F491" s="12" t="s">
        <v>1952</v>
      </c>
      <c r="G491" s="17">
        <v>2</v>
      </c>
      <c r="H491" s="20">
        <v>992.55</v>
      </c>
      <c r="I491" s="23">
        <v>0.28000000000000003</v>
      </c>
      <c r="J491" s="25">
        <v>1429.2719999999999</v>
      </c>
      <c r="K491" s="25" t="str">
        <f>VLOOKUP(C491,Table5[#All],8,0)</f>
        <v>Gold</v>
      </c>
      <c r="L491" s="13" t="str">
        <f>VLOOKUP(C491,Table5[#All],4,0)</f>
        <v>Male</v>
      </c>
      <c r="M491" s="12" t="str">
        <f>VLOOKUP(D491,Table2[#All],2,0)</f>
        <v>Women's Summer Dress</v>
      </c>
      <c r="N491" s="12" t="str">
        <f>VLOOKUP(D491,Table2[#All],3)</f>
        <v>Clothing</v>
      </c>
      <c r="O491" s="12" t="str">
        <f>VLOOKUP(D491,Table2[#All],4,0)</f>
        <v>Tops</v>
      </c>
      <c r="P491" s="12" t="str">
        <f>VLOOKUP(D491,Table2[#All],5,0)</f>
        <v>Smith-Mills</v>
      </c>
      <c r="Q491" s="12" t="str">
        <f>VLOOKUP(E491,Table6[#All],2,0)</f>
        <v>Benson-Elliott</v>
      </c>
      <c r="R491" s="12" t="str">
        <f>VLOOKUP(E491,Table6[#All],5,0)</f>
        <v>Online</v>
      </c>
      <c r="S491" s="12" t="str">
        <f>VLOOKUP(E491,Table6[#All],3,0)</f>
        <v>East</v>
      </c>
      <c r="T491" s="12" t="str">
        <f>VLOOKUP(E491,Table6[#All],4,0)</f>
        <v>Port Josephberg</v>
      </c>
    </row>
    <row r="492" spans="1:20" x14ac:dyDescent="0.3">
      <c r="A492" s="11" t="s">
        <v>2448</v>
      </c>
      <c r="B492" s="12">
        <v>45371</v>
      </c>
      <c r="C492" s="12" t="s">
        <v>1309</v>
      </c>
      <c r="D492" s="12" t="s">
        <v>1843</v>
      </c>
      <c r="E492" s="12" t="s">
        <v>1938</v>
      </c>
      <c r="F492" s="12" t="s">
        <v>1952</v>
      </c>
      <c r="G492" s="17">
        <v>1</v>
      </c>
      <c r="H492" s="20">
        <v>170.43</v>
      </c>
      <c r="I492" s="23">
        <v>0.03</v>
      </c>
      <c r="J492" s="25">
        <v>165.31710000000001</v>
      </c>
      <c r="K492" s="25" t="str">
        <f>VLOOKUP(C492,Table5[#All],8,0)</f>
        <v>Silver</v>
      </c>
      <c r="L492" s="13" t="str">
        <f>VLOOKUP(C492,Table5[#All],4,0)</f>
        <v>Female</v>
      </c>
      <c r="M492" s="12" t="str">
        <f>VLOOKUP(D492,Table2[#All],2,0)</f>
        <v>Face Foundation Kit</v>
      </c>
      <c r="N492" s="12" t="str">
        <f>VLOOKUP(D492,Table2[#All],3)</f>
        <v>Beauty</v>
      </c>
      <c r="O492" s="12" t="str">
        <f>VLOOKUP(D492,Table2[#All],4,0)</f>
        <v>Makeup</v>
      </c>
      <c r="P492" s="12" t="str">
        <f>VLOOKUP(D492,Table2[#All],5,0)</f>
        <v>Taylor-Elliott</v>
      </c>
      <c r="Q492" s="12" t="str">
        <f>VLOOKUP(E492,Table6[#All],2,0)</f>
        <v>Guerrero-Schmitt</v>
      </c>
      <c r="R492" s="12" t="str">
        <f>VLOOKUP(E492,Table6[#All],5,0)</f>
        <v>Flagship</v>
      </c>
      <c r="S492" s="12" t="str">
        <f>VLOOKUP(E492,Table6[#All],3,0)</f>
        <v>East</v>
      </c>
      <c r="T492" s="12" t="str">
        <f>VLOOKUP(E492,Table6[#All],4,0)</f>
        <v>East Stevechester</v>
      </c>
    </row>
    <row r="493" spans="1:20" x14ac:dyDescent="0.3">
      <c r="A493" s="11" t="s">
        <v>2449</v>
      </c>
      <c r="B493" s="12">
        <v>45462</v>
      </c>
      <c r="C493" s="12" t="s">
        <v>731</v>
      </c>
      <c r="D493" s="12" t="s">
        <v>1792</v>
      </c>
      <c r="E493" s="12" t="s">
        <v>1889</v>
      </c>
      <c r="F493" s="12" t="s">
        <v>1952</v>
      </c>
      <c r="G493" s="17">
        <v>3</v>
      </c>
      <c r="H493" s="20">
        <v>480.51</v>
      </c>
      <c r="I493" s="23">
        <v>0.03</v>
      </c>
      <c r="J493" s="25">
        <v>1398.2841000000001</v>
      </c>
      <c r="K493" s="25" t="str">
        <f>VLOOKUP(C493,Table5[#All],8,0)</f>
        <v>Platinum</v>
      </c>
      <c r="L493" s="13" t="str">
        <f>VLOOKUP(C493,Table5[#All],4,0)</f>
        <v>Male</v>
      </c>
      <c r="M493" s="12" t="str">
        <f>VLOOKUP(D493,Table2[#All],2,0)</f>
        <v>Professional Jump Rope</v>
      </c>
      <c r="N493" s="12" t="str">
        <f>VLOOKUP(D493,Table2[#All],3)</f>
        <v>Sports</v>
      </c>
      <c r="O493" s="12" t="str">
        <f>VLOOKUP(D493,Table2[#All],4,0)</f>
        <v>Fitness</v>
      </c>
      <c r="P493" s="12" t="str">
        <f>VLOOKUP(D493,Table2[#All],5,0)</f>
        <v>Davis PLC</v>
      </c>
      <c r="Q493" s="12" t="str">
        <f>VLOOKUP(E493,Table6[#All],2,0)</f>
        <v>Black-Horn</v>
      </c>
      <c r="R493" s="12" t="str">
        <f>VLOOKUP(E493,Table6[#All],5,0)</f>
        <v>Outlet</v>
      </c>
      <c r="S493" s="12" t="str">
        <f>VLOOKUP(E493,Table6[#All],3,0)</f>
        <v>South</v>
      </c>
      <c r="T493" s="12" t="str">
        <f>VLOOKUP(E493,Table6[#All],4,0)</f>
        <v>North Nancyview</v>
      </c>
    </row>
    <row r="494" spans="1:20" x14ac:dyDescent="0.3">
      <c r="A494" s="11" t="s">
        <v>2450</v>
      </c>
      <c r="B494" s="12">
        <v>45632</v>
      </c>
      <c r="C494" s="12" t="s">
        <v>529</v>
      </c>
      <c r="D494" s="12" t="s">
        <v>1721</v>
      </c>
      <c r="E494" s="12" t="s">
        <v>1907</v>
      </c>
      <c r="F494" s="12" t="s">
        <v>1957</v>
      </c>
      <c r="G494" s="17">
        <v>2</v>
      </c>
      <c r="H494" s="20">
        <v>955.66</v>
      </c>
      <c r="I494" s="23">
        <v>0.28999999999999998</v>
      </c>
      <c r="J494" s="25">
        <v>1357.0372</v>
      </c>
      <c r="K494" s="25" t="str">
        <f>VLOOKUP(C494,Table5[#All],8,0)</f>
        <v>Bronze</v>
      </c>
      <c r="L494" s="13" t="str">
        <f>VLOOKUP(C494,Table5[#All],4,0)</f>
        <v>Male</v>
      </c>
      <c r="M494" s="12" t="str">
        <f>VLOOKUP(D494,Table2[#All],2,0)</f>
        <v>Men's Roll-On Perfume</v>
      </c>
      <c r="N494" s="12" t="str">
        <f>VLOOKUP(D494,Table2[#All],3)</f>
        <v>Beauty</v>
      </c>
      <c r="O494" s="12" t="str">
        <f>VLOOKUP(D494,Table2[#All],4,0)</f>
        <v>Fragrance</v>
      </c>
      <c r="P494" s="12" t="str">
        <f>VLOOKUP(D494,Table2[#All],5,0)</f>
        <v>Sullivan and Sons</v>
      </c>
      <c r="Q494" s="12" t="str">
        <f>VLOOKUP(E494,Table6[#All],2,0)</f>
        <v>Martinez-Mullins</v>
      </c>
      <c r="R494" s="12" t="str">
        <f>VLOOKUP(E494,Table6[#All],5,0)</f>
        <v>Online</v>
      </c>
      <c r="S494" s="12" t="str">
        <f>VLOOKUP(E494,Table6[#All],3,0)</f>
        <v>South</v>
      </c>
      <c r="T494" s="12" t="str">
        <f>VLOOKUP(E494,Table6[#All],4,0)</f>
        <v>Williamsfurt</v>
      </c>
    </row>
    <row r="495" spans="1:20" x14ac:dyDescent="0.3">
      <c r="A495" s="11" t="s">
        <v>2451</v>
      </c>
      <c r="B495" s="12">
        <v>45863</v>
      </c>
      <c r="C495" s="12" t="s">
        <v>1406</v>
      </c>
      <c r="D495" s="12" t="s">
        <v>1792</v>
      </c>
      <c r="E495" s="12" t="s">
        <v>1880</v>
      </c>
      <c r="F495" s="12" t="s">
        <v>1954</v>
      </c>
      <c r="G495" s="17">
        <v>2</v>
      </c>
      <c r="H495" s="20">
        <v>488.02</v>
      </c>
      <c r="I495" s="23">
        <v>0.27</v>
      </c>
      <c r="J495" s="25">
        <v>712.50919999999996</v>
      </c>
      <c r="K495" s="25" t="str">
        <f>VLOOKUP(C495,Table5[#All],8,0)</f>
        <v>Gold</v>
      </c>
      <c r="L495" s="13" t="str">
        <f>VLOOKUP(C495,Table5[#All],4,0)</f>
        <v>Male</v>
      </c>
      <c r="M495" s="12" t="str">
        <f>VLOOKUP(D495,Table2[#All],2,0)</f>
        <v>Professional Jump Rope</v>
      </c>
      <c r="N495" s="12" t="str">
        <f>VLOOKUP(D495,Table2[#All],3)</f>
        <v>Sports</v>
      </c>
      <c r="O495" s="12" t="str">
        <f>VLOOKUP(D495,Table2[#All],4,0)</f>
        <v>Fitness</v>
      </c>
      <c r="P495" s="12" t="str">
        <f>VLOOKUP(D495,Table2[#All],5,0)</f>
        <v>Davis PLC</v>
      </c>
      <c r="Q495" s="12" t="str">
        <f>VLOOKUP(E495,Table6[#All],2,0)</f>
        <v>Rivera-Warner</v>
      </c>
      <c r="R495" s="12" t="str">
        <f>VLOOKUP(E495,Table6[#All],5,0)</f>
        <v>Flagship</v>
      </c>
      <c r="S495" s="12" t="str">
        <f>VLOOKUP(E495,Table6[#All],3,0)</f>
        <v>East</v>
      </c>
      <c r="T495" s="12" t="str">
        <f>VLOOKUP(E495,Table6[#All],4,0)</f>
        <v>Washingtonfurt</v>
      </c>
    </row>
    <row r="496" spans="1:20" x14ac:dyDescent="0.3">
      <c r="A496" s="11" t="s">
        <v>2452</v>
      </c>
      <c r="B496" s="12">
        <v>45501</v>
      </c>
      <c r="C496" s="12" t="s">
        <v>780</v>
      </c>
      <c r="D496" s="12" t="s">
        <v>1621</v>
      </c>
      <c r="E496" s="12" t="s">
        <v>1880</v>
      </c>
      <c r="F496" s="12" t="s">
        <v>1957</v>
      </c>
      <c r="G496" s="17">
        <v>1</v>
      </c>
      <c r="H496" s="20">
        <v>917.17</v>
      </c>
      <c r="I496" s="23">
        <v>0.13</v>
      </c>
      <c r="J496" s="25">
        <v>797.93790000000001</v>
      </c>
      <c r="K496" s="25" t="str">
        <f>VLOOKUP(C496,Table5[#All],8,0)</f>
        <v>Platinum</v>
      </c>
      <c r="L496" s="13" t="str">
        <f>VLOOKUP(C496,Table5[#All],4,0)</f>
        <v>Female</v>
      </c>
      <c r="M496" s="12" t="str">
        <f>VLOOKUP(D496,Table2[#All],2,0)</f>
        <v>Women's Denim Jeans</v>
      </c>
      <c r="N496" s="12" t="str">
        <f>VLOOKUP(D496,Table2[#All],3)</f>
        <v>Clothing</v>
      </c>
      <c r="O496" s="12" t="str">
        <f>VLOOKUP(D496,Table2[#All],4,0)</f>
        <v>Bottoms</v>
      </c>
      <c r="P496" s="12" t="str">
        <f>VLOOKUP(D496,Table2[#All],5,0)</f>
        <v>Guerra-Hendrix</v>
      </c>
      <c r="Q496" s="12" t="str">
        <f>VLOOKUP(E496,Table6[#All],2,0)</f>
        <v>Rivera-Warner</v>
      </c>
      <c r="R496" s="12" t="str">
        <f>VLOOKUP(E496,Table6[#All],5,0)</f>
        <v>Flagship</v>
      </c>
      <c r="S496" s="12" t="str">
        <f>VLOOKUP(E496,Table6[#All],3,0)</f>
        <v>East</v>
      </c>
      <c r="T496" s="12" t="str">
        <f>VLOOKUP(E496,Table6[#All],4,0)</f>
        <v>Washingtonfurt</v>
      </c>
    </row>
    <row r="497" spans="1:20" x14ac:dyDescent="0.3">
      <c r="A497" s="11" t="s">
        <v>2453</v>
      </c>
      <c r="B497" s="12">
        <v>45568</v>
      </c>
      <c r="C497" s="12" t="s">
        <v>1030</v>
      </c>
      <c r="D497" s="12" t="s">
        <v>1584</v>
      </c>
      <c r="E497" s="12" t="s">
        <v>1901</v>
      </c>
      <c r="F497" s="12" t="s">
        <v>1954</v>
      </c>
      <c r="G497" s="17">
        <v>2</v>
      </c>
      <c r="H497" s="20">
        <v>406.46</v>
      </c>
      <c r="I497" s="23">
        <v>0.3</v>
      </c>
      <c r="J497" s="25">
        <v>569.04399999999998</v>
      </c>
      <c r="K497" s="25" t="str">
        <f>VLOOKUP(C497,Table5[#All],8,0)</f>
        <v>Bronze</v>
      </c>
      <c r="L497" s="13" t="str">
        <f>VLOOKUP(C497,Table5[#All],4,0)</f>
        <v>Male</v>
      </c>
      <c r="M497" s="12" t="str">
        <f>VLOOKUP(D497,Table2[#All],2,0)</f>
        <v>Wireless Bluetooth Earbuds</v>
      </c>
      <c r="N497" s="12" t="str">
        <f>VLOOKUP(D497,Table2[#All],3)</f>
        <v>Home</v>
      </c>
      <c r="O497" s="12" t="str">
        <f>VLOOKUP(D497,Table2[#All],4,0)</f>
        <v>Audio</v>
      </c>
      <c r="P497" s="12" t="str">
        <f>VLOOKUP(D497,Table2[#All],5,0)</f>
        <v>Perez-Johnston</v>
      </c>
      <c r="Q497" s="12" t="str">
        <f>VLOOKUP(E497,Table6[#All],2,0)</f>
        <v>Gray Ltd</v>
      </c>
      <c r="R497" s="12" t="str">
        <f>VLOOKUP(E497,Table6[#All],5,0)</f>
        <v>Outlet</v>
      </c>
      <c r="S497" s="12" t="str">
        <f>VLOOKUP(E497,Table6[#All],3,0)</f>
        <v>North</v>
      </c>
      <c r="T497" s="12" t="str">
        <f>VLOOKUP(E497,Table6[#All],4,0)</f>
        <v>New Michaelchester</v>
      </c>
    </row>
    <row r="498" spans="1:20" x14ac:dyDescent="0.3">
      <c r="A498" s="11" t="s">
        <v>2454</v>
      </c>
      <c r="B498" s="12">
        <v>45238</v>
      </c>
      <c r="C498" s="12" t="s">
        <v>756</v>
      </c>
      <c r="D498" s="12" t="s">
        <v>1861</v>
      </c>
      <c r="E498" s="12" t="s">
        <v>1880</v>
      </c>
      <c r="F498" s="12" t="s">
        <v>1957</v>
      </c>
      <c r="G498" s="17">
        <v>2</v>
      </c>
      <c r="H498" s="20">
        <v>264.39</v>
      </c>
      <c r="I498" s="23">
        <v>0.11</v>
      </c>
      <c r="J498" s="25">
        <v>470.61419999999998</v>
      </c>
      <c r="K498" s="25" t="str">
        <f>VLOOKUP(C498,Table5[#All],8,0)</f>
        <v>Platinum</v>
      </c>
      <c r="L498" s="13" t="str">
        <f>VLOOKUP(C498,Table5[#All],4,0)</f>
        <v>Female</v>
      </c>
      <c r="M498" s="12" t="str">
        <f>VLOOKUP(D498,Table2[#All],2,0)</f>
        <v>Sports Stopwatch Basic</v>
      </c>
      <c r="N498" s="12" t="str">
        <f>VLOOKUP(D498,Table2[#All],3)</f>
        <v>Sports</v>
      </c>
      <c r="O498" s="12" t="str">
        <f>VLOOKUP(D498,Table2[#All],4,0)</f>
        <v>Accessories</v>
      </c>
      <c r="P498" s="12" t="str">
        <f>VLOOKUP(D498,Table2[#All],5,0)</f>
        <v>Wilson Group</v>
      </c>
      <c r="Q498" s="12" t="str">
        <f>VLOOKUP(E498,Table6[#All],2,0)</f>
        <v>Rivera-Warner</v>
      </c>
      <c r="R498" s="12" t="str">
        <f>VLOOKUP(E498,Table6[#All],5,0)</f>
        <v>Flagship</v>
      </c>
      <c r="S498" s="12" t="str">
        <f>VLOOKUP(E498,Table6[#All],3,0)</f>
        <v>East</v>
      </c>
      <c r="T498" s="12" t="str">
        <f>VLOOKUP(E498,Table6[#All],4,0)</f>
        <v>Washingtonfurt</v>
      </c>
    </row>
    <row r="499" spans="1:20" x14ac:dyDescent="0.3">
      <c r="A499" s="11" t="s">
        <v>2455</v>
      </c>
      <c r="B499" s="12">
        <v>45754</v>
      </c>
      <c r="C499" s="12" t="s">
        <v>635</v>
      </c>
      <c r="D499" s="12" t="s">
        <v>1779</v>
      </c>
      <c r="E499" s="12" t="s">
        <v>1932</v>
      </c>
      <c r="F499" s="12" t="s">
        <v>1954</v>
      </c>
      <c r="G499" s="17">
        <v>1</v>
      </c>
      <c r="H499" s="20">
        <v>414.97</v>
      </c>
      <c r="I499" s="23">
        <v>0.22</v>
      </c>
      <c r="J499" s="25">
        <v>323.67660000000001</v>
      </c>
      <c r="K499" s="25" t="str">
        <f>VLOOKUP(C499,Table5[#All],8,0)</f>
        <v>Bronze</v>
      </c>
      <c r="L499" s="13" t="str">
        <f>VLOOKUP(C499,Table5[#All],4,0)</f>
        <v>Female</v>
      </c>
      <c r="M499" s="12" t="str">
        <f>VLOOKUP(D499,Table2[#All],2,0)</f>
        <v>Wooden Nightstand</v>
      </c>
      <c r="N499" s="12" t="str">
        <f>VLOOKUP(D499,Table2[#All],3)</f>
        <v>Home</v>
      </c>
      <c r="O499" s="12" t="str">
        <f>VLOOKUP(D499,Table2[#All],4,0)</f>
        <v>Furniture</v>
      </c>
      <c r="P499" s="12" t="str">
        <f>VLOOKUP(D499,Table2[#All],5,0)</f>
        <v>Wolfe, Ross and Hester</v>
      </c>
      <c r="Q499" s="12" t="str">
        <f>VLOOKUP(E499,Table6[#All],2,0)</f>
        <v>Frederick-Wright</v>
      </c>
      <c r="R499" s="12" t="str">
        <f>VLOOKUP(E499,Table6[#All],5,0)</f>
        <v>Flagship</v>
      </c>
      <c r="S499" s="12" t="str">
        <f>VLOOKUP(E499,Table6[#All],3,0)</f>
        <v>West</v>
      </c>
      <c r="T499" s="12" t="str">
        <f>VLOOKUP(E499,Table6[#All],4,0)</f>
        <v>New Jimmymouth</v>
      </c>
    </row>
    <row r="500" spans="1:20" x14ac:dyDescent="0.3">
      <c r="A500" s="11" t="s">
        <v>2456</v>
      </c>
      <c r="B500" s="12">
        <v>45280</v>
      </c>
      <c r="C500" s="12" t="s">
        <v>499</v>
      </c>
      <c r="D500" s="12" t="s">
        <v>1645</v>
      </c>
      <c r="E500" s="12" t="s">
        <v>1922</v>
      </c>
      <c r="F500" s="12" t="s">
        <v>1957</v>
      </c>
      <c r="G500" s="17">
        <v>2</v>
      </c>
      <c r="H500" s="20">
        <v>583.51</v>
      </c>
      <c r="I500" s="23">
        <v>0.2</v>
      </c>
      <c r="J500" s="25">
        <v>933.61599999999999</v>
      </c>
      <c r="K500" s="25" t="str">
        <f>VLOOKUP(C500,Table5[#All],8,0)</f>
        <v>Gold</v>
      </c>
      <c r="L500" s="13" t="str">
        <f>VLOOKUP(C500,Table5[#All],4,0)</f>
        <v>Female</v>
      </c>
      <c r="M500" s="12" t="str">
        <f>VLOOKUP(D500,Table2[#All],2,0)</f>
        <v>Women's Scarf Set</v>
      </c>
      <c r="N500" s="12" t="str">
        <f>VLOOKUP(D500,Table2[#All],3)</f>
        <v>Clothing</v>
      </c>
      <c r="O500" s="12" t="str">
        <f>VLOOKUP(D500,Table2[#All],4,0)</f>
        <v>Accessories</v>
      </c>
      <c r="P500" s="12" t="str">
        <f>VLOOKUP(D500,Table2[#All],5,0)</f>
        <v>Brown and Sons</v>
      </c>
      <c r="Q500" s="12" t="str">
        <f>VLOOKUP(E500,Table6[#All],2,0)</f>
        <v>Thomas, Bridges and Harris</v>
      </c>
      <c r="R500" s="12" t="str">
        <f>VLOOKUP(E500,Table6[#All],5,0)</f>
        <v>Online</v>
      </c>
      <c r="S500" s="12" t="str">
        <f>VLOOKUP(E500,Table6[#All],3,0)</f>
        <v>North</v>
      </c>
      <c r="T500" s="12" t="str">
        <f>VLOOKUP(E500,Table6[#All],4,0)</f>
        <v>Sabrinatown</v>
      </c>
    </row>
    <row r="501" spans="1:20" x14ac:dyDescent="0.3">
      <c r="A501" s="11" t="s">
        <v>2457</v>
      </c>
      <c r="B501" s="12">
        <v>45911</v>
      </c>
      <c r="C501" s="12" t="s">
        <v>58</v>
      </c>
      <c r="D501" s="12" t="s">
        <v>1663</v>
      </c>
      <c r="E501" s="12" t="s">
        <v>1935</v>
      </c>
      <c r="F501" s="12" t="s">
        <v>1954</v>
      </c>
      <c r="G501" s="17">
        <v>1</v>
      </c>
      <c r="H501" s="20">
        <v>659.27</v>
      </c>
      <c r="I501" s="23">
        <v>0.15</v>
      </c>
      <c r="J501" s="25">
        <v>560.37950000000001</v>
      </c>
      <c r="K501" s="25" t="str">
        <f>VLOOKUP(C501,Table5[#All],8,0)</f>
        <v>Gold</v>
      </c>
      <c r="L501" s="13" t="str">
        <f>VLOOKUP(C501,Table5[#All],4,0)</f>
        <v>Female</v>
      </c>
      <c r="M501" s="12" t="str">
        <f>VLOOKUP(D501,Table2[#All],2,0)</f>
        <v>Basketball</v>
      </c>
      <c r="N501" s="12" t="str">
        <f>VLOOKUP(D501,Table2[#All],3)</f>
        <v>Sports</v>
      </c>
      <c r="O501" s="12" t="str">
        <f>VLOOKUP(D501,Table2[#All],4,0)</f>
        <v>Team Sports</v>
      </c>
      <c r="P501" s="12" t="str">
        <f>VLOOKUP(D501,Table2[#All],5,0)</f>
        <v>Nolan-Snow</v>
      </c>
      <c r="Q501" s="12" t="str">
        <f>VLOOKUP(E501,Table6[#All],2,0)</f>
        <v>Holloway Ltd</v>
      </c>
      <c r="R501" s="12" t="str">
        <f>VLOOKUP(E501,Table6[#All],5,0)</f>
        <v>Flagship</v>
      </c>
      <c r="S501" s="12" t="str">
        <f>VLOOKUP(E501,Table6[#All],3,0)</f>
        <v>North</v>
      </c>
      <c r="T501" s="12" t="str">
        <f>VLOOKUP(E501,Table6[#All],4,0)</f>
        <v>Bensonhaven</v>
      </c>
    </row>
    <row r="502" spans="1:20" x14ac:dyDescent="0.3">
      <c r="A502" s="11" t="s">
        <v>2458</v>
      </c>
      <c r="B502" s="12">
        <v>45627</v>
      </c>
      <c r="C502" s="12" t="s">
        <v>1388</v>
      </c>
      <c r="D502" s="12" t="s">
        <v>1560</v>
      </c>
      <c r="E502" s="12" t="s">
        <v>1897</v>
      </c>
      <c r="F502" s="12" t="s">
        <v>1957</v>
      </c>
      <c r="G502" s="17">
        <v>4</v>
      </c>
      <c r="H502" s="20">
        <v>106.66</v>
      </c>
      <c r="I502" s="23">
        <v>0.2</v>
      </c>
      <c r="J502" s="25">
        <v>341.31200000000001</v>
      </c>
      <c r="K502" s="25" t="str">
        <f>VLOOKUP(C502,Table5[#All],8,0)</f>
        <v>Platinum</v>
      </c>
      <c r="L502" s="13" t="str">
        <f>VLOOKUP(C502,Table5[#All],4,0)</f>
        <v>Female</v>
      </c>
      <c r="M502" s="12" t="str">
        <f>VLOOKUP(D502,Table2[#All],2,0)</f>
        <v>Women's Casual Hoodie</v>
      </c>
      <c r="N502" s="12" t="str">
        <f>VLOOKUP(D502,Table2[#All],3)</f>
        <v>Sports</v>
      </c>
      <c r="O502" s="12" t="str">
        <f>VLOOKUP(D502,Table2[#All],4,0)</f>
        <v>Outerwear</v>
      </c>
      <c r="P502" s="12" t="str">
        <f>VLOOKUP(D502,Table2[#All],5,0)</f>
        <v>Sims Inc</v>
      </c>
      <c r="Q502" s="12" t="str">
        <f>VLOOKUP(E502,Table6[#All],2,0)</f>
        <v>Alexander Group</v>
      </c>
      <c r="R502" s="12" t="str">
        <f>VLOOKUP(E502,Table6[#All],5,0)</f>
        <v>Online</v>
      </c>
      <c r="S502" s="12" t="str">
        <f>VLOOKUP(E502,Table6[#All],3,0)</f>
        <v>South</v>
      </c>
      <c r="T502" s="12" t="str">
        <f>VLOOKUP(E502,Table6[#All],4,0)</f>
        <v>Port Sharon</v>
      </c>
    </row>
    <row r="503" spans="1:20" x14ac:dyDescent="0.3">
      <c r="A503" s="11" t="s">
        <v>2459</v>
      </c>
      <c r="B503" s="12">
        <v>45617</v>
      </c>
      <c r="C503" s="12" t="s">
        <v>550</v>
      </c>
      <c r="D503" s="12" t="s">
        <v>1593</v>
      </c>
      <c r="E503" s="12" t="s">
        <v>1901</v>
      </c>
      <c r="F503" s="12" t="s">
        <v>1954</v>
      </c>
      <c r="G503" s="17">
        <v>4</v>
      </c>
      <c r="H503" s="20">
        <v>168.55</v>
      </c>
      <c r="I503" s="23">
        <v>0.15</v>
      </c>
      <c r="J503" s="25">
        <v>573.07000000000005</v>
      </c>
      <c r="K503" s="25" t="str">
        <f>VLOOKUP(C503,Table5[#All],8,0)</f>
        <v>Bronze</v>
      </c>
      <c r="L503" s="13" t="str">
        <f>VLOOKUP(C503,Table5[#All],4,0)</f>
        <v>Male</v>
      </c>
      <c r="M503" s="12" t="str">
        <f>VLOOKUP(D503,Table2[#All],2,0)</f>
        <v>Ceramic Kitchen Bowl Set</v>
      </c>
      <c r="N503" s="12" t="str">
        <f>VLOOKUP(D503,Table2[#All],3)</f>
        <v>Home</v>
      </c>
      <c r="O503" s="12" t="str">
        <f>VLOOKUP(D503,Table2[#All],4,0)</f>
        <v>Kitchen</v>
      </c>
      <c r="P503" s="12" t="str">
        <f>VLOOKUP(D503,Table2[#All],5,0)</f>
        <v>Hamilton Group</v>
      </c>
      <c r="Q503" s="12" t="str">
        <f>VLOOKUP(E503,Table6[#All],2,0)</f>
        <v>Gray Ltd</v>
      </c>
      <c r="R503" s="12" t="str">
        <f>VLOOKUP(E503,Table6[#All],5,0)</f>
        <v>Outlet</v>
      </c>
      <c r="S503" s="12" t="str">
        <f>VLOOKUP(E503,Table6[#All],3,0)</f>
        <v>North</v>
      </c>
      <c r="T503" s="12" t="str">
        <f>VLOOKUP(E503,Table6[#All],4,0)</f>
        <v>New Michaelchester</v>
      </c>
    </row>
    <row r="504" spans="1:20" x14ac:dyDescent="0.3">
      <c r="A504" s="11" t="s">
        <v>2460</v>
      </c>
      <c r="B504" s="12">
        <v>45899</v>
      </c>
      <c r="C504" s="12" t="s">
        <v>1510</v>
      </c>
      <c r="D504" s="12" t="s">
        <v>1705</v>
      </c>
      <c r="E504" s="12" t="s">
        <v>1889</v>
      </c>
      <c r="F504" s="12" t="s">
        <v>1957</v>
      </c>
      <c r="G504" s="17">
        <v>1</v>
      </c>
      <c r="H504" s="20">
        <v>230.53</v>
      </c>
      <c r="I504" s="23">
        <v>0.06</v>
      </c>
      <c r="J504" s="25">
        <v>216.69820000000001</v>
      </c>
      <c r="K504" s="25" t="str">
        <f>VLOOKUP(C504,Table5[#All],8,0)</f>
        <v>Platinum</v>
      </c>
      <c r="L504" s="13" t="str">
        <f>VLOOKUP(C504,Table5[#All],4,0)</f>
        <v>Female</v>
      </c>
      <c r="M504" s="12" t="str">
        <f>VLOOKUP(D504,Table2[#All],2,0)</f>
        <v>Adjustable Jump Rope</v>
      </c>
      <c r="N504" s="12" t="str">
        <f>VLOOKUP(D504,Table2[#All],3)</f>
        <v>Sports</v>
      </c>
      <c r="O504" s="12" t="str">
        <f>VLOOKUP(D504,Table2[#All],4,0)</f>
        <v>Fitness</v>
      </c>
      <c r="P504" s="12" t="str">
        <f>VLOOKUP(D504,Table2[#All],5,0)</f>
        <v>Cox Inc</v>
      </c>
      <c r="Q504" s="12" t="str">
        <f>VLOOKUP(E504,Table6[#All],2,0)</f>
        <v>Black-Horn</v>
      </c>
      <c r="R504" s="12" t="str">
        <f>VLOOKUP(E504,Table6[#All],5,0)</f>
        <v>Outlet</v>
      </c>
      <c r="S504" s="12" t="str">
        <f>VLOOKUP(E504,Table6[#All],3,0)</f>
        <v>South</v>
      </c>
      <c r="T504" s="12" t="str">
        <f>VLOOKUP(E504,Table6[#All],4,0)</f>
        <v>North Nancyview</v>
      </c>
    </row>
    <row r="505" spans="1:20" x14ac:dyDescent="0.3">
      <c r="A505" s="11" t="s">
        <v>2461</v>
      </c>
      <c r="B505" s="12">
        <v>45889</v>
      </c>
      <c r="C505" s="12" t="s">
        <v>42</v>
      </c>
      <c r="D505" s="12" t="s">
        <v>1737</v>
      </c>
      <c r="E505" s="12" t="s">
        <v>1885</v>
      </c>
      <c r="F505" s="12" t="s">
        <v>1957</v>
      </c>
      <c r="G505" s="17">
        <v>2</v>
      </c>
      <c r="H505" s="20">
        <v>355.41</v>
      </c>
      <c r="I505" s="23">
        <v>0.13</v>
      </c>
      <c r="J505" s="25">
        <v>618.41340000000002</v>
      </c>
      <c r="K505" s="25" t="str">
        <f>VLOOKUP(C505,Table5[#All],8,0)</f>
        <v>Bronze</v>
      </c>
      <c r="L505" s="13" t="str">
        <f>VLOOKUP(C505,Table5[#All],4,0)</f>
        <v>Female</v>
      </c>
      <c r="M505" s="12" t="str">
        <f>VLOOKUP(D505,Table2[#All],2,0)</f>
        <v>Sports Stopwatch Pro</v>
      </c>
      <c r="N505" s="12" t="str">
        <f>VLOOKUP(D505,Table2[#All],3)</f>
        <v>Sports</v>
      </c>
      <c r="O505" s="12" t="str">
        <f>VLOOKUP(D505,Table2[#All],4,0)</f>
        <v>Accessories</v>
      </c>
      <c r="P505" s="12" t="str">
        <f>VLOOKUP(D505,Table2[#All],5,0)</f>
        <v>Thompson-French</v>
      </c>
      <c r="Q505" s="12" t="str">
        <f>VLOOKUP(E505,Table6[#All],2,0)</f>
        <v>Martinez, Adkins and Johnson</v>
      </c>
      <c r="R505" s="12" t="str">
        <f>VLOOKUP(E505,Table6[#All],5,0)</f>
        <v>Flagship</v>
      </c>
      <c r="S505" s="12" t="str">
        <f>VLOOKUP(E505,Table6[#All],3,0)</f>
        <v>North</v>
      </c>
      <c r="T505" s="12" t="str">
        <f>VLOOKUP(E505,Table6[#All],4,0)</f>
        <v>Danielmouth</v>
      </c>
    </row>
    <row r="506" spans="1:20" x14ac:dyDescent="0.3">
      <c r="A506" s="11" t="s">
        <v>2462</v>
      </c>
      <c r="B506" s="12">
        <v>45943</v>
      </c>
      <c r="C506" s="12" t="s">
        <v>562</v>
      </c>
      <c r="D506" s="12" t="s">
        <v>1714</v>
      </c>
      <c r="E506" s="12" t="s">
        <v>1889</v>
      </c>
      <c r="F506" s="12" t="s">
        <v>1952</v>
      </c>
      <c r="G506" s="17">
        <v>3</v>
      </c>
      <c r="H506" s="20">
        <v>843.44</v>
      </c>
      <c r="I506" s="23">
        <v>0.22</v>
      </c>
      <c r="J506" s="25">
        <v>1973.6496</v>
      </c>
      <c r="K506" s="25" t="str">
        <f>VLOOKUP(C506,Table5[#All],8,0)</f>
        <v>Gold</v>
      </c>
      <c r="L506" s="13" t="str">
        <f>VLOOKUP(C506,Table5[#All],4,0)</f>
        <v>Female</v>
      </c>
      <c r="M506" s="12" t="str">
        <f>VLOOKUP(D506,Table2[#All],2,0)</f>
        <v>Makeup Brush Set</v>
      </c>
      <c r="N506" s="12" t="str">
        <f>VLOOKUP(D506,Table2[#All],3)</f>
        <v>Beauty</v>
      </c>
      <c r="O506" s="12" t="str">
        <f>VLOOKUP(D506,Table2[#All],4,0)</f>
        <v>Makeup</v>
      </c>
      <c r="P506" s="12" t="str">
        <f>VLOOKUP(D506,Table2[#All],5,0)</f>
        <v>Cook Inc</v>
      </c>
      <c r="Q506" s="12" t="str">
        <f>VLOOKUP(E506,Table6[#All],2,0)</f>
        <v>Black-Horn</v>
      </c>
      <c r="R506" s="12" t="str">
        <f>VLOOKUP(E506,Table6[#All],5,0)</f>
        <v>Outlet</v>
      </c>
      <c r="S506" s="12" t="str">
        <f>VLOOKUP(E506,Table6[#All],3,0)</f>
        <v>South</v>
      </c>
      <c r="T506" s="12" t="str">
        <f>VLOOKUP(E506,Table6[#All],4,0)</f>
        <v>North Nancyview</v>
      </c>
    </row>
    <row r="507" spans="1:20" x14ac:dyDescent="0.3">
      <c r="A507" s="11" t="s">
        <v>2463</v>
      </c>
      <c r="B507" s="12">
        <v>45306</v>
      </c>
      <c r="C507" s="12" t="s">
        <v>550</v>
      </c>
      <c r="D507" s="12" t="s">
        <v>1861</v>
      </c>
      <c r="E507" s="12" t="s">
        <v>1885</v>
      </c>
      <c r="F507" s="12" t="s">
        <v>1952</v>
      </c>
      <c r="G507" s="17">
        <v>1</v>
      </c>
      <c r="H507" s="20">
        <v>301.60000000000002</v>
      </c>
      <c r="I507" s="23">
        <v>0.27</v>
      </c>
      <c r="J507" s="25">
        <v>220.16800000000001</v>
      </c>
      <c r="K507" s="25" t="str">
        <f>VLOOKUP(C507,Table5[#All],8,0)</f>
        <v>Bronze</v>
      </c>
      <c r="L507" s="13" t="str">
        <f>VLOOKUP(C507,Table5[#All],4,0)</f>
        <v>Male</v>
      </c>
      <c r="M507" s="12" t="str">
        <f>VLOOKUP(D507,Table2[#All],2,0)</f>
        <v>Sports Stopwatch Basic</v>
      </c>
      <c r="N507" s="12" t="str">
        <f>VLOOKUP(D507,Table2[#All],3)</f>
        <v>Sports</v>
      </c>
      <c r="O507" s="12" t="str">
        <f>VLOOKUP(D507,Table2[#All],4,0)</f>
        <v>Accessories</v>
      </c>
      <c r="P507" s="12" t="str">
        <f>VLOOKUP(D507,Table2[#All],5,0)</f>
        <v>Wilson Group</v>
      </c>
      <c r="Q507" s="12" t="str">
        <f>VLOOKUP(E507,Table6[#All],2,0)</f>
        <v>Martinez, Adkins and Johnson</v>
      </c>
      <c r="R507" s="12" t="str">
        <f>VLOOKUP(E507,Table6[#All],5,0)</f>
        <v>Flagship</v>
      </c>
      <c r="S507" s="12" t="str">
        <f>VLOOKUP(E507,Table6[#All],3,0)</f>
        <v>North</v>
      </c>
      <c r="T507" s="12" t="str">
        <f>VLOOKUP(E507,Table6[#All],4,0)</f>
        <v>Danielmouth</v>
      </c>
    </row>
    <row r="508" spans="1:20" x14ac:dyDescent="0.3">
      <c r="A508" s="11" t="s">
        <v>2464</v>
      </c>
      <c r="B508" s="12">
        <v>45772</v>
      </c>
      <c r="C508" s="12" t="s">
        <v>168</v>
      </c>
      <c r="D508" s="12" t="s">
        <v>1843</v>
      </c>
      <c r="E508" s="12" t="s">
        <v>1889</v>
      </c>
      <c r="F508" s="12" t="s">
        <v>1957</v>
      </c>
      <c r="G508" s="17">
        <v>3</v>
      </c>
      <c r="H508" s="20">
        <v>21.59</v>
      </c>
      <c r="I508" s="23">
        <v>0.16</v>
      </c>
      <c r="J508" s="25">
        <v>54.406799999999997</v>
      </c>
      <c r="K508" s="25" t="str">
        <f>VLOOKUP(C508,Table5[#All],8,0)</f>
        <v>Platinum</v>
      </c>
      <c r="L508" s="13" t="str">
        <f>VLOOKUP(C508,Table5[#All],4,0)</f>
        <v>Male</v>
      </c>
      <c r="M508" s="12" t="str">
        <f>VLOOKUP(D508,Table2[#All],2,0)</f>
        <v>Face Foundation Kit</v>
      </c>
      <c r="N508" s="12" t="str">
        <f>VLOOKUP(D508,Table2[#All],3)</f>
        <v>Beauty</v>
      </c>
      <c r="O508" s="12" t="str">
        <f>VLOOKUP(D508,Table2[#All],4,0)</f>
        <v>Makeup</v>
      </c>
      <c r="P508" s="12" t="str">
        <f>VLOOKUP(D508,Table2[#All],5,0)</f>
        <v>Taylor-Elliott</v>
      </c>
      <c r="Q508" s="12" t="str">
        <f>VLOOKUP(E508,Table6[#All],2,0)</f>
        <v>Black-Horn</v>
      </c>
      <c r="R508" s="12" t="str">
        <f>VLOOKUP(E508,Table6[#All],5,0)</f>
        <v>Outlet</v>
      </c>
      <c r="S508" s="12" t="str">
        <f>VLOOKUP(E508,Table6[#All],3,0)</f>
        <v>South</v>
      </c>
      <c r="T508" s="12" t="str">
        <f>VLOOKUP(E508,Table6[#All],4,0)</f>
        <v>North Nancyview</v>
      </c>
    </row>
    <row r="509" spans="1:20" x14ac:dyDescent="0.3">
      <c r="A509" s="11" t="s">
        <v>2465</v>
      </c>
      <c r="B509" s="12">
        <v>45346</v>
      </c>
      <c r="C509" s="12" t="s">
        <v>697</v>
      </c>
      <c r="D509" s="12" t="s">
        <v>1604</v>
      </c>
      <c r="E509" s="12" t="s">
        <v>1889</v>
      </c>
      <c r="F509" s="12" t="s">
        <v>1952</v>
      </c>
      <c r="G509" s="17">
        <v>4</v>
      </c>
      <c r="H509" s="20">
        <v>284.24</v>
      </c>
      <c r="I509" s="23">
        <v>0.09</v>
      </c>
      <c r="J509" s="25">
        <v>1034.6335999999999</v>
      </c>
      <c r="K509" s="25" t="str">
        <f>VLOOKUP(C509,Table5[#All],8,0)</f>
        <v>Platinum</v>
      </c>
      <c r="L509" s="13" t="str">
        <f>VLOOKUP(C509,Table5[#All],4,0)</f>
        <v>Female</v>
      </c>
      <c r="M509" s="12" t="str">
        <f>VLOOKUP(D509,Table2[#All],2,0)</f>
        <v>USB-C Fast Charger</v>
      </c>
      <c r="N509" s="12" t="str">
        <f>VLOOKUP(D509,Table2[#All],3)</f>
        <v>Electronics</v>
      </c>
      <c r="O509" s="12" t="str">
        <f>VLOOKUP(D509,Table2[#All],4,0)</f>
        <v>Accessories</v>
      </c>
      <c r="P509" s="12" t="str">
        <f>VLOOKUP(D509,Table2[#All],5,0)</f>
        <v>Dawson-Perkins</v>
      </c>
      <c r="Q509" s="12" t="str">
        <f>VLOOKUP(E509,Table6[#All],2,0)</f>
        <v>Black-Horn</v>
      </c>
      <c r="R509" s="12" t="str">
        <f>VLOOKUP(E509,Table6[#All],5,0)</f>
        <v>Outlet</v>
      </c>
      <c r="S509" s="12" t="str">
        <f>VLOOKUP(E509,Table6[#All],3,0)</f>
        <v>South</v>
      </c>
      <c r="T509" s="12" t="str">
        <f>VLOOKUP(E509,Table6[#All],4,0)</f>
        <v>North Nancyview</v>
      </c>
    </row>
    <row r="510" spans="1:20" x14ac:dyDescent="0.3">
      <c r="A510" s="11" t="s">
        <v>2466</v>
      </c>
      <c r="B510" s="12">
        <v>45656</v>
      </c>
      <c r="C510" s="12" t="s">
        <v>1162</v>
      </c>
      <c r="D510" s="12" t="s">
        <v>1570</v>
      </c>
      <c r="E510" s="12" t="s">
        <v>1914</v>
      </c>
      <c r="F510" s="12" t="s">
        <v>1954</v>
      </c>
      <c r="G510" s="17">
        <v>1</v>
      </c>
      <c r="H510" s="20">
        <v>191.6</v>
      </c>
      <c r="I510" s="23">
        <v>0.27</v>
      </c>
      <c r="J510" s="25">
        <v>139.86799999999999</v>
      </c>
      <c r="K510" s="25" t="str">
        <f>VLOOKUP(C510,Table5[#All],8,0)</f>
        <v>Platinum</v>
      </c>
      <c r="L510" s="13" t="str">
        <f>VLOOKUP(C510,Table5[#All],4,0)</f>
        <v>Female</v>
      </c>
      <c r="M510" s="12" t="str">
        <f>VLOOKUP(D510,Table2[#All],2,0)</f>
        <v>Men's Leather Belt</v>
      </c>
      <c r="N510" s="12" t="str">
        <f>VLOOKUP(D510,Table2[#All],3)</f>
        <v>Beauty</v>
      </c>
      <c r="O510" s="12" t="str">
        <f>VLOOKUP(D510,Table2[#All],4,0)</f>
        <v>Accessories</v>
      </c>
      <c r="P510" s="12" t="str">
        <f>VLOOKUP(D510,Table2[#All],5,0)</f>
        <v>Baldwin, Garza and Gonzalez</v>
      </c>
      <c r="Q510" s="12" t="str">
        <f>VLOOKUP(E510,Table6[#All],2,0)</f>
        <v>Moore, Padilla and Butler</v>
      </c>
      <c r="R510" s="12" t="str">
        <f>VLOOKUP(E510,Table6[#All],5,0)</f>
        <v>Flagship</v>
      </c>
      <c r="S510" s="12" t="str">
        <f>VLOOKUP(E510,Table6[#All],3,0)</f>
        <v>South</v>
      </c>
      <c r="T510" s="12" t="str">
        <f>VLOOKUP(E510,Table6[#All],4,0)</f>
        <v>East Johnstad</v>
      </c>
    </row>
    <row r="511" spans="1:20" x14ac:dyDescent="0.3">
      <c r="A511" s="11" t="s">
        <v>2467</v>
      </c>
      <c r="B511" s="12">
        <v>45762</v>
      </c>
      <c r="C511" s="12" t="s">
        <v>991</v>
      </c>
      <c r="D511" s="12" t="s">
        <v>1810</v>
      </c>
      <c r="E511" s="12" t="s">
        <v>1922</v>
      </c>
      <c r="F511" s="12" t="s">
        <v>1952</v>
      </c>
      <c r="G511" s="17">
        <v>2</v>
      </c>
      <c r="H511" s="20">
        <v>616.97</v>
      </c>
      <c r="I511" s="23">
        <v>0.22</v>
      </c>
      <c r="J511" s="25">
        <v>962.47320000000002</v>
      </c>
      <c r="K511" s="25" t="str">
        <f>VLOOKUP(C511,Table5[#All],8,0)</f>
        <v>Platinum</v>
      </c>
      <c r="L511" s="13" t="str">
        <f>VLOOKUP(C511,Table5[#All],4,0)</f>
        <v>Male</v>
      </c>
      <c r="M511" s="12" t="str">
        <f>VLOOKUP(D511,Table2[#All],2,0)</f>
        <v>Essential Oil Diffuser</v>
      </c>
      <c r="N511" s="12" t="str">
        <f>VLOOKUP(D511,Table2[#All],3)</f>
        <v>Home</v>
      </c>
      <c r="O511" s="12" t="str">
        <f>VLOOKUP(D511,Table2[#All],4,0)</f>
        <v>Decor</v>
      </c>
      <c r="P511" s="12" t="str">
        <f>VLOOKUP(D511,Table2[#All],5,0)</f>
        <v>Hernandez Inc</v>
      </c>
      <c r="Q511" s="12" t="str">
        <f>VLOOKUP(E511,Table6[#All],2,0)</f>
        <v>Thomas, Bridges and Harris</v>
      </c>
      <c r="R511" s="12" t="str">
        <f>VLOOKUP(E511,Table6[#All],5,0)</f>
        <v>Online</v>
      </c>
      <c r="S511" s="12" t="str">
        <f>VLOOKUP(E511,Table6[#All],3,0)</f>
        <v>North</v>
      </c>
      <c r="T511" s="12" t="str">
        <f>VLOOKUP(E511,Table6[#All],4,0)</f>
        <v>Sabrinatown</v>
      </c>
    </row>
    <row r="512" spans="1:20" x14ac:dyDescent="0.3">
      <c r="A512" s="11" t="s">
        <v>2468</v>
      </c>
      <c r="B512" s="12">
        <v>45580</v>
      </c>
      <c r="C512" s="12" t="s">
        <v>565</v>
      </c>
      <c r="D512" s="12" t="s">
        <v>1654</v>
      </c>
      <c r="E512" s="12" t="s">
        <v>1917</v>
      </c>
      <c r="F512" s="12" t="s">
        <v>1957</v>
      </c>
      <c r="G512" s="17">
        <v>3</v>
      </c>
      <c r="H512" s="20">
        <v>125.68</v>
      </c>
      <c r="I512" s="23">
        <v>0.26</v>
      </c>
      <c r="J512" s="25">
        <v>279.00959999999998</v>
      </c>
      <c r="K512" s="25" t="str">
        <f>VLOOKUP(C512,Table5[#All],8,0)</f>
        <v>Platinum</v>
      </c>
      <c r="L512" s="13" t="str">
        <f>VLOOKUP(C512,Table5[#All],4,0)</f>
        <v>Female</v>
      </c>
      <c r="M512" s="12" t="str">
        <f>VLOOKUP(D512,Table2[#All],2,0)</f>
        <v>Sports Stopwatch Timer</v>
      </c>
      <c r="N512" s="12" t="str">
        <f>VLOOKUP(D512,Table2[#All],3)</f>
        <v>Sports</v>
      </c>
      <c r="O512" s="12" t="str">
        <f>VLOOKUP(D512,Table2[#All],4,0)</f>
        <v>Accessories</v>
      </c>
      <c r="P512" s="12" t="str">
        <f>VLOOKUP(D512,Table2[#All],5,0)</f>
        <v>Burns-Hansen</v>
      </c>
      <c r="Q512" s="12" t="str">
        <f>VLOOKUP(E512,Table6[#All],2,0)</f>
        <v>Hill, Wagner and Ballard</v>
      </c>
      <c r="R512" s="12" t="str">
        <f>VLOOKUP(E512,Table6[#All],5,0)</f>
        <v>Online</v>
      </c>
      <c r="S512" s="12" t="str">
        <f>VLOOKUP(E512,Table6[#All],3,0)</f>
        <v>East</v>
      </c>
      <c r="T512" s="12" t="str">
        <f>VLOOKUP(E512,Table6[#All],4,0)</f>
        <v>East Davidville</v>
      </c>
    </row>
    <row r="513" spans="1:20" x14ac:dyDescent="0.3">
      <c r="A513" s="11" t="s">
        <v>2469</v>
      </c>
      <c r="B513" s="12">
        <v>45676</v>
      </c>
      <c r="C513" s="12" t="s">
        <v>1114</v>
      </c>
      <c r="D513" s="12" t="s">
        <v>1702</v>
      </c>
      <c r="E513" s="12" t="s">
        <v>1897</v>
      </c>
      <c r="F513" s="12" t="s">
        <v>1952</v>
      </c>
      <c r="G513" s="17">
        <v>3</v>
      </c>
      <c r="H513" s="20">
        <v>307.48</v>
      </c>
      <c r="I513" s="23">
        <v>0.24</v>
      </c>
      <c r="J513" s="25">
        <v>701.0544000000001</v>
      </c>
      <c r="K513" s="25" t="str">
        <f>VLOOKUP(C513,Table5[#All],8,0)</f>
        <v>Silver</v>
      </c>
      <c r="L513" s="13" t="str">
        <f>VLOOKUP(C513,Table5[#All],4,0)</f>
        <v>Female</v>
      </c>
      <c r="M513" s="12" t="str">
        <f>VLOOKUP(D513,Table2[#All],2,0)</f>
        <v>USB External Hard Drive</v>
      </c>
      <c r="N513" s="12" t="str">
        <f>VLOOKUP(D513,Table2[#All],3)</f>
        <v>Electronics</v>
      </c>
      <c r="O513" s="12" t="str">
        <f>VLOOKUP(D513,Table2[#All],4,0)</f>
        <v>Computer</v>
      </c>
      <c r="P513" s="12" t="str">
        <f>VLOOKUP(D513,Table2[#All],5,0)</f>
        <v>Robinson Inc</v>
      </c>
      <c r="Q513" s="12" t="str">
        <f>VLOOKUP(E513,Table6[#All],2,0)</f>
        <v>Alexander Group</v>
      </c>
      <c r="R513" s="12" t="str">
        <f>VLOOKUP(E513,Table6[#All],5,0)</f>
        <v>Online</v>
      </c>
      <c r="S513" s="12" t="str">
        <f>VLOOKUP(E513,Table6[#All],3,0)</f>
        <v>South</v>
      </c>
      <c r="T513" s="12" t="str">
        <f>VLOOKUP(E513,Table6[#All],4,0)</f>
        <v>Port Sharon</v>
      </c>
    </row>
    <row r="514" spans="1:20" x14ac:dyDescent="0.3">
      <c r="A514" s="11" t="s">
        <v>2470</v>
      </c>
      <c r="B514" s="12">
        <v>45495</v>
      </c>
      <c r="C514" s="12" t="s">
        <v>952</v>
      </c>
      <c r="D514" s="12" t="s">
        <v>1560</v>
      </c>
      <c r="E514" s="12" t="s">
        <v>1941</v>
      </c>
      <c r="F514" s="12" t="s">
        <v>1952</v>
      </c>
      <c r="G514" s="17">
        <v>1</v>
      </c>
      <c r="H514" s="20">
        <v>505.23</v>
      </c>
      <c r="I514" s="23">
        <v>0.11</v>
      </c>
      <c r="J514" s="25">
        <v>449.65469999999999</v>
      </c>
      <c r="K514" s="25" t="str">
        <f>VLOOKUP(C514,Table5[#All],8,0)</f>
        <v>Platinum</v>
      </c>
      <c r="L514" s="13" t="str">
        <f>VLOOKUP(C514,Table5[#All],4,0)</f>
        <v>Male</v>
      </c>
      <c r="M514" s="12" t="str">
        <f>VLOOKUP(D514,Table2[#All],2,0)</f>
        <v>Women's Casual Hoodie</v>
      </c>
      <c r="N514" s="12" t="str">
        <f>VLOOKUP(D514,Table2[#All],3)</f>
        <v>Sports</v>
      </c>
      <c r="O514" s="12" t="str">
        <f>VLOOKUP(D514,Table2[#All],4,0)</f>
        <v>Outerwear</v>
      </c>
      <c r="P514" s="12" t="str">
        <f>VLOOKUP(D514,Table2[#All],5,0)</f>
        <v>Sims Inc</v>
      </c>
      <c r="Q514" s="12" t="str">
        <f>VLOOKUP(E514,Table6[#All],2,0)</f>
        <v>Mann-Austin</v>
      </c>
      <c r="R514" s="12" t="str">
        <f>VLOOKUP(E514,Table6[#All],5,0)</f>
        <v>Online</v>
      </c>
      <c r="S514" s="12" t="str">
        <f>VLOOKUP(E514,Table6[#All],3,0)</f>
        <v>East</v>
      </c>
      <c r="T514" s="12" t="str">
        <f>VLOOKUP(E514,Table6[#All],4,0)</f>
        <v>Vasquezborough</v>
      </c>
    </row>
    <row r="515" spans="1:20" x14ac:dyDescent="0.3">
      <c r="A515" s="11" t="s">
        <v>2471</v>
      </c>
      <c r="B515" s="12">
        <v>45735</v>
      </c>
      <c r="C515" s="12" t="s">
        <v>1153</v>
      </c>
      <c r="D515" s="12" t="s">
        <v>1708</v>
      </c>
      <c r="E515" s="12" t="s">
        <v>1932</v>
      </c>
      <c r="F515" s="12" t="s">
        <v>1957</v>
      </c>
      <c r="G515" s="17">
        <v>1</v>
      </c>
      <c r="H515" s="20">
        <v>853.12</v>
      </c>
      <c r="I515" s="23">
        <v>0.19</v>
      </c>
      <c r="J515" s="25">
        <v>691.02719999999999</v>
      </c>
      <c r="K515" s="25" t="str">
        <f>VLOOKUP(C515,Table5[#All],8,0)</f>
        <v>Platinum</v>
      </c>
      <c r="L515" s="13" t="str">
        <f>VLOOKUP(C515,Table5[#All],4,0)</f>
        <v>Female</v>
      </c>
      <c r="M515" s="12" t="str">
        <f>VLOOKUP(D515,Table2[#All],2,0)</f>
        <v>High-Grip Football</v>
      </c>
      <c r="N515" s="12" t="str">
        <f>VLOOKUP(D515,Table2[#All],3)</f>
        <v>Sports</v>
      </c>
      <c r="O515" s="12" t="str">
        <f>VLOOKUP(D515,Table2[#All],4,0)</f>
        <v>Team Sports</v>
      </c>
      <c r="P515" s="12" t="str">
        <f>VLOOKUP(D515,Table2[#All],5,0)</f>
        <v>Bridges, Banks and Cummings</v>
      </c>
      <c r="Q515" s="12" t="str">
        <f>VLOOKUP(E515,Table6[#All],2,0)</f>
        <v>Frederick-Wright</v>
      </c>
      <c r="R515" s="12" t="str">
        <f>VLOOKUP(E515,Table6[#All],5,0)</f>
        <v>Flagship</v>
      </c>
      <c r="S515" s="12" t="str">
        <f>VLOOKUP(E515,Table6[#All],3,0)</f>
        <v>West</v>
      </c>
      <c r="T515" s="12" t="str">
        <f>VLOOKUP(E515,Table6[#All],4,0)</f>
        <v>New Jimmymouth</v>
      </c>
    </row>
    <row r="516" spans="1:20" x14ac:dyDescent="0.3">
      <c r="A516" s="11" t="s">
        <v>2472</v>
      </c>
      <c r="B516" s="12">
        <v>45312</v>
      </c>
      <c r="C516" s="12" t="s">
        <v>449</v>
      </c>
      <c r="D516" s="12" t="s">
        <v>1550</v>
      </c>
      <c r="E516" s="12" t="s">
        <v>1907</v>
      </c>
      <c r="F516" s="12" t="s">
        <v>1954</v>
      </c>
      <c r="G516" s="17">
        <v>4</v>
      </c>
      <c r="H516" s="20">
        <v>191.65</v>
      </c>
      <c r="I516" s="23">
        <v>0.19</v>
      </c>
      <c r="J516" s="25">
        <v>620.94600000000003</v>
      </c>
      <c r="K516" s="25" t="str">
        <f>VLOOKUP(C516,Table5[#All],8,0)</f>
        <v>Silver</v>
      </c>
      <c r="L516" s="13" t="str">
        <f>VLOOKUP(C516,Table5[#All],4,0)</f>
        <v>Female</v>
      </c>
      <c r="M516" s="12" t="str">
        <f>VLOOKUP(D516,Table2[#All],2,0)</f>
        <v>Brother Laser Printer</v>
      </c>
      <c r="N516" s="12" t="s">
        <v>1552</v>
      </c>
      <c r="O516" s="12" t="str">
        <f>VLOOKUP(D516,Table2[#All],4,0)</f>
        <v>Computer</v>
      </c>
      <c r="P516" s="12" t="str">
        <f>VLOOKUP(D516,Table2[#All],5,0)</f>
        <v>Hunt Inc</v>
      </c>
      <c r="Q516" s="12" t="str">
        <f>VLOOKUP(E516,Table6[#All],2,0)</f>
        <v>Martinez-Mullins</v>
      </c>
      <c r="R516" s="12" t="str">
        <f>VLOOKUP(E516,Table6[#All],5,0)</f>
        <v>Online</v>
      </c>
      <c r="S516" s="12" t="str">
        <f>VLOOKUP(E516,Table6[#All],3,0)</f>
        <v>South</v>
      </c>
      <c r="T516" s="12" t="str">
        <f>VLOOKUP(E516,Table6[#All],4,0)</f>
        <v>Williamsfurt</v>
      </c>
    </row>
    <row r="517" spans="1:20" x14ac:dyDescent="0.3">
      <c r="A517" s="11" t="s">
        <v>2473</v>
      </c>
      <c r="B517" s="12">
        <v>45286</v>
      </c>
      <c r="C517" s="12" t="s">
        <v>541</v>
      </c>
      <c r="D517" s="12" t="s">
        <v>1714</v>
      </c>
      <c r="E517" s="12" t="s">
        <v>1894</v>
      </c>
      <c r="F517" s="12" t="s">
        <v>1952</v>
      </c>
      <c r="G517" s="17">
        <v>1</v>
      </c>
      <c r="H517" s="20">
        <v>169.69</v>
      </c>
      <c r="I517" s="23">
        <v>0.22</v>
      </c>
      <c r="J517" s="25">
        <v>132.35820000000001</v>
      </c>
      <c r="K517" s="25" t="str">
        <f>VLOOKUP(C517,Table5[#All],8,0)</f>
        <v>Platinum</v>
      </c>
      <c r="L517" s="13" t="str">
        <f>VLOOKUP(C517,Table5[#All],4,0)</f>
        <v>Female</v>
      </c>
      <c r="M517" s="12" t="str">
        <f>VLOOKUP(D517,Table2[#All],2,0)</f>
        <v>Makeup Brush Set</v>
      </c>
      <c r="N517" s="12" t="str">
        <f>VLOOKUP(D517,Table2[#All],3)</f>
        <v>Beauty</v>
      </c>
      <c r="O517" s="12" t="str">
        <f>VLOOKUP(D517,Table2[#All],4,0)</f>
        <v>Makeup</v>
      </c>
      <c r="P517" s="12" t="str">
        <f>VLOOKUP(D517,Table2[#All],5,0)</f>
        <v>Cook Inc</v>
      </c>
      <c r="Q517" s="12" t="str">
        <f>VLOOKUP(E517,Table6[#All],2,0)</f>
        <v>Johnson-Wright</v>
      </c>
      <c r="R517" s="12" t="str">
        <f>VLOOKUP(E517,Table6[#All],5,0)</f>
        <v>Outlet</v>
      </c>
      <c r="S517" s="12" t="str">
        <f>VLOOKUP(E517,Table6[#All],3,0)</f>
        <v>North</v>
      </c>
      <c r="T517" s="12" t="str">
        <f>VLOOKUP(E517,Table6[#All],4,0)</f>
        <v>Hoodberg</v>
      </c>
    </row>
    <row r="518" spans="1:20" x14ac:dyDescent="0.3">
      <c r="A518" s="11" t="s">
        <v>2474</v>
      </c>
      <c r="B518" s="12">
        <v>45372</v>
      </c>
      <c r="C518" s="12" t="s">
        <v>586</v>
      </c>
      <c r="D518" s="12" t="s">
        <v>1761</v>
      </c>
      <c r="E518" s="12" t="s">
        <v>1927</v>
      </c>
      <c r="F518" s="12" t="s">
        <v>1952</v>
      </c>
      <c r="G518" s="17">
        <v>1</v>
      </c>
      <c r="H518" s="20">
        <v>145.43</v>
      </c>
      <c r="I518" s="23">
        <v>0.08</v>
      </c>
      <c r="J518" s="25">
        <v>133.79560000000001</v>
      </c>
      <c r="K518" s="25" t="str">
        <f>VLOOKUP(C518,Table5[#All],8,0)</f>
        <v>Platinum</v>
      </c>
      <c r="L518" s="13" t="str">
        <f>VLOOKUP(C518,Table5[#All],4,0)</f>
        <v>Male</v>
      </c>
      <c r="M518" s="12" t="str">
        <f>VLOOKUP(D518,Table2[#All],2,0)</f>
        <v>Laptop Cooling Pad</v>
      </c>
      <c r="N518" s="12" t="str">
        <f>VLOOKUP(D518,Table2[#All],3)</f>
        <v>Electronics</v>
      </c>
      <c r="O518" s="12" t="str">
        <f>VLOOKUP(D518,Table2[#All],4,0)</f>
        <v>Computer</v>
      </c>
      <c r="P518" s="12" t="str">
        <f>VLOOKUP(D518,Table2[#All],5,0)</f>
        <v>Murray, Gould and Ware</v>
      </c>
      <c r="Q518" s="12" t="str">
        <f>VLOOKUP(E518,Table6[#All],2,0)</f>
        <v>Mcdonald Inc</v>
      </c>
      <c r="R518" s="12" t="str">
        <f>VLOOKUP(E518,Table6[#All],5,0)</f>
        <v>Outlet</v>
      </c>
      <c r="S518" s="12" t="str">
        <f>VLOOKUP(E518,Table6[#All],3,0)</f>
        <v>South</v>
      </c>
      <c r="T518" s="12" t="str">
        <f>VLOOKUP(E518,Table6[#All],4,0)</f>
        <v>Christopherland</v>
      </c>
    </row>
    <row r="519" spans="1:20" x14ac:dyDescent="0.3">
      <c r="A519" s="11" t="s">
        <v>2475</v>
      </c>
      <c r="B519" s="12">
        <v>45633</v>
      </c>
      <c r="C519" s="12" t="s">
        <v>308</v>
      </c>
      <c r="D519" s="12" t="s">
        <v>1855</v>
      </c>
      <c r="E519" s="12" t="s">
        <v>1922</v>
      </c>
      <c r="F519" s="12" t="s">
        <v>1952</v>
      </c>
      <c r="G519" s="17">
        <v>4</v>
      </c>
      <c r="H519" s="20">
        <v>828.35</v>
      </c>
      <c r="I519" s="23">
        <v>0.17</v>
      </c>
      <c r="J519" s="25">
        <v>2750.1219999999998</v>
      </c>
      <c r="K519" s="25" t="str">
        <f>VLOOKUP(C519,Table5[#All],8,0)</f>
        <v>Platinum</v>
      </c>
      <c r="L519" s="13" t="str">
        <f>VLOOKUP(C519,Table5[#All],4,0)</f>
        <v>Female</v>
      </c>
      <c r="M519" s="12" t="str">
        <f>VLOOKUP(D519,Table2[#All],2,0)</f>
        <v>USB-C Laptop Charger</v>
      </c>
      <c r="N519" s="12" t="str">
        <f>VLOOKUP(D519,Table2[#All],3)</f>
        <v>Electronics</v>
      </c>
      <c r="O519" s="12" t="str">
        <f>VLOOKUP(D519,Table2[#All],4,0)</f>
        <v>Computer</v>
      </c>
      <c r="P519" s="12" t="str">
        <f>VLOOKUP(D519,Table2[#All],5,0)</f>
        <v>Martin LLC</v>
      </c>
      <c r="Q519" s="12" t="str">
        <f>VLOOKUP(E519,Table6[#All],2,0)</f>
        <v>Thomas, Bridges and Harris</v>
      </c>
      <c r="R519" s="12" t="str">
        <f>VLOOKUP(E519,Table6[#All],5,0)</f>
        <v>Online</v>
      </c>
      <c r="S519" s="12" t="str">
        <f>VLOOKUP(E519,Table6[#All],3,0)</f>
        <v>North</v>
      </c>
      <c r="T519" s="12" t="str">
        <f>VLOOKUP(E519,Table6[#All],4,0)</f>
        <v>Sabrinatown</v>
      </c>
    </row>
    <row r="520" spans="1:20" x14ac:dyDescent="0.3">
      <c r="A520" s="11" t="s">
        <v>2476</v>
      </c>
      <c r="B520" s="12">
        <v>45598</v>
      </c>
      <c r="C520" s="12" t="s">
        <v>1144</v>
      </c>
      <c r="D520" s="12" t="s">
        <v>1861</v>
      </c>
      <c r="E520" s="12" t="s">
        <v>1907</v>
      </c>
      <c r="F520" s="12" t="s">
        <v>1954</v>
      </c>
      <c r="G520" s="17">
        <v>3</v>
      </c>
      <c r="H520" s="20">
        <v>268.76</v>
      </c>
      <c r="I520" s="23">
        <v>0.01</v>
      </c>
      <c r="J520" s="25">
        <v>798.21719999999993</v>
      </c>
      <c r="K520" s="25" t="str">
        <f>VLOOKUP(C520,Table5[#All],8,0)</f>
        <v>Gold</v>
      </c>
      <c r="L520" s="13" t="str">
        <f>VLOOKUP(C520,Table5[#All],4,0)</f>
        <v>Male</v>
      </c>
      <c r="M520" s="12" t="str">
        <f>VLOOKUP(D520,Table2[#All],2,0)</f>
        <v>Sports Stopwatch Basic</v>
      </c>
      <c r="N520" s="12" t="str">
        <f>VLOOKUP(D520,Table2[#All],3)</f>
        <v>Sports</v>
      </c>
      <c r="O520" s="12" t="str">
        <f>VLOOKUP(D520,Table2[#All],4,0)</f>
        <v>Accessories</v>
      </c>
      <c r="P520" s="12" t="str">
        <f>VLOOKUP(D520,Table2[#All],5,0)</f>
        <v>Wilson Group</v>
      </c>
      <c r="Q520" s="12" t="str">
        <f>VLOOKUP(E520,Table6[#All],2,0)</f>
        <v>Martinez-Mullins</v>
      </c>
      <c r="R520" s="12" t="str">
        <f>VLOOKUP(E520,Table6[#All],5,0)</f>
        <v>Online</v>
      </c>
      <c r="S520" s="12" t="str">
        <f>VLOOKUP(E520,Table6[#All],3,0)</f>
        <v>South</v>
      </c>
      <c r="T520" s="12" t="str">
        <f>VLOOKUP(E520,Table6[#All],4,0)</f>
        <v>Williamsfurt</v>
      </c>
    </row>
    <row r="521" spans="1:20" x14ac:dyDescent="0.3">
      <c r="A521" s="11" t="s">
        <v>2477</v>
      </c>
      <c r="B521" s="12">
        <v>45495</v>
      </c>
      <c r="C521" s="12" t="s">
        <v>759</v>
      </c>
      <c r="D521" s="12" t="s">
        <v>1840</v>
      </c>
      <c r="E521" s="12" t="s">
        <v>1880</v>
      </c>
      <c r="F521" s="12" t="s">
        <v>1957</v>
      </c>
      <c r="G521" s="17">
        <v>4</v>
      </c>
      <c r="H521" s="20">
        <v>370.09</v>
      </c>
      <c r="I521" s="23">
        <v>0.22</v>
      </c>
      <c r="J521" s="25">
        <v>1154.6808000000001</v>
      </c>
      <c r="K521" s="25" t="str">
        <f>VLOOKUP(C521,Table5[#All],8,0)</f>
        <v>Silver</v>
      </c>
      <c r="L521" s="13" t="str">
        <f>VLOOKUP(C521,Table5[#All],4,0)</f>
        <v>Male</v>
      </c>
      <c r="M521" s="12" t="str">
        <f>VLOOKUP(D521,Table2[#All],2,0)</f>
        <v>Sports Wrist Sweatbands</v>
      </c>
      <c r="N521" s="12" t="str">
        <f>VLOOKUP(D521,Table2[#All],3)</f>
        <v>Sports</v>
      </c>
      <c r="O521" s="12" t="str">
        <f>VLOOKUP(D521,Table2[#All],4,0)</f>
        <v>Accessories</v>
      </c>
      <c r="P521" s="12" t="str">
        <f>VLOOKUP(D521,Table2[#All],5,0)</f>
        <v>Olsen-Daniels</v>
      </c>
      <c r="Q521" s="12" t="str">
        <f>VLOOKUP(E521,Table6[#All],2,0)</f>
        <v>Rivera-Warner</v>
      </c>
      <c r="R521" s="12" t="str">
        <f>VLOOKUP(E521,Table6[#All],5,0)</f>
        <v>Flagship</v>
      </c>
      <c r="S521" s="12" t="str">
        <f>VLOOKUP(E521,Table6[#All],3,0)</f>
        <v>East</v>
      </c>
      <c r="T521" s="12" t="str">
        <f>VLOOKUP(E521,Table6[#All],4,0)</f>
        <v>Washingtonfurt</v>
      </c>
    </row>
    <row r="522" spans="1:20" x14ac:dyDescent="0.3">
      <c r="A522" s="11" t="s">
        <v>2478</v>
      </c>
      <c r="B522" s="12">
        <v>45229</v>
      </c>
      <c r="C522" s="12" t="s">
        <v>819</v>
      </c>
      <c r="D522" s="12" t="s">
        <v>1810</v>
      </c>
      <c r="E522" s="12" t="s">
        <v>1904</v>
      </c>
      <c r="F522" s="12" t="s">
        <v>1954</v>
      </c>
      <c r="G522" s="17">
        <v>3</v>
      </c>
      <c r="H522" s="20">
        <v>679.22</v>
      </c>
      <c r="I522" s="23">
        <v>0.11</v>
      </c>
      <c r="J522" s="25">
        <v>1813.5174</v>
      </c>
      <c r="K522" s="25" t="str">
        <f>VLOOKUP(C522,Table5[#All],8,0)</f>
        <v>Bronze</v>
      </c>
      <c r="L522" s="13" t="str">
        <f>VLOOKUP(C522,Table5[#All],4,0)</f>
        <v>Male</v>
      </c>
      <c r="M522" s="12" t="str">
        <f>VLOOKUP(D522,Table2[#All],2,0)</f>
        <v>Essential Oil Diffuser</v>
      </c>
      <c r="N522" s="12" t="str">
        <f>VLOOKUP(D522,Table2[#All],3)</f>
        <v>Home</v>
      </c>
      <c r="O522" s="12" t="str">
        <f>VLOOKUP(D522,Table2[#All],4,0)</f>
        <v>Decor</v>
      </c>
      <c r="P522" s="12" t="str">
        <f>VLOOKUP(D522,Table2[#All],5,0)</f>
        <v>Hernandez Inc</v>
      </c>
      <c r="Q522" s="12" t="str">
        <f>VLOOKUP(E522,Table6[#All],2,0)</f>
        <v>Benson-Elliott</v>
      </c>
      <c r="R522" s="12" t="str">
        <f>VLOOKUP(E522,Table6[#All],5,0)</f>
        <v>Online</v>
      </c>
      <c r="S522" s="12" t="str">
        <f>VLOOKUP(E522,Table6[#All],3,0)</f>
        <v>East</v>
      </c>
      <c r="T522" s="12" t="str">
        <f>VLOOKUP(E522,Table6[#All],4,0)</f>
        <v>Port Josephberg</v>
      </c>
    </row>
    <row r="523" spans="1:20" x14ac:dyDescent="0.3">
      <c r="A523" s="11" t="s">
        <v>2479</v>
      </c>
      <c r="B523" s="12">
        <v>45433</v>
      </c>
      <c r="C523" s="12" t="s">
        <v>1177</v>
      </c>
      <c r="D523" s="12" t="s">
        <v>1795</v>
      </c>
      <c r="E523" s="12" t="s">
        <v>1880</v>
      </c>
      <c r="F523" s="12" t="s">
        <v>1957</v>
      </c>
      <c r="G523" s="17">
        <v>3</v>
      </c>
      <c r="H523" s="20">
        <v>780.69</v>
      </c>
      <c r="I523" s="23">
        <v>0.1</v>
      </c>
      <c r="J523" s="25">
        <v>2107.8629999999998</v>
      </c>
      <c r="K523" s="25" t="str">
        <f>VLOOKUP(C523,Table5[#All],8,0)</f>
        <v>Gold</v>
      </c>
      <c r="L523" s="13" t="str">
        <f>VLOOKUP(C523,Table5[#All],4,0)</f>
        <v>Female</v>
      </c>
      <c r="M523" s="12" t="str">
        <f>VLOOKUP(D523,Table2[#All],2,0)</f>
        <v>Shin Guards – Adult</v>
      </c>
      <c r="N523" s="12" t="str">
        <f>VLOOKUP(D523,Table2[#All],3)</f>
        <v>Sports</v>
      </c>
      <c r="O523" s="12" t="str">
        <f>VLOOKUP(D523,Table2[#All],4,0)</f>
        <v>Team Sports</v>
      </c>
      <c r="P523" s="12" t="str">
        <f>VLOOKUP(D523,Table2[#All],5,0)</f>
        <v>French Ltd</v>
      </c>
      <c r="Q523" s="12" t="str">
        <f>VLOOKUP(E523,Table6[#All],2,0)</f>
        <v>Rivera-Warner</v>
      </c>
      <c r="R523" s="12" t="str">
        <f>VLOOKUP(E523,Table6[#All],5,0)</f>
        <v>Flagship</v>
      </c>
      <c r="S523" s="12" t="str">
        <f>VLOOKUP(E523,Table6[#All],3,0)</f>
        <v>East</v>
      </c>
      <c r="T523" s="12" t="str">
        <f>VLOOKUP(E523,Table6[#All],4,0)</f>
        <v>Washingtonfurt</v>
      </c>
    </row>
    <row r="524" spans="1:20" x14ac:dyDescent="0.3">
      <c r="A524" s="11" t="s">
        <v>2480</v>
      </c>
      <c r="B524" s="12">
        <v>45766</v>
      </c>
      <c r="C524" s="12" t="s">
        <v>843</v>
      </c>
      <c r="D524" s="12" t="s">
        <v>1699</v>
      </c>
      <c r="E524" s="12" t="s">
        <v>1889</v>
      </c>
      <c r="F524" s="12" t="s">
        <v>1954</v>
      </c>
      <c r="G524" s="17">
        <v>2</v>
      </c>
      <c r="H524" s="20">
        <v>42.97</v>
      </c>
      <c r="I524" s="23">
        <v>0.18</v>
      </c>
      <c r="J524" s="25">
        <v>70.470799999999997</v>
      </c>
      <c r="K524" s="25" t="str">
        <f>VLOOKUP(C524,Table5[#All],8,0)</f>
        <v>Silver</v>
      </c>
      <c r="L524" s="13" t="str">
        <f>VLOOKUP(C524,Table5[#All],4,0)</f>
        <v>Female</v>
      </c>
      <c r="M524" s="12" t="str">
        <f>VLOOKUP(D524,Table2[#All],2,0)</f>
        <v>Smart Home WiFi Camera</v>
      </c>
      <c r="N524" s="12" t="str">
        <f>VLOOKUP(D524,Table2[#All],3)</f>
        <v>Electronics</v>
      </c>
      <c r="O524" s="12" t="str">
        <f>VLOOKUP(D524,Table2[#All],4,0)</f>
        <v>Accessories</v>
      </c>
      <c r="P524" s="12" t="str">
        <f>VLOOKUP(D524,Table2[#All],5,0)</f>
        <v>Holmes LLC</v>
      </c>
      <c r="Q524" s="12" t="str">
        <f>VLOOKUP(E524,Table6[#All],2,0)</f>
        <v>Black-Horn</v>
      </c>
      <c r="R524" s="12" t="str">
        <f>VLOOKUP(E524,Table6[#All],5,0)</f>
        <v>Outlet</v>
      </c>
      <c r="S524" s="12" t="str">
        <f>VLOOKUP(E524,Table6[#All],3,0)</f>
        <v>South</v>
      </c>
      <c r="T524" s="12" t="str">
        <f>VLOOKUP(E524,Table6[#All],4,0)</f>
        <v>North Nancyview</v>
      </c>
    </row>
    <row r="525" spans="1:20" x14ac:dyDescent="0.3">
      <c r="A525" s="11" t="s">
        <v>2481</v>
      </c>
      <c r="B525" s="12">
        <v>45639</v>
      </c>
      <c r="C525" s="12" t="s">
        <v>918</v>
      </c>
      <c r="D525" s="12" t="s">
        <v>1822</v>
      </c>
      <c r="E525" s="12" t="s">
        <v>1880</v>
      </c>
      <c r="F525" s="12" t="s">
        <v>1954</v>
      </c>
      <c r="G525" s="17">
        <v>4</v>
      </c>
      <c r="H525" s="20">
        <v>854.37</v>
      </c>
      <c r="I525" s="23">
        <v>7.0000000000000007E-2</v>
      </c>
      <c r="J525" s="25">
        <v>3178.2564000000002</v>
      </c>
      <c r="K525" s="25" t="str">
        <f>VLOOKUP(C525,Table5[#All],8,0)</f>
        <v>Silver</v>
      </c>
      <c r="L525" s="13" t="str">
        <f>VLOOKUP(C525,Table5[#All],4,0)</f>
        <v>Male</v>
      </c>
      <c r="M525" s="12" t="str">
        <f>VLOOKUP(D525,Table2[#All],2,0)</f>
        <v>Fitness Resistance Bands</v>
      </c>
      <c r="N525" s="12" t="str">
        <f>VLOOKUP(D525,Table2[#All],3)</f>
        <v>Sports</v>
      </c>
      <c r="O525" s="12" t="str">
        <f>VLOOKUP(D525,Table2[#All],4,0)</f>
        <v>Fitness</v>
      </c>
      <c r="P525" s="12" t="str">
        <f>VLOOKUP(D525,Table2[#All],5,0)</f>
        <v>Reese-Watson</v>
      </c>
      <c r="Q525" s="12" t="str">
        <f>VLOOKUP(E525,Table6[#All],2,0)</f>
        <v>Rivera-Warner</v>
      </c>
      <c r="R525" s="12" t="str">
        <f>VLOOKUP(E525,Table6[#All],5,0)</f>
        <v>Flagship</v>
      </c>
      <c r="S525" s="12" t="str">
        <f>VLOOKUP(E525,Table6[#All],3,0)</f>
        <v>East</v>
      </c>
      <c r="T525" s="12" t="str">
        <f>VLOOKUP(E525,Table6[#All],4,0)</f>
        <v>Washingtonfurt</v>
      </c>
    </row>
    <row r="526" spans="1:20" x14ac:dyDescent="0.3">
      <c r="A526" s="11" t="s">
        <v>2482</v>
      </c>
      <c r="B526" s="12">
        <v>45774</v>
      </c>
      <c r="C526" s="12" t="s">
        <v>360</v>
      </c>
      <c r="D526" s="12" t="s">
        <v>1641</v>
      </c>
      <c r="E526" s="12" t="s">
        <v>1932</v>
      </c>
      <c r="F526" s="12" t="s">
        <v>1957</v>
      </c>
      <c r="G526" s="17">
        <v>2</v>
      </c>
      <c r="H526" s="20">
        <v>409.52</v>
      </c>
      <c r="I526" s="23">
        <v>0.06</v>
      </c>
      <c r="J526" s="25">
        <v>769.8975999999999</v>
      </c>
      <c r="K526" s="25" t="str">
        <f>VLOOKUP(C526,Table5[#All],8,0)</f>
        <v>Platinum</v>
      </c>
      <c r="L526" s="13" t="str">
        <f>VLOOKUP(C526,Table5[#All],4,0)</f>
        <v>Female</v>
      </c>
      <c r="M526" s="12" t="str">
        <f>VLOOKUP(D526,Table2[#All],2,0)</f>
        <v>Foldable Camping Chair</v>
      </c>
      <c r="N526" s="12" t="str">
        <f>VLOOKUP(D526,Table2[#All],3)</f>
        <v>Sports</v>
      </c>
      <c r="O526" s="12" t="str">
        <f>VLOOKUP(D526,Table2[#All],4,0)</f>
        <v>Outdoor</v>
      </c>
      <c r="P526" s="12" t="str">
        <f>VLOOKUP(D526,Table2[#All],5,0)</f>
        <v>Cook Ltd</v>
      </c>
      <c r="Q526" s="12" t="str">
        <f>VLOOKUP(E526,Table6[#All],2,0)</f>
        <v>Frederick-Wright</v>
      </c>
      <c r="R526" s="12" t="str">
        <f>VLOOKUP(E526,Table6[#All],5,0)</f>
        <v>Flagship</v>
      </c>
      <c r="S526" s="12" t="str">
        <f>VLOOKUP(E526,Table6[#All],3,0)</f>
        <v>West</v>
      </c>
      <c r="T526" s="12" t="str">
        <f>VLOOKUP(E526,Table6[#All],4,0)</f>
        <v>New Jimmymouth</v>
      </c>
    </row>
    <row r="527" spans="1:20" x14ac:dyDescent="0.3">
      <c r="A527" s="11" t="s">
        <v>2483</v>
      </c>
      <c r="B527" s="12">
        <v>45569</v>
      </c>
      <c r="C527" s="12" t="s">
        <v>553</v>
      </c>
      <c r="D527" s="12" t="s">
        <v>1798</v>
      </c>
      <c r="E527" s="12" t="s">
        <v>1917</v>
      </c>
      <c r="F527" s="12" t="s">
        <v>1952</v>
      </c>
      <c r="G527" s="17">
        <v>2</v>
      </c>
      <c r="H527" s="20">
        <v>407.46</v>
      </c>
      <c r="I527" s="23">
        <v>0.21</v>
      </c>
      <c r="J527" s="25">
        <v>643.78679999999997</v>
      </c>
      <c r="K527" s="25" t="str">
        <f>VLOOKUP(C527,Table5[#All],8,0)</f>
        <v>Silver</v>
      </c>
      <c r="L527" s="13" t="str">
        <f>VLOOKUP(C527,Table5[#All],4,0)</f>
        <v>Female</v>
      </c>
      <c r="M527" s="12" t="str">
        <f>VLOOKUP(D527,Table2[#All],2,0)</f>
        <v>Bluetooth Car Audio System</v>
      </c>
      <c r="N527" s="12" t="str">
        <f>VLOOKUP(D527,Table2[#All],3)</f>
        <v>Electronics</v>
      </c>
      <c r="O527" s="12" t="str">
        <f>VLOOKUP(D527,Table2[#All],4,0)</f>
        <v>Audio</v>
      </c>
      <c r="P527" s="12" t="str">
        <f>VLOOKUP(D527,Table2[#All],5,0)</f>
        <v>Bruce-Bowen</v>
      </c>
      <c r="Q527" s="12" t="str">
        <f>VLOOKUP(E527,Table6[#All],2,0)</f>
        <v>Hill, Wagner and Ballard</v>
      </c>
      <c r="R527" s="12" t="str">
        <f>VLOOKUP(E527,Table6[#All],5,0)</f>
        <v>Online</v>
      </c>
      <c r="S527" s="12" t="str">
        <f>VLOOKUP(E527,Table6[#All],3,0)</f>
        <v>East</v>
      </c>
      <c r="T527" s="12" t="str">
        <f>VLOOKUP(E527,Table6[#All],4,0)</f>
        <v>East Davidville</v>
      </c>
    </row>
    <row r="528" spans="1:20" x14ac:dyDescent="0.3">
      <c r="A528" s="11" t="s">
        <v>2484</v>
      </c>
      <c r="B528" s="12">
        <v>45856</v>
      </c>
      <c r="C528" s="12" t="s">
        <v>745</v>
      </c>
      <c r="D528" s="12" t="s">
        <v>1566</v>
      </c>
      <c r="E528" s="12" t="s">
        <v>1910</v>
      </c>
      <c r="F528" s="12" t="s">
        <v>1954</v>
      </c>
      <c r="G528" s="17">
        <v>1</v>
      </c>
      <c r="H528" s="20">
        <v>728.84</v>
      </c>
      <c r="I528" s="23">
        <v>0.28000000000000003</v>
      </c>
      <c r="J528" s="25">
        <v>524.76480000000004</v>
      </c>
      <c r="K528" s="25" t="str">
        <f>VLOOKUP(C528,Table5[#All],8,0)</f>
        <v>Gold</v>
      </c>
      <c r="L528" s="13" t="str">
        <f>VLOOKUP(C528,Table5[#All],4,0)</f>
        <v>Female</v>
      </c>
      <c r="M528" s="12" t="str">
        <f>VLOOKUP(D528,Table2[#All],2,0)</f>
        <v>Women's Yoga Pants</v>
      </c>
      <c r="N528" s="12" t="str">
        <f>VLOOKUP(D528,Table2[#All],3)</f>
        <v>Electronics</v>
      </c>
      <c r="O528" s="12" t="str">
        <f>VLOOKUP(D528,Table2[#All],4,0)</f>
        <v>Bottoms</v>
      </c>
      <c r="P528" s="12" t="str">
        <f>VLOOKUP(D528,Table2[#All],5,0)</f>
        <v>Gonzales-Davis</v>
      </c>
      <c r="Q528" s="12" t="str">
        <f>VLOOKUP(E528,Table6[#All],2,0)</f>
        <v>Bean, Jones and Park</v>
      </c>
      <c r="R528" s="12" t="str">
        <f>VLOOKUP(E528,Table6[#All],5,0)</f>
        <v>Online</v>
      </c>
      <c r="S528" s="12" t="str">
        <f>VLOOKUP(E528,Table6[#All],3,0)</f>
        <v>West</v>
      </c>
      <c r="T528" s="12" t="str">
        <f>VLOOKUP(E528,Table6[#All],4,0)</f>
        <v>Thompsonborough</v>
      </c>
    </row>
    <row r="529" spans="1:20" x14ac:dyDescent="0.3">
      <c r="A529" s="11" t="s">
        <v>2485</v>
      </c>
      <c r="B529" s="12">
        <v>45362</v>
      </c>
      <c r="C529" s="12" t="s">
        <v>1411</v>
      </c>
      <c r="D529" s="12" t="s">
        <v>1810</v>
      </c>
      <c r="E529" s="12" t="s">
        <v>1904</v>
      </c>
      <c r="F529" s="12" t="s">
        <v>1954</v>
      </c>
      <c r="G529" s="17">
        <v>4</v>
      </c>
      <c r="H529" s="20">
        <v>467.24</v>
      </c>
      <c r="I529" s="23">
        <v>0.08</v>
      </c>
      <c r="J529" s="25">
        <v>1719.4431999999999</v>
      </c>
      <c r="K529" s="25" t="str">
        <f>VLOOKUP(C529,Table5[#All],8,0)</f>
        <v>Platinum</v>
      </c>
      <c r="L529" s="13" t="str">
        <f>VLOOKUP(C529,Table5[#All],4,0)</f>
        <v>Female</v>
      </c>
      <c r="M529" s="12" t="str">
        <f>VLOOKUP(D529,Table2[#All],2,0)</f>
        <v>Essential Oil Diffuser</v>
      </c>
      <c r="N529" s="12" t="str">
        <f>VLOOKUP(D529,Table2[#All],3)</f>
        <v>Home</v>
      </c>
      <c r="O529" s="12" t="str">
        <f>VLOOKUP(D529,Table2[#All],4,0)</f>
        <v>Decor</v>
      </c>
      <c r="P529" s="12" t="str">
        <f>VLOOKUP(D529,Table2[#All],5,0)</f>
        <v>Hernandez Inc</v>
      </c>
      <c r="Q529" s="12" t="str">
        <f>VLOOKUP(E529,Table6[#All],2,0)</f>
        <v>Benson-Elliott</v>
      </c>
      <c r="R529" s="12" t="str">
        <f>VLOOKUP(E529,Table6[#All],5,0)</f>
        <v>Online</v>
      </c>
      <c r="S529" s="12" t="str">
        <f>VLOOKUP(E529,Table6[#All],3,0)</f>
        <v>East</v>
      </c>
      <c r="T529" s="12" t="str">
        <f>VLOOKUP(E529,Table6[#All],4,0)</f>
        <v>Port Josephberg</v>
      </c>
    </row>
    <row r="530" spans="1:20" x14ac:dyDescent="0.3">
      <c r="A530" s="11" t="s">
        <v>2486</v>
      </c>
      <c r="B530" s="12">
        <v>45457</v>
      </c>
      <c r="C530" s="12" t="s">
        <v>336</v>
      </c>
      <c r="D530" s="12" t="s">
        <v>1593</v>
      </c>
      <c r="E530" s="12" t="s">
        <v>1920</v>
      </c>
      <c r="F530" s="12" t="s">
        <v>1954</v>
      </c>
      <c r="G530" s="17">
        <v>1</v>
      </c>
      <c r="H530" s="20">
        <v>57.94</v>
      </c>
      <c r="I530" s="23">
        <v>0.13</v>
      </c>
      <c r="J530" s="25">
        <v>50.407799999999988</v>
      </c>
      <c r="K530" s="25" t="str">
        <f>VLOOKUP(C530,Table5[#All],8,0)</f>
        <v>Platinum</v>
      </c>
      <c r="L530" s="13" t="str">
        <f>VLOOKUP(C530,Table5[#All],4,0)</f>
        <v>Female</v>
      </c>
      <c r="M530" s="12" t="str">
        <f>VLOOKUP(D530,Table2[#All],2,0)</f>
        <v>Ceramic Kitchen Bowl Set</v>
      </c>
      <c r="N530" s="12" t="str">
        <f>VLOOKUP(D530,Table2[#All],3)</f>
        <v>Home</v>
      </c>
      <c r="O530" s="12" t="str">
        <f>VLOOKUP(D530,Table2[#All],4,0)</f>
        <v>Kitchen</v>
      </c>
      <c r="P530" s="12" t="str">
        <f>VLOOKUP(D530,Table2[#All],5,0)</f>
        <v>Hamilton Group</v>
      </c>
      <c r="Q530" s="12" t="str">
        <f>VLOOKUP(E530,Table6[#All],2,0)</f>
        <v>Aguirre-Keller</v>
      </c>
      <c r="R530" s="12" t="str">
        <f>VLOOKUP(E530,Table6[#All],5,0)</f>
        <v>Online</v>
      </c>
      <c r="S530" s="12" t="str">
        <f>VLOOKUP(E530,Table6[#All],3,0)</f>
        <v>South</v>
      </c>
      <c r="T530" s="12" t="str">
        <f>VLOOKUP(E530,Table6[#All],4,0)</f>
        <v>Lake Michael</v>
      </c>
    </row>
    <row r="531" spans="1:20" x14ac:dyDescent="0.3">
      <c r="A531" s="11" t="s">
        <v>2487</v>
      </c>
      <c r="B531" s="12">
        <v>45338</v>
      </c>
      <c r="C531" s="12" t="s">
        <v>1090</v>
      </c>
      <c r="D531" s="12" t="s">
        <v>1721</v>
      </c>
      <c r="E531" s="12" t="s">
        <v>1935</v>
      </c>
      <c r="F531" s="12" t="s">
        <v>1952</v>
      </c>
      <c r="G531" s="17">
        <v>1</v>
      </c>
      <c r="H531" s="20">
        <v>540.1</v>
      </c>
      <c r="I531" s="23">
        <v>0.22</v>
      </c>
      <c r="J531" s="25">
        <v>421.27800000000002</v>
      </c>
      <c r="K531" s="25" t="str">
        <f>VLOOKUP(C531,Table5[#All],8,0)</f>
        <v>Gold</v>
      </c>
      <c r="L531" s="13" t="str">
        <f>VLOOKUP(C531,Table5[#All],4,0)</f>
        <v>Male</v>
      </c>
      <c r="M531" s="12" t="str">
        <f>VLOOKUP(D531,Table2[#All],2,0)</f>
        <v>Men's Roll-On Perfume</v>
      </c>
      <c r="N531" s="12" t="str">
        <f>VLOOKUP(D531,Table2[#All],3)</f>
        <v>Beauty</v>
      </c>
      <c r="O531" s="12" t="str">
        <f>VLOOKUP(D531,Table2[#All],4,0)</f>
        <v>Fragrance</v>
      </c>
      <c r="P531" s="12" t="str">
        <f>VLOOKUP(D531,Table2[#All],5,0)</f>
        <v>Sullivan and Sons</v>
      </c>
      <c r="Q531" s="12" t="str">
        <f>VLOOKUP(E531,Table6[#All],2,0)</f>
        <v>Holloway Ltd</v>
      </c>
      <c r="R531" s="12" t="str">
        <f>VLOOKUP(E531,Table6[#All],5,0)</f>
        <v>Flagship</v>
      </c>
      <c r="S531" s="12" t="str">
        <f>VLOOKUP(E531,Table6[#All],3,0)</f>
        <v>North</v>
      </c>
      <c r="T531" s="12" t="str">
        <f>VLOOKUP(E531,Table6[#All],4,0)</f>
        <v>Bensonhaven</v>
      </c>
    </row>
    <row r="532" spans="1:20" x14ac:dyDescent="0.3">
      <c r="A532" s="11" t="s">
        <v>2488</v>
      </c>
      <c r="B532" s="12">
        <v>45552</v>
      </c>
      <c r="C532" s="12" t="s">
        <v>285</v>
      </c>
      <c r="D532" s="12" t="s">
        <v>1584</v>
      </c>
      <c r="E532" s="12" t="s">
        <v>1941</v>
      </c>
      <c r="F532" s="12" t="s">
        <v>1957</v>
      </c>
      <c r="G532" s="17">
        <v>4</v>
      </c>
      <c r="H532" s="20">
        <v>816.28</v>
      </c>
      <c r="I532" s="23">
        <v>0.15</v>
      </c>
      <c r="J532" s="25">
        <v>2775.3519999999999</v>
      </c>
      <c r="K532" s="25" t="str">
        <f>VLOOKUP(C532,Table5[#All],8,0)</f>
        <v>Gold</v>
      </c>
      <c r="L532" s="13" t="str">
        <f>VLOOKUP(C532,Table5[#All],4,0)</f>
        <v>Male</v>
      </c>
      <c r="M532" s="12" t="str">
        <f>VLOOKUP(D532,Table2[#All],2,0)</f>
        <v>Wireless Bluetooth Earbuds</v>
      </c>
      <c r="N532" s="12" t="str">
        <f>VLOOKUP(D532,Table2[#All],3)</f>
        <v>Home</v>
      </c>
      <c r="O532" s="12" t="str">
        <f>VLOOKUP(D532,Table2[#All],4,0)</f>
        <v>Audio</v>
      </c>
      <c r="P532" s="12" t="str">
        <f>VLOOKUP(D532,Table2[#All],5,0)</f>
        <v>Perez-Johnston</v>
      </c>
      <c r="Q532" s="12" t="str">
        <f>VLOOKUP(E532,Table6[#All],2,0)</f>
        <v>Mann-Austin</v>
      </c>
      <c r="R532" s="12" t="str">
        <f>VLOOKUP(E532,Table6[#All],5,0)</f>
        <v>Online</v>
      </c>
      <c r="S532" s="12" t="str">
        <f>VLOOKUP(E532,Table6[#All],3,0)</f>
        <v>East</v>
      </c>
      <c r="T532" s="12" t="str">
        <f>VLOOKUP(E532,Table6[#All],4,0)</f>
        <v>Vasquezborough</v>
      </c>
    </row>
    <row r="533" spans="1:20" x14ac:dyDescent="0.3">
      <c r="A533" s="11" t="s">
        <v>2489</v>
      </c>
      <c r="B533" s="12">
        <v>45895</v>
      </c>
      <c r="C533" s="12" t="s">
        <v>596</v>
      </c>
      <c r="D533" s="12" t="s">
        <v>1699</v>
      </c>
      <c r="E533" s="12" t="s">
        <v>1910</v>
      </c>
      <c r="F533" s="12" t="s">
        <v>1952</v>
      </c>
      <c r="G533" s="17">
        <v>4</v>
      </c>
      <c r="H533" s="20">
        <v>727.49</v>
      </c>
      <c r="I533" s="23">
        <v>0.11</v>
      </c>
      <c r="J533" s="25">
        <v>2589.8643999999999</v>
      </c>
      <c r="K533" s="25" t="str">
        <f>VLOOKUP(C533,Table5[#All],8,0)</f>
        <v>Bronze</v>
      </c>
      <c r="L533" s="13" t="str">
        <f>VLOOKUP(C533,Table5[#All],4,0)</f>
        <v>Female</v>
      </c>
      <c r="M533" s="12" t="str">
        <f>VLOOKUP(D533,Table2[#All],2,0)</f>
        <v>Smart Home WiFi Camera</v>
      </c>
      <c r="N533" s="12" t="str">
        <f>VLOOKUP(D533,Table2[#All],3)</f>
        <v>Electronics</v>
      </c>
      <c r="O533" s="12" t="str">
        <f>VLOOKUP(D533,Table2[#All],4,0)</f>
        <v>Accessories</v>
      </c>
      <c r="P533" s="12" t="str">
        <f>VLOOKUP(D533,Table2[#All],5,0)</f>
        <v>Holmes LLC</v>
      </c>
      <c r="Q533" s="12" t="str">
        <f>VLOOKUP(E533,Table6[#All],2,0)</f>
        <v>Bean, Jones and Park</v>
      </c>
      <c r="R533" s="12" t="str">
        <f>VLOOKUP(E533,Table6[#All],5,0)</f>
        <v>Online</v>
      </c>
      <c r="S533" s="12" t="str">
        <f>VLOOKUP(E533,Table6[#All],3,0)</f>
        <v>West</v>
      </c>
      <c r="T533" s="12" t="str">
        <f>VLOOKUP(E533,Table6[#All],4,0)</f>
        <v>Thompsonborough</v>
      </c>
    </row>
    <row r="534" spans="1:20" x14ac:dyDescent="0.3">
      <c r="A534" s="11" t="s">
        <v>2490</v>
      </c>
      <c r="B534" s="12">
        <v>45447</v>
      </c>
      <c r="C534" s="12" t="s">
        <v>574</v>
      </c>
      <c r="D534" s="12" t="s">
        <v>1834</v>
      </c>
      <c r="E534" s="12" t="s">
        <v>1925</v>
      </c>
      <c r="F534" s="12" t="s">
        <v>1952</v>
      </c>
      <c r="G534" s="17">
        <v>4</v>
      </c>
      <c r="H534" s="20">
        <v>817.92</v>
      </c>
      <c r="I534" s="23">
        <v>0.21</v>
      </c>
      <c r="J534" s="25">
        <v>2584.6271999999999</v>
      </c>
      <c r="K534" s="25" t="str">
        <f>VLOOKUP(C534,Table5[#All],8,0)</f>
        <v>Platinum</v>
      </c>
      <c r="L534" s="13" t="str">
        <f>VLOOKUP(C534,Table5[#All],4,0)</f>
        <v>Female</v>
      </c>
      <c r="M534" s="12" t="str">
        <f>VLOOKUP(D534,Table2[#All],2,0)</f>
        <v>Kitchen Cutting Board</v>
      </c>
      <c r="N534" s="12" t="str">
        <f>VLOOKUP(D534,Table2[#All],3)</f>
        <v>Home</v>
      </c>
      <c r="O534" s="12" t="str">
        <f>VLOOKUP(D534,Table2[#All],4,0)</f>
        <v>Kitchen</v>
      </c>
      <c r="P534" s="12" t="str">
        <f>VLOOKUP(D534,Table2[#All],5,0)</f>
        <v>Taylor, Dodson and Johnston</v>
      </c>
      <c r="Q534" s="12" t="str">
        <f>VLOOKUP(E534,Table6[#All],2,0)</f>
        <v>Gardner, Humphrey and Contreras</v>
      </c>
      <c r="R534" s="12" t="str">
        <f>VLOOKUP(E534,Table6[#All],5,0)</f>
        <v>Flagship</v>
      </c>
      <c r="S534" s="12" t="str">
        <f>VLOOKUP(E534,Table6[#All],3,0)</f>
        <v>East</v>
      </c>
      <c r="T534" s="12" t="str">
        <f>VLOOKUP(E534,Table6[#All],4,0)</f>
        <v>Johnsonville</v>
      </c>
    </row>
    <row r="535" spans="1:20" x14ac:dyDescent="0.3">
      <c r="A535" s="11" t="s">
        <v>2491</v>
      </c>
      <c r="B535" s="12">
        <v>45578</v>
      </c>
      <c r="C535" s="12" t="s">
        <v>1033</v>
      </c>
      <c r="D535" s="12" t="s">
        <v>1686</v>
      </c>
      <c r="E535" s="12" t="s">
        <v>1907</v>
      </c>
      <c r="F535" s="12" t="s">
        <v>1957</v>
      </c>
      <c r="G535" s="17">
        <v>2</v>
      </c>
      <c r="H535" s="20">
        <v>358.45</v>
      </c>
      <c r="I535" s="23">
        <v>7.0000000000000007E-2</v>
      </c>
      <c r="J535" s="25">
        <v>666.71699999999998</v>
      </c>
      <c r="K535" s="25" t="str">
        <f>VLOOKUP(C535,Table5[#All],8,0)</f>
        <v>Bronze</v>
      </c>
      <c r="L535" s="13" t="str">
        <f>VLOOKUP(C535,Table5[#All],4,0)</f>
        <v>Male</v>
      </c>
      <c r="M535" s="12" t="str">
        <f>VLOOKUP(D535,Table2[#All],2,0)</f>
        <v>Sports Water Hydration Pack</v>
      </c>
      <c r="N535" s="12" t="str">
        <f>VLOOKUP(D535,Table2[#All],3)</f>
        <v>Sports</v>
      </c>
      <c r="O535" s="12" t="str">
        <f>VLOOKUP(D535,Table2[#All],4,0)</f>
        <v>Outdoor</v>
      </c>
      <c r="P535" s="12" t="str">
        <f>VLOOKUP(D535,Table2[#All],5,0)</f>
        <v>Sims-Smith</v>
      </c>
      <c r="Q535" s="12" t="str">
        <f>VLOOKUP(E535,Table6[#All],2,0)</f>
        <v>Martinez-Mullins</v>
      </c>
      <c r="R535" s="12" t="str">
        <f>VLOOKUP(E535,Table6[#All],5,0)</f>
        <v>Online</v>
      </c>
      <c r="S535" s="12" t="str">
        <f>VLOOKUP(E535,Table6[#All],3,0)</f>
        <v>South</v>
      </c>
      <c r="T535" s="12" t="str">
        <f>VLOOKUP(E535,Table6[#All],4,0)</f>
        <v>Williamsfurt</v>
      </c>
    </row>
    <row r="536" spans="1:20" x14ac:dyDescent="0.3">
      <c r="A536" s="11" t="s">
        <v>2492</v>
      </c>
      <c r="B536" s="12">
        <v>45697</v>
      </c>
      <c r="C536" s="12" t="s">
        <v>664</v>
      </c>
      <c r="D536" s="12" t="s">
        <v>1837</v>
      </c>
      <c r="E536" s="12" t="s">
        <v>1914</v>
      </c>
      <c r="F536" s="12" t="s">
        <v>1957</v>
      </c>
      <c r="G536" s="17">
        <v>1</v>
      </c>
      <c r="H536" s="20">
        <v>972.06</v>
      </c>
      <c r="I536" s="23">
        <v>0.3</v>
      </c>
      <c r="J536" s="25">
        <v>680.44199999999989</v>
      </c>
      <c r="K536" s="25" t="str">
        <f>VLOOKUP(C536,Table5[#All],8,0)</f>
        <v>Bronze</v>
      </c>
      <c r="L536" s="13" t="str">
        <f>VLOOKUP(C536,Table5[#All],4,0)</f>
        <v>Female</v>
      </c>
      <c r="M536" s="12" t="str">
        <f>VLOOKUP(D536,Table2[#All],2,0)</f>
        <v>LED Bedside Lamp</v>
      </c>
      <c r="N536" s="12" t="str">
        <f>VLOOKUP(D536,Table2[#All],3)</f>
        <v>Home</v>
      </c>
      <c r="O536" s="12" t="str">
        <f>VLOOKUP(D536,Table2[#All],4,0)</f>
        <v>Lighting</v>
      </c>
      <c r="P536" s="12" t="str">
        <f>VLOOKUP(D536,Table2[#All],5,0)</f>
        <v>Aguilar, Horton and Lewis</v>
      </c>
      <c r="Q536" s="12" t="str">
        <f>VLOOKUP(E536,Table6[#All],2,0)</f>
        <v>Moore, Padilla and Butler</v>
      </c>
      <c r="R536" s="12" t="str">
        <f>VLOOKUP(E536,Table6[#All],5,0)</f>
        <v>Flagship</v>
      </c>
      <c r="S536" s="12" t="str">
        <f>VLOOKUP(E536,Table6[#All],3,0)</f>
        <v>South</v>
      </c>
      <c r="T536" s="12" t="str">
        <f>VLOOKUP(E536,Table6[#All],4,0)</f>
        <v>East Johnstad</v>
      </c>
    </row>
    <row r="537" spans="1:20" x14ac:dyDescent="0.3">
      <c r="A537" s="11" t="s">
        <v>2493</v>
      </c>
      <c r="B537" s="12">
        <v>45281</v>
      </c>
      <c r="C537" s="12" t="s">
        <v>134</v>
      </c>
      <c r="D537" s="12" t="s">
        <v>1991</v>
      </c>
      <c r="E537" s="12" t="s">
        <v>1880</v>
      </c>
      <c r="F537" s="12" t="s">
        <v>1954</v>
      </c>
      <c r="G537" s="17">
        <v>1</v>
      </c>
      <c r="H537" s="20">
        <v>791.36</v>
      </c>
      <c r="I537" s="23">
        <v>0.06</v>
      </c>
      <c r="J537" s="25">
        <v>743.87839999999994</v>
      </c>
      <c r="K537" s="25" t="str">
        <f>VLOOKUP(C537,Table5[#All],8,0)</f>
        <v>Gold</v>
      </c>
      <c r="L537" s="13" t="str">
        <f>VLOOKUP(C537,Table5[#All],4,0)</f>
        <v>Female</v>
      </c>
      <c r="M537" s="12" t="str">
        <f>VLOOKUP(D537,Table2[#All],2,0)</f>
        <v>Beard Grooming Kit</v>
      </c>
      <c r="N537" s="12" t="str">
        <f>VLOOKUP(D537,Table2[#All],3)</f>
        <v>Beauty</v>
      </c>
      <c r="O537" s="12" t="str">
        <f>VLOOKUP(D537,Table2[#All],4,0)</f>
        <v>Grooming</v>
      </c>
      <c r="P537" s="12" t="str">
        <f>VLOOKUP(D537,Table2[#All],5,0)</f>
        <v>Erickson-Green</v>
      </c>
      <c r="Q537" s="12" t="str">
        <f>VLOOKUP(E537,Table6[#All],2,0)</f>
        <v>Rivera-Warner</v>
      </c>
      <c r="R537" s="12" t="str">
        <f>VLOOKUP(E537,Table6[#All],5,0)</f>
        <v>Flagship</v>
      </c>
      <c r="S537" s="12" t="str">
        <f>VLOOKUP(E537,Table6[#All],3,0)</f>
        <v>East</v>
      </c>
      <c r="T537" s="12" t="str">
        <f>VLOOKUP(E537,Table6[#All],4,0)</f>
        <v>Washingtonfurt</v>
      </c>
    </row>
    <row r="538" spans="1:20" x14ac:dyDescent="0.3">
      <c r="A538" s="11" t="s">
        <v>2494</v>
      </c>
      <c r="B538" s="12">
        <v>45855</v>
      </c>
      <c r="C538" s="12" t="s">
        <v>1000</v>
      </c>
      <c r="D538" s="12" t="s">
        <v>1767</v>
      </c>
      <c r="E538" s="12" t="s">
        <v>1901</v>
      </c>
      <c r="F538" s="12" t="s">
        <v>1957</v>
      </c>
      <c r="G538" s="17">
        <v>4</v>
      </c>
      <c r="H538" s="20">
        <v>839.65</v>
      </c>
      <c r="I538" s="23">
        <v>0.26</v>
      </c>
      <c r="J538" s="25">
        <v>2485.364</v>
      </c>
      <c r="K538" s="25" t="str">
        <f>VLOOKUP(C538,Table5[#All],8,0)</f>
        <v>Silver</v>
      </c>
      <c r="L538" s="13" t="str">
        <f>VLOOKUP(C538,Table5[#All],4,0)</f>
        <v>Female</v>
      </c>
      <c r="M538" s="12" t="str">
        <f>VLOOKUP(D538,Table2[#All],2,0)</f>
        <v>Matte Lipstick Set</v>
      </c>
      <c r="N538" s="12" t="str">
        <f>VLOOKUP(D538,Table2[#All],3)</f>
        <v>Beauty</v>
      </c>
      <c r="O538" s="12" t="str">
        <f>VLOOKUP(D538,Table2[#All],4,0)</f>
        <v>Makeup</v>
      </c>
      <c r="P538" s="12" t="str">
        <f>VLOOKUP(D538,Table2[#All],5,0)</f>
        <v>Zhang Inc</v>
      </c>
      <c r="Q538" s="12" t="str">
        <f>VLOOKUP(E538,Table6[#All],2,0)</f>
        <v>Gray Ltd</v>
      </c>
      <c r="R538" s="12" t="str">
        <f>VLOOKUP(E538,Table6[#All],5,0)</f>
        <v>Outlet</v>
      </c>
      <c r="S538" s="12" t="str">
        <f>VLOOKUP(E538,Table6[#All],3,0)</f>
        <v>North</v>
      </c>
      <c r="T538" s="12" t="str">
        <f>VLOOKUP(E538,Table6[#All],4,0)</f>
        <v>New Michaelchester</v>
      </c>
    </row>
    <row r="539" spans="1:20" x14ac:dyDescent="0.3">
      <c r="A539" s="11" t="s">
        <v>2495</v>
      </c>
      <c r="B539" s="12">
        <v>45793</v>
      </c>
      <c r="C539" s="12" t="s">
        <v>825</v>
      </c>
      <c r="D539" s="12" t="s">
        <v>1792</v>
      </c>
      <c r="E539" s="12" t="s">
        <v>1889</v>
      </c>
      <c r="F539" s="12" t="s">
        <v>1957</v>
      </c>
      <c r="G539" s="17">
        <v>2</v>
      </c>
      <c r="H539" s="20">
        <v>245.52</v>
      </c>
      <c r="I539" s="23">
        <v>0.11</v>
      </c>
      <c r="J539" s="25">
        <v>437.0256</v>
      </c>
      <c r="K539" s="25" t="str">
        <f>VLOOKUP(C539,Table5[#All],8,0)</f>
        <v>Gold</v>
      </c>
      <c r="L539" s="13" t="str">
        <f>VLOOKUP(C539,Table5[#All],4,0)</f>
        <v>Male</v>
      </c>
      <c r="M539" s="12" t="str">
        <f>VLOOKUP(D539,Table2[#All],2,0)</f>
        <v>Professional Jump Rope</v>
      </c>
      <c r="N539" s="12" t="str">
        <f>VLOOKUP(D539,Table2[#All],3)</f>
        <v>Sports</v>
      </c>
      <c r="O539" s="12" t="str">
        <f>VLOOKUP(D539,Table2[#All],4,0)</f>
        <v>Fitness</v>
      </c>
      <c r="P539" s="12" t="str">
        <f>VLOOKUP(D539,Table2[#All],5,0)</f>
        <v>Davis PLC</v>
      </c>
      <c r="Q539" s="12" t="str">
        <f>VLOOKUP(E539,Table6[#All],2,0)</f>
        <v>Black-Horn</v>
      </c>
      <c r="R539" s="12" t="str">
        <f>VLOOKUP(E539,Table6[#All],5,0)</f>
        <v>Outlet</v>
      </c>
      <c r="S539" s="12" t="str">
        <f>VLOOKUP(E539,Table6[#All],3,0)</f>
        <v>South</v>
      </c>
      <c r="T539" s="12" t="str">
        <f>VLOOKUP(E539,Table6[#All],4,0)</f>
        <v>North Nancyview</v>
      </c>
    </row>
    <row r="540" spans="1:20" x14ac:dyDescent="0.3">
      <c r="A540" s="11" t="s">
        <v>2496</v>
      </c>
      <c r="B540" s="12">
        <v>45881</v>
      </c>
      <c r="C540" s="12" t="s">
        <v>1222</v>
      </c>
      <c r="D540" s="12" t="s">
        <v>1822</v>
      </c>
      <c r="E540" s="12" t="s">
        <v>1910</v>
      </c>
      <c r="F540" s="12" t="s">
        <v>1954</v>
      </c>
      <c r="G540" s="17">
        <v>3</v>
      </c>
      <c r="H540" s="20">
        <v>787.91</v>
      </c>
      <c r="I540" s="23">
        <v>0.06</v>
      </c>
      <c r="J540" s="25">
        <v>2221.9061999999999</v>
      </c>
      <c r="K540" s="25" t="str">
        <f>VLOOKUP(C540,Table5[#All],8,0)</f>
        <v>Platinum</v>
      </c>
      <c r="L540" s="13" t="str">
        <f>VLOOKUP(C540,Table5[#All],4,0)</f>
        <v>Male</v>
      </c>
      <c r="M540" s="12" t="str">
        <f>VLOOKUP(D540,Table2[#All],2,0)</f>
        <v>Fitness Resistance Bands</v>
      </c>
      <c r="N540" s="12" t="str">
        <f>VLOOKUP(D540,Table2[#All],3)</f>
        <v>Sports</v>
      </c>
      <c r="O540" s="12" t="str">
        <f>VLOOKUP(D540,Table2[#All],4,0)</f>
        <v>Fitness</v>
      </c>
      <c r="P540" s="12" t="str">
        <f>VLOOKUP(D540,Table2[#All],5,0)</f>
        <v>Reese-Watson</v>
      </c>
      <c r="Q540" s="12" t="str">
        <f>VLOOKUP(E540,Table6[#All],2,0)</f>
        <v>Bean, Jones and Park</v>
      </c>
      <c r="R540" s="12" t="str">
        <f>VLOOKUP(E540,Table6[#All],5,0)</f>
        <v>Online</v>
      </c>
      <c r="S540" s="12" t="str">
        <f>VLOOKUP(E540,Table6[#All],3,0)</f>
        <v>West</v>
      </c>
      <c r="T540" s="12" t="str">
        <f>VLOOKUP(E540,Table6[#All],4,0)</f>
        <v>Thompsonborough</v>
      </c>
    </row>
    <row r="541" spans="1:20" x14ac:dyDescent="0.3">
      <c r="A541" s="11" t="s">
        <v>2497</v>
      </c>
      <c r="B541" s="12">
        <v>45890</v>
      </c>
      <c r="C541" s="12" t="s">
        <v>206</v>
      </c>
      <c r="D541" s="12" t="s">
        <v>1801</v>
      </c>
      <c r="E541" s="12" t="s">
        <v>1897</v>
      </c>
      <c r="F541" s="12" t="s">
        <v>1952</v>
      </c>
      <c r="G541" s="17">
        <v>2</v>
      </c>
      <c r="H541" s="20">
        <v>709.17</v>
      </c>
      <c r="I541" s="23">
        <v>0.22</v>
      </c>
      <c r="J541" s="25">
        <v>1106.3052</v>
      </c>
      <c r="K541" s="25" t="str">
        <f>VLOOKUP(C541,Table5[#All],8,0)</f>
        <v>Gold</v>
      </c>
      <c r="L541" s="13" t="str">
        <f>VLOOKUP(C541,Table5[#All],4,0)</f>
        <v>Female</v>
      </c>
      <c r="M541" s="12" t="str">
        <f>VLOOKUP(D541,Table2[#All],2,0)</f>
        <v>Women's Ankle Boots</v>
      </c>
      <c r="N541" s="12" t="str">
        <f>VLOOKUP(D541,Table2[#All],3)</f>
        <v>Clothing</v>
      </c>
      <c r="O541" s="12" t="str">
        <f>VLOOKUP(D541,Table2[#All],4,0)</f>
        <v>Footwear</v>
      </c>
      <c r="P541" s="12" t="str">
        <f>VLOOKUP(D541,Table2[#All],5,0)</f>
        <v>Poole PLC</v>
      </c>
      <c r="Q541" s="12" t="str">
        <f>VLOOKUP(E541,Table6[#All],2,0)</f>
        <v>Alexander Group</v>
      </c>
      <c r="R541" s="12" t="str">
        <f>VLOOKUP(E541,Table6[#All],5,0)</f>
        <v>Online</v>
      </c>
      <c r="S541" s="12" t="str">
        <f>VLOOKUP(E541,Table6[#All],3,0)</f>
        <v>South</v>
      </c>
      <c r="T541" s="12" t="str">
        <f>VLOOKUP(E541,Table6[#All],4,0)</f>
        <v>Port Sharon</v>
      </c>
    </row>
    <row r="542" spans="1:20" x14ac:dyDescent="0.3">
      <c r="A542" s="11" t="s">
        <v>2498</v>
      </c>
      <c r="B542" s="12">
        <v>45251</v>
      </c>
      <c r="C542" s="12" t="s">
        <v>765</v>
      </c>
      <c r="D542" s="12" t="s">
        <v>1849</v>
      </c>
      <c r="E542" s="12" t="s">
        <v>1907</v>
      </c>
      <c r="F542" s="12" t="s">
        <v>1952</v>
      </c>
      <c r="G542" s="17">
        <v>2</v>
      </c>
      <c r="H542" s="20">
        <v>533.91999999999996</v>
      </c>
      <c r="I542" s="23">
        <v>0.13</v>
      </c>
      <c r="J542" s="25">
        <v>929.02079999999989</v>
      </c>
      <c r="K542" s="25" t="str">
        <f>VLOOKUP(C542,Table5[#All],8,0)</f>
        <v>Bronze</v>
      </c>
      <c r="L542" s="13" t="str">
        <f>VLOOKUP(C542,Table5[#All],4,0)</f>
        <v>Female</v>
      </c>
      <c r="M542" s="12" t="str">
        <f>VLOOKUP(D542,Table2[#All],2,0)</f>
        <v>Women's High Heels</v>
      </c>
      <c r="N542" s="12" t="str">
        <f>VLOOKUP(D542,Table2[#All],3)</f>
        <v>Clothing</v>
      </c>
      <c r="O542" s="12" t="str">
        <f>VLOOKUP(D542,Table2[#All],4,0)</f>
        <v>Footwear</v>
      </c>
      <c r="P542" s="12" t="str">
        <f>VLOOKUP(D542,Table2[#All],5,0)</f>
        <v>Smith-Charles</v>
      </c>
      <c r="Q542" s="12" t="str">
        <f>VLOOKUP(E542,Table6[#All],2,0)</f>
        <v>Martinez-Mullins</v>
      </c>
      <c r="R542" s="12" t="str">
        <f>VLOOKUP(E542,Table6[#All],5,0)</f>
        <v>Online</v>
      </c>
      <c r="S542" s="12" t="str">
        <f>VLOOKUP(E542,Table6[#All],3,0)</f>
        <v>South</v>
      </c>
      <c r="T542" s="12" t="str">
        <f>VLOOKUP(E542,Table6[#All],4,0)</f>
        <v>Williamsfurt</v>
      </c>
    </row>
    <row r="543" spans="1:20" x14ac:dyDescent="0.3">
      <c r="A543" s="11" t="s">
        <v>2499</v>
      </c>
      <c r="B543" s="12">
        <v>45695</v>
      </c>
      <c r="C543" s="12" t="s">
        <v>1521</v>
      </c>
      <c r="D543" s="12" t="s">
        <v>1699</v>
      </c>
      <c r="E543" s="12" t="s">
        <v>1880</v>
      </c>
      <c r="F543" s="12" t="s">
        <v>1957</v>
      </c>
      <c r="G543" s="17">
        <v>1</v>
      </c>
      <c r="H543" s="20">
        <v>878.84</v>
      </c>
      <c r="I543" s="23">
        <v>0.28000000000000003</v>
      </c>
      <c r="J543" s="25">
        <v>632.76480000000004</v>
      </c>
      <c r="K543" s="25" t="str">
        <f>VLOOKUP(C543,Table5[#All],8,0)</f>
        <v>Platinum</v>
      </c>
      <c r="L543" s="13" t="str">
        <f>VLOOKUP(C543,Table5[#All],4,0)</f>
        <v>Female</v>
      </c>
      <c r="M543" s="12" t="str">
        <f>VLOOKUP(D543,Table2[#All],2,0)</f>
        <v>Smart Home WiFi Camera</v>
      </c>
      <c r="N543" s="12" t="str">
        <f>VLOOKUP(D543,Table2[#All],3)</f>
        <v>Electronics</v>
      </c>
      <c r="O543" s="12" t="str">
        <f>VLOOKUP(D543,Table2[#All],4,0)</f>
        <v>Accessories</v>
      </c>
      <c r="P543" s="12" t="str">
        <f>VLOOKUP(D543,Table2[#All],5,0)</f>
        <v>Holmes LLC</v>
      </c>
      <c r="Q543" s="12" t="str">
        <f>VLOOKUP(E543,Table6[#All],2,0)</f>
        <v>Rivera-Warner</v>
      </c>
      <c r="R543" s="12" t="str">
        <f>VLOOKUP(E543,Table6[#All],5,0)</f>
        <v>Flagship</v>
      </c>
      <c r="S543" s="12" t="str">
        <f>VLOOKUP(E543,Table6[#All],3,0)</f>
        <v>East</v>
      </c>
      <c r="T543" s="12" t="str">
        <f>VLOOKUP(E543,Table6[#All],4,0)</f>
        <v>Washingtonfurt</v>
      </c>
    </row>
    <row r="544" spans="1:20" x14ac:dyDescent="0.3">
      <c r="A544" s="11" t="s">
        <v>2500</v>
      </c>
      <c r="B544" s="12">
        <v>45287</v>
      </c>
      <c r="C544" s="12" t="s">
        <v>673</v>
      </c>
      <c r="D544" s="12" t="s">
        <v>1705</v>
      </c>
      <c r="E544" s="12" t="s">
        <v>1932</v>
      </c>
      <c r="F544" s="12" t="s">
        <v>1952</v>
      </c>
      <c r="G544" s="17">
        <v>1</v>
      </c>
      <c r="H544" s="20">
        <v>442.36</v>
      </c>
      <c r="I544" s="23">
        <v>0.14000000000000001</v>
      </c>
      <c r="J544" s="25">
        <v>380.42959999999999</v>
      </c>
      <c r="K544" s="25" t="str">
        <f>VLOOKUP(C544,Table5[#All],8,0)</f>
        <v>Platinum</v>
      </c>
      <c r="L544" s="13" t="str">
        <f>VLOOKUP(C544,Table5[#All],4,0)</f>
        <v>Male</v>
      </c>
      <c r="M544" s="12" t="str">
        <f>VLOOKUP(D544,Table2[#All],2,0)</f>
        <v>Adjustable Jump Rope</v>
      </c>
      <c r="N544" s="12" t="str">
        <f>VLOOKUP(D544,Table2[#All],3)</f>
        <v>Sports</v>
      </c>
      <c r="O544" s="12" t="str">
        <f>VLOOKUP(D544,Table2[#All],4,0)</f>
        <v>Fitness</v>
      </c>
      <c r="P544" s="12" t="str">
        <f>VLOOKUP(D544,Table2[#All],5,0)</f>
        <v>Cox Inc</v>
      </c>
      <c r="Q544" s="12" t="str">
        <f>VLOOKUP(E544,Table6[#All],2,0)</f>
        <v>Frederick-Wright</v>
      </c>
      <c r="R544" s="12" t="str">
        <f>VLOOKUP(E544,Table6[#All],5,0)</f>
        <v>Flagship</v>
      </c>
      <c r="S544" s="12" t="str">
        <f>VLOOKUP(E544,Table6[#All],3,0)</f>
        <v>West</v>
      </c>
      <c r="T544" s="12" t="str">
        <f>VLOOKUP(E544,Table6[#All],4,0)</f>
        <v>New Jimmymouth</v>
      </c>
    </row>
    <row r="545" spans="1:20" x14ac:dyDescent="0.3">
      <c r="A545" s="11" t="s">
        <v>2501</v>
      </c>
      <c r="B545" s="12">
        <v>45711</v>
      </c>
      <c r="C545" s="12" t="s">
        <v>1057</v>
      </c>
      <c r="D545" s="12" t="s">
        <v>1676</v>
      </c>
      <c r="E545" s="12" t="s">
        <v>1904</v>
      </c>
      <c r="F545" s="12" t="s">
        <v>1957</v>
      </c>
      <c r="G545" s="17">
        <v>1</v>
      </c>
      <c r="H545" s="20">
        <v>763.34</v>
      </c>
      <c r="I545" s="23">
        <v>0.11</v>
      </c>
      <c r="J545" s="25">
        <v>679.37260000000003</v>
      </c>
      <c r="K545" s="25" t="str">
        <f>VLOOKUP(C545,Table5[#All],8,0)</f>
        <v>Gold</v>
      </c>
      <c r="L545" s="13" t="str">
        <f>VLOOKUP(C545,Table5[#All],4,0)</f>
        <v>Female</v>
      </c>
      <c r="M545" s="12" t="str">
        <f>VLOOKUP(D545,Table2[#All],2,0)</f>
        <v>Bedroom Table Lamp</v>
      </c>
      <c r="N545" s="12" t="str">
        <f>VLOOKUP(D545,Table2[#All],3)</f>
        <v>Home</v>
      </c>
      <c r="O545" s="12" t="str">
        <f>VLOOKUP(D545,Table2[#All],4,0)</f>
        <v>Lighting</v>
      </c>
      <c r="P545" s="12" t="str">
        <f>VLOOKUP(D545,Table2[#All],5,0)</f>
        <v>Jones LLC</v>
      </c>
      <c r="Q545" s="12" t="str">
        <f>VLOOKUP(E545,Table6[#All],2,0)</f>
        <v>Benson-Elliott</v>
      </c>
      <c r="R545" s="12" t="str">
        <f>VLOOKUP(E545,Table6[#All],5,0)</f>
        <v>Online</v>
      </c>
      <c r="S545" s="12" t="str">
        <f>VLOOKUP(E545,Table6[#All],3,0)</f>
        <v>East</v>
      </c>
      <c r="T545" s="12" t="str">
        <f>VLOOKUP(E545,Table6[#All],4,0)</f>
        <v>Port Josephberg</v>
      </c>
    </row>
    <row r="546" spans="1:20" x14ac:dyDescent="0.3">
      <c r="A546" s="11" t="s">
        <v>2502</v>
      </c>
      <c r="B546" s="12">
        <v>45842</v>
      </c>
      <c r="C546" s="12" t="s">
        <v>559</v>
      </c>
      <c r="D546" s="12" t="s">
        <v>1752</v>
      </c>
      <c r="E546" s="12" t="s">
        <v>1938</v>
      </c>
      <c r="F546" s="12" t="s">
        <v>1957</v>
      </c>
      <c r="G546" s="17">
        <v>3</v>
      </c>
      <c r="H546" s="20">
        <v>178.22</v>
      </c>
      <c r="I546" s="23">
        <v>0.15</v>
      </c>
      <c r="J546" s="25">
        <v>454.46100000000001</v>
      </c>
      <c r="K546" s="25" t="str">
        <f>VLOOKUP(C546,Table5[#All],8,0)</f>
        <v>Silver</v>
      </c>
      <c r="L546" s="13" t="str">
        <f>VLOOKUP(C546,Table5[#All],4,0)</f>
        <v>Female</v>
      </c>
      <c r="M546" s="12" t="str">
        <f>VLOOKUP(D546,Table2[#All],2,0)</f>
        <v>Men's Hair Styling Gel</v>
      </c>
      <c r="N546" s="12" t="str">
        <f>VLOOKUP(D546,Table2[#All],3)</f>
        <v>Beauty</v>
      </c>
      <c r="O546" s="12" t="str">
        <f>VLOOKUP(D546,Table2[#All],4,0)</f>
        <v>Haircare</v>
      </c>
      <c r="P546" s="12" t="str">
        <f>VLOOKUP(D546,Table2[#All],5,0)</f>
        <v>Cline-Mccarthy</v>
      </c>
      <c r="Q546" s="12" t="str">
        <f>VLOOKUP(E546,Table6[#All],2,0)</f>
        <v>Guerrero-Schmitt</v>
      </c>
      <c r="R546" s="12" t="str">
        <f>VLOOKUP(E546,Table6[#All],5,0)</f>
        <v>Flagship</v>
      </c>
      <c r="S546" s="12" t="str">
        <f>VLOOKUP(E546,Table6[#All],3,0)</f>
        <v>East</v>
      </c>
      <c r="T546" s="12" t="str">
        <f>VLOOKUP(E546,Table6[#All],4,0)</f>
        <v>East Stevechester</v>
      </c>
    </row>
    <row r="547" spans="1:20" x14ac:dyDescent="0.3">
      <c r="A547" s="11" t="s">
        <v>2503</v>
      </c>
      <c r="B547" s="12">
        <v>45255</v>
      </c>
      <c r="C547" s="12" t="s">
        <v>370</v>
      </c>
      <c r="D547" s="12" t="s">
        <v>1648</v>
      </c>
      <c r="E547" s="12" t="s">
        <v>1885</v>
      </c>
      <c r="F547" s="12" t="s">
        <v>1954</v>
      </c>
      <c r="G547" s="17">
        <v>4</v>
      </c>
      <c r="H547" s="20">
        <v>90.32</v>
      </c>
      <c r="I547" s="23">
        <v>0.08</v>
      </c>
      <c r="J547" s="25">
        <v>332.37759999999997</v>
      </c>
      <c r="K547" s="25" t="str">
        <f>VLOOKUP(C547,Table5[#All],8,0)</f>
        <v>Bronze</v>
      </c>
      <c r="L547" s="13" t="str">
        <f>VLOOKUP(C547,Table5[#All],4,0)</f>
        <v>Male</v>
      </c>
      <c r="M547" s="12" t="str">
        <f>VLOOKUP(D547,Table2[#All],2,0)</f>
        <v>Wireless Bluetooth Speaker</v>
      </c>
      <c r="N547" s="12" t="str">
        <f>VLOOKUP(D547,Table2[#All],3)</f>
        <v>Electronics</v>
      </c>
      <c r="O547" s="12" t="str">
        <f>VLOOKUP(D547,Table2[#All],4,0)</f>
        <v>Audio</v>
      </c>
      <c r="P547" s="12" t="str">
        <f>VLOOKUP(D547,Table2[#All],5,0)</f>
        <v>Reed-Schmidt</v>
      </c>
      <c r="Q547" s="12" t="str">
        <f>VLOOKUP(E547,Table6[#All],2,0)</f>
        <v>Martinez, Adkins and Johnson</v>
      </c>
      <c r="R547" s="12" t="str">
        <f>VLOOKUP(E547,Table6[#All],5,0)</f>
        <v>Flagship</v>
      </c>
      <c r="S547" s="12" t="str">
        <f>VLOOKUP(E547,Table6[#All],3,0)</f>
        <v>North</v>
      </c>
      <c r="T547" s="12" t="str">
        <f>VLOOKUP(E547,Table6[#All],4,0)</f>
        <v>Danielmouth</v>
      </c>
    </row>
    <row r="548" spans="1:20" x14ac:dyDescent="0.3">
      <c r="A548" s="11" t="s">
        <v>2504</v>
      </c>
      <c r="B548" s="12">
        <v>45695</v>
      </c>
      <c r="C548" s="12" t="s">
        <v>1192</v>
      </c>
      <c r="D548" s="12" t="s">
        <v>1593</v>
      </c>
      <c r="E548" s="12" t="s">
        <v>1904</v>
      </c>
      <c r="F548" s="12" t="s">
        <v>1952</v>
      </c>
      <c r="G548" s="17">
        <v>3</v>
      </c>
      <c r="H548" s="20">
        <v>370.93</v>
      </c>
      <c r="I548" s="23">
        <v>0</v>
      </c>
      <c r="J548" s="25">
        <v>1112.79</v>
      </c>
      <c r="K548" s="25" t="str">
        <f>VLOOKUP(C548,Table5[#All],8,0)</f>
        <v>Bronze</v>
      </c>
      <c r="L548" s="13" t="str">
        <f>VLOOKUP(C548,Table5[#All],4,0)</f>
        <v>Female</v>
      </c>
      <c r="M548" s="12" t="str">
        <f>VLOOKUP(D548,Table2[#All],2,0)</f>
        <v>Ceramic Kitchen Bowl Set</v>
      </c>
      <c r="N548" s="12" t="str">
        <f>VLOOKUP(D548,Table2[#All],3)</f>
        <v>Home</v>
      </c>
      <c r="O548" s="12" t="str">
        <f>VLOOKUP(D548,Table2[#All],4,0)</f>
        <v>Kitchen</v>
      </c>
      <c r="P548" s="12" t="str">
        <f>VLOOKUP(D548,Table2[#All],5,0)</f>
        <v>Hamilton Group</v>
      </c>
      <c r="Q548" s="12" t="str">
        <f>VLOOKUP(E548,Table6[#All],2,0)</f>
        <v>Benson-Elliott</v>
      </c>
      <c r="R548" s="12" t="str">
        <f>VLOOKUP(E548,Table6[#All],5,0)</f>
        <v>Online</v>
      </c>
      <c r="S548" s="12" t="str">
        <f>VLOOKUP(E548,Table6[#All],3,0)</f>
        <v>East</v>
      </c>
      <c r="T548" s="12" t="str">
        <f>VLOOKUP(E548,Table6[#All],4,0)</f>
        <v>Port Josephberg</v>
      </c>
    </row>
    <row r="549" spans="1:20" x14ac:dyDescent="0.3">
      <c r="A549" s="11" t="s">
        <v>2505</v>
      </c>
      <c r="B549" s="12">
        <v>45281</v>
      </c>
      <c r="C549" s="12" t="s">
        <v>182</v>
      </c>
      <c r="D549" s="12" t="s">
        <v>1638</v>
      </c>
      <c r="E549" s="12" t="s">
        <v>1929</v>
      </c>
      <c r="F549" s="12" t="s">
        <v>1954</v>
      </c>
      <c r="G549" s="17">
        <v>1</v>
      </c>
      <c r="H549" s="20">
        <v>352.43</v>
      </c>
      <c r="I549" s="23">
        <v>0.14000000000000001</v>
      </c>
      <c r="J549" s="25">
        <v>303.08980000000003</v>
      </c>
      <c r="K549" s="25" t="str">
        <f>VLOOKUP(C549,Table5[#All],8,0)</f>
        <v>Platinum</v>
      </c>
      <c r="L549" s="13" t="str">
        <f>VLOOKUP(C549,Table5[#All],4,0)</f>
        <v>Female</v>
      </c>
      <c r="M549" s="12" t="str">
        <f>VLOOKUP(D549,Table2[#All],2,0)</f>
        <v>Men's Formal Shirt</v>
      </c>
      <c r="N549" s="12" t="str">
        <f>VLOOKUP(D549,Table2[#All],3)</f>
        <v>Clothing</v>
      </c>
      <c r="O549" s="12" t="str">
        <f>VLOOKUP(D549,Table2[#All],4,0)</f>
        <v>Tops</v>
      </c>
      <c r="P549" s="12" t="str">
        <f>VLOOKUP(D549,Table2[#All],5,0)</f>
        <v>Moon, Mora and Santos</v>
      </c>
      <c r="Q549" s="12" t="str">
        <f>VLOOKUP(E549,Table6[#All],2,0)</f>
        <v>Shelton PLC</v>
      </c>
      <c r="R549" s="12" t="str">
        <f>VLOOKUP(E549,Table6[#All],5,0)</f>
        <v>Flagship</v>
      </c>
      <c r="S549" s="12" t="str">
        <f>VLOOKUP(E549,Table6[#All],3,0)</f>
        <v>North</v>
      </c>
      <c r="T549" s="12" t="str">
        <f>VLOOKUP(E549,Table6[#All],4,0)</f>
        <v>East Jenniferstad</v>
      </c>
    </row>
    <row r="550" spans="1:20" x14ac:dyDescent="0.3">
      <c r="A550" s="11" t="s">
        <v>2506</v>
      </c>
      <c r="B550" s="12">
        <v>45295</v>
      </c>
      <c r="C550" s="12" t="s">
        <v>430</v>
      </c>
      <c r="D550" s="12" t="s">
        <v>1600</v>
      </c>
      <c r="E550" s="12" t="s">
        <v>1929</v>
      </c>
      <c r="F550" s="12" t="s">
        <v>1952</v>
      </c>
      <c r="G550" s="17">
        <v>2</v>
      </c>
      <c r="H550" s="20">
        <v>562.97</v>
      </c>
      <c r="I550" s="23">
        <v>0.2</v>
      </c>
      <c r="J550" s="25">
        <v>900.75200000000007</v>
      </c>
      <c r="K550" s="25" t="str">
        <f>VLOOKUP(C550,Table5[#All],8,0)</f>
        <v>Silver</v>
      </c>
      <c r="L550" s="13" t="str">
        <f>VLOOKUP(C550,Table5[#All],4,0)</f>
        <v>Male</v>
      </c>
      <c r="M550" s="12" t="str">
        <f>VLOOKUP(D550,Table2[#All],2,0)</f>
        <v>Hair Strengthening Shampoo</v>
      </c>
      <c r="N550" s="12" t="str">
        <f>VLOOKUP(D550,Table2[#All],3)</f>
        <v>Beauty</v>
      </c>
      <c r="O550" s="12" t="str">
        <f>VLOOKUP(D550,Table2[#All],4,0)</f>
        <v>Haircare</v>
      </c>
      <c r="P550" s="12" t="str">
        <f>VLOOKUP(D550,Table2[#All],5,0)</f>
        <v>Rice LLC</v>
      </c>
      <c r="Q550" s="12" t="str">
        <f>VLOOKUP(E550,Table6[#All],2,0)</f>
        <v>Shelton PLC</v>
      </c>
      <c r="R550" s="12" t="str">
        <f>VLOOKUP(E550,Table6[#All],5,0)</f>
        <v>Flagship</v>
      </c>
      <c r="S550" s="12" t="str">
        <f>VLOOKUP(E550,Table6[#All],3,0)</f>
        <v>North</v>
      </c>
      <c r="T550" s="12" t="str">
        <f>VLOOKUP(E550,Table6[#All],4,0)</f>
        <v>East Jenniferstad</v>
      </c>
    </row>
    <row r="551" spans="1:20" x14ac:dyDescent="0.3">
      <c r="A551" s="11" t="s">
        <v>2507</v>
      </c>
      <c r="B551" s="12">
        <v>45260</v>
      </c>
      <c r="C551" s="12" t="s">
        <v>532</v>
      </c>
      <c r="D551" s="12" t="s">
        <v>1740</v>
      </c>
      <c r="E551" s="12" t="s">
        <v>1907</v>
      </c>
      <c r="F551" s="12" t="s">
        <v>1954</v>
      </c>
      <c r="G551" s="17">
        <v>1</v>
      </c>
      <c r="H551" s="20">
        <v>522.85</v>
      </c>
      <c r="I551" s="23">
        <v>0.12</v>
      </c>
      <c r="J551" s="25">
        <v>460.108</v>
      </c>
      <c r="K551" s="25" t="str">
        <f>VLOOKUP(C551,Table5[#All],8,0)</f>
        <v>Platinum</v>
      </c>
      <c r="L551" s="13" t="str">
        <f>VLOOKUP(C551,Table5[#All],4,0)</f>
        <v>Male</v>
      </c>
      <c r="M551" s="12" t="str">
        <f>VLOOKUP(D551,Table2[#All],2,0)</f>
        <v>Ceramic Plant Pot</v>
      </c>
      <c r="N551" s="12" t="str">
        <f>VLOOKUP(D551,Table2[#All],3)</f>
        <v>Home</v>
      </c>
      <c r="O551" s="12" t="str">
        <f>VLOOKUP(D551,Table2[#All],4,0)</f>
        <v>Decor</v>
      </c>
      <c r="P551" s="12" t="str">
        <f>VLOOKUP(D551,Table2[#All],5,0)</f>
        <v>Hatfield, Baird and Torres</v>
      </c>
      <c r="Q551" s="12" t="str">
        <f>VLOOKUP(E551,Table6[#All],2,0)</f>
        <v>Martinez-Mullins</v>
      </c>
      <c r="R551" s="12" t="str">
        <f>VLOOKUP(E551,Table6[#All],5,0)</f>
        <v>Online</v>
      </c>
      <c r="S551" s="12" t="str">
        <f>VLOOKUP(E551,Table6[#All],3,0)</f>
        <v>South</v>
      </c>
      <c r="T551" s="12" t="str">
        <f>VLOOKUP(E551,Table6[#All],4,0)</f>
        <v>Williamsfurt</v>
      </c>
    </row>
    <row r="552" spans="1:20" x14ac:dyDescent="0.3">
      <c r="A552" s="11" t="s">
        <v>2508</v>
      </c>
      <c r="B552" s="12">
        <v>45851</v>
      </c>
      <c r="C552" s="12" t="s">
        <v>1105</v>
      </c>
      <c r="D552" s="12" t="s">
        <v>1631</v>
      </c>
      <c r="E552" s="12" t="s">
        <v>1932</v>
      </c>
      <c r="F552" s="12" t="s">
        <v>1952</v>
      </c>
      <c r="G552" s="17">
        <v>4</v>
      </c>
      <c r="H552" s="20">
        <v>714.89</v>
      </c>
      <c r="I552" s="23">
        <v>0.15</v>
      </c>
      <c r="J552" s="25">
        <v>2430.6260000000002</v>
      </c>
      <c r="K552" s="25" t="str">
        <f>VLOOKUP(C552,Table5[#All],8,0)</f>
        <v>Bronze</v>
      </c>
      <c r="L552" s="13" t="str">
        <f>VLOOKUP(C552,Table5[#All],4,0)</f>
        <v>Male</v>
      </c>
      <c r="M552" s="12" t="str">
        <f>VLOOKUP(D552,Table2[#All],2,0)</f>
        <v>Multi-Purpose Storage Box</v>
      </c>
      <c r="N552" s="12" t="str">
        <f>VLOOKUP(D552,Table2[#All],3)</f>
        <v>Home</v>
      </c>
      <c r="O552" s="12" t="str">
        <f>VLOOKUP(D552,Table2[#All],4,0)</f>
        <v>Storage</v>
      </c>
      <c r="P552" s="12" t="str">
        <f>VLOOKUP(D552,Table2[#All],5,0)</f>
        <v>Gardner-Montes</v>
      </c>
      <c r="Q552" s="12" t="str">
        <f>VLOOKUP(E552,Table6[#All],2,0)</f>
        <v>Frederick-Wright</v>
      </c>
      <c r="R552" s="12" t="str">
        <f>VLOOKUP(E552,Table6[#All],5,0)</f>
        <v>Flagship</v>
      </c>
      <c r="S552" s="12" t="str">
        <f>VLOOKUP(E552,Table6[#All],3,0)</f>
        <v>West</v>
      </c>
      <c r="T552" s="12" t="str">
        <f>VLOOKUP(E552,Table6[#All],4,0)</f>
        <v>New Jimmymouth</v>
      </c>
    </row>
    <row r="553" spans="1:20" x14ac:dyDescent="0.3">
      <c r="A553" s="11" t="s">
        <v>2509</v>
      </c>
      <c r="B553" s="12">
        <v>45222</v>
      </c>
      <c r="C553" s="12" t="s">
        <v>623</v>
      </c>
      <c r="D553" s="12" t="s">
        <v>1702</v>
      </c>
      <c r="E553" s="12" t="s">
        <v>1889</v>
      </c>
      <c r="F553" s="12" t="s">
        <v>1954</v>
      </c>
      <c r="G553" s="17">
        <v>3</v>
      </c>
      <c r="H553" s="20">
        <v>137.77000000000001</v>
      </c>
      <c r="I553" s="23">
        <v>0.26</v>
      </c>
      <c r="J553" s="25">
        <v>305.84940000000012</v>
      </c>
      <c r="K553" s="25" t="str">
        <f>VLOOKUP(C553,Table5[#All],8,0)</f>
        <v>Platinum</v>
      </c>
      <c r="L553" s="13" t="str">
        <f>VLOOKUP(C553,Table5[#All],4,0)</f>
        <v>Female</v>
      </c>
      <c r="M553" s="12" t="str">
        <f>VLOOKUP(D553,Table2[#All],2,0)</f>
        <v>USB External Hard Drive</v>
      </c>
      <c r="N553" s="12" t="str">
        <f>VLOOKUP(D553,Table2[#All],3)</f>
        <v>Electronics</v>
      </c>
      <c r="O553" s="12" t="str">
        <f>VLOOKUP(D553,Table2[#All],4,0)</f>
        <v>Computer</v>
      </c>
      <c r="P553" s="12" t="str">
        <f>VLOOKUP(D553,Table2[#All],5,0)</f>
        <v>Robinson Inc</v>
      </c>
      <c r="Q553" s="12" t="str">
        <f>VLOOKUP(E553,Table6[#All],2,0)</f>
        <v>Black-Horn</v>
      </c>
      <c r="R553" s="12" t="str">
        <f>VLOOKUP(E553,Table6[#All],5,0)</f>
        <v>Outlet</v>
      </c>
      <c r="S553" s="12" t="str">
        <f>VLOOKUP(E553,Table6[#All],3,0)</f>
        <v>South</v>
      </c>
      <c r="T553" s="12" t="str">
        <f>VLOOKUP(E553,Table6[#All],4,0)</f>
        <v>North Nancyview</v>
      </c>
    </row>
    <row r="554" spans="1:20" x14ac:dyDescent="0.3">
      <c r="A554" s="11" t="s">
        <v>2510</v>
      </c>
      <c r="B554" s="12">
        <v>45940</v>
      </c>
      <c r="C554" s="12" t="s">
        <v>118</v>
      </c>
      <c r="D554" s="12" t="s">
        <v>1852</v>
      </c>
      <c r="E554" s="12" t="s">
        <v>1920</v>
      </c>
      <c r="F554" s="12" t="s">
        <v>1954</v>
      </c>
      <c r="G554" s="17">
        <v>3</v>
      </c>
      <c r="H554" s="20">
        <v>862.18</v>
      </c>
      <c r="I554" s="23">
        <v>0.22</v>
      </c>
      <c r="J554" s="25">
        <v>2017.5011999999999</v>
      </c>
      <c r="K554" s="25" t="str">
        <f>VLOOKUP(C554,Table5[#All],8,0)</f>
        <v>Platinum</v>
      </c>
      <c r="L554" s="13" t="str">
        <f>VLOOKUP(C554,Table5[#All],4,0)</f>
        <v>Male</v>
      </c>
      <c r="M554" s="12" t="str">
        <f>VLOOKUP(D554,Table2[#All],2,0)</f>
        <v>Microwave Oven</v>
      </c>
      <c r="N554" s="12" t="str">
        <f>VLOOKUP(D554,Table2[#All],3)</f>
        <v>Home</v>
      </c>
      <c r="O554" s="12" t="str">
        <f>VLOOKUP(D554,Table2[#All],4,0)</f>
        <v>Appliances</v>
      </c>
      <c r="P554" s="12" t="str">
        <f>VLOOKUP(D554,Table2[#All],5,0)</f>
        <v>Green, Powell and Palmer</v>
      </c>
      <c r="Q554" s="12" t="str">
        <f>VLOOKUP(E554,Table6[#All],2,0)</f>
        <v>Aguirre-Keller</v>
      </c>
      <c r="R554" s="12" t="str">
        <f>VLOOKUP(E554,Table6[#All],5,0)</f>
        <v>Online</v>
      </c>
      <c r="S554" s="12" t="str">
        <f>VLOOKUP(E554,Table6[#All],3,0)</f>
        <v>South</v>
      </c>
      <c r="T554" s="12" t="str">
        <f>VLOOKUP(E554,Table6[#All],4,0)</f>
        <v>Lake Michael</v>
      </c>
    </row>
    <row r="555" spans="1:20" x14ac:dyDescent="0.3">
      <c r="A555" s="11" t="s">
        <v>2511</v>
      </c>
      <c r="B555" s="12">
        <v>45822</v>
      </c>
      <c r="C555" s="12" t="s">
        <v>218</v>
      </c>
      <c r="D555" s="12" t="s">
        <v>1686</v>
      </c>
      <c r="E555" s="12" t="s">
        <v>1927</v>
      </c>
      <c r="F555" s="12" t="s">
        <v>1954</v>
      </c>
      <c r="G555" s="17">
        <v>2</v>
      </c>
      <c r="H555" s="20">
        <v>833.64</v>
      </c>
      <c r="I555" s="23">
        <v>0.24</v>
      </c>
      <c r="J555" s="25">
        <v>1267.1328000000001</v>
      </c>
      <c r="K555" s="25" t="str">
        <f>VLOOKUP(C555,Table5[#All],8,0)</f>
        <v>Platinum</v>
      </c>
      <c r="L555" s="13" t="str">
        <f>VLOOKUP(C555,Table5[#All],4,0)</f>
        <v>Female</v>
      </c>
      <c r="M555" s="12" t="str">
        <f>VLOOKUP(D555,Table2[#All],2,0)</f>
        <v>Sports Water Hydration Pack</v>
      </c>
      <c r="N555" s="12" t="str">
        <f>VLOOKUP(D555,Table2[#All],3)</f>
        <v>Sports</v>
      </c>
      <c r="O555" s="12" t="str">
        <f>VLOOKUP(D555,Table2[#All],4,0)</f>
        <v>Outdoor</v>
      </c>
      <c r="P555" s="12" t="str">
        <f>VLOOKUP(D555,Table2[#All],5,0)</f>
        <v>Sims-Smith</v>
      </c>
      <c r="Q555" s="12" t="str">
        <f>VLOOKUP(E555,Table6[#All],2,0)</f>
        <v>Mcdonald Inc</v>
      </c>
      <c r="R555" s="12" t="str">
        <f>VLOOKUP(E555,Table6[#All],5,0)</f>
        <v>Outlet</v>
      </c>
      <c r="S555" s="12" t="str">
        <f>VLOOKUP(E555,Table6[#All],3,0)</f>
        <v>South</v>
      </c>
      <c r="T555" s="12" t="str">
        <f>VLOOKUP(E555,Table6[#All],4,0)</f>
        <v>Christopherland</v>
      </c>
    </row>
    <row r="556" spans="1:20" x14ac:dyDescent="0.3">
      <c r="A556" s="11" t="s">
        <v>2512</v>
      </c>
      <c r="B556" s="12">
        <v>45752</v>
      </c>
      <c r="C556" s="12" t="s">
        <v>870</v>
      </c>
      <c r="D556" s="12" t="s">
        <v>1624</v>
      </c>
      <c r="E556" s="12" t="s">
        <v>1929</v>
      </c>
      <c r="F556" s="12" t="s">
        <v>1957</v>
      </c>
      <c r="G556" s="17">
        <v>3</v>
      </c>
      <c r="H556" s="20">
        <v>543.22</v>
      </c>
      <c r="I556" s="23">
        <v>0.05</v>
      </c>
      <c r="J556" s="25">
        <v>1548.1769999999999</v>
      </c>
      <c r="K556" s="25" t="str">
        <f>VLOOKUP(C556,Table5[#All],8,0)</f>
        <v>Gold</v>
      </c>
      <c r="L556" s="13" t="str">
        <f>VLOOKUP(C556,Table5[#All],4,0)</f>
        <v>Female</v>
      </c>
      <c r="M556" s="12" t="str">
        <f>VLOOKUP(D556,Table2[#All],2,0)</f>
        <v>Knee Support Brace</v>
      </c>
      <c r="N556" s="12" t="str">
        <f>VLOOKUP(D556,Table2[#All],3)</f>
        <v>Sports</v>
      </c>
      <c r="O556" s="12" t="str">
        <f>VLOOKUP(D556,Table2[#All],4,0)</f>
        <v>Equipment</v>
      </c>
      <c r="P556" s="12" t="str">
        <f>VLOOKUP(D556,Table2[#All],5,0)</f>
        <v>May-Reese</v>
      </c>
      <c r="Q556" s="12" t="str">
        <f>VLOOKUP(E556,Table6[#All],2,0)</f>
        <v>Shelton PLC</v>
      </c>
      <c r="R556" s="12" t="str">
        <f>VLOOKUP(E556,Table6[#All],5,0)</f>
        <v>Flagship</v>
      </c>
      <c r="S556" s="12" t="str">
        <f>VLOOKUP(E556,Table6[#All],3,0)</f>
        <v>North</v>
      </c>
      <c r="T556" s="12" t="str">
        <f>VLOOKUP(E556,Table6[#All],4,0)</f>
        <v>East Jenniferstad</v>
      </c>
    </row>
    <row r="557" spans="1:20" x14ac:dyDescent="0.3">
      <c r="A557" s="11" t="s">
        <v>2513</v>
      </c>
      <c r="B557" s="12">
        <v>45677</v>
      </c>
      <c r="C557" s="12" t="s">
        <v>894</v>
      </c>
      <c r="D557" s="12" t="s">
        <v>1840</v>
      </c>
      <c r="E557" s="12" t="s">
        <v>1889</v>
      </c>
      <c r="F557" s="12" t="s">
        <v>1957</v>
      </c>
      <c r="G557" s="17">
        <v>3</v>
      </c>
      <c r="H557" s="20">
        <v>691.02</v>
      </c>
      <c r="I557" s="23">
        <v>0.12</v>
      </c>
      <c r="J557" s="25">
        <v>1824.2927999999999</v>
      </c>
      <c r="K557" s="25" t="str">
        <f>VLOOKUP(C557,Table5[#All],8,0)</f>
        <v>Platinum</v>
      </c>
      <c r="L557" s="13" t="str">
        <f>VLOOKUP(C557,Table5[#All],4,0)</f>
        <v>Female</v>
      </c>
      <c r="M557" s="12" t="str">
        <f>VLOOKUP(D557,Table2[#All],2,0)</f>
        <v>Sports Wrist Sweatbands</v>
      </c>
      <c r="N557" s="12" t="str">
        <f>VLOOKUP(D557,Table2[#All],3)</f>
        <v>Sports</v>
      </c>
      <c r="O557" s="12" t="str">
        <f>VLOOKUP(D557,Table2[#All],4,0)</f>
        <v>Accessories</v>
      </c>
      <c r="P557" s="12" t="str">
        <f>VLOOKUP(D557,Table2[#All],5,0)</f>
        <v>Olsen-Daniels</v>
      </c>
      <c r="Q557" s="12" t="str">
        <f>VLOOKUP(E557,Table6[#All],2,0)</f>
        <v>Black-Horn</v>
      </c>
      <c r="R557" s="12" t="str">
        <f>VLOOKUP(E557,Table6[#All],5,0)</f>
        <v>Outlet</v>
      </c>
      <c r="S557" s="12" t="str">
        <f>VLOOKUP(E557,Table6[#All],3,0)</f>
        <v>South</v>
      </c>
      <c r="T557" s="12" t="str">
        <f>VLOOKUP(E557,Table6[#All],4,0)</f>
        <v>North Nancyview</v>
      </c>
    </row>
    <row r="558" spans="1:20" x14ac:dyDescent="0.3">
      <c r="A558" s="11" t="s">
        <v>2514</v>
      </c>
      <c r="B558" s="12">
        <v>45253</v>
      </c>
      <c r="C558" s="12" t="s">
        <v>318</v>
      </c>
      <c r="D558" s="12" t="s">
        <v>1834</v>
      </c>
      <c r="E558" s="12" t="s">
        <v>1935</v>
      </c>
      <c r="F558" s="12" t="s">
        <v>1952</v>
      </c>
      <c r="G558" s="17">
        <v>4</v>
      </c>
      <c r="H558" s="20">
        <v>338.73</v>
      </c>
      <c r="I558" s="23">
        <v>0.18</v>
      </c>
      <c r="J558" s="25">
        <v>1111.0344</v>
      </c>
      <c r="K558" s="25" t="str">
        <f>VLOOKUP(C558,Table5[#All],8,0)</f>
        <v>Bronze</v>
      </c>
      <c r="L558" s="13" t="str">
        <f>VLOOKUP(C558,Table5[#All],4,0)</f>
        <v>Female</v>
      </c>
      <c r="M558" s="12" t="str">
        <f>VLOOKUP(D558,Table2[#All],2,0)</f>
        <v>Kitchen Cutting Board</v>
      </c>
      <c r="N558" s="12" t="str">
        <f>VLOOKUP(D558,Table2[#All],3)</f>
        <v>Home</v>
      </c>
      <c r="O558" s="12" t="str">
        <f>VLOOKUP(D558,Table2[#All],4,0)</f>
        <v>Kitchen</v>
      </c>
      <c r="P558" s="12" t="str">
        <f>VLOOKUP(D558,Table2[#All],5,0)</f>
        <v>Taylor, Dodson and Johnston</v>
      </c>
      <c r="Q558" s="12" t="str">
        <f>VLOOKUP(E558,Table6[#All],2,0)</f>
        <v>Holloway Ltd</v>
      </c>
      <c r="R558" s="12" t="str">
        <f>VLOOKUP(E558,Table6[#All],5,0)</f>
        <v>Flagship</v>
      </c>
      <c r="S558" s="12" t="str">
        <f>VLOOKUP(E558,Table6[#All],3,0)</f>
        <v>North</v>
      </c>
      <c r="T558" s="12" t="str">
        <f>VLOOKUP(E558,Table6[#All],4,0)</f>
        <v>Bensonhaven</v>
      </c>
    </row>
    <row r="559" spans="1:20" x14ac:dyDescent="0.3">
      <c r="A559" s="11" t="s">
        <v>2515</v>
      </c>
      <c r="B559" s="12">
        <v>45389</v>
      </c>
      <c r="C559" s="12" t="s">
        <v>234</v>
      </c>
      <c r="D559" s="12" t="s">
        <v>1828</v>
      </c>
      <c r="E559" s="12" t="s">
        <v>1932</v>
      </c>
      <c r="F559" s="12" t="s">
        <v>1952</v>
      </c>
      <c r="G559" s="17">
        <v>3</v>
      </c>
      <c r="H559" s="20">
        <v>366.08</v>
      </c>
      <c r="I559" s="23">
        <v>0.05</v>
      </c>
      <c r="J559" s="25">
        <v>1043.328</v>
      </c>
      <c r="K559" s="25" t="str">
        <f>VLOOKUP(C559,Table5[#All],8,0)</f>
        <v>Bronze</v>
      </c>
      <c r="L559" s="13" t="str">
        <f>VLOOKUP(C559,Table5[#All],4,0)</f>
        <v>Male</v>
      </c>
      <c r="M559" s="12" t="str">
        <f>VLOOKUP(D559,Table2[#All],2,0)</f>
        <v>Wooden Bookshelf</v>
      </c>
      <c r="N559" s="12" t="str">
        <f>VLOOKUP(D559,Table2[#All],3)</f>
        <v>Home</v>
      </c>
      <c r="O559" s="12" t="str">
        <f>VLOOKUP(D559,Table2[#All],4,0)</f>
        <v>Furniture</v>
      </c>
      <c r="P559" s="12" t="str">
        <f>VLOOKUP(D559,Table2[#All],5,0)</f>
        <v>Collins-Stephenson</v>
      </c>
      <c r="Q559" s="12" t="str">
        <f>VLOOKUP(E559,Table6[#All],2,0)</f>
        <v>Frederick-Wright</v>
      </c>
      <c r="R559" s="12" t="str">
        <f>VLOOKUP(E559,Table6[#All],5,0)</f>
        <v>Flagship</v>
      </c>
      <c r="S559" s="12" t="str">
        <f>VLOOKUP(E559,Table6[#All],3,0)</f>
        <v>West</v>
      </c>
      <c r="T559" s="12" t="str">
        <f>VLOOKUP(E559,Table6[#All],4,0)</f>
        <v>New Jimmymouth</v>
      </c>
    </row>
    <row r="560" spans="1:20" x14ac:dyDescent="0.3">
      <c r="A560" s="11" t="s">
        <v>2516</v>
      </c>
      <c r="B560" s="12">
        <v>45840</v>
      </c>
      <c r="C560" s="12" t="s">
        <v>376</v>
      </c>
      <c r="D560" s="12" t="s">
        <v>1604</v>
      </c>
      <c r="E560" s="12" t="s">
        <v>1925</v>
      </c>
      <c r="F560" s="12" t="s">
        <v>1957</v>
      </c>
      <c r="G560" s="17">
        <v>4</v>
      </c>
      <c r="H560" s="20">
        <v>539.48</v>
      </c>
      <c r="I560" s="23">
        <v>0.28000000000000003</v>
      </c>
      <c r="J560" s="25">
        <v>1553.7023999999999</v>
      </c>
      <c r="K560" s="25" t="str">
        <f>VLOOKUP(C560,Table5[#All],8,0)</f>
        <v>Gold</v>
      </c>
      <c r="L560" s="13" t="str">
        <f>VLOOKUP(C560,Table5[#All],4,0)</f>
        <v>Female</v>
      </c>
      <c r="M560" s="12" t="str">
        <f>VLOOKUP(D560,Table2[#All],2,0)</f>
        <v>USB-C Fast Charger</v>
      </c>
      <c r="N560" s="12" t="str">
        <f>VLOOKUP(D560,Table2[#All],3)</f>
        <v>Electronics</v>
      </c>
      <c r="O560" s="12" t="str">
        <f>VLOOKUP(D560,Table2[#All],4,0)</f>
        <v>Accessories</v>
      </c>
      <c r="P560" s="12" t="str">
        <f>VLOOKUP(D560,Table2[#All],5,0)</f>
        <v>Dawson-Perkins</v>
      </c>
      <c r="Q560" s="12" t="str">
        <f>VLOOKUP(E560,Table6[#All],2,0)</f>
        <v>Gardner, Humphrey and Contreras</v>
      </c>
      <c r="R560" s="12" t="str">
        <f>VLOOKUP(E560,Table6[#All],5,0)</f>
        <v>Flagship</v>
      </c>
      <c r="S560" s="12" t="str">
        <f>VLOOKUP(E560,Table6[#All],3,0)</f>
        <v>East</v>
      </c>
      <c r="T560" s="12" t="str">
        <f>VLOOKUP(E560,Table6[#All],4,0)</f>
        <v>Johnsonville</v>
      </c>
    </row>
    <row r="561" spans="1:20" x14ac:dyDescent="0.3">
      <c r="A561" s="11" t="s">
        <v>2517</v>
      </c>
      <c r="B561" s="12">
        <v>45256</v>
      </c>
      <c r="C561" s="12" t="s">
        <v>1225</v>
      </c>
      <c r="D561" s="12" t="s">
        <v>1849</v>
      </c>
      <c r="E561" s="12" t="s">
        <v>1932</v>
      </c>
      <c r="F561" s="12" t="s">
        <v>1957</v>
      </c>
      <c r="G561" s="17">
        <v>1</v>
      </c>
      <c r="H561" s="20">
        <v>499.59</v>
      </c>
      <c r="I561" s="23">
        <v>0.03</v>
      </c>
      <c r="J561" s="25">
        <v>484.60230000000001</v>
      </c>
      <c r="K561" s="25" t="str">
        <f>VLOOKUP(C561,Table5[#All],8,0)</f>
        <v>Platinum</v>
      </c>
      <c r="L561" s="13" t="str">
        <f>VLOOKUP(C561,Table5[#All],4,0)</f>
        <v>Male</v>
      </c>
      <c r="M561" s="12" t="str">
        <f>VLOOKUP(D561,Table2[#All],2,0)</f>
        <v>Women's High Heels</v>
      </c>
      <c r="N561" s="12" t="str">
        <f>VLOOKUP(D561,Table2[#All],3)</f>
        <v>Clothing</v>
      </c>
      <c r="O561" s="12" t="str">
        <f>VLOOKUP(D561,Table2[#All],4,0)</f>
        <v>Footwear</v>
      </c>
      <c r="P561" s="12" t="str">
        <f>VLOOKUP(D561,Table2[#All],5,0)</f>
        <v>Smith-Charles</v>
      </c>
      <c r="Q561" s="12" t="str">
        <f>VLOOKUP(E561,Table6[#All],2,0)</f>
        <v>Frederick-Wright</v>
      </c>
      <c r="R561" s="12" t="str">
        <f>VLOOKUP(E561,Table6[#All],5,0)</f>
        <v>Flagship</v>
      </c>
      <c r="S561" s="12" t="str">
        <f>VLOOKUP(E561,Table6[#All],3,0)</f>
        <v>West</v>
      </c>
      <c r="T561" s="12" t="str">
        <f>VLOOKUP(E561,Table6[#All],4,0)</f>
        <v>New Jimmymouth</v>
      </c>
    </row>
    <row r="562" spans="1:20" x14ac:dyDescent="0.3">
      <c r="A562" s="11" t="s">
        <v>2518</v>
      </c>
      <c r="B562" s="12">
        <v>45326</v>
      </c>
      <c r="C562" s="12" t="s">
        <v>626</v>
      </c>
      <c r="D562" s="12" t="s">
        <v>1660</v>
      </c>
      <c r="E562" s="12" t="s">
        <v>1910</v>
      </c>
      <c r="F562" s="12" t="s">
        <v>1952</v>
      </c>
      <c r="G562" s="17">
        <v>3</v>
      </c>
      <c r="H562" s="20">
        <v>330.04</v>
      </c>
      <c r="I562" s="23">
        <v>0.2</v>
      </c>
      <c r="J562" s="25">
        <v>792.09600000000012</v>
      </c>
      <c r="K562" s="25" t="str">
        <f>VLOOKUP(C562,Table5[#All],8,0)</f>
        <v>Silver</v>
      </c>
      <c r="L562" s="13" t="str">
        <f>VLOOKUP(C562,Table5[#All],4,0)</f>
        <v>Male</v>
      </c>
      <c r="M562" s="12" t="str">
        <f>VLOOKUP(D562,Table2[#All],2,0)</f>
        <v>Stainless Steel Cutlery Set</v>
      </c>
      <c r="N562" s="12" t="str">
        <f>VLOOKUP(D562,Table2[#All],3)</f>
        <v>Home</v>
      </c>
      <c r="O562" s="12" t="str">
        <f>VLOOKUP(D562,Table2[#All],4,0)</f>
        <v>Kitchen</v>
      </c>
      <c r="P562" s="12" t="str">
        <f>VLOOKUP(D562,Table2[#All],5,0)</f>
        <v>Stevens, Fernandez and Martin</v>
      </c>
      <c r="Q562" s="12" t="str">
        <f>VLOOKUP(E562,Table6[#All],2,0)</f>
        <v>Bean, Jones and Park</v>
      </c>
      <c r="R562" s="12" t="str">
        <f>VLOOKUP(E562,Table6[#All],5,0)</f>
        <v>Online</v>
      </c>
      <c r="S562" s="12" t="str">
        <f>VLOOKUP(E562,Table6[#All],3,0)</f>
        <v>West</v>
      </c>
      <c r="T562" s="12" t="str">
        <f>VLOOKUP(E562,Table6[#All],4,0)</f>
        <v>Thompsonborough</v>
      </c>
    </row>
    <row r="563" spans="1:20" x14ac:dyDescent="0.3">
      <c r="A563" s="11" t="s">
        <v>2519</v>
      </c>
      <c r="B563" s="12">
        <v>45459</v>
      </c>
      <c r="C563" s="12" t="s">
        <v>608</v>
      </c>
      <c r="D563" s="12" t="s">
        <v>1597</v>
      </c>
      <c r="E563" s="12" t="s">
        <v>1935</v>
      </c>
      <c r="F563" s="12" t="s">
        <v>1954</v>
      </c>
      <c r="G563" s="17">
        <v>2</v>
      </c>
      <c r="H563" s="20">
        <v>813.01</v>
      </c>
      <c r="I563" s="23">
        <v>0.06</v>
      </c>
      <c r="J563" s="25">
        <v>1528.4588000000001</v>
      </c>
      <c r="K563" s="25" t="str">
        <f>VLOOKUP(C563,Table5[#All],8,0)</f>
        <v>Silver</v>
      </c>
      <c r="L563" s="13" t="str">
        <f>VLOOKUP(C563,Table5[#All],4,0)</f>
        <v>Female</v>
      </c>
      <c r="M563" s="12" t="str">
        <f>VLOOKUP(D563,Table2[#All],2,0)</f>
        <v>HD Smart TV Stick</v>
      </c>
      <c r="N563" s="12" t="str">
        <f>VLOOKUP(D563,Table2[#All],3)</f>
        <v>Electronics</v>
      </c>
      <c r="O563" s="12" t="str">
        <f>VLOOKUP(D563,Table2[#All],4,0)</f>
        <v>Accessories</v>
      </c>
      <c r="P563" s="12" t="str">
        <f>VLOOKUP(D563,Table2[#All],5,0)</f>
        <v>Gibson, Hobbs and Weaver</v>
      </c>
      <c r="Q563" s="12" t="str">
        <f>VLOOKUP(E563,Table6[#All],2,0)</f>
        <v>Holloway Ltd</v>
      </c>
      <c r="R563" s="12" t="str">
        <f>VLOOKUP(E563,Table6[#All],5,0)</f>
        <v>Flagship</v>
      </c>
      <c r="S563" s="12" t="str">
        <f>VLOOKUP(E563,Table6[#All],3,0)</f>
        <v>North</v>
      </c>
      <c r="T563" s="12" t="str">
        <f>VLOOKUP(E563,Table6[#All],4,0)</f>
        <v>Bensonhaven</v>
      </c>
    </row>
    <row r="564" spans="1:20" x14ac:dyDescent="0.3">
      <c r="A564" s="11" t="s">
        <v>2520</v>
      </c>
      <c r="B564" s="12">
        <v>45715</v>
      </c>
      <c r="C564" s="12" t="s">
        <v>114</v>
      </c>
      <c r="D564" s="12" t="s">
        <v>1555</v>
      </c>
      <c r="E564" s="12" t="s">
        <v>1889</v>
      </c>
      <c r="F564" s="12" t="s">
        <v>1954</v>
      </c>
      <c r="G564" s="17">
        <v>4</v>
      </c>
      <c r="H564" s="20">
        <v>204.8</v>
      </c>
      <c r="I564" s="23">
        <v>0.03</v>
      </c>
      <c r="J564" s="25">
        <v>794.62400000000002</v>
      </c>
      <c r="K564" s="25" t="str">
        <f>VLOOKUP(C564,Table5[#All],8,0)</f>
        <v>Gold</v>
      </c>
      <c r="L564" s="13" t="str">
        <f>VLOOKUP(C564,Table5[#All],4,0)</f>
        <v>Female</v>
      </c>
      <c r="M564" s="12" t="str">
        <f>VLOOKUP(D564,Table2[#All],2,0)</f>
        <v>Men's Graphic T-Shirt</v>
      </c>
      <c r="N564" s="12" t="str">
        <f>VLOOKUP(D564,Table2[#All],3)</f>
        <v>Clothing</v>
      </c>
      <c r="O564" s="12" t="str">
        <f>VLOOKUP(D564,Table2[#All],4,0)</f>
        <v>Tops</v>
      </c>
      <c r="P564" s="12" t="str">
        <f>VLOOKUP(D564,Table2[#All],5,0)</f>
        <v>Terry-Moore</v>
      </c>
      <c r="Q564" s="12" t="str">
        <f>VLOOKUP(E564,Table6[#All],2,0)</f>
        <v>Black-Horn</v>
      </c>
      <c r="R564" s="12" t="str">
        <f>VLOOKUP(E564,Table6[#All],5,0)</f>
        <v>Outlet</v>
      </c>
      <c r="S564" s="12" t="str">
        <f>VLOOKUP(E564,Table6[#All],3,0)</f>
        <v>South</v>
      </c>
      <c r="T564" s="12" t="str">
        <f>VLOOKUP(E564,Table6[#All],4,0)</f>
        <v>North Nancyview</v>
      </c>
    </row>
    <row r="565" spans="1:20" x14ac:dyDescent="0.3">
      <c r="A565" s="11" t="s">
        <v>2521</v>
      </c>
      <c r="B565" s="12">
        <v>45223</v>
      </c>
      <c r="C565" s="12" t="s">
        <v>58</v>
      </c>
      <c r="D565" s="12" t="s">
        <v>2054</v>
      </c>
      <c r="E565" s="12" t="s">
        <v>1894</v>
      </c>
      <c r="F565" s="12" t="s">
        <v>1952</v>
      </c>
      <c r="G565" s="17">
        <v>3</v>
      </c>
      <c r="H565" s="20">
        <v>728.32</v>
      </c>
      <c r="I565" s="23">
        <v>0.01</v>
      </c>
      <c r="J565" s="25">
        <v>2163.1104</v>
      </c>
      <c r="K565" s="25" t="str">
        <f>VLOOKUP(C565,Table5[#All],8,0)</f>
        <v>Gold</v>
      </c>
      <c r="L565" s="13" t="str">
        <f>VLOOKUP(C565,Table5[#All],4,0)</f>
        <v>Female</v>
      </c>
      <c r="M565" s="12" t="str">
        <f>VLOOKUP(D565,Table2[#All],2,0)</f>
        <v>Men's Running Jacket</v>
      </c>
      <c r="N565" s="12" t="str">
        <f>VLOOKUP(D565,Table2[#All],3)</f>
        <v>Home</v>
      </c>
      <c r="O565" s="12" t="str">
        <f>VLOOKUP(D565,Table2[#All],4,0)</f>
        <v>Outerwear</v>
      </c>
      <c r="P565" s="12" t="str">
        <f>VLOOKUP(D565,Table2[#All],5,0)</f>
        <v>Pineda Ltd</v>
      </c>
      <c r="Q565" s="12" t="str">
        <f>VLOOKUP(E565,Table6[#All],2,0)</f>
        <v>Johnson-Wright</v>
      </c>
      <c r="R565" s="12" t="str">
        <f>VLOOKUP(E565,Table6[#All],5,0)</f>
        <v>Outlet</v>
      </c>
      <c r="S565" s="12" t="str">
        <f>VLOOKUP(E565,Table6[#All],3,0)</f>
        <v>North</v>
      </c>
      <c r="T565" s="12" t="str">
        <f>VLOOKUP(E565,Table6[#All],4,0)</f>
        <v>Hoodberg</v>
      </c>
    </row>
    <row r="566" spans="1:20" x14ac:dyDescent="0.3">
      <c r="A566" s="11" t="s">
        <v>2522</v>
      </c>
      <c r="B566" s="12">
        <v>45507</v>
      </c>
      <c r="C566" s="12" t="s">
        <v>1408</v>
      </c>
      <c r="D566" s="12" t="s">
        <v>1752</v>
      </c>
      <c r="E566" s="12" t="s">
        <v>1907</v>
      </c>
      <c r="F566" s="12" t="s">
        <v>1952</v>
      </c>
      <c r="G566" s="17">
        <v>3</v>
      </c>
      <c r="H566" s="20">
        <v>836.4</v>
      </c>
      <c r="I566" s="23">
        <v>0</v>
      </c>
      <c r="J566" s="25">
        <v>2509.1999999999998</v>
      </c>
      <c r="K566" s="25" t="str">
        <f>VLOOKUP(C566,Table5[#All],8,0)</f>
        <v>Bronze</v>
      </c>
      <c r="L566" s="13" t="str">
        <f>VLOOKUP(C566,Table5[#All],4,0)</f>
        <v>Female</v>
      </c>
      <c r="M566" s="12" t="str">
        <f>VLOOKUP(D566,Table2[#All],2,0)</f>
        <v>Men's Hair Styling Gel</v>
      </c>
      <c r="N566" s="12" t="str">
        <f>VLOOKUP(D566,Table2[#All],3)</f>
        <v>Beauty</v>
      </c>
      <c r="O566" s="12" t="str">
        <f>VLOOKUP(D566,Table2[#All],4,0)</f>
        <v>Haircare</v>
      </c>
      <c r="P566" s="12" t="str">
        <f>VLOOKUP(D566,Table2[#All],5,0)</f>
        <v>Cline-Mccarthy</v>
      </c>
      <c r="Q566" s="12" t="str">
        <f>VLOOKUP(E566,Table6[#All],2,0)</f>
        <v>Martinez-Mullins</v>
      </c>
      <c r="R566" s="12" t="str">
        <f>VLOOKUP(E566,Table6[#All],5,0)</f>
        <v>Online</v>
      </c>
      <c r="S566" s="12" t="str">
        <f>VLOOKUP(E566,Table6[#All],3,0)</f>
        <v>South</v>
      </c>
      <c r="T566" s="12" t="str">
        <f>VLOOKUP(E566,Table6[#All],4,0)</f>
        <v>Williamsfurt</v>
      </c>
    </row>
    <row r="567" spans="1:20" x14ac:dyDescent="0.3">
      <c r="A567" s="11" t="s">
        <v>2523</v>
      </c>
      <c r="B567" s="12">
        <v>45843</v>
      </c>
      <c r="C567" s="12" t="s">
        <v>508</v>
      </c>
      <c r="D567" s="12" t="s">
        <v>1846</v>
      </c>
      <c r="E567" s="12" t="s">
        <v>1922</v>
      </c>
      <c r="F567" s="12" t="s">
        <v>1957</v>
      </c>
      <c r="G567" s="17">
        <v>1</v>
      </c>
      <c r="H567" s="20">
        <v>780.16</v>
      </c>
      <c r="I567" s="23">
        <v>0.02</v>
      </c>
      <c r="J567" s="25">
        <v>764.55679999999995</v>
      </c>
      <c r="K567" s="25" t="str">
        <f>VLOOKUP(C567,Table5[#All],8,0)</f>
        <v>Platinum</v>
      </c>
      <c r="L567" s="13" t="str">
        <f>VLOOKUP(C567,Table5[#All],4,0)</f>
        <v>Male</v>
      </c>
      <c r="M567" s="12" t="str">
        <f>VLOOKUP(D567,Table2[#All],2,0)</f>
        <v>Gaming Mouse Pad XL</v>
      </c>
      <c r="N567" s="12" t="str">
        <f>VLOOKUP(D567,Table2[#All],3)</f>
        <v>Electronics</v>
      </c>
      <c r="O567" s="12" t="str">
        <f>VLOOKUP(D567,Table2[#All],4,0)</f>
        <v>Accessories</v>
      </c>
      <c r="P567" s="12" t="str">
        <f>VLOOKUP(D567,Table2[#All],5,0)</f>
        <v>Sharp, Taylor and Rodriguez</v>
      </c>
      <c r="Q567" s="12" t="str">
        <f>VLOOKUP(E567,Table6[#All],2,0)</f>
        <v>Thomas, Bridges and Harris</v>
      </c>
      <c r="R567" s="12" t="str">
        <f>VLOOKUP(E567,Table6[#All],5,0)</f>
        <v>Online</v>
      </c>
      <c r="S567" s="12" t="str">
        <f>VLOOKUP(E567,Table6[#All],3,0)</f>
        <v>North</v>
      </c>
      <c r="T567" s="12" t="str">
        <f>VLOOKUP(E567,Table6[#All],4,0)</f>
        <v>Sabrinatown</v>
      </c>
    </row>
    <row r="568" spans="1:20" x14ac:dyDescent="0.3">
      <c r="A568" s="11" t="s">
        <v>2524</v>
      </c>
      <c r="B568" s="12">
        <v>45804</v>
      </c>
      <c r="C568" s="12" t="s">
        <v>1459</v>
      </c>
      <c r="D568" s="12" t="s">
        <v>1711</v>
      </c>
      <c r="E568" s="12" t="s">
        <v>1925</v>
      </c>
      <c r="F568" s="12" t="s">
        <v>1954</v>
      </c>
      <c r="G568" s="17">
        <v>4</v>
      </c>
      <c r="H568" s="20">
        <v>354.12</v>
      </c>
      <c r="I568" s="23">
        <v>0.06</v>
      </c>
      <c r="J568" s="25">
        <v>1331.4911999999999</v>
      </c>
      <c r="K568" s="25" t="str">
        <f>VLOOKUP(C568,Table5[#All],8,0)</f>
        <v>Gold</v>
      </c>
      <c r="L568" s="13" t="str">
        <f>VLOOKUP(C568,Table5[#All],4,0)</f>
        <v>Female</v>
      </c>
      <c r="M568" s="12" t="str">
        <f>VLOOKUP(D568,Table2[#All],2,0)</f>
        <v>Men's Winter Jacket</v>
      </c>
      <c r="N568" s="12" t="str">
        <f>VLOOKUP(D568,Table2[#All],3)</f>
        <v>Clothing</v>
      </c>
      <c r="O568" s="12" t="str">
        <f>VLOOKUP(D568,Table2[#All],4,0)</f>
        <v>Outerwear</v>
      </c>
      <c r="P568" s="12" t="str">
        <f>VLOOKUP(D568,Table2[#All],5,0)</f>
        <v>Kelly, Smith and Perez</v>
      </c>
      <c r="Q568" s="12" t="str">
        <f>VLOOKUP(E568,Table6[#All],2,0)</f>
        <v>Gardner, Humphrey and Contreras</v>
      </c>
      <c r="R568" s="12" t="str">
        <f>VLOOKUP(E568,Table6[#All],5,0)</f>
        <v>Flagship</v>
      </c>
      <c r="S568" s="12" t="str">
        <f>VLOOKUP(E568,Table6[#All],3,0)</f>
        <v>East</v>
      </c>
      <c r="T568" s="12" t="str">
        <f>VLOOKUP(E568,Table6[#All],4,0)</f>
        <v>Johnsonville</v>
      </c>
    </row>
    <row r="569" spans="1:20" x14ac:dyDescent="0.3">
      <c r="A569" s="11" t="s">
        <v>2525</v>
      </c>
      <c r="B569" s="12">
        <v>45602</v>
      </c>
      <c r="C569" s="12" t="s">
        <v>1408</v>
      </c>
      <c r="D569" s="12" t="s">
        <v>1764</v>
      </c>
      <c r="E569" s="12" t="s">
        <v>1889</v>
      </c>
      <c r="F569" s="12" t="s">
        <v>1954</v>
      </c>
      <c r="G569" s="17">
        <v>4</v>
      </c>
      <c r="H569" s="20">
        <v>282.48</v>
      </c>
      <c r="I569" s="23">
        <v>0.11</v>
      </c>
      <c r="J569" s="25">
        <v>1005.6288</v>
      </c>
      <c r="K569" s="25" t="str">
        <f>VLOOKUP(C569,Table5[#All],8,0)</f>
        <v>Bronze</v>
      </c>
      <c r="L569" s="13" t="str">
        <f>VLOOKUP(C569,Table5[#All],4,0)</f>
        <v>Female</v>
      </c>
      <c r="M569" s="12" t="str">
        <f>VLOOKUP(D569,Table2[#All],2,0)</f>
        <v>Organic Sunscreen Lotion</v>
      </c>
      <c r="N569" s="12" t="str">
        <f>VLOOKUP(D569,Table2[#All],3)</f>
        <v>Beauty</v>
      </c>
      <c r="O569" s="12" t="str">
        <f>VLOOKUP(D569,Table2[#All],4,0)</f>
        <v>Skincare</v>
      </c>
      <c r="P569" s="12" t="str">
        <f>VLOOKUP(D569,Table2[#All],5,0)</f>
        <v>Anderson-Riley</v>
      </c>
      <c r="Q569" s="12" t="str">
        <f>VLOOKUP(E569,Table6[#All],2,0)</f>
        <v>Black-Horn</v>
      </c>
      <c r="R569" s="12" t="str">
        <f>VLOOKUP(E569,Table6[#All],5,0)</f>
        <v>Outlet</v>
      </c>
      <c r="S569" s="12" t="str">
        <f>VLOOKUP(E569,Table6[#All],3,0)</f>
        <v>South</v>
      </c>
      <c r="T569" s="12" t="str">
        <f>VLOOKUP(E569,Table6[#All],4,0)</f>
        <v>North Nancyview</v>
      </c>
    </row>
    <row r="570" spans="1:20" x14ac:dyDescent="0.3">
      <c r="A570" s="11" t="s">
        <v>2526</v>
      </c>
      <c r="B570" s="12">
        <v>45446</v>
      </c>
      <c r="C570" s="12" t="s">
        <v>1042</v>
      </c>
      <c r="D570" s="12" t="s">
        <v>1628</v>
      </c>
      <c r="E570" s="12" t="s">
        <v>1904</v>
      </c>
      <c r="F570" s="12" t="s">
        <v>1954</v>
      </c>
      <c r="G570" s="17">
        <v>2</v>
      </c>
      <c r="H570" s="20">
        <v>740.68</v>
      </c>
      <c r="I570" s="23">
        <v>0.02</v>
      </c>
      <c r="J570" s="25">
        <v>1451.7328</v>
      </c>
      <c r="K570" s="25" t="str">
        <f>VLOOKUP(C570,Table5[#All],8,0)</f>
        <v>Platinum</v>
      </c>
      <c r="L570" s="13" t="str">
        <f>VLOOKUP(C570,Table5[#All],4,0)</f>
        <v>Male</v>
      </c>
      <c r="M570" s="12" t="str">
        <f>VLOOKUP(D570,Table2[#All],2,0)</f>
        <v>Outdoor Sports Water Bottle</v>
      </c>
      <c r="N570" s="12" t="str">
        <f>VLOOKUP(D570,Table2[#All],3)</f>
        <v>Sports</v>
      </c>
      <c r="O570" s="12" t="str">
        <f>VLOOKUP(D570,Table2[#All],4,0)</f>
        <v>Accessories</v>
      </c>
      <c r="P570" s="12" t="str">
        <f>VLOOKUP(D570,Table2[#All],5,0)</f>
        <v>Soto-Ellis</v>
      </c>
      <c r="Q570" s="12" t="str">
        <f>VLOOKUP(E570,Table6[#All],2,0)</f>
        <v>Benson-Elliott</v>
      </c>
      <c r="R570" s="12" t="str">
        <f>VLOOKUP(E570,Table6[#All],5,0)</f>
        <v>Online</v>
      </c>
      <c r="S570" s="12" t="str">
        <f>VLOOKUP(E570,Table6[#All],3,0)</f>
        <v>East</v>
      </c>
      <c r="T570" s="12" t="str">
        <f>VLOOKUP(E570,Table6[#All],4,0)</f>
        <v>Port Josephberg</v>
      </c>
    </row>
    <row r="571" spans="1:20" x14ac:dyDescent="0.3">
      <c r="A571" s="11" t="s">
        <v>2527</v>
      </c>
      <c r="B571" s="12">
        <v>45384</v>
      </c>
      <c r="C571" s="12" t="s">
        <v>376</v>
      </c>
      <c r="D571" s="12" t="s">
        <v>1743</v>
      </c>
      <c r="E571" s="12" t="s">
        <v>1914</v>
      </c>
      <c r="F571" s="12" t="s">
        <v>1957</v>
      </c>
      <c r="G571" s="17">
        <v>3</v>
      </c>
      <c r="H571" s="20">
        <v>600.58000000000004</v>
      </c>
      <c r="I571" s="23">
        <v>0.28999999999999998</v>
      </c>
      <c r="J571" s="25">
        <v>1279.2354</v>
      </c>
      <c r="K571" s="25" t="str">
        <f>VLOOKUP(C571,Table5[#All],8,0)</f>
        <v>Gold</v>
      </c>
      <c r="L571" s="13" t="str">
        <f>VLOOKUP(C571,Table5[#All],4,0)</f>
        <v>Female</v>
      </c>
      <c r="M571" s="12" t="str">
        <f>VLOOKUP(D571,Table2[#All],2,0)</f>
        <v>Premium Blanket Throw</v>
      </c>
      <c r="N571" s="12" t="str">
        <f>VLOOKUP(D571,Table2[#All],3)</f>
        <v>Home</v>
      </c>
      <c r="O571" s="12" t="str">
        <f>VLOOKUP(D571,Table2[#All],4,0)</f>
        <v>Decor</v>
      </c>
      <c r="P571" s="12" t="str">
        <f>VLOOKUP(D571,Table2[#All],5,0)</f>
        <v>Hernandez, Kennedy and Porter</v>
      </c>
      <c r="Q571" s="12" t="str">
        <f>VLOOKUP(E571,Table6[#All],2,0)</f>
        <v>Moore, Padilla and Butler</v>
      </c>
      <c r="R571" s="12" t="str">
        <f>VLOOKUP(E571,Table6[#All],5,0)</f>
        <v>Flagship</v>
      </c>
      <c r="S571" s="12" t="str">
        <f>VLOOKUP(E571,Table6[#All],3,0)</f>
        <v>South</v>
      </c>
      <c r="T571" s="12" t="str">
        <f>VLOOKUP(E571,Table6[#All],4,0)</f>
        <v>East Johnstad</v>
      </c>
    </row>
    <row r="572" spans="1:20" x14ac:dyDescent="0.3">
      <c r="A572" s="11" t="s">
        <v>2528</v>
      </c>
      <c r="B572" s="12">
        <v>45348</v>
      </c>
      <c r="C572" s="12" t="s">
        <v>1433</v>
      </c>
      <c r="D572" s="12" t="s">
        <v>1770</v>
      </c>
      <c r="E572" s="12" t="s">
        <v>1894</v>
      </c>
      <c r="F572" s="12" t="s">
        <v>1952</v>
      </c>
      <c r="G572" s="17">
        <v>3</v>
      </c>
      <c r="H572" s="20">
        <v>345.58</v>
      </c>
      <c r="I572" s="23">
        <v>0.22</v>
      </c>
      <c r="J572" s="25">
        <v>808.65719999999999</v>
      </c>
      <c r="K572" s="25" t="str">
        <f>VLOOKUP(C572,Table5[#All],8,0)</f>
        <v>Silver</v>
      </c>
      <c r="L572" s="13" t="str">
        <f>VLOOKUP(C572,Table5[#All],4,0)</f>
        <v>Female</v>
      </c>
      <c r="M572" s="12" t="str">
        <f>VLOOKUP(D572,Table2[#All],2,0)</f>
        <v>Adjustable Dumbbells 20kg</v>
      </c>
      <c r="N572" s="12" t="str">
        <f>VLOOKUP(D572,Table2[#All],3)</f>
        <v>Sports</v>
      </c>
      <c r="O572" s="12" t="str">
        <f>VLOOKUP(D572,Table2[#All],4,0)</f>
        <v>Fitness</v>
      </c>
      <c r="P572" s="12" t="str">
        <f>VLOOKUP(D572,Table2[#All],5,0)</f>
        <v>Montgomery, Benton and Miller</v>
      </c>
      <c r="Q572" s="12" t="str">
        <f>VLOOKUP(E572,Table6[#All],2,0)</f>
        <v>Johnson-Wright</v>
      </c>
      <c r="R572" s="12" t="str">
        <f>VLOOKUP(E572,Table6[#All],5,0)</f>
        <v>Outlet</v>
      </c>
      <c r="S572" s="12" t="str">
        <f>VLOOKUP(E572,Table6[#All],3,0)</f>
        <v>North</v>
      </c>
      <c r="T572" s="12" t="str">
        <f>VLOOKUP(E572,Table6[#All],4,0)</f>
        <v>Hoodberg</v>
      </c>
    </row>
    <row r="573" spans="1:20" x14ac:dyDescent="0.3">
      <c r="A573" s="11" t="s">
        <v>2529</v>
      </c>
      <c r="B573" s="12">
        <v>45688</v>
      </c>
      <c r="C573" s="12" t="s">
        <v>912</v>
      </c>
      <c r="D573" s="12" t="s">
        <v>1621</v>
      </c>
      <c r="E573" s="12" t="s">
        <v>1920</v>
      </c>
      <c r="F573" s="12" t="s">
        <v>1954</v>
      </c>
      <c r="G573" s="17">
        <v>1</v>
      </c>
      <c r="H573" s="20">
        <v>974.52</v>
      </c>
      <c r="I573" s="23">
        <v>0.01</v>
      </c>
      <c r="J573" s="25">
        <v>964.77480000000003</v>
      </c>
      <c r="K573" s="25" t="str">
        <f>VLOOKUP(C573,Table5[#All],8,0)</f>
        <v>Gold</v>
      </c>
      <c r="L573" s="13" t="str">
        <f>VLOOKUP(C573,Table5[#All],4,0)</f>
        <v>Male</v>
      </c>
      <c r="M573" s="12" t="str">
        <f>VLOOKUP(D573,Table2[#All],2,0)</f>
        <v>Women's Denim Jeans</v>
      </c>
      <c r="N573" s="12" t="str">
        <f>VLOOKUP(D573,Table2[#All],3)</f>
        <v>Clothing</v>
      </c>
      <c r="O573" s="12" t="str">
        <f>VLOOKUP(D573,Table2[#All],4,0)</f>
        <v>Bottoms</v>
      </c>
      <c r="P573" s="12" t="str">
        <f>VLOOKUP(D573,Table2[#All],5,0)</f>
        <v>Guerra-Hendrix</v>
      </c>
      <c r="Q573" s="12" t="str">
        <f>VLOOKUP(E573,Table6[#All],2,0)</f>
        <v>Aguirre-Keller</v>
      </c>
      <c r="R573" s="12" t="str">
        <f>VLOOKUP(E573,Table6[#All],5,0)</f>
        <v>Online</v>
      </c>
      <c r="S573" s="12" t="str">
        <f>VLOOKUP(E573,Table6[#All],3,0)</f>
        <v>South</v>
      </c>
      <c r="T573" s="12" t="str">
        <f>VLOOKUP(E573,Table6[#All],4,0)</f>
        <v>Lake Michael</v>
      </c>
    </row>
    <row r="574" spans="1:20" x14ac:dyDescent="0.3">
      <c r="A574" s="11" t="s">
        <v>2530</v>
      </c>
      <c r="B574" s="12">
        <v>45249</v>
      </c>
      <c r="C574" s="12" t="s">
        <v>161</v>
      </c>
      <c r="D574" s="12" t="s">
        <v>1618</v>
      </c>
      <c r="E574" s="12" t="s">
        <v>1885</v>
      </c>
      <c r="F574" s="12" t="s">
        <v>1952</v>
      </c>
      <c r="G574" s="17">
        <v>3</v>
      </c>
      <c r="H574" s="20">
        <v>282.33</v>
      </c>
      <c r="I574" s="23">
        <v>7.0000000000000007E-2</v>
      </c>
      <c r="J574" s="25">
        <v>787.70069999999998</v>
      </c>
      <c r="K574" s="25" t="str">
        <f>VLOOKUP(C574,Table5[#All],8,0)</f>
        <v>Gold</v>
      </c>
      <c r="L574" s="13" t="str">
        <f>VLOOKUP(C574,Table5[#All],4,0)</f>
        <v>Male</v>
      </c>
      <c r="M574" s="12" t="str">
        <f>VLOOKUP(D574,Table2[#All],2,0)</f>
        <v>Soccer Training Cone Set</v>
      </c>
      <c r="N574" s="12" t="str">
        <f>VLOOKUP(D574,Table2[#All],3)</f>
        <v>Sports</v>
      </c>
      <c r="O574" s="12" t="str">
        <f>VLOOKUP(D574,Table2[#All],4,0)</f>
        <v>Accessories</v>
      </c>
      <c r="P574" s="12" t="str">
        <f>VLOOKUP(D574,Table2[#All],5,0)</f>
        <v>Ford, Murphy and Wilson</v>
      </c>
      <c r="Q574" s="12" t="str">
        <f>VLOOKUP(E574,Table6[#All],2,0)</f>
        <v>Martinez, Adkins and Johnson</v>
      </c>
      <c r="R574" s="12" t="str">
        <f>VLOOKUP(E574,Table6[#All],5,0)</f>
        <v>Flagship</v>
      </c>
      <c r="S574" s="12" t="str">
        <f>VLOOKUP(E574,Table6[#All],3,0)</f>
        <v>North</v>
      </c>
      <c r="T574" s="12" t="str">
        <f>VLOOKUP(E574,Table6[#All],4,0)</f>
        <v>Danielmouth</v>
      </c>
    </row>
    <row r="575" spans="1:20" x14ac:dyDescent="0.3">
      <c r="A575" s="11" t="s">
        <v>2531</v>
      </c>
      <c r="B575" s="12">
        <v>45726</v>
      </c>
      <c r="C575" s="12" t="s">
        <v>1204</v>
      </c>
      <c r="D575" s="12" t="s">
        <v>1804</v>
      </c>
      <c r="E575" s="12" t="s">
        <v>1941</v>
      </c>
      <c r="F575" s="12" t="s">
        <v>1954</v>
      </c>
      <c r="G575" s="17">
        <v>4</v>
      </c>
      <c r="H575" s="20">
        <v>158.46</v>
      </c>
      <c r="I575" s="23">
        <v>0.09</v>
      </c>
      <c r="J575" s="25">
        <v>576.7944</v>
      </c>
      <c r="K575" s="25" t="str">
        <f>VLOOKUP(C575,Table5[#All],8,0)</f>
        <v>Gold</v>
      </c>
      <c r="L575" s="13" t="str">
        <f>VLOOKUP(C575,Table5[#All],4,0)</f>
        <v>Female</v>
      </c>
      <c r="M575" s="12" t="str">
        <f>VLOOKUP(D575,Table2[#All],2,0)</f>
        <v>Wireless Mouse</v>
      </c>
      <c r="N575" s="12" t="str">
        <f>VLOOKUP(D575,Table2[#All],3)</f>
        <v>Electronics</v>
      </c>
      <c r="O575" s="12" t="str">
        <f>VLOOKUP(D575,Table2[#All],4,0)</f>
        <v>Computer</v>
      </c>
      <c r="P575" s="12" t="str">
        <f>VLOOKUP(D575,Table2[#All],5,0)</f>
        <v>Larson Ltd</v>
      </c>
      <c r="Q575" s="12" t="str">
        <f>VLOOKUP(E575,Table6[#All],2,0)</f>
        <v>Mann-Austin</v>
      </c>
      <c r="R575" s="12" t="str">
        <f>VLOOKUP(E575,Table6[#All],5,0)</f>
        <v>Online</v>
      </c>
      <c r="S575" s="12" t="str">
        <f>VLOOKUP(E575,Table6[#All],3,0)</f>
        <v>East</v>
      </c>
      <c r="T575" s="12" t="str">
        <f>VLOOKUP(E575,Table6[#All],4,0)</f>
        <v>Vasquezborough</v>
      </c>
    </row>
    <row r="576" spans="1:20" x14ac:dyDescent="0.3">
      <c r="A576" s="11" t="s">
        <v>2532</v>
      </c>
      <c r="B576" s="12">
        <v>45283</v>
      </c>
      <c r="C576" s="12" t="s">
        <v>1087</v>
      </c>
      <c r="D576" s="12" t="s">
        <v>1740</v>
      </c>
      <c r="E576" s="12" t="s">
        <v>1907</v>
      </c>
      <c r="F576" s="12" t="s">
        <v>1957</v>
      </c>
      <c r="G576" s="17">
        <v>2</v>
      </c>
      <c r="H576" s="20">
        <v>778.56</v>
      </c>
      <c r="I576" s="23">
        <v>0.11</v>
      </c>
      <c r="J576" s="25">
        <v>1385.8368</v>
      </c>
      <c r="K576" s="25" t="str">
        <f>VLOOKUP(C576,Table5[#All],8,0)</f>
        <v>Bronze</v>
      </c>
      <c r="L576" s="13" t="str">
        <f>VLOOKUP(C576,Table5[#All],4,0)</f>
        <v>Male</v>
      </c>
      <c r="M576" s="12" t="str">
        <f>VLOOKUP(D576,Table2[#All],2,0)</f>
        <v>Ceramic Plant Pot</v>
      </c>
      <c r="N576" s="12" t="str">
        <f>VLOOKUP(D576,Table2[#All],3)</f>
        <v>Home</v>
      </c>
      <c r="O576" s="12" t="str">
        <f>VLOOKUP(D576,Table2[#All],4,0)</f>
        <v>Decor</v>
      </c>
      <c r="P576" s="12" t="str">
        <f>VLOOKUP(D576,Table2[#All],5,0)</f>
        <v>Hatfield, Baird and Torres</v>
      </c>
      <c r="Q576" s="12" t="str">
        <f>VLOOKUP(E576,Table6[#All],2,0)</f>
        <v>Martinez-Mullins</v>
      </c>
      <c r="R576" s="12" t="str">
        <f>VLOOKUP(E576,Table6[#All],5,0)</f>
        <v>Online</v>
      </c>
      <c r="S576" s="12" t="str">
        <f>VLOOKUP(E576,Table6[#All],3,0)</f>
        <v>South</v>
      </c>
      <c r="T576" s="12" t="str">
        <f>VLOOKUP(E576,Table6[#All],4,0)</f>
        <v>Williamsfurt</v>
      </c>
    </row>
    <row r="577" spans="1:20" x14ac:dyDescent="0.3">
      <c r="A577" s="11" t="s">
        <v>2533</v>
      </c>
      <c r="B577" s="12">
        <v>45353</v>
      </c>
      <c r="C577" s="12" t="s">
        <v>771</v>
      </c>
      <c r="D577" s="12" t="s">
        <v>1725</v>
      </c>
      <c r="E577" s="12" t="s">
        <v>1941</v>
      </c>
      <c r="F577" s="12" t="s">
        <v>1957</v>
      </c>
      <c r="G577" s="17">
        <v>4</v>
      </c>
      <c r="H577" s="20">
        <v>280.16000000000003</v>
      </c>
      <c r="I577" s="23">
        <v>0.18</v>
      </c>
      <c r="J577" s="25">
        <v>918.92480000000012</v>
      </c>
      <c r="K577" s="25" t="str">
        <f>VLOOKUP(C577,Table5[#All],8,0)</f>
        <v>Gold</v>
      </c>
      <c r="L577" s="13" t="str">
        <f>VLOOKUP(C577,Table5[#All],4,0)</f>
        <v>Female</v>
      </c>
      <c r="M577" s="12" t="str">
        <f>VLOOKUP(D577,Table2[#All],2,0)</f>
        <v>Boxing Hand Wraps</v>
      </c>
      <c r="N577" s="12" t="str">
        <f>VLOOKUP(D577,Table2[#All],3)</f>
        <v>Sports</v>
      </c>
      <c r="O577" s="12" t="str">
        <f>VLOOKUP(D577,Table2[#All],4,0)</f>
        <v>Fitness</v>
      </c>
      <c r="P577" s="12" t="str">
        <f>VLOOKUP(D577,Table2[#All],5,0)</f>
        <v>Smith-King</v>
      </c>
      <c r="Q577" s="12" t="str">
        <f>VLOOKUP(E577,Table6[#All],2,0)</f>
        <v>Mann-Austin</v>
      </c>
      <c r="R577" s="12" t="str">
        <f>VLOOKUP(E577,Table6[#All],5,0)</f>
        <v>Online</v>
      </c>
      <c r="S577" s="12" t="str">
        <f>VLOOKUP(E577,Table6[#All],3,0)</f>
        <v>East</v>
      </c>
      <c r="T577" s="12" t="str">
        <f>VLOOKUP(E577,Table6[#All],4,0)</f>
        <v>Vasquezborough</v>
      </c>
    </row>
    <row r="578" spans="1:20" x14ac:dyDescent="0.3">
      <c r="A578" s="11" t="s">
        <v>2534</v>
      </c>
      <c r="B578" s="12">
        <v>45592</v>
      </c>
      <c r="C578" s="12" t="s">
        <v>921</v>
      </c>
      <c r="D578" s="12" t="s">
        <v>1789</v>
      </c>
      <c r="E578" s="12" t="s">
        <v>1925</v>
      </c>
      <c r="F578" s="12" t="s">
        <v>1954</v>
      </c>
      <c r="G578" s="17">
        <v>2</v>
      </c>
      <c r="H578" s="20">
        <v>649.54999999999995</v>
      </c>
      <c r="I578" s="23">
        <v>0.28999999999999998</v>
      </c>
      <c r="J578" s="25">
        <v>922.36099999999988</v>
      </c>
      <c r="K578" s="25" t="str">
        <f>VLOOKUP(C578,Table5[#All],8,0)</f>
        <v>Gold</v>
      </c>
      <c r="L578" s="13" t="str">
        <f>VLOOKUP(C578,Table5[#All],4,0)</f>
        <v>Female</v>
      </c>
      <c r="M578" s="12" t="str">
        <f>VLOOKUP(D578,Table2[#All],2,0)</f>
        <v>Hair Repair Oil Treatment</v>
      </c>
      <c r="N578" s="12" t="str">
        <f>VLOOKUP(D578,Table2[#All],3)</f>
        <v>Beauty</v>
      </c>
      <c r="O578" s="12" t="str">
        <f>VLOOKUP(D578,Table2[#All],4,0)</f>
        <v>Haircare</v>
      </c>
      <c r="P578" s="12" t="str">
        <f>VLOOKUP(D578,Table2[#All],5,0)</f>
        <v>Hopkins Ltd</v>
      </c>
      <c r="Q578" s="12" t="str">
        <f>VLOOKUP(E578,Table6[#All],2,0)</f>
        <v>Gardner, Humphrey and Contreras</v>
      </c>
      <c r="R578" s="12" t="str">
        <f>VLOOKUP(E578,Table6[#All],5,0)</f>
        <v>Flagship</v>
      </c>
      <c r="S578" s="12" t="str">
        <f>VLOOKUP(E578,Table6[#All],3,0)</f>
        <v>East</v>
      </c>
      <c r="T578" s="12" t="str">
        <f>VLOOKUP(E578,Table6[#All],4,0)</f>
        <v>Johnsonville</v>
      </c>
    </row>
    <row r="579" spans="1:20" x14ac:dyDescent="0.3">
      <c r="A579" s="11" t="s">
        <v>2535</v>
      </c>
      <c r="B579" s="12">
        <v>45360</v>
      </c>
      <c r="C579" s="12" t="s">
        <v>42</v>
      </c>
      <c r="D579" s="12" t="s">
        <v>1840</v>
      </c>
      <c r="E579" s="12" t="s">
        <v>1889</v>
      </c>
      <c r="F579" s="12" t="s">
        <v>1954</v>
      </c>
      <c r="G579" s="17">
        <v>2</v>
      </c>
      <c r="H579" s="20">
        <v>994.32</v>
      </c>
      <c r="I579" s="23">
        <v>0.27</v>
      </c>
      <c r="J579" s="25">
        <v>1451.7072000000001</v>
      </c>
      <c r="K579" s="25" t="str">
        <f>VLOOKUP(C579,Table5[#All],8,0)</f>
        <v>Bronze</v>
      </c>
      <c r="L579" s="13" t="str">
        <f>VLOOKUP(C579,Table5[#All],4,0)</f>
        <v>Female</v>
      </c>
      <c r="M579" s="12" t="str">
        <f>VLOOKUP(D579,Table2[#All],2,0)</f>
        <v>Sports Wrist Sweatbands</v>
      </c>
      <c r="N579" s="12" t="str">
        <f>VLOOKUP(D579,Table2[#All],3)</f>
        <v>Sports</v>
      </c>
      <c r="O579" s="12" t="str">
        <f>VLOOKUP(D579,Table2[#All],4,0)</f>
        <v>Accessories</v>
      </c>
      <c r="P579" s="12" t="str">
        <f>VLOOKUP(D579,Table2[#All],5,0)</f>
        <v>Olsen-Daniels</v>
      </c>
      <c r="Q579" s="12" t="str">
        <f>VLOOKUP(E579,Table6[#All],2,0)</f>
        <v>Black-Horn</v>
      </c>
      <c r="R579" s="12" t="str">
        <f>VLOOKUP(E579,Table6[#All],5,0)</f>
        <v>Outlet</v>
      </c>
      <c r="S579" s="12" t="str">
        <f>VLOOKUP(E579,Table6[#All],3,0)</f>
        <v>South</v>
      </c>
      <c r="T579" s="12" t="str">
        <f>VLOOKUP(E579,Table6[#All],4,0)</f>
        <v>North Nancyview</v>
      </c>
    </row>
    <row r="580" spans="1:20" x14ac:dyDescent="0.3">
      <c r="A580" s="11" t="s">
        <v>2536</v>
      </c>
      <c r="B580" s="12">
        <v>45649</v>
      </c>
      <c r="C580" s="12" t="s">
        <v>731</v>
      </c>
      <c r="D580" s="12" t="s">
        <v>1819</v>
      </c>
      <c r="E580" s="12" t="s">
        <v>1922</v>
      </c>
      <c r="F580" s="12" t="s">
        <v>1954</v>
      </c>
      <c r="G580" s="17">
        <v>1</v>
      </c>
      <c r="H580" s="20">
        <v>64.94</v>
      </c>
      <c r="I580" s="23">
        <v>0.21</v>
      </c>
      <c r="J580" s="25">
        <v>51.302599999999998</v>
      </c>
      <c r="K580" s="25" t="str">
        <f>VLOOKUP(C580,Table5[#All],8,0)</f>
        <v>Platinum</v>
      </c>
      <c r="L580" s="13" t="str">
        <f>VLOOKUP(C580,Table5[#All],4,0)</f>
        <v>Male</v>
      </c>
      <c r="M580" s="12" t="str">
        <f>VLOOKUP(D580,Table2[#All],2,0)</f>
        <v>Badminton Racket Set</v>
      </c>
      <c r="N580" s="12" t="str">
        <f>VLOOKUP(D580,Table2[#All],3)</f>
        <v>Sports</v>
      </c>
      <c r="O580" s="12" t="str">
        <f>VLOOKUP(D580,Table2[#All],4,0)</f>
        <v>Equipment</v>
      </c>
      <c r="P580" s="12" t="str">
        <f>VLOOKUP(D580,Table2[#All],5,0)</f>
        <v>Robinson-Brown</v>
      </c>
      <c r="Q580" s="12" t="str">
        <f>VLOOKUP(E580,Table6[#All],2,0)</f>
        <v>Thomas, Bridges and Harris</v>
      </c>
      <c r="R580" s="12" t="str">
        <f>VLOOKUP(E580,Table6[#All],5,0)</f>
        <v>Online</v>
      </c>
      <c r="S580" s="12" t="str">
        <f>VLOOKUP(E580,Table6[#All],3,0)</f>
        <v>North</v>
      </c>
      <c r="T580" s="12" t="str">
        <f>VLOOKUP(E580,Table6[#All],4,0)</f>
        <v>Sabrinatown</v>
      </c>
    </row>
    <row r="581" spans="1:20" x14ac:dyDescent="0.3">
      <c r="A581" s="11" t="s">
        <v>2537</v>
      </c>
      <c r="B581" s="12">
        <v>45709</v>
      </c>
      <c r="C581" s="12" t="s">
        <v>470</v>
      </c>
      <c r="D581" s="12" t="s">
        <v>1689</v>
      </c>
      <c r="E581" s="12" t="s">
        <v>1907</v>
      </c>
      <c r="F581" s="12" t="s">
        <v>1957</v>
      </c>
      <c r="G581" s="17">
        <v>2</v>
      </c>
      <c r="H581" s="20">
        <v>507.66</v>
      </c>
      <c r="I581" s="23">
        <v>0</v>
      </c>
      <c r="J581" s="25">
        <v>1015.32</v>
      </c>
      <c r="K581" s="25" t="str">
        <f>VLOOKUP(C581,Table5[#All],8,0)</f>
        <v>Silver</v>
      </c>
      <c r="L581" s="13" t="str">
        <f>VLOOKUP(C581,Table5[#All],4,0)</f>
        <v>Male</v>
      </c>
      <c r="M581" s="12" t="str">
        <f>VLOOKUP(D581,Table2[#All],2,0)</f>
        <v>Portable Power Bank</v>
      </c>
      <c r="N581" s="12" t="str">
        <f>VLOOKUP(D581,Table2[#All],3)</f>
        <v>Electronics</v>
      </c>
      <c r="O581" s="12" t="str">
        <f>VLOOKUP(D581,Table2[#All],4,0)</f>
        <v>Mobile</v>
      </c>
      <c r="P581" s="12" t="str">
        <f>VLOOKUP(D581,Table2[#All],5,0)</f>
        <v>Cummings and Sons</v>
      </c>
      <c r="Q581" s="12" t="str">
        <f>VLOOKUP(E581,Table6[#All],2,0)</f>
        <v>Martinez-Mullins</v>
      </c>
      <c r="R581" s="12" t="str">
        <f>VLOOKUP(E581,Table6[#All],5,0)</f>
        <v>Online</v>
      </c>
      <c r="S581" s="12" t="str">
        <f>VLOOKUP(E581,Table6[#All],3,0)</f>
        <v>South</v>
      </c>
      <c r="T581" s="12" t="str">
        <f>VLOOKUP(E581,Table6[#All],4,0)</f>
        <v>Williamsfurt</v>
      </c>
    </row>
    <row r="582" spans="1:20" x14ac:dyDescent="0.3">
      <c r="A582" s="11" t="s">
        <v>2538</v>
      </c>
      <c r="B582" s="12">
        <v>45273</v>
      </c>
      <c r="C582" s="12" t="s">
        <v>786</v>
      </c>
      <c r="D582" s="12" t="s">
        <v>1819</v>
      </c>
      <c r="E582" s="12" t="s">
        <v>1897</v>
      </c>
      <c r="F582" s="12" t="s">
        <v>1954</v>
      </c>
      <c r="G582" s="17">
        <v>4</v>
      </c>
      <c r="H582" s="20">
        <v>968.27</v>
      </c>
      <c r="I582" s="23">
        <v>0.03</v>
      </c>
      <c r="J582" s="25">
        <v>3756.8876</v>
      </c>
      <c r="K582" s="25" t="str">
        <f>VLOOKUP(C582,Table5[#All],8,0)</f>
        <v>Silver</v>
      </c>
      <c r="L582" s="13" t="str">
        <f>VLOOKUP(C582,Table5[#All],4,0)</f>
        <v>Female</v>
      </c>
      <c r="M582" s="12" t="str">
        <f>VLOOKUP(D582,Table2[#All],2,0)</f>
        <v>Badminton Racket Set</v>
      </c>
      <c r="N582" s="12" t="str">
        <f>VLOOKUP(D582,Table2[#All],3)</f>
        <v>Sports</v>
      </c>
      <c r="O582" s="12" t="str">
        <f>VLOOKUP(D582,Table2[#All],4,0)</f>
        <v>Equipment</v>
      </c>
      <c r="P582" s="12" t="str">
        <f>VLOOKUP(D582,Table2[#All],5,0)</f>
        <v>Robinson-Brown</v>
      </c>
      <c r="Q582" s="12" t="str">
        <f>VLOOKUP(E582,Table6[#All],2,0)</f>
        <v>Alexander Group</v>
      </c>
      <c r="R582" s="12" t="str">
        <f>VLOOKUP(E582,Table6[#All],5,0)</f>
        <v>Online</v>
      </c>
      <c r="S582" s="12" t="str">
        <f>VLOOKUP(E582,Table6[#All],3,0)</f>
        <v>South</v>
      </c>
      <c r="T582" s="12" t="str">
        <f>VLOOKUP(E582,Table6[#All],4,0)</f>
        <v>Port Sharon</v>
      </c>
    </row>
    <row r="583" spans="1:20" x14ac:dyDescent="0.3">
      <c r="A583" s="11" t="s">
        <v>2539</v>
      </c>
      <c r="B583" s="12">
        <v>45250</v>
      </c>
      <c r="C583" s="12" t="s">
        <v>81</v>
      </c>
      <c r="D583" s="12" t="s">
        <v>1840</v>
      </c>
      <c r="E583" s="12" t="s">
        <v>1901</v>
      </c>
      <c r="F583" s="12" t="s">
        <v>1954</v>
      </c>
      <c r="G583" s="17">
        <v>4</v>
      </c>
      <c r="H583" s="20">
        <v>510.33</v>
      </c>
      <c r="I583" s="23">
        <v>0.2</v>
      </c>
      <c r="J583" s="25">
        <v>1633.056</v>
      </c>
      <c r="K583" s="25" t="str">
        <f>VLOOKUP(C583,Table5[#All],8,0)</f>
        <v>Platinum</v>
      </c>
      <c r="L583" s="13" t="str">
        <f>VLOOKUP(C583,Table5[#All],4,0)</f>
        <v>Female</v>
      </c>
      <c r="M583" s="12" t="str">
        <f>VLOOKUP(D583,Table2[#All],2,0)</f>
        <v>Sports Wrist Sweatbands</v>
      </c>
      <c r="N583" s="12" t="str">
        <f>VLOOKUP(D583,Table2[#All],3)</f>
        <v>Sports</v>
      </c>
      <c r="O583" s="12" t="str">
        <f>VLOOKUP(D583,Table2[#All],4,0)</f>
        <v>Accessories</v>
      </c>
      <c r="P583" s="12" t="str">
        <f>VLOOKUP(D583,Table2[#All],5,0)</f>
        <v>Olsen-Daniels</v>
      </c>
      <c r="Q583" s="12" t="str">
        <f>VLOOKUP(E583,Table6[#All],2,0)</f>
        <v>Gray Ltd</v>
      </c>
      <c r="R583" s="12" t="str">
        <f>VLOOKUP(E583,Table6[#All],5,0)</f>
        <v>Outlet</v>
      </c>
      <c r="S583" s="12" t="str">
        <f>VLOOKUP(E583,Table6[#All],3,0)</f>
        <v>North</v>
      </c>
      <c r="T583" s="12" t="str">
        <f>VLOOKUP(E583,Table6[#All],4,0)</f>
        <v>New Michaelchester</v>
      </c>
    </row>
    <row r="584" spans="1:20" x14ac:dyDescent="0.3">
      <c r="A584" s="11" t="s">
        <v>2540</v>
      </c>
      <c r="B584" s="12">
        <v>45539</v>
      </c>
      <c r="C584" s="12" t="s">
        <v>58</v>
      </c>
      <c r="D584" s="12" t="s">
        <v>1705</v>
      </c>
      <c r="E584" s="12" t="s">
        <v>1941</v>
      </c>
      <c r="F584" s="12" t="s">
        <v>1957</v>
      </c>
      <c r="G584" s="17">
        <v>2</v>
      </c>
      <c r="H584" s="20">
        <v>156.72999999999999</v>
      </c>
      <c r="I584" s="23">
        <v>0.18</v>
      </c>
      <c r="J584" s="25">
        <v>257.03719999999998</v>
      </c>
      <c r="K584" s="25" t="str">
        <f>VLOOKUP(C584,Table5[#All],8,0)</f>
        <v>Gold</v>
      </c>
      <c r="L584" s="13" t="str">
        <f>VLOOKUP(C584,Table5[#All],4,0)</f>
        <v>Female</v>
      </c>
      <c r="M584" s="12" t="str">
        <f>VLOOKUP(D584,Table2[#All],2,0)</f>
        <v>Adjustable Jump Rope</v>
      </c>
      <c r="N584" s="12" t="str">
        <f>VLOOKUP(D584,Table2[#All],3)</f>
        <v>Sports</v>
      </c>
      <c r="O584" s="12" t="str">
        <f>VLOOKUP(D584,Table2[#All],4,0)</f>
        <v>Fitness</v>
      </c>
      <c r="P584" s="12" t="str">
        <f>VLOOKUP(D584,Table2[#All],5,0)</f>
        <v>Cox Inc</v>
      </c>
      <c r="Q584" s="12" t="str">
        <f>VLOOKUP(E584,Table6[#All],2,0)</f>
        <v>Mann-Austin</v>
      </c>
      <c r="R584" s="12" t="str">
        <f>VLOOKUP(E584,Table6[#All],5,0)</f>
        <v>Online</v>
      </c>
      <c r="S584" s="12" t="str">
        <f>VLOOKUP(E584,Table6[#All],3,0)</f>
        <v>East</v>
      </c>
      <c r="T584" s="12" t="str">
        <f>VLOOKUP(E584,Table6[#All],4,0)</f>
        <v>Vasquezborough</v>
      </c>
    </row>
    <row r="585" spans="1:20" x14ac:dyDescent="0.3">
      <c r="A585" s="11" t="s">
        <v>2541</v>
      </c>
      <c r="B585" s="12">
        <v>45810</v>
      </c>
      <c r="C585" s="12" t="s">
        <v>487</v>
      </c>
      <c r="D585" s="12" t="s">
        <v>1873</v>
      </c>
      <c r="E585" s="12" t="s">
        <v>1917</v>
      </c>
      <c r="F585" s="12" t="s">
        <v>1952</v>
      </c>
      <c r="G585" s="17">
        <v>3</v>
      </c>
      <c r="H585" s="20">
        <v>53.83</v>
      </c>
      <c r="I585" s="23">
        <v>0.24</v>
      </c>
      <c r="J585" s="25">
        <v>122.7324</v>
      </c>
      <c r="K585" s="25" t="str">
        <f>VLOOKUP(C585,Table5[#All],8,0)</f>
        <v>Bronze</v>
      </c>
      <c r="L585" s="13" t="str">
        <f>VLOOKUP(C585,Table5[#All],4,0)</f>
        <v>Male</v>
      </c>
      <c r="M585" s="12" t="str">
        <f>VLOOKUP(D585,Table2[#All],2,0)</f>
        <v>Stainless Steel Cookware Set</v>
      </c>
      <c r="N585" s="12" t="str">
        <f>VLOOKUP(D585,Table2[#All],3)</f>
        <v>Home</v>
      </c>
      <c r="O585" s="12" t="str">
        <f>VLOOKUP(D585,Table2[#All],4,0)</f>
        <v>Kitchen</v>
      </c>
      <c r="P585" s="12" t="str">
        <f>VLOOKUP(D585,Table2[#All],5,0)</f>
        <v>Campbell Ltd</v>
      </c>
      <c r="Q585" s="12" t="str">
        <f>VLOOKUP(E585,Table6[#All],2,0)</f>
        <v>Hill, Wagner and Ballard</v>
      </c>
      <c r="R585" s="12" t="str">
        <f>VLOOKUP(E585,Table6[#All],5,0)</f>
        <v>Online</v>
      </c>
      <c r="S585" s="12" t="str">
        <f>VLOOKUP(E585,Table6[#All],3,0)</f>
        <v>East</v>
      </c>
      <c r="T585" s="12" t="str">
        <f>VLOOKUP(E585,Table6[#All],4,0)</f>
        <v>East Davidville</v>
      </c>
    </row>
    <row r="586" spans="1:20" x14ac:dyDescent="0.3">
      <c r="A586" s="11" t="s">
        <v>2542</v>
      </c>
      <c r="B586" s="12">
        <v>45350</v>
      </c>
      <c r="C586" s="12" t="s">
        <v>1189</v>
      </c>
      <c r="D586" s="12" t="s">
        <v>1810</v>
      </c>
      <c r="E586" s="12" t="s">
        <v>1897</v>
      </c>
      <c r="F586" s="12" t="s">
        <v>1957</v>
      </c>
      <c r="G586" s="17">
        <v>1</v>
      </c>
      <c r="H586" s="20">
        <v>34.71</v>
      </c>
      <c r="I586" s="23">
        <v>0.1</v>
      </c>
      <c r="J586" s="25">
        <v>31.239000000000001</v>
      </c>
      <c r="K586" s="25" t="str">
        <f>VLOOKUP(C586,Table5[#All],8,0)</f>
        <v>Gold</v>
      </c>
      <c r="L586" s="13" t="str">
        <f>VLOOKUP(C586,Table5[#All],4,0)</f>
        <v>Female</v>
      </c>
      <c r="M586" s="12" t="str">
        <f>VLOOKUP(D586,Table2[#All],2,0)</f>
        <v>Essential Oil Diffuser</v>
      </c>
      <c r="N586" s="12" t="str">
        <f>VLOOKUP(D586,Table2[#All],3)</f>
        <v>Home</v>
      </c>
      <c r="O586" s="12" t="str">
        <f>VLOOKUP(D586,Table2[#All],4,0)</f>
        <v>Decor</v>
      </c>
      <c r="P586" s="12" t="str">
        <f>VLOOKUP(D586,Table2[#All],5,0)</f>
        <v>Hernandez Inc</v>
      </c>
      <c r="Q586" s="12" t="str">
        <f>VLOOKUP(E586,Table6[#All],2,0)</f>
        <v>Alexander Group</v>
      </c>
      <c r="R586" s="12" t="str">
        <f>VLOOKUP(E586,Table6[#All],5,0)</f>
        <v>Online</v>
      </c>
      <c r="S586" s="12" t="str">
        <f>VLOOKUP(E586,Table6[#All],3,0)</f>
        <v>South</v>
      </c>
      <c r="T586" s="12" t="str">
        <f>VLOOKUP(E586,Table6[#All],4,0)</f>
        <v>Port Sharon</v>
      </c>
    </row>
    <row r="587" spans="1:20" x14ac:dyDescent="0.3">
      <c r="A587" s="11" t="s">
        <v>2543</v>
      </c>
      <c r="B587" s="12">
        <v>45633</v>
      </c>
      <c r="C587" s="12" t="s">
        <v>747</v>
      </c>
      <c r="D587" s="12" t="s">
        <v>1807</v>
      </c>
      <c r="E587" s="12" t="s">
        <v>1885</v>
      </c>
      <c r="F587" s="12" t="s">
        <v>1954</v>
      </c>
      <c r="G587" s="17">
        <v>2</v>
      </c>
      <c r="H587" s="20">
        <v>829.15</v>
      </c>
      <c r="I587" s="23">
        <v>0.11</v>
      </c>
      <c r="J587" s="25">
        <v>1475.8869999999999</v>
      </c>
      <c r="K587" s="25" t="str">
        <f>VLOOKUP(C587,Table5[#All],8,0)</f>
        <v>Bronze</v>
      </c>
      <c r="L587" s="13" t="str">
        <f>VLOOKUP(C587,Table5[#All],4,0)</f>
        <v>Female</v>
      </c>
      <c r="M587" s="12" t="str">
        <f>VLOOKUP(D587,Table2[#All],2,0)</f>
        <v>WiFi Mesh Router</v>
      </c>
      <c r="N587" s="12" t="str">
        <f>VLOOKUP(D587,Table2[#All],3)</f>
        <v>Electronics</v>
      </c>
      <c r="O587" s="12" t="str">
        <f>VLOOKUP(D587,Table2[#All],4,0)</f>
        <v>Appliances</v>
      </c>
      <c r="P587" s="12" t="str">
        <f>VLOOKUP(D587,Table2[#All],5,0)</f>
        <v>White, Reeves and Woods</v>
      </c>
      <c r="Q587" s="12" t="str">
        <f>VLOOKUP(E587,Table6[#All],2,0)</f>
        <v>Martinez, Adkins and Johnson</v>
      </c>
      <c r="R587" s="12" t="str">
        <f>VLOOKUP(E587,Table6[#All],5,0)</f>
        <v>Flagship</v>
      </c>
      <c r="S587" s="12" t="str">
        <f>VLOOKUP(E587,Table6[#All],3,0)</f>
        <v>North</v>
      </c>
      <c r="T587" s="12" t="str">
        <f>VLOOKUP(E587,Table6[#All],4,0)</f>
        <v>Danielmouth</v>
      </c>
    </row>
    <row r="588" spans="1:20" x14ac:dyDescent="0.3">
      <c r="A588" s="11" t="s">
        <v>2544</v>
      </c>
      <c r="B588" s="12">
        <v>45798</v>
      </c>
      <c r="C588" s="12" t="s">
        <v>852</v>
      </c>
      <c r="D588" s="12" t="s">
        <v>1870</v>
      </c>
      <c r="E588" s="12" t="s">
        <v>1894</v>
      </c>
      <c r="F588" s="12" t="s">
        <v>1957</v>
      </c>
      <c r="G588" s="17">
        <v>2</v>
      </c>
      <c r="H588" s="20">
        <v>481.86</v>
      </c>
      <c r="I588" s="23">
        <v>0.1</v>
      </c>
      <c r="J588" s="25">
        <v>867.34800000000007</v>
      </c>
      <c r="K588" s="25" t="str">
        <f>VLOOKUP(C588,Table5[#All],8,0)</f>
        <v>Gold</v>
      </c>
      <c r="L588" s="13" t="str">
        <f>VLOOKUP(C588,Table5[#All],4,0)</f>
        <v>Male</v>
      </c>
      <c r="M588" s="12" t="str">
        <f>VLOOKUP(D588,Table2[#All],2,0)</f>
        <v>Portable Bluetooth Speaker</v>
      </c>
      <c r="N588" s="12" t="str">
        <f>VLOOKUP(D588,Table2[#All],3)</f>
        <v>Electronics</v>
      </c>
      <c r="O588" s="12" t="str">
        <f>VLOOKUP(D588,Table2[#All],4,0)</f>
        <v>Audio</v>
      </c>
      <c r="P588" s="12" t="str">
        <f>VLOOKUP(D588,Table2[#All],5,0)</f>
        <v>Flores-King</v>
      </c>
      <c r="Q588" s="12" t="str">
        <f>VLOOKUP(E588,Table6[#All],2,0)</f>
        <v>Johnson-Wright</v>
      </c>
      <c r="R588" s="12" t="str">
        <f>VLOOKUP(E588,Table6[#All],5,0)</f>
        <v>Outlet</v>
      </c>
      <c r="S588" s="12" t="str">
        <f>VLOOKUP(E588,Table6[#All],3,0)</f>
        <v>North</v>
      </c>
      <c r="T588" s="12" t="str">
        <f>VLOOKUP(E588,Table6[#All],4,0)</f>
        <v>Hoodberg</v>
      </c>
    </row>
    <row r="589" spans="1:20" x14ac:dyDescent="0.3">
      <c r="A589" s="11" t="s">
        <v>2545</v>
      </c>
      <c r="B589" s="12">
        <v>45354</v>
      </c>
      <c r="C589" s="12" t="s">
        <v>502</v>
      </c>
      <c r="D589" s="12" t="s">
        <v>1731</v>
      </c>
      <c r="E589" s="12" t="s">
        <v>1907</v>
      </c>
      <c r="F589" s="12" t="s">
        <v>1957</v>
      </c>
      <c r="G589" s="17">
        <v>4</v>
      </c>
      <c r="H589" s="20">
        <v>915.17</v>
      </c>
      <c r="I589" s="23">
        <v>0.19</v>
      </c>
      <c r="J589" s="25">
        <v>2965.1507999999999</v>
      </c>
      <c r="K589" s="25" t="str">
        <f>VLOOKUP(C589,Table5[#All],8,0)</f>
        <v>Platinum</v>
      </c>
      <c r="L589" s="13" t="str">
        <f>VLOOKUP(C589,Table5[#All],4,0)</f>
        <v>Female</v>
      </c>
      <c r="M589" s="12" t="str">
        <f>VLOOKUP(D589,Table2[#All],2,0)</f>
        <v>Rugby Ball</v>
      </c>
      <c r="N589" s="12" t="str">
        <f>VLOOKUP(D589,Table2[#All],3)</f>
        <v>Sports</v>
      </c>
      <c r="O589" s="12" t="str">
        <f>VLOOKUP(D589,Table2[#All],4,0)</f>
        <v>Team Sports</v>
      </c>
      <c r="P589" s="12" t="str">
        <f>VLOOKUP(D589,Table2[#All],5,0)</f>
        <v>Harris Inc</v>
      </c>
      <c r="Q589" s="12" t="str">
        <f>VLOOKUP(E589,Table6[#All],2,0)</f>
        <v>Martinez-Mullins</v>
      </c>
      <c r="R589" s="12" t="str">
        <f>VLOOKUP(E589,Table6[#All],5,0)</f>
        <v>Online</v>
      </c>
      <c r="S589" s="12" t="str">
        <f>VLOOKUP(E589,Table6[#All],3,0)</f>
        <v>South</v>
      </c>
      <c r="T589" s="12" t="str">
        <f>VLOOKUP(E589,Table6[#All],4,0)</f>
        <v>Williamsfurt</v>
      </c>
    </row>
    <row r="590" spans="1:20" x14ac:dyDescent="0.3">
      <c r="A590" s="11" t="s">
        <v>2546</v>
      </c>
      <c r="B590" s="12">
        <v>45357</v>
      </c>
      <c r="C590" s="12" t="s">
        <v>703</v>
      </c>
      <c r="D590" s="12" t="s">
        <v>1789</v>
      </c>
      <c r="E590" s="12" t="s">
        <v>1938</v>
      </c>
      <c r="F590" s="12" t="s">
        <v>1954</v>
      </c>
      <c r="G590" s="17">
        <v>1</v>
      </c>
      <c r="H590" s="20">
        <v>250.95</v>
      </c>
      <c r="I590" s="23">
        <v>0.03</v>
      </c>
      <c r="J590" s="25">
        <v>243.42150000000001</v>
      </c>
      <c r="K590" s="25" t="str">
        <f>VLOOKUP(C590,Table5[#All],8,0)</f>
        <v>Gold</v>
      </c>
      <c r="L590" s="13" t="str">
        <f>VLOOKUP(C590,Table5[#All],4,0)</f>
        <v>Male</v>
      </c>
      <c r="M590" s="12" t="str">
        <f>VLOOKUP(D590,Table2[#All],2,0)</f>
        <v>Hair Repair Oil Treatment</v>
      </c>
      <c r="N590" s="12" t="str">
        <f>VLOOKUP(D590,Table2[#All],3)</f>
        <v>Beauty</v>
      </c>
      <c r="O590" s="12" t="str">
        <f>VLOOKUP(D590,Table2[#All],4,0)</f>
        <v>Haircare</v>
      </c>
      <c r="P590" s="12" t="str">
        <f>VLOOKUP(D590,Table2[#All],5,0)</f>
        <v>Hopkins Ltd</v>
      </c>
      <c r="Q590" s="12" t="str">
        <f>VLOOKUP(E590,Table6[#All],2,0)</f>
        <v>Guerrero-Schmitt</v>
      </c>
      <c r="R590" s="12" t="str">
        <f>VLOOKUP(E590,Table6[#All],5,0)</f>
        <v>Flagship</v>
      </c>
      <c r="S590" s="12" t="str">
        <f>VLOOKUP(E590,Table6[#All],3,0)</f>
        <v>East</v>
      </c>
      <c r="T590" s="12" t="str">
        <f>VLOOKUP(E590,Table6[#All],4,0)</f>
        <v>East Stevechester</v>
      </c>
    </row>
    <row r="591" spans="1:20" x14ac:dyDescent="0.3">
      <c r="A591" s="11" t="s">
        <v>2547</v>
      </c>
      <c r="B591" s="12">
        <v>45257</v>
      </c>
      <c r="C591" s="12" t="s">
        <v>1033</v>
      </c>
      <c r="D591" s="12" t="s">
        <v>1864</v>
      </c>
      <c r="E591" s="12" t="s">
        <v>1901</v>
      </c>
      <c r="F591" s="12" t="s">
        <v>1952</v>
      </c>
      <c r="G591" s="17">
        <v>3</v>
      </c>
      <c r="H591" s="20">
        <v>882.84</v>
      </c>
      <c r="I591" s="23">
        <v>0.1</v>
      </c>
      <c r="J591" s="25">
        <v>2383.6680000000001</v>
      </c>
      <c r="K591" s="25" t="str">
        <f>VLOOKUP(C591,Table5[#All],8,0)</f>
        <v>Bronze</v>
      </c>
      <c r="L591" s="13" t="str">
        <f>VLOOKUP(C591,Table5[#All],4,0)</f>
        <v>Male</v>
      </c>
      <c r="M591" s="12" t="str">
        <f>VLOOKUP(D591,Table2[#All],2,0)</f>
        <v>Women's Formal Blazer</v>
      </c>
      <c r="N591" s="12" t="str">
        <f>VLOOKUP(D591,Table2[#All],3)</f>
        <v>Clothing</v>
      </c>
      <c r="O591" s="12" t="str">
        <f>VLOOKUP(D591,Table2[#All],4,0)</f>
        <v>Outerwear</v>
      </c>
      <c r="P591" s="12" t="str">
        <f>VLOOKUP(D591,Table2[#All],5,0)</f>
        <v>Phillips and Sons</v>
      </c>
      <c r="Q591" s="12" t="str">
        <f>VLOOKUP(E591,Table6[#All],2,0)</f>
        <v>Gray Ltd</v>
      </c>
      <c r="R591" s="12" t="str">
        <f>VLOOKUP(E591,Table6[#All],5,0)</f>
        <v>Outlet</v>
      </c>
      <c r="S591" s="12" t="str">
        <f>VLOOKUP(E591,Table6[#All],3,0)</f>
        <v>North</v>
      </c>
      <c r="T591" s="12" t="str">
        <f>VLOOKUP(E591,Table6[#All],4,0)</f>
        <v>New Michaelchester</v>
      </c>
    </row>
    <row r="592" spans="1:20" x14ac:dyDescent="0.3">
      <c r="A592" s="11" t="s">
        <v>2548</v>
      </c>
      <c r="B592" s="12">
        <v>45702</v>
      </c>
      <c r="C592" s="12" t="s">
        <v>476</v>
      </c>
      <c r="D592" s="12" t="s">
        <v>1624</v>
      </c>
      <c r="E592" s="12" t="s">
        <v>1938</v>
      </c>
      <c r="F592" s="12" t="s">
        <v>1957</v>
      </c>
      <c r="G592" s="17">
        <v>4</v>
      </c>
      <c r="H592" s="20">
        <v>573.37</v>
      </c>
      <c r="I592" s="23">
        <v>0.04</v>
      </c>
      <c r="J592" s="25">
        <v>2201.7408</v>
      </c>
      <c r="K592" s="25" t="str">
        <f>VLOOKUP(C592,Table5[#All],8,0)</f>
        <v>Gold</v>
      </c>
      <c r="L592" s="13" t="str">
        <f>VLOOKUP(C592,Table5[#All],4,0)</f>
        <v>Male</v>
      </c>
      <c r="M592" s="12" t="str">
        <f>VLOOKUP(D592,Table2[#All],2,0)</f>
        <v>Knee Support Brace</v>
      </c>
      <c r="N592" s="12" t="str">
        <f>VLOOKUP(D592,Table2[#All],3)</f>
        <v>Sports</v>
      </c>
      <c r="O592" s="12" t="str">
        <f>VLOOKUP(D592,Table2[#All],4,0)</f>
        <v>Equipment</v>
      </c>
      <c r="P592" s="12" t="str">
        <f>VLOOKUP(D592,Table2[#All],5,0)</f>
        <v>May-Reese</v>
      </c>
      <c r="Q592" s="12" t="str">
        <f>VLOOKUP(E592,Table6[#All],2,0)</f>
        <v>Guerrero-Schmitt</v>
      </c>
      <c r="R592" s="12" t="str">
        <f>VLOOKUP(E592,Table6[#All],5,0)</f>
        <v>Flagship</v>
      </c>
      <c r="S592" s="12" t="str">
        <f>VLOOKUP(E592,Table6[#All],3,0)</f>
        <v>East</v>
      </c>
      <c r="T592" s="12" t="str">
        <f>VLOOKUP(E592,Table6[#All],4,0)</f>
        <v>East Stevechester</v>
      </c>
    </row>
    <row r="593" spans="1:20" x14ac:dyDescent="0.3">
      <c r="A593" s="11" t="s">
        <v>2549</v>
      </c>
      <c r="B593" s="12">
        <v>45318</v>
      </c>
      <c r="C593" s="12" t="s">
        <v>222</v>
      </c>
      <c r="D593" s="12" t="s">
        <v>1667</v>
      </c>
      <c r="E593" s="12" t="s">
        <v>1922</v>
      </c>
      <c r="F593" s="12" t="s">
        <v>1952</v>
      </c>
      <c r="G593" s="17">
        <v>3</v>
      </c>
      <c r="H593" s="20">
        <v>622.72</v>
      </c>
      <c r="I593" s="23">
        <v>0.04</v>
      </c>
      <c r="J593" s="25">
        <v>1793.4336000000001</v>
      </c>
      <c r="K593" s="25" t="str">
        <f>VLOOKUP(C593,Table5[#All],8,0)</f>
        <v>Platinum</v>
      </c>
      <c r="L593" s="13" t="str">
        <f>VLOOKUP(C593,Table5[#All],4,0)</f>
        <v>Male</v>
      </c>
      <c r="M593" s="12" t="str">
        <f>VLOOKUP(D593,Table2[#All],2,0)</f>
        <v>Vitamin C Face Serum</v>
      </c>
      <c r="N593" s="12" t="str">
        <f>VLOOKUP(D593,Table2[#All],3)</f>
        <v>Beauty</v>
      </c>
      <c r="O593" s="12" t="str">
        <f>VLOOKUP(D593,Table2[#All],4,0)</f>
        <v>Skincare</v>
      </c>
      <c r="P593" s="12" t="str">
        <f>VLOOKUP(D593,Table2[#All],5,0)</f>
        <v>Griffin Ltd</v>
      </c>
      <c r="Q593" s="12" t="str">
        <f>VLOOKUP(E593,Table6[#All],2,0)</f>
        <v>Thomas, Bridges and Harris</v>
      </c>
      <c r="R593" s="12" t="str">
        <f>VLOOKUP(E593,Table6[#All],5,0)</f>
        <v>Online</v>
      </c>
      <c r="S593" s="12" t="str">
        <f>VLOOKUP(E593,Table6[#All],3,0)</f>
        <v>North</v>
      </c>
      <c r="T593" s="12" t="str">
        <f>VLOOKUP(E593,Table6[#All],4,0)</f>
        <v>Sabrinatown</v>
      </c>
    </row>
    <row r="594" spans="1:20" x14ac:dyDescent="0.3">
      <c r="A594" s="11" t="s">
        <v>2550</v>
      </c>
      <c r="B594" s="12">
        <v>45943</v>
      </c>
      <c r="C594" s="12" t="s">
        <v>1222</v>
      </c>
      <c r="D594" s="12" t="s">
        <v>1852</v>
      </c>
      <c r="E594" s="12" t="s">
        <v>1935</v>
      </c>
      <c r="F594" s="12" t="s">
        <v>1952</v>
      </c>
      <c r="G594" s="17">
        <v>3</v>
      </c>
      <c r="H594" s="20">
        <v>259.74</v>
      </c>
      <c r="I594" s="23">
        <v>0.24</v>
      </c>
      <c r="J594" s="25">
        <v>592.20720000000006</v>
      </c>
      <c r="K594" s="25" t="str">
        <f>VLOOKUP(C594,Table5[#All],8,0)</f>
        <v>Platinum</v>
      </c>
      <c r="L594" s="13" t="str">
        <f>VLOOKUP(C594,Table5[#All],4,0)</f>
        <v>Male</v>
      </c>
      <c r="M594" s="12" t="str">
        <f>VLOOKUP(D594,Table2[#All],2,0)</f>
        <v>Microwave Oven</v>
      </c>
      <c r="N594" s="12" t="str">
        <f>VLOOKUP(D594,Table2[#All],3)</f>
        <v>Home</v>
      </c>
      <c r="O594" s="12" t="str">
        <f>VLOOKUP(D594,Table2[#All],4,0)</f>
        <v>Appliances</v>
      </c>
      <c r="P594" s="12" t="str">
        <f>VLOOKUP(D594,Table2[#All],5,0)</f>
        <v>Green, Powell and Palmer</v>
      </c>
      <c r="Q594" s="12" t="str">
        <f>VLOOKUP(E594,Table6[#All],2,0)</f>
        <v>Holloway Ltd</v>
      </c>
      <c r="R594" s="12" t="str">
        <f>VLOOKUP(E594,Table6[#All],5,0)</f>
        <v>Flagship</v>
      </c>
      <c r="S594" s="12" t="str">
        <f>VLOOKUP(E594,Table6[#All],3,0)</f>
        <v>North</v>
      </c>
      <c r="T594" s="12" t="str">
        <f>VLOOKUP(E594,Table6[#All],4,0)</f>
        <v>Bensonhaven</v>
      </c>
    </row>
    <row r="595" spans="1:20" x14ac:dyDescent="0.3">
      <c r="A595" s="11" t="s">
        <v>2551</v>
      </c>
      <c r="B595" s="12">
        <v>45769</v>
      </c>
      <c r="C595" s="12" t="s">
        <v>209</v>
      </c>
      <c r="D595" s="12" t="s">
        <v>1654</v>
      </c>
      <c r="E595" s="12" t="s">
        <v>1925</v>
      </c>
      <c r="F595" s="12" t="s">
        <v>1957</v>
      </c>
      <c r="G595" s="17">
        <v>4</v>
      </c>
      <c r="H595" s="20">
        <v>951.09</v>
      </c>
      <c r="I595" s="23">
        <v>0.14000000000000001</v>
      </c>
      <c r="J595" s="25">
        <v>3271.7496000000001</v>
      </c>
      <c r="K595" s="25" t="str">
        <f>VLOOKUP(C595,Table5[#All],8,0)</f>
        <v>Platinum</v>
      </c>
      <c r="L595" s="13" t="str">
        <f>VLOOKUP(C595,Table5[#All],4,0)</f>
        <v>Male</v>
      </c>
      <c r="M595" s="12" t="str">
        <f>VLOOKUP(D595,Table2[#All],2,0)</f>
        <v>Sports Stopwatch Timer</v>
      </c>
      <c r="N595" s="12" t="str">
        <f>VLOOKUP(D595,Table2[#All],3)</f>
        <v>Sports</v>
      </c>
      <c r="O595" s="12" t="str">
        <f>VLOOKUP(D595,Table2[#All],4,0)</f>
        <v>Accessories</v>
      </c>
      <c r="P595" s="12" t="str">
        <f>VLOOKUP(D595,Table2[#All],5,0)</f>
        <v>Burns-Hansen</v>
      </c>
      <c r="Q595" s="12" t="str">
        <f>VLOOKUP(E595,Table6[#All],2,0)</f>
        <v>Gardner, Humphrey and Contreras</v>
      </c>
      <c r="R595" s="12" t="str">
        <f>VLOOKUP(E595,Table6[#All],5,0)</f>
        <v>Flagship</v>
      </c>
      <c r="S595" s="12" t="str">
        <f>VLOOKUP(E595,Table6[#All],3,0)</f>
        <v>East</v>
      </c>
      <c r="T595" s="12" t="str">
        <f>VLOOKUP(E595,Table6[#All],4,0)</f>
        <v>Johnsonville</v>
      </c>
    </row>
    <row r="596" spans="1:20" x14ac:dyDescent="0.3">
      <c r="A596" s="11" t="s">
        <v>2552</v>
      </c>
      <c r="B596" s="12">
        <v>45765</v>
      </c>
      <c r="C596" s="12" t="s">
        <v>658</v>
      </c>
      <c r="D596" s="12" t="s">
        <v>1873</v>
      </c>
      <c r="E596" s="12" t="s">
        <v>1889</v>
      </c>
      <c r="F596" s="12" t="s">
        <v>1957</v>
      </c>
      <c r="G596" s="17">
        <v>1</v>
      </c>
      <c r="H596" s="20">
        <v>71.709999999999994</v>
      </c>
      <c r="I596" s="23">
        <v>0.23</v>
      </c>
      <c r="J596" s="25">
        <v>55.216700000000003</v>
      </c>
      <c r="K596" s="25" t="str">
        <f>VLOOKUP(C596,Table5[#All],8,0)</f>
        <v>Bronze</v>
      </c>
      <c r="L596" s="13" t="str">
        <f>VLOOKUP(C596,Table5[#All],4,0)</f>
        <v>Male</v>
      </c>
      <c r="M596" s="12" t="str">
        <f>VLOOKUP(D596,Table2[#All],2,0)</f>
        <v>Stainless Steel Cookware Set</v>
      </c>
      <c r="N596" s="12" t="str">
        <f>VLOOKUP(D596,Table2[#All],3)</f>
        <v>Home</v>
      </c>
      <c r="O596" s="12" t="str">
        <f>VLOOKUP(D596,Table2[#All],4,0)</f>
        <v>Kitchen</v>
      </c>
      <c r="P596" s="12" t="str">
        <f>VLOOKUP(D596,Table2[#All],5,0)</f>
        <v>Campbell Ltd</v>
      </c>
      <c r="Q596" s="12" t="str">
        <f>VLOOKUP(E596,Table6[#All],2,0)</f>
        <v>Black-Horn</v>
      </c>
      <c r="R596" s="12" t="str">
        <f>VLOOKUP(E596,Table6[#All],5,0)</f>
        <v>Outlet</v>
      </c>
      <c r="S596" s="12" t="str">
        <f>VLOOKUP(E596,Table6[#All],3,0)</f>
        <v>South</v>
      </c>
      <c r="T596" s="12" t="str">
        <f>VLOOKUP(E596,Table6[#All],4,0)</f>
        <v>North Nancyview</v>
      </c>
    </row>
    <row r="597" spans="1:20" x14ac:dyDescent="0.3">
      <c r="A597" s="11" t="s">
        <v>2553</v>
      </c>
      <c r="B597" s="12">
        <v>45891</v>
      </c>
      <c r="C597" s="12" t="s">
        <v>580</v>
      </c>
      <c r="D597" s="12" t="s">
        <v>1628</v>
      </c>
      <c r="E597" s="12" t="s">
        <v>1907</v>
      </c>
      <c r="F597" s="12" t="s">
        <v>1957</v>
      </c>
      <c r="G597" s="17">
        <v>4</v>
      </c>
      <c r="H597" s="20">
        <v>894.93</v>
      </c>
      <c r="I597" s="23">
        <v>0.05</v>
      </c>
      <c r="J597" s="25">
        <v>3400.733999999999</v>
      </c>
      <c r="K597" s="25" t="str">
        <f>VLOOKUP(C597,Table5[#All],8,0)</f>
        <v>Platinum</v>
      </c>
      <c r="L597" s="13" t="str">
        <f>VLOOKUP(C597,Table5[#All],4,0)</f>
        <v>Female</v>
      </c>
      <c r="M597" s="12" t="str">
        <f>VLOOKUP(D597,Table2[#All],2,0)</f>
        <v>Outdoor Sports Water Bottle</v>
      </c>
      <c r="N597" s="12" t="str">
        <f>VLOOKUP(D597,Table2[#All],3)</f>
        <v>Sports</v>
      </c>
      <c r="O597" s="12" t="str">
        <f>VLOOKUP(D597,Table2[#All],4,0)</f>
        <v>Accessories</v>
      </c>
      <c r="P597" s="12" t="str">
        <f>VLOOKUP(D597,Table2[#All],5,0)</f>
        <v>Soto-Ellis</v>
      </c>
      <c r="Q597" s="12" t="str">
        <f>VLOOKUP(E597,Table6[#All],2,0)</f>
        <v>Martinez-Mullins</v>
      </c>
      <c r="R597" s="12" t="str">
        <f>VLOOKUP(E597,Table6[#All],5,0)</f>
        <v>Online</v>
      </c>
      <c r="S597" s="12" t="str">
        <f>VLOOKUP(E597,Table6[#All],3,0)</f>
        <v>South</v>
      </c>
      <c r="T597" s="12" t="str">
        <f>VLOOKUP(E597,Table6[#All],4,0)</f>
        <v>Williamsfurt</v>
      </c>
    </row>
    <row r="598" spans="1:20" x14ac:dyDescent="0.3">
      <c r="A598" s="11" t="s">
        <v>2554</v>
      </c>
      <c r="B598" s="12">
        <v>45842</v>
      </c>
      <c r="C598" s="12" t="s">
        <v>667</v>
      </c>
      <c r="D598" s="12" t="s">
        <v>1810</v>
      </c>
      <c r="E598" s="12" t="s">
        <v>1910</v>
      </c>
      <c r="F598" s="12" t="s">
        <v>1957</v>
      </c>
      <c r="G598" s="17">
        <v>4</v>
      </c>
      <c r="H598" s="20">
        <v>870.18</v>
      </c>
      <c r="I598" s="23">
        <v>0.13</v>
      </c>
      <c r="J598" s="25">
        <v>3028.2264</v>
      </c>
      <c r="K598" s="25" t="str">
        <f>VLOOKUP(C598,Table5[#All],8,0)</f>
        <v>Platinum</v>
      </c>
      <c r="L598" s="13" t="str">
        <f>VLOOKUP(C598,Table5[#All],4,0)</f>
        <v>Female</v>
      </c>
      <c r="M598" s="12" t="str">
        <f>VLOOKUP(D598,Table2[#All],2,0)</f>
        <v>Essential Oil Diffuser</v>
      </c>
      <c r="N598" s="12" t="str">
        <f>VLOOKUP(D598,Table2[#All],3)</f>
        <v>Home</v>
      </c>
      <c r="O598" s="12" t="str">
        <f>VLOOKUP(D598,Table2[#All],4,0)</f>
        <v>Decor</v>
      </c>
      <c r="P598" s="12" t="str">
        <f>VLOOKUP(D598,Table2[#All],5,0)</f>
        <v>Hernandez Inc</v>
      </c>
      <c r="Q598" s="12" t="str">
        <f>VLOOKUP(E598,Table6[#All],2,0)</f>
        <v>Bean, Jones and Park</v>
      </c>
      <c r="R598" s="12" t="str">
        <f>VLOOKUP(E598,Table6[#All],5,0)</f>
        <v>Online</v>
      </c>
      <c r="S598" s="12" t="str">
        <f>VLOOKUP(E598,Table6[#All],3,0)</f>
        <v>West</v>
      </c>
      <c r="T598" s="12" t="str">
        <f>VLOOKUP(E598,Table6[#All],4,0)</f>
        <v>Thompsonborough</v>
      </c>
    </row>
    <row r="599" spans="1:20" x14ac:dyDescent="0.3">
      <c r="A599" s="11" t="s">
        <v>2555</v>
      </c>
      <c r="B599" s="12">
        <v>45382</v>
      </c>
      <c r="C599" s="12" t="s">
        <v>894</v>
      </c>
      <c r="D599" s="12" t="s">
        <v>1767</v>
      </c>
      <c r="E599" s="12" t="s">
        <v>1889</v>
      </c>
      <c r="F599" s="12" t="s">
        <v>1954</v>
      </c>
      <c r="G599" s="17">
        <v>2</v>
      </c>
      <c r="H599" s="20">
        <v>552.72</v>
      </c>
      <c r="I599" s="23">
        <v>0.06</v>
      </c>
      <c r="J599" s="25">
        <v>1039.1135999999999</v>
      </c>
      <c r="K599" s="25" t="str">
        <f>VLOOKUP(C599,Table5[#All],8,0)</f>
        <v>Platinum</v>
      </c>
      <c r="L599" s="13" t="str">
        <f>VLOOKUP(C599,Table5[#All],4,0)</f>
        <v>Female</v>
      </c>
      <c r="M599" s="12" t="str">
        <f>VLOOKUP(D599,Table2[#All],2,0)</f>
        <v>Matte Lipstick Set</v>
      </c>
      <c r="N599" s="12" t="str">
        <f>VLOOKUP(D599,Table2[#All],3)</f>
        <v>Beauty</v>
      </c>
      <c r="O599" s="12" t="str">
        <f>VLOOKUP(D599,Table2[#All],4,0)</f>
        <v>Makeup</v>
      </c>
      <c r="P599" s="12" t="str">
        <f>VLOOKUP(D599,Table2[#All],5,0)</f>
        <v>Zhang Inc</v>
      </c>
      <c r="Q599" s="12" t="str">
        <f>VLOOKUP(E599,Table6[#All],2,0)</f>
        <v>Black-Horn</v>
      </c>
      <c r="R599" s="12" t="str">
        <f>VLOOKUP(E599,Table6[#All],5,0)</f>
        <v>Outlet</v>
      </c>
      <c r="S599" s="12" t="str">
        <f>VLOOKUP(E599,Table6[#All],3,0)</f>
        <v>South</v>
      </c>
      <c r="T599" s="12" t="str">
        <f>VLOOKUP(E599,Table6[#All],4,0)</f>
        <v>North Nancyview</v>
      </c>
    </row>
    <row r="600" spans="1:20" x14ac:dyDescent="0.3">
      <c r="A600" s="11" t="s">
        <v>2556</v>
      </c>
      <c r="B600" s="12">
        <v>45236</v>
      </c>
      <c r="C600" s="12" t="s">
        <v>798</v>
      </c>
      <c r="D600" s="12" t="s">
        <v>1689</v>
      </c>
      <c r="E600" s="12" t="s">
        <v>1910</v>
      </c>
      <c r="F600" s="12" t="s">
        <v>1957</v>
      </c>
      <c r="G600" s="17">
        <v>3</v>
      </c>
      <c r="H600" s="20">
        <v>700.43</v>
      </c>
      <c r="I600" s="23">
        <v>0.01</v>
      </c>
      <c r="J600" s="25">
        <v>2080.2770999999998</v>
      </c>
      <c r="K600" s="25" t="str">
        <f>VLOOKUP(C600,Table5[#All],8,0)</f>
        <v>Bronze</v>
      </c>
      <c r="L600" s="13" t="str">
        <f>VLOOKUP(C600,Table5[#All],4,0)</f>
        <v>Male</v>
      </c>
      <c r="M600" s="12" t="str">
        <f>VLOOKUP(D600,Table2[#All],2,0)</f>
        <v>Portable Power Bank</v>
      </c>
      <c r="N600" s="12" t="str">
        <f>VLOOKUP(D600,Table2[#All],3)</f>
        <v>Electronics</v>
      </c>
      <c r="O600" s="12" t="str">
        <f>VLOOKUP(D600,Table2[#All],4,0)</f>
        <v>Mobile</v>
      </c>
      <c r="P600" s="12" t="str">
        <f>VLOOKUP(D600,Table2[#All],5,0)</f>
        <v>Cummings and Sons</v>
      </c>
      <c r="Q600" s="12" t="str">
        <f>VLOOKUP(E600,Table6[#All],2,0)</f>
        <v>Bean, Jones and Park</v>
      </c>
      <c r="R600" s="12" t="str">
        <f>VLOOKUP(E600,Table6[#All],5,0)</f>
        <v>Online</v>
      </c>
      <c r="S600" s="12" t="str">
        <f>VLOOKUP(E600,Table6[#All],3,0)</f>
        <v>West</v>
      </c>
      <c r="T600" s="12" t="str">
        <f>VLOOKUP(E600,Table6[#All],4,0)</f>
        <v>Thompsonborough</v>
      </c>
    </row>
    <row r="601" spans="1:20" x14ac:dyDescent="0.3">
      <c r="A601" s="11" t="s">
        <v>2557</v>
      </c>
      <c r="B601" s="12">
        <v>45806</v>
      </c>
      <c r="C601" s="12" t="s">
        <v>1075</v>
      </c>
      <c r="D601" s="12" t="s">
        <v>1588</v>
      </c>
      <c r="E601" s="12" t="s">
        <v>1889</v>
      </c>
      <c r="F601" s="12" t="s">
        <v>1954</v>
      </c>
      <c r="G601" s="17">
        <v>2</v>
      </c>
      <c r="H601" s="20">
        <v>823.03</v>
      </c>
      <c r="I601" s="23">
        <v>0.18</v>
      </c>
      <c r="J601" s="25">
        <v>1349.7692</v>
      </c>
      <c r="K601" s="25" t="str">
        <f>VLOOKUP(C601,Table5[#All],8,0)</f>
        <v>Platinum</v>
      </c>
      <c r="L601" s="13" t="str">
        <f>VLOOKUP(C601,Table5[#All],4,0)</f>
        <v>Female</v>
      </c>
      <c r="M601" s="12" t="str">
        <f>VLOOKUP(D601,Table2[#All],2,0)</f>
        <v>Adjustable Dumbbell Set</v>
      </c>
      <c r="N601" s="12" t="str">
        <f>VLOOKUP(D601,Table2[#All],3)</f>
        <v>Beauty</v>
      </c>
      <c r="O601" s="12" t="str">
        <f>VLOOKUP(D601,Table2[#All],4,0)</f>
        <v>Fitness</v>
      </c>
      <c r="P601" s="12" t="str">
        <f>VLOOKUP(D601,Table2[#All],5,0)</f>
        <v>Hill PLC</v>
      </c>
      <c r="Q601" s="12" t="str">
        <f>VLOOKUP(E601,Table6[#All],2,0)</f>
        <v>Black-Horn</v>
      </c>
      <c r="R601" s="12" t="str">
        <f>VLOOKUP(E601,Table6[#All],5,0)</f>
        <v>Outlet</v>
      </c>
      <c r="S601" s="12" t="str">
        <f>VLOOKUP(E601,Table6[#All],3,0)</f>
        <v>South</v>
      </c>
      <c r="T601" s="12" t="str">
        <f>VLOOKUP(E601,Table6[#All],4,0)</f>
        <v>North Nancyview</v>
      </c>
    </row>
    <row r="602" spans="1:20" x14ac:dyDescent="0.3">
      <c r="A602" s="11" t="s">
        <v>2558</v>
      </c>
      <c r="B602" s="12">
        <v>45401</v>
      </c>
      <c r="C602" s="12" t="s">
        <v>825</v>
      </c>
      <c r="D602" s="12" t="s">
        <v>1852</v>
      </c>
      <c r="E602" s="12" t="s">
        <v>1904</v>
      </c>
      <c r="F602" s="12" t="s">
        <v>1952</v>
      </c>
      <c r="G602" s="17">
        <v>1</v>
      </c>
      <c r="H602" s="20">
        <v>117.37</v>
      </c>
      <c r="I602" s="23">
        <v>0.21</v>
      </c>
      <c r="J602" s="25">
        <v>92.722300000000004</v>
      </c>
      <c r="K602" s="25" t="str">
        <f>VLOOKUP(C602,Table5[#All],8,0)</f>
        <v>Gold</v>
      </c>
      <c r="L602" s="13" t="str">
        <f>VLOOKUP(C602,Table5[#All],4,0)</f>
        <v>Male</v>
      </c>
      <c r="M602" s="12" t="str">
        <f>VLOOKUP(D602,Table2[#All],2,0)</f>
        <v>Microwave Oven</v>
      </c>
      <c r="N602" s="12" t="str">
        <f>VLOOKUP(D602,Table2[#All],3)</f>
        <v>Home</v>
      </c>
      <c r="O602" s="12" t="str">
        <f>VLOOKUP(D602,Table2[#All],4,0)</f>
        <v>Appliances</v>
      </c>
      <c r="P602" s="12" t="str">
        <f>VLOOKUP(D602,Table2[#All],5,0)</f>
        <v>Green, Powell and Palmer</v>
      </c>
      <c r="Q602" s="12" t="str">
        <f>VLOOKUP(E602,Table6[#All],2,0)</f>
        <v>Benson-Elliott</v>
      </c>
      <c r="R602" s="12" t="str">
        <f>VLOOKUP(E602,Table6[#All],5,0)</f>
        <v>Online</v>
      </c>
      <c r="S602" s="12" t="str">
        <f>VLOOKUP(E602,Table6[#All],3,0)</f>
        <v>East</v>
      </c>
      <c r="T602" s="12" t="str">
        <f>VLOOKUP(E602,Table6[#All],4,0)</f>
        <v>Port Josephberg</v>
      </c>
    </row>
    <row r="603" spans="1:20" x14ac:dyDescent="0.3">
      <c r="A603" s="11" t="s">
        <v>2559</v>
      </c>
      <c r="B603" s="12">
        <v>45716</v>
      </c>
      <c r="C603" s="12" t="s">
        <v>373</v>
      </c>
      <c r="D603" s="12" t="s">
        <v>1743</v>
      </c>
      <c r="E603" s="12" t="s">
        <v>1885</v>
      </c>
      <c r="F603" s="12" t="s">
        <v>1952</v>
      </c>
      <c r="G603" s="17">
        <v>4</v>
      </c>
      <c r="H603" s="20">
        <v>165.37</v>
      </c>
      <c r="I603" s="23">
        <v>0.28999999999999998</v>
      </c>
      <c r="J603" s="25">
        <v>469.6508</v>
      </c>
      <c r="K603" s="25" t="str">
        <f>VLOOKUP(C603,Table5[#All],8,0)</f>
        <v>Silver</v>
      </c>
      <c r="L603" s="13" t="str">
        <f>VLOOKUP(C603,Table5[#All],4,0)</f>
        <v>Male</v>
      </c>
      <c r="M603" s="12" t="str">
        <f>VLOOKUP(D603,Table2[#All],2,0)</f>
        <v>Premium Blanket Throw</v>
      </c>
      <c r="N603" s="12" t="str">
        <f>VLOOKUP(D603,Table2[#All],3)</f>
        <v>Home</v>
      </c>
      <c r="O603" s="12" t="str">
        <f>VLOOKUP(D603,Table2[#All],4,0)</f>
        <v>Decor</v>
      </c>
      <c r="P603" s="12" t="str">
        <f>VLOOKUP(D603,Table2[#All],5,0)</f>
        <v>Hernandez, Kennedy and Porter</v>
      </c>
      <c r="Q603" s="12" t="str">
        <f>VLOOKUP(E603,Table6[#All],2,0)</f>
        <v>Martinez, Adkins and Johnson</v>
      </c>
      <c r="R603" s="12" t="str">
        <f>VLOOKUP(E603,Table6[#All],5,0)</f>
        <v>Flagship</v>
      </c>
      <c r="S603" s="12" t="str">
        <f>VLOOKUP(E603,Table6[#All],3,0)</f>
        <v>North</v>
      </c>
      <c r="T603" s="12" t="str">
        <f>VLOOKUP(E603,Table6[#All],4,0)</f>
        <v>Danielmouth</v>
      </c>
    </row>
    <row r="604" spans="1:20" x14ac:dyDescent="0.3">
      <c r="A604" s="11" t="s">
        <v>2560</v>
      </c>
      <c r="B604" s="12">
        <v>45718</v>
      </c>
      <c r="C604" s="12" t="s">
        <v>1192</v>
      </c>
      <c r="D604" s="12" t="s">
        <v>1574</v>
      </c>
      <c r="E604" s="12" t="s">
        <v>1917</v>
      </c>
      <c r="F604" s="12" t="s">
        <v>1952</v>
      </c>
      <c r="G604" s="17">
        <v>3</v>
      </c>
      <c r="H604" s="20">
        <v>483.06</v>
      </c>
      <c r="I604" s="23">
        <v>0.05</v>
      </c>
      <c r="J604" s="25">
        <v>1376.721</v>
      </c>
      <c r="K604" s="25" t="str">
        <f>VLOOKUP(C604,Table5[#All],8,0)</f>
        <v>Bronze</v>
      </c>
      <c r="L604" s="13" t="str">
        <f>VLOOKUP(C604,Table5[#All],4,0)</f>
        <v>Female</v>
      </c>
      <c r="M604" s="12" t="str">
        <f>VLOOKUP(D604,Table2[#All],2,0)</f>
        <v>Herbal Face Moisturizer</v>
      </c>
      <c r="N604" s="12" t="str">
        <f>VLOOKUP(D604,Table2[#All],3)</f>
        <v>Beauty</v>
      </c>
      <c r="O604" s="12" t="str">
        <f>VLOOKUP(D604,Table2[#All],4,0)</f>
        <v>Skincare</v>
      </c>
      <c r="P604" s="12" t="str">
        <f>VLOOKUP(D604,Table2[#All],5,0)</f>
        <v>Davidson PLC</v>
      </c>
      <c r="Q604" s="12" t="str">
        <f>VLOOKUP(E604,Table6[#All],2,0)</f>
        <v>Hill, Wagner and Ballard</v>
      </c>
      <c r="R604" s="12" t="str">
        <f>VLOOKUP(E604,Table6[#All],5,0)</f>
        <v>Online</v>
      </c>
      <c r="S604" s="12" t="str">
        <f>VLOOKUP(E604,Table6[#All],3,0)</f>
        <v>East</v>
      </c>
      <c r="T604" s="12" t="str">
        <f>VLOOKUP(E604,Table6[#All],4,0)</f>
        <v>East Davidville</v>
      </c>
    </row>
    <row r="605" spans="1:20" x14ac:dyDescent="0.3">
      <c r="A605" s="11" t="s">
        <v>2561</v>
      </c>
      <c r="B605" s="12">
        <v>45379</v>
      </c>
      <c r="C605" s="12" t="s">
        <v>939</v>
      </c>
      <c r="D605" s="12" t="s">
        <v>1819</v>
      </c>
      <c r="E605" s="12" t="s">
        <v>1907</v>
      </c>
      <c r="F605" s="12" t="s">
        <v>1954</v>
      </c>
      <c r="G605" s="17">
        <v>4</v>
      </c>
      <c r="H605" s="20">
        <v>262.05</v>
      </c>
      <c r="I605" s="23">
        <v>0.24</v>
      </c>
      <c r="J605" s="25">
        <v>796.63200000000006</v>
      </c>
      <c r="K605" s="25" t="str">
        <f>VLOOKUP(C605,Table5[#All],8,0)</f>
        <v>Platinum</v>
      </c>
      <c r="L605" s="13" t="str">
        <f>VLOOKUP(C605,Table5[#All],4,0)</f>
        <v>Female</v>
      </c>
      <c r="M605" s="12" t="str">
        <f>VLOOKUP(D605,Table2[#All],2,0)</f>
        <v>Badminton Racket Set</v>
      </c>
      <c r="N605" s="12" t="str">
        <f>VLOOKUP(D605,Table2[#All],3)</f>
        <v>Sports</v>
      </c>
      <c r="O605" s="12" t="str">
        <f>VLOOKUP(D605,Table2[#All],4,0)</f>
        <v>Equipment</v>
      </c>
      <c r="P605" s="12" t="str">
        <f>VLOOKUP(D605,Table2[#All],5,0)</f>
        <v>Robinson-Brown</v>
      </c>
      <c r="Q605" s="12" t="str">
        <f>VLOOKUP(E605,Table6[#All],2,0)</f>
        <v>Martinez-Mullins</v>
      </c>
      <c r="R605" s="12" t="str">
        <f>VLOOKUP(E605,Table6[#All],5,0)</f>
        <v>Online</v>
      </c>
      <c r="S605" s="12" t="str">
        <f>VLOOKUP(E605,Table6[#All],3,0)</f>
        <v>South</v>
      </c>
      <c r="T605" s="12" t="str">
        <f>VLOOKUP(E605,Table6[#All],4,0)</f>
        <v>Williamsfurt</v>
      </c>
    </row>
    <row r="606" spans="1:20" x14ac:dyDescent="0.3">
      <c r="A606" s="11" t="s">
        <v>2562</v>
      </c>
      <c r="B606" s="12">
        <v>45635</v>
      </c>
      <c r="C606" s="12" t="s">
        <v>1439</v>
      </c>
      <c r="D606" s="12" t="s">
        <v>1607</v>
      </c>
      <c r="E606" s="12" t="s">
        <v>1927</v>
      </c>
      <c r="F606" s="12" t="s">
        <v>1957</v>
      </c>
      <c r="G606" s="17">
        <v>3</v>
      </c>
      <c r="H606" s="20">
        <v>970.89</v>
      </c>
      <c r="I606" s="23">
        <v>0.11</v>
      </c>
      <c r="J606" s="25">
        <v>2592.2763</v>
      </c>
      <c r="K606" s="25" t="str">
        <f>VLOOKUP(C606,Table5[#All],8,0)</f>
        <v>Bronze</v>
      </c>
      <c r="L606" s="13" t="str">
        <f>VLOOKUP(C606,Table5[#All],4,0)</f>
        <v>Female</v>
      </c>
      <c r="M606" s="12" t="str">
        <f>VLOOKUP(D606,Table2[#All],2,0)</f>
        <v>Decorative Wall Mirror</v>
      </c>
      <c r="N606" s="12" t="str">
        <f>VLOOKUP(D606,Table2[#All],3)</f>
        <v>Home</v>
      </c>
      <c r="O606" s="12" t="str">
        <f>VLOOKUP(D606,Table2[#All],4,0)</f>
        <v>Decor</v>
      </c>
      <c r="P606" s="12" t="str">
        <f>VLOOKUP(D606,Table2[#All],5,0)</f>
        <v>Luna, Anderson and Bowman</v>
      </c>
      <c r="Q606" s="12" t="str">
        <f>VLOOKUP(E606,Table6[#All],2,0)</f>
        <v>Mcdonald Inc</v>
      </c>
      <c r="R606" s="12" t="str">
        <f>VLOOKUP(E606,Table6[#All],5,0)</f>
        <v>Outlet</v>
      </c>
      <c r="S606" s="12" t="str">
        <f>VLOOKUP(E606,Table6[#All],3,0)</f>
        <v>South</v>
      </c>
      <c r="T606" s="12" t="str">
        <f>VLOOKUP(E606,Table6[#All],4,0)</f>
        <v>Christopherland</v>
      </c>
    </row>
    <row r="607" spans="1:20" x14ac:dyDescent="0.3">
      <c r="A607" s="11" t="s">
        <v>2563</v>
      </c>
      <c r="B607" s="12">
        <v>45222</v>
      </c>
      <c r="C607" s="12" t="s">
        <v>709</v>
      </c>
      <c r="D607" s="12" t="s">
        <v>1792</v>
      </c>
      <c r="E607" s="12" t="s">
        <v>1880</v>
      </c>
      <c r="F607" s="12" t="s">
        <v>1954</v>
      </c>
      <c r="G607" s="17">
        <v>1</v>
      </c>
      <c r="H607" s="20">
        <v>61.11</v>
      </c>
      <c r="I607" s="23">
        <v>0.1</v>
      </c>
      <c r="J607" s="25">
        <v>54.999000000000002</v>
      </c>
      <c r="K607" s="25" t="str">
        <f>VLOOKUP(C607,Table5[#All],8,0)</f>
        <v>Platinum</v>
      </c>
      <c r="L607" s="13" t="str">
        <f>VLOOKUP(C607,Table5[#All],4,0)</f>
        <v>Male</v>
      </c>
      <c r="M607" s="12" t="str">
        <f>VLOOKUP(D607,Table2[#All],2,0)</f>
        <v>Professional Jump Rope</v>
      </c>
      <c r="N607" s="12" t="str">
        <f>VLOOKUP(D607,Table2[#All],3)</f>
        <v>Sports</v>
      </c>
      <c r="O607" s="12" t="str">
        <f>VLOOKUP(D607,Table2[#All],4,0)</f>
        <v>Fitness</v>
      </c>
      <c r="P607" s="12" t="str">
        <f>VLOOKUP(D607,Table2[#All],5,0)</f>
        <v>Davis PLC</v>
      </c>
      <c r="Q607" s="12" t="str">
        <f>VLOOKUP(E607,Table6[#All],2,0)</f>
        <v>Rivera-Warner</v>
      </c>
      <c r="R607" s="12" t="str">
        <f>VLOOKUP(E607,Table6[#All],5,0)</f>
        <v>Flagship</v>
      </c>
      <c r="S607" s="12" t="str">
        <f>VLOOKUP(E607,Table6[#All],3,0)</f>
        <v>East</v>
      </c>
      <c r="T607" s="12" t="str">
        <f>VLOOKUP(E607,Table6[#All],4,0)</f>
        <v>Washingtonfurt</v>
      </c>
    </row>
    <row r="608" spans="1:20" x14ac:dyDescent="0.3">
      <c r="A608" s="11" t="s">
        <v>2564</v>
      </c>
      <c r="B608" s="12">
        <v>45555</v>
      </c>
      <c r="C608" s="12" t="s">
        <v>125</v>
      </c>
      <c r="D608" s="12" t="s">
        <v>1651</v>
      </c>
      <c r="E608" s="12" t="s">
        <v>1910</v>
      </c>
      <c r="F608" s="12" t="s">
        <v>1954</v>
      </c>
      <c r="G608" s="17">
        <v>3</v>
      </c>
      <c r="H608" s="20">
        <v>827.88</v>
      </c>
      <c r="I608" s="23">
        <v>0.19</v>
      </c>
      <c r="J608" s="25">
        <v>2011.7483999999999</v>
      </c>
      <c r="K608" s="25" t="str">
        <f>VLOOKUP(C608,Table5[#All],8,0)</f>
        <v>Silver</v>
      </c>
      <c r="L608" s="13" t="str">
        <f>VLOOKUP(C608,Table5[#All],4,0)</f>
        <v>Female</v>
      </c>
      <c r="M608" s="12" t="str">
        <f>VLOOKUP(D608,Table2[#All],2,0)</f>
        <v>Decorative Floor Vase</v>
      </c>
      <c r="N608" s="12" t="str">
        <f>VLOOKUP(D608,Table2[#All],3)</f>
        <v>Home</v>
      </c>
      <c r="O608" s="12" t="str">
        <f>VLOOKUP(D608,Table2[#All],4,0)</f>
        <v>Decor</v>
      </c>
      <c r="P608" s="12" t="str">
        <f>VLOOKUP(D608,Table2[#All],5,0)</f>
        <v>Khan, Jones and Paul</v>
      </c>
      <c r="Q608" s="12" t="str">
        <f>VLOOKUP(E608,Table6[#All],2,0)</f>
        <v>Bean, Jones and Park</v>
      </c>
      <c r="R608" s="12" t="str">
        <f>VLOOKUP(E608,Table6[#All],5,0)</f>
        <v>Online</v>
      </c>
      <c r="S608" s="12" t="str">
        <f>VLOOKUP(E608,Table6[#All],3,0)</f>
        <v>West</v>
      </c>
      <c r="T608" s="12" t="str">
        <f>VLOOKUP(E608,Table6[#All],4,0)</f>
        <v>Thompsonborough</v>
      </c>
    </row>
    <row r="609" spans="1:20" x14ac:dyDescent="0.3">
      <c r="A609" s="11" t="s">
        <v>2565</v>
      </c>
      <c r="B609" s="12">
        <v>45583</v>
      </c>
      <c r="C609" s="12" t="s">
        <v>1345</v>
      </c>
      <c r="D609" s="12" t="s">
        <v>1837</v>
      </c>
      <c r="E609" s="12" t="s">
        <v>1925</v>
      </c>
      <c r="F609" s="12" t="s">
        <v>1957</v>
      </c>
      <c r="G609" s="17">
        <v>3</v>
      </c>
      <c r="H609" s="20">
        <v>926.85</v>
      </c>
      <c r="I609" s="23">
        <v>0.18</v>
      </c>
      <c r="J609" s="25">
        <v>2280.0509999999999</v>
      </c>
      <c r="K609" s="25" t="str">
        <f>VLOOKUP(C609,Table5[#All],8,0)</f>
        <v>Gold</v>
      </c>
      <c r="L609" s="13" t="str">
        <f>VLOOKUP(C609,Table5[#All],4,0)</f>
        <v>Female</v>
      </c>
      <c r="M609" s="12" t="str">
        <f>VLOOKUP(D609,Table2[#All],2,0)</f>
        <v>LED Bedside Lamp</v>
      </c>
      <c r="N609" s="12" t="str">
        <f>VLOOKUP(D609,Table2[#All],3)</f>
        <v>Home</v>
      </c>
      <c r="O609" s="12" t="str">
        <f>VLOOKUP(D609,Table2[#All],4,0)</f>
        <v>Lighting</v>
      </c>
      <c r="P609" s="12" t="str">
        <f>VLOOKUP(D609,Table2[#All],5,0)</f>
        <v>Aguilar, Horton and Lewis</v>
      </c>
      <c r="Q609" s="12" t="str">
        <f>VLOOKUP(E609,Table6[#All],2,0)</f>
        <v>Gardner, Humphrey and Contreras</v>
      </c>
      <c r="R609" s="12" t="str">
        <f>VLOOKUP(E609,Table6[#All],5,0)</f>
        <v>Flagship</v>
      </c>
      <c r="S609" s="12" t="str">
        <f>VLOOKUP(E609,Table6[#All],3,0)</f>
        <v>East</v>
      </c>
      <c r="T609" s="12" t="str">
        <f>VLOOKUP(E609,Table6[#All],4,0)</f>
        <v>Johnsonville</v>
      </c>
    </row>
    <row r="610" spans="1:20" x14ac:dyDescent="0.3">
      <c r="A610" s="11" t="s">
        <v>2566</v>
      </c>
      <c r="B610" s="12">
        <v>45662</v>
      </c>
      <c r="C610" s="12" t="s">
        <v>1009</v>
      </c>
      <c r="D610" s="12" t="s">
        <v>1593</v>
      </c>
      <c r="E610" s="12" t="s">
        <v>1927</v>
      </c>
      <c r="F610" s="12" t="s">
        <v>1954</v>
      </c>
      <c r="G610" s="17">
        <v>1</v>
      </c>
      <c r="H610" s="20">
        <v>874.59</v>
      </c>
      <c r="I610" s="23">
        <v>0.28999999999999998</v>
      </c>
      <c r="J610" s="25">
        <v>620.95889999999997</v>
      </c>
      <c r="K610" s="25" t="str">
        <f>VLOOKUP(C610,Table5[#All],8,0)</f>
        <v>Gold</v>
      </c>
      <c r="L610" s="13" t="str">
        <f>VLOOKUP(C610,Table5[#All],4,0)</f>
        <v>Female</v>
      </c>
      <c r="M610" s="12" t="str">
        <f>VLOOKUP(D610,Table2[#All],2,0)</f>
        <v>Ceramic Kitchen Bowl Set</v>
      </c>
      <c r="N610" s="12" t="str">
        <f>VLOOKUP(D610,Table2[#All],3)</f>
        <v>Home</v>
      </c>
      <c r="O610" s="12" t="str">
        <f>VLOOKUP(D610,Table2[#All],4,0)</f>
        <v>Kitchen</v>
      </c>
      <c r="P610" s="12" t="str">
        <f>VLOOKUP(D610,Table2[#All],5,0)</f>
        <v>Hamilton Group</v>
      </c>
      <c r="Q610" s="12" t="str">
        <f>VLOOKUP(E610,Table6[#All],2,0)</f>
        <v>Mcdonald Inc</v>
      </c>
      <c r="R610" s="12" t="str">
        <f>VLOOKUP(E610,Table6[#All],5,0)</f>
        <v>Outlet</v>
      </c>
      <c r="S610" s="12" t="str">
        <f>VLOOKUP(E610,Table6[#All],3,0)</f>
        <v>South</v>
      </c>
      <c r="T610" s="12" t="str">
        <f>VLOOKUP(E610,Table6[#All],4,0)</f>
        <v>Christopherland</v>
      </c>
    </row>
    <row r="611" spans="1:20" x14ac:dyDescent="0.3">
      <c r="A611" s="11" t="s">
        <v>2567</v>
      </c>
      <c r="B611" s="12">
        <v>45921</v>
      </c>
      <c r="C611" s="12" t="s">
        <v>1459</v>
      </c>
      <c r="D611" s="12" t="s">
        <v>1611</v>
      </c>
      <c r="E611" s="12" t="s">
        <v>1885</v>
      </c>
      <c r="F611" s="12" t="s">
        <v>1954</v>
      </c>
      <c r="G611" s="17">
        <v>4</v>
      </c>
      <c r="H611" s="20">
        <v>479.11</v>
      </c>
      <c r="I611" s="23">
        <v>0.24</v>
      </c>
      <c r="J611" s="25">
        <v>1456.4944</v>
      </c>
      <c r="K611" s="25" t="str">
        <f>VLOOKUP(C611,Table5[#All],8,0)</f>
        <v>Gold</v>
      </c>
      <c r="L611" s="13" t="str">
        <f>VLOOKUP(C611,Table5[#All],4,0)</f>
        <v>Female</v>
      </c>
      <c r="M611" s="12" t="str">
        <f>VLOOKUP(D611,Table2[#All],2,0)</f>
        <v>4K Home Projector</v>
      </c>
      <c r="N611" s="12" t="str">
        <f>VLOOKUP(D611,Table2[#All],3)</f>
        <v>Electronics</v>
      </c>
      <c r="O611" s="12" t="str">
        <f>VLOOKUP(D611,Table2[#All],4,0)</f>
        <v>Appliances</v>
      </c>
      <c r="P611" s="12" t="str">
        <f>VLOOKUP(D611,Table2[#All],5,0)</f>
        <v>Thomas LLC</v>
      </c>
      <c r="Q611" s="12" t="str">
        <f>VLOOKUP(E611,Table6[#All],2,0)</f>
        <v>Martinez, Adkins and Johnson</v>
      </c>
      <c r="R611" s="12" t="str">
        <f>VLOOKUP(E611,Table6[#All],5,0)</f>
        <v>Flagship</v>
      </c>
      <c r="S611" s="12" t="str">
        <f>VLOOKUP(E611,Table6[#All],3,0)</f>
        <v>North</v>
      </c>
      <c r="T611" s="12" t="str">
        <f>VLOOKUP(E611,Table6[#All],4,0)</f>
        <v>Danielmouth</v>
      </c>
    </row>
    <row r="612" spans="1:20" x14ac:dyDescent="0.3">
      <c r="A612" s="11" t="s">
        <v>2568</v>
      </c>
      <c r="B612" s="12">
        <v>45490</v>
      </c>
      <c r="C612" s="12" t="s">
        <v>700</v>
      </c>
      <c r="D612" s="12" t="s">
        <v>1667</v>
      </c>
      <c r="E612" s="12" t="s">
        <v>1935</v>
      </c>
      <c r="F612" s="12" t="s">
        <v>1952</v>
      </c>
      <c r="G612" s="17">
        <v>3</v>
      </c>
      <c r="H612" s="20">
        <v>182.91</v>
      </c>
      <c r="I612" s="23">
        <v>0.28999999999999998</v>
      </c>
      <c r="J612" s="25">
        <v>389.59829999999999</v>
      </c>
      <c r="K612" s="25" t="str">
        <f>VLOOKUP(C612,Table5[#All],8,0)</f>
        <v>Platinum</v>
      </c>
      <c r="L612" s="13" t="str">
        <f>VLOOKUP(C612,Table5[#All],4,0)</f>
        <v>Female</v>
      </c>
      <c r="M612" s="12" t="str">
        <f>VLOOKUP(D612,Table2[#All],2,0)</f>
        <v>Vitamin C Face Serum</v>
      </c>
      <c r="N612" s="12" t="str">
        <f>VLOOKUP(D612,Table2[#All],3)</f>
        <v>Beauty</v>
      </c>
      <c r="O612" s="12" t="str">
        <f>VLOOKUP(D612,Table2[#All],4,0)</f>
        <v>Skincare</v>
      </c>
      <c r="P612" s="12" t="str">
        <f>VLOOKUP(D612,Table2[#All],5,0)</f>
        <v>Griffin Ltd</v>
      </c>
      <c r="Q612" s="12" t="str">
        <f>VLOOKUP(E612,Table6[#All],2,0)</f>
        <v>Holloway Ltd</v>
      </c>
      <c r="R612" s="12" t="str">
        <f>VLOOKUP(E612,Table6[#All],5,0)</f>
        <v>Flagship</v>
      </c>
      <c r="S612" s="12" t="str">
        <f>VLOOKUP(E612,Table6[#All],3,0)</f>
        <v>North</v>
      </c>
      <c r="T612" s="12" t="str">
        <f>VLOOKUP(E612,Table6[#All],4,0)</f>
        <v>Bensonhaven</v>
      </c>
    </row>
    <row r="613" spans="1:20" x14ac:dyDescent="0.3">
      <c r="A613" s="11" t="s">
        <v>2569</v>
      </c>
      <c r="B613" s="12">
        <v>45652</v>
      </c>
      <c r="C613" s="12" t="s">
        <v>876</v>
      </c>
      <c r="D613" s="12" t="s">
        <v>1673</v>
      </c>
      <c r="E613" s="12" t="s">
        <v>1901</v>
      </c>
      <c r="F613" s="12" t="s">
        <v>1952</v>
      </c>
      <c r="G613" s="17">
        <v>4</v>
      </c>
      <c r="H613" s="20">
        <v>745.51</v>
      </c>
      <c r="I613" s="23">
        <v>0.05</v>
      </c>
      <c r="J613" s="25">
        <v>2832.9380000000001</v>
      </c>
      <c r="K613" s="25" t="str">
        <f>VLOOKUP(C613,Table5[#All],8,0)</f>
        <v>Gold</v>
      </c>
      <c r="L613" s="13" t="str">
        <f>VLOOKUP(C613,Table5[#All],4,0)</f>
        <v>Female</v>
      </c>
      <c r="M613" s="12" t="str">
        <f>VLOOKUP(D613,Table2[#All],2,0)</f>
        <v>Gaming Mechanical Keyboard</v>
      </c>
      <c r="N613" s="12" t="str">
        <f>VLOOKUP(D613,Table2[#All],3)</f>
        <v>Electronics</v>
      </c>
      <c r="O613" s="12" t="str">
        <f>VLOOKUP(D613,Table2[#All],4,0)</f>
        <v>Computer</v>
      </c>
      <c r="P613" s="12" t="str">
        <f>VLOOKUP(D613,Table2[#All],5,0)</f>
        <v>Lucero LLC</v>
      </c>
      <c r="Q613" s="12" t="str">
        <f>VLOOKUP(E613,Table6[#All],2,0)</f>
        <v>Gray Ltd</v>
      </c>
      <c r="R613" s="12" t="str">
        <f>VLOOKUP(E613,Table6[#All],5,0)</f>
        <v>Outlet</v>
      </c>
      <c r="S613" s="12" t="str">
        <f>VLOOKUP(E613,Table6[#All],3,0)</f>
        <v>North</v>
      </c>
      <c r="T613" s="12" t="str">
        <f>VLOOKUP(E613,Table6[#All],4,0)</f>
        <v>New Michaelchester</v>
      </c>
    </row>
    <row r="614" spans="1:20" x14ac:dyDescent="0.3">
      <c r="A614" s="11" t="s">
        <v>2570</v>
      </c>
      <c r="B614" s="12">
        <v>45598</v>
      </c>
      <c r="C614" s="12" t="s">
        <v>1491</v>
      </c>
      <c r="D614" s="12" t="s">
        <v>1840</v>
      </c>
      <c r="E614" s="12" t="s">
        <v>1929</v>
      </c>
      <c r="F614" s="12" t="s">
        <v>1952</v>
      </c>
      <c r="G614" s="17">
        <v>3</v>
      </c>
      <c r="H614" s="20">
        <v>920.61</v>
      </c>
      <c r="I614" s="23">
        <v>0.04</v>
      </c>
      <c r="J614" s="25">
        <v>2651.3568</v>
      </c>
      <c r="K614" s="25" t="str">
        <f>VLOOKUP(C614,Table5[#All],8,0)</f>
        <v>Gold</v>
      </c>
      <c r="L614" s="13" t="str">
        <f>VLOOKUP(C614,Table5[#All],4,0)</f>
        <v>Male</v>
      </c>
      <c r="M614" s="12" t="str">
        <f>VLOOKUP(D614,Table2[#All],2,0)</f>
        <v>Sports Wrist Sweatbands</v>
      </c>
      <c r="N614" s="12" t="str">
        <f>VLOOKUP(D614,Table2[#All],3)</f>
        <v>Sports</v>
      </c>
      <c r="O614" s="12" t="str">
        <f>VLOOKUP(D614,Table2[#All],4,0)</f>
        <v>Accessories</v>
      </c>
      <c r="P614" s="12" t="str">
        <f>VLOOKUP(D614,Table2[#All],5,0)</f>
        <v>Olsen-Daniels</v>
      </c>
      <c r="Q614" s="12" t="str">
        <f>VLOOKUP(E614,Table6[#All],2,0)</f>
        <v>Shelton PLC</v>
      </c>
      <c r="R614" s="12" t="str">
        <f>VLOOKUP(E614,Table6[#All],5,0)</f>
        <v>Flagship</v>
      </c>
      <c r="S614" s="12" t="str">
        <f>VLOOKUP(E614,Table6[#All],3,0)</f>
        <v>North</v>
      </c>
      <c r="T614" s="12" t="str">
        <f>VLOOKUP(E614,Table6[#All],4,0)</f>
        <v>East Jenniferstad</v>
      </c>
    </row>
    <row r="615" spans="1:20" x14ac:dyDescent="0.3">
      <c r="A615" s="11" t="s">
        <v>2571</v>
      </c>
      <c r="B615" s="12">
        <v>45772</v>
      </c>
      <c r="C615" s="12" t="s">
        <v>1330</v>
      </c>
      <c r="D615" s="12" t="s">
        <v>1801</v>
      </c>
      <c r="E615" s="12" t="s">
        <v>1917</v>
      </c>
      <c r="F615" s="12" t="s">
        <v>1952</v>
      </c>
      <c r="G615" s="17">
        <v>4</v>
      </c>
      <c r="H615" s="20">
        <v>659.03</v>
      </c>
      <c r="I615" s="23">
        <v>0.15</v>
      </c>
      <c r="J615" s="25">
        <v>2240.7020000000002</v>
      </c>
      <c r="K615" s="25" t="str">
        <f>VLOOKUP(C615,Table5[#All],8,0)</f>
        <v>Bronze</v>
      </c>
      <c r="L615" s="13" t="str">
        <f>VLOOKUP(C615,Table5[#All],4,0)</f>
        <v>Male</v>
      </c>
      <c r="M615" s="12" t="str">
        <f>VLOOKUP(D615,Table2[#All],2,0)</f>
        <v>Women's Ankle Boots</v>
      </c>
      <c r="N615" s="12" t="str">
        <f>VLOOKUP(D615,Table2[#All],3)</f>
        <v>Clothing</v>
      </c>
      <c r="O615" s="12" t="str">
        <f>VLOOKUP(D615,Table2[#All],4,0)</f>
        <v>Footwear</v>
      </c>
      <c r="P615" s="12" t="str">
        <f>VLOOKUP(D615,Table2[#All],5,0)</f>
        <v>Poole PLC</v>
      </c>
      <c r="Q615" s="12" t="str">
        <f>VLOOKUP(E615,Table6[#All],2,0)</f>
        <v>Hill, Wagner and Ballard</v>
      </c>
      <c r="R615" s="12" t="str">
        <f>VLOOKUP(E615,Table6[#All],5,0)</f>
        <v>Online</v>
      </c>
      <c r="S615" s="12" t="str">
        <f>VLOOKUP(E615,Table6[#All],3,0)</f>
        <v>East</v>
      </c>
      <c r="T615" s="12" t="str">
        <f>VLOOKUP(E615,Table6[#All],4,0)</f>
        <v>East Davidville</v>
      </c>
    </row>
    <row r="616" spans="1:20" x14ac:dyDescent="0.3">
      <c r="A616" s="11" t="s">
        <v>2572</v>
      </c>
      <c r="B616" s="12">
        <v>45338</v>
      </c>
      <c r="C616" s="12" t="s">
        <v>2573</v>
      </c>
      <c r="D616" s="12" t="s">
        <v>1588</v>
      </c>
      <c r="E616" s="12" t="s">
        <v>1889</v>
      </c>
      <c r="F616" s="12" t="s">
        <v>1954</v>
      </c>
      <c r="G616" s="17">
        <v>1</v>
      </c>
      <c r="H616" s="20">
        <v>312.91000000000003</v>
      </c>
      <c r="I616" s="23">
        <v>0.12</v>
      </c>
      <c r="J616" s="25">
        <v>275.36079999999998</v>
      </c>
      <c r="K616" s="25" t="s">
        <v>50</v>
      </c>
      <c r="L616" s="13" t="s">
        <v>16</v>
      </c>
      <c r="M616" s="12" t="str">
        <f>VLOOKUP(D616,Table2[#All],2,0)</f>
        <v>Adjustable Dumbbell Set</v>
      </c>
      <c r="N616" s="12" t="str">
        <f>VLOOKUP(D616,Table2[#All],3)</f>
        <v>Beauty</v>
      </c>
      <c r="O616" s="12" t="str">
        <f>VLOOKUP(D616,Table2[#All],4,0)</f>
        <v>Fitness</v>
      </c>
      <c r="P616" s="12" t="str">
        <f>VLOOKUP(D616,Table2[#All],5,0)</f>
        <v>Hill PLC</v>
      </c>
      <c r="Q616" s="12" t="str">
        <f>VLOOKUP(E616,Table6[#All],2,0)</f>
        <v>Black-Horn</v>
      </c>
      <c r="R616" s="12" t="str">
        <f>VLOOKUP(E616,Table6[#All],5,0)</f>
        <v>Outlet</v>
      </c>
      <c r="S616" s="12" t="str">
        <f>VLOOKUP(E616,Table6[#All],3,0)</f>
        <v>South</v>
      </c>
      <c r="T616" s="12" t="str">
        <f>VLOOKUP(E616,Table6[#All],4,0)</f>
        <v>North Nancyview</v>
      </c>
    </row>
    <row r="617" spans="1:20" x14ac:dyDescent="0.3">
      <c r="A617" s="11" t="s">
        <v>2574</v>
      </c>
      <c r="B617" s="12">
        <v>45524</v>
      </c>
      <c r="C617" s="12" t="s">
        <v>745</v>
      </c>
      <c r="D617" s="12" t="s">
        <v>1600</v>
      </c>
      <c r="E617" s="12" t="s">
        <v>1938</v>
      </c>
      <c r="F617" s="12" t="s">
        <v>1954</v>
      </c>
      <c r="G617" s="17">
        <v>4</v>
      </c>
      <c r="H617" s="20">
        <v>705.64</v>
      </c>
      <c r="I617" s="23">
        <v>0.11</v>
      </c>
      <c r="J617" s="25">
        <v>2512.0783999999999</v>
      </c>
      <c r="K617" s="25" t="str">
        <f>VLOOKUP(C617,Table5[#All],8,0)</f>
        <v>Gold</v>
      </c>
      <c r="L617" s="13" t="str">
        <f>VLOOKUP(C617,Table5[#All],4,0)</f>
        <v>Female</v>
      </c>
      <c r="M617" s="12" t="str">
        <f>VLOOKUP(D617,Table2[#All],2,0)</f>
        <v>Hair Strengthening Shampoo</v>
      </c>
      <c r="N617" s="12" t="str">
        <f>VLOOKUP(D617,Table2[#All],3)</f>
        <v>Beauty</v>
      </c>
      <c r="O617" s="12" t="str">
        <f>VLOOKUP(D617,Table2[#All],4,0)</f>
        <v>Haircare</v>
      </c>
      <c r="P617" s="12" t="str">
        <f>VLOOKUP(D617,Table2[#All],5,0)</f>
        <v>Rice LLC</v>
      </c>
      <c r="Q617" s="12" t="str">
        <f>VLOOKUP(E617,Table6[#All],2,0)</f>
        <v>Guerrero-Schmitt</v>
      </c>
      <c r="R617" s="12" t="str">
        <f>VLOOKUP(E617,Table6[#All],5,0)</f>
        <v>Flagship</v>
      </c>
      <c r="S617" s="12" t="str">
        <f>VLOOKUP(E617,Table6[#All],3,0)</f>
        <v>East</v>
      </c>
      <c r="T617" s="12" t="str">
        <f>VLOOKUP(E617,Table6[#All],4,0)</f>
        <v>East Stevechester</v>
      </c>
    </row>
    <row r="618" spans="1:20" x14ac:dyDescent="0.3">
      <c r="A618" s="11" t="s">
        <v>2575</v>
      </c>
      <c r="B618" s="12">
        <v>45497</v>
      </c>
      <c r="C618" s="12" t="s">
        <v>493</v>
      </c>
      <c r="D618" s="12" t="s">
        <v>1588</v>
      </c>
      <c r="E618" s="12" t="s">
        <v>1917</v>
      </c>
      <c r="F618" s="12" t="s">
        <v>1957</v>
      </c>
      <c r="G618" s="17">
        <v>4</v>
      </c>
      <c r="H618" s="20">
        <v>386.41</v>
      </c>
      <c r="I618" s="23">
        <v>0.13</v>
      </c>
      <c r="J618" s="25">
        <v>1344.7067999999999</v>
      </c>
      <c r="K618" s="25" t="str">
        <f>VLOOKUP(C618,Table5[#All],8,0)</f>
        <v>Bronze</v>
      </c>
      <c r="L618" s="13" t="str">
        <f>VLOOKUP(C618,Table5[#All],4,0)</f>
        <v>Female</v>
      </c>
      <c r="M618" s="12" t="str">
        <f>VLOOKUP(D618,Table2[#All],2,0)</f>
        <v>Adjustable Dumbbell Set</v>
      </c>
      <c r="N618" s="12" t="str">
        <f>VLOOKUP(D618,Table2[#All],3)</f>
        <v>Beauty</v>
      </c>
      <c r="O618" s="12" t="str">
        <f>VLOOKUP(D618,Table2[#All],4,0)</f>
        <v>Fitness</v>
      </c>
      <c r="P618" s="12" t="str">
        <f>VLOOKUP(D618,Table2[#All],5,0)</f>
        <v>Hill PLC</v>
      </c>
      <c r="Q618" s="12" t="str">
        <f>VLOOKUP(E618,Table6[#All],2,0)</f>
        <v>Hill, Wagner and Ballard</v>
      </c>
      <c r="R618" s="12" t="str">
        <f>VLOOKUP(E618,Table6[#All],5,0)</f>
        <v>Online</v>
      </c>
      <c r="S618" s="12" t="str">
        <f>VLOOKUP(E618,Table6[#All],3,0)</f>
        <v>East</v>
      </c>
      <c r="T618" s="12" t="str">
        <f>VLOOKUP(E618,Table6[#All],4,0)</f>
        <v>East Davidville</v>
      </c>
    </row>
    <row r="619" spans="1:20" x14ac:dyDescent="0.3">
      <c r="A619" s="11" t="s">
        <v>2576</v>
      </c>
      <c r="B619" s="12">
        <v>45534</v>
      </c>
      <c r="C619" s="12" t="s">
        <v>125</v>
      </c>
      <c r="D619" s="12" t="s">
        <v>1858</v>
      </c>
      <c r="E619" s="12" t="s">
        <v>1920</v>
      </c>
      <c r="F619" s="12" t="s">
        <v>1957</v>
      </c>
      <c r="G619" s="17">
        <v>3</v>
      </c>
      <c r="H619" s="20">
        <v>265.89</v>
      </c>
      <c r="I619" s="23">
        <v>0.08</v>
      </c>
      <c r="J619" s="25">
        <v>733.85640000000001</v>
      </c>
      <c r="K619" s="25" t="str">
        <f>VLOOKUP(C619,Table5[#All],8,0)</f>
        <v>Silver</v>
      </c>
      <c r="L619" s="13" t="str">
        <f>VLOOKUP(C619,Table5[#All],4,0)</f>
        <v>Female</v>
      </c>
      <c r="M619" s="12" t="str">
        <f>VLOOKUP(D619,Table2[#All],2,0)</f>
        <v>Vitamin E Body Lotion</v>
      </c>
      <c r="N619" s="12" t="str">
        <f>VLOOKUP(D619,Table2[#All],3)</f>
        <v>Beauty</v>
      </c>
      <c r="O619" s="12" t="str">
        <f>VLOOKUP(D619,Table2[#All],4,0)</f>
        <v>Skincare</v>
      </c>
      <c r="P619" s="12" t="str">
        <f>VLOOKUP(D619,Table2[#All],5,0)</f>
        <v>Hoffman-Williams</v>
      </c>
      <c r="Q619" s="12" t="str">
        <f>VLOOKUP(E619,Table6[#All],2,0)</f>
        <v>Aguirre-Keller</v>
      </c>
      <c r="R619" s="12" t="str">
        <f>VLOOKUP(E619,Table6[#All],5,0)</f>
        <v>Online</v>
      </c>
      <c r="S619" s="12" t="str">
        <f>VLOOKUP(E619,Table6[#All],3,0)</f>
        <v>South</v>
      </c>
      <c r="T619" s="12" t="str">
        <f>VLOOKUP(E619,Table6[#All],4,0)</f>
        <v>Lake Michael</v>
      </c>
    </row>
    <row r="620" spans="1:20" x14ac:dyDescent="0.3">
      <c r="A620" s="11" t="s">
        <v>2577</v>
      </c>
      <c r="B620" s="12">
        <v>45925</v>
      </c>
      <c r="C620" s="12" t="s">
        <v>279</v>
      </c>
      <c r="D620" s="12" t="s">
        <v>1660</v>
      </c>
      <c r="E620" s="12" t="s">
        <v>1932</v>
      </c>
      <c r="F620" s="12" t="s">
        <v>1952</v>
      </c>
      <c r="G620" s="17">
        <v>1</v>
      </c>
      <c r="H620" s="20">
        <v>703.16</v>
      </c>
      <c r="I620" s="23">
        <v>0.28999999999999998</v>
      </c>
      <c r="J620" s="25">
        <v>499.24360000000001</v>
      </c>
      <c r="K620" s="25" t="str">
        <f>VLOOKUP(C620,Table5[#All],8,0)</f>
        <v>Gold</v>
      </c>
      <c r="L620" s="13" t="str">
        <f>VLOOKUP(C620,Table5[#All],4,0)</f>
        <v>Female</v>
      </c>
      <c r="M620" s="12" t="str">
        <f>VLOOKUP(D620,Table2[#All],2,0)</f>
        <v>Stainless Steel Cutlery Set</v>
      </c>
      <c r="N620" s="12" t="str">
        <f>VLOOKUP(D620,Table2[#All],3)</f>
        <v>Home</v>
      </c>
      <c r="O620" s="12" t="str">
        <f>VLOOKUP(D620,Table2[#All],4,0)</f>
        <v>Kitchen</v>
      </c>
      <c r="P620" s="12" t="str">
        <f>VLOOKUP(D620,Table2[#All],5,0)</f>
        <v>Stevens, Fernandez and Martin</v>
      </c>
      <c r="Q620" s="12" t="str">
        <f>VLOOKUP(E620,Table6[#All],2,0)</f>
        <v>Frederick-Wright</v>
      </c>
      <c r="R620" s="12" t="str">
        <f>VLOOKUP(E620,Table6[#All],5,0)</f>
        <v>Flagship</v>
      </c>
      <c r="S620" s="12" t="str">
        <f>VLOOKUP(E620,Table6[#All],3,0)</f>
        <v>West</v>
      </c>
      <c r="T620" s="12" t="str">
        <f>VLOOKUP(E620,Table6[#All],4,0)</f>
        <v>New Jimmymouth</v>
      </c>
    </row>
    <row r="621" spans="1:20" x14ac:dyDescent="0.3">
      <c r="A621" s="11" t="s">
        <v>2578</v>
      </c>
      <c r="B621" s="12">
        <v>45765</v>
      </c>
      <c r="C621" s="12" t="s">
        <v>1462</v>
      </c>
      <c r="D621" s="12" t="s">
        <v>1867</v>
      </c>
      <c r="E621" s="12" t="s">
        <v>1925</v>
      </c>
      <c r="F621" s="12" t="s">
        <v>1957</v>
      </c>
      <c r="G621" s="17">
        <v>2</v>
      </c>
      <c r="H621" s="20">
        <v>394.5</v>
      </c>
      <c r="I621" s="23">
        <v>0.28999999999999998</v>
      </c>
      <c r="J621" s="25">
        <v>560.18999999999994</v>
      </c>
      <c r="K621" s="25" t="str">
        <f>VLOOKUP(C621,Table5[#All],8,0)</f>
        <v>Platinum</v>
      </c>
      <c r="L621" s="13" t="str">
        <f>VLOOKUP(C621,Table5[#All],4,0)</f>
        <v>Male</v>
      </c>
      <c r="M621" s="12" t="str">
        <f>VLOOKUP(D621,Table2[#All],2,0)</f>
        <v>Cricket Bat</v>
      </c>
      <c r="N621" s="12" t="str">
        <f>VLOOKUP(D621,Table2[#All],3)</f>
        <v>Sports</v>
      </c>
      <c r="O621" s="12" t="str">
        <f>VLOOKUP(D621,Table2[#All],4,0)</f>
        <v>Team Sports</v>
      </c>
      <c r="P621" s="12" t="str">
        <f>VLOOKUP(D621,Table2[#All],5,0)</f>
        <v>Khan LLC</v>
      </c>
      <c r="Q621" s="12" t="str">
        <f>VLOOKUP(E621,Table6[#All],2,0)</f>
        <v>Gardner, Humphrey and Contreras</v>
      </c>
      <c r="R621" s="12" t="str">
        <f>VLOOKUP(E621,Table6[#All],5,0)</f>
        <v>Flagship</v>
      </c>
      <c r="S621" s="12" t="str">
        <f>VLOOKUP(E621,Table6[#All],3,0)</f>
        <v>East</v>
      </c>
      <c r="T621" s="12" t="str">
        <f>VLOOKUP(E621,Table6[#All],4,0)</f>
        <v>Johnsonville</v>
      </c>
    </row>
    <row r="622" spans="1:20" x14ac:dyDescent="0.3">
      <c r="A622" s="11" t="s">
        <v>2579</v>
      </c>
      <c r="B622" s="12">
        <v>45882</v>
      </c>
      <c r="C622" s="12" t="s">
        <v>412</v>
      </c>
      <c r="D622" s="12" t="s">
        <v>1867</v>
      </c>
      <c r="E622" s="12" t="s">
        <v>1907</v>
      </c>
      <c r="F622" s="12" t="s">
        <v>1952</v>
      </c>
      <c r="G622" s="17">
        <v>3</v>
      </c>
      <c r="H622" s="20">
        <v>411.25</v>
      </c>
      <c r="I622" s="23">
        <v>0.05</v>
      </c>
      <c r="J622" s="25">
        <v>1172.0625</v>
      </c>
      <c r="K622" s="25" t="str">
        <f>VLOOKUP(C622,Table5[#All],8,0)</f>
        <v>Platinum</v>
      </c>
      <c r="L622" s="13" t="str">
        <f>VLOOKUP(C622,Table5[#All],4,0)</f>
        <v>Female</v>
      </c>
      <c r="M622" s="12" t="str">
        <f>VLOOKUP(D622,Table2[#All],2,0)</f>
        <v>Cricket Bat</v>
      </c>
      <c r="N622" s="12" t="str">
        <f>VLOOKUP(D622,Table2[#All],3)</f>
        <v>Sports</v>
      </c>
      <c r="O622" s="12" t="str">
        <f>VLOOKUP(D622,Table2[#All],4,0)</f>
        <v>Team Sports</v>
      </c>
      <c r="P622" s="12" t="str">
        <f>VLOOKUP(D622,Table2[#All],5,0)</f>
        <v>Khan LLC</v>
      </c>
      <c r="Q622" s="12" t="str">
        <f>VLOOKUP(E622,Table6[#All],2,0)</f>
        <v>Martinez-Mullins</v>
      </c>
      <c r="R622" s="12" t="str">
        <f>VLOOKUP(E622,Table6[#All],5,0)</f>
        <v>Online</v>
      </c>
      <c r="S622" s="12" t="str">
        <f>VLOOKUP(E622,Table6[#All],3,0)</f>
        <v>South</v>
      </c>
      <c r="T622" s="12" t="str">
        <f>VLOOKUP(E622,Table6[#All],4,0)</f>
        <v>Williamsfurt</v>
      </c>
    </row>
    <row r="623" spans="1:20" x14ac:dyDescent="0.3">
      <c r="A623" s="11" t="s">
        <v>2580</v>
      </c>
      <c r="B623" s="12">
        <v>45923</v>
      </c>
      <c r="C623" s="12" t="s">
        <v>1117</v>
      </c>
      <c r="D623" s="12" t="s">
        <v>1718</v>
      </c>
      <c r="E623" s="12" t="s">
        <v>1889</v>
      </c>
      <c r="F623" s="12" t="s">
        <v>1952</v>
      </c>
      <c r="G623" s="17">
        <v>4</v>
      </c>
      <c r="H623" s="20">
        <v>395.45</v>
      </c>
      <c r="I623" s="23">
        <v>0.01</v>
      </c>
      <c r="J623" s="25">
        <v>1565.982</v>
      </c>
      <c r="K623" s="25" t="str">
        <f>VLOOKUP(C623,Table5[#All],8,0)</f>
        <v>Platinum</v>
      </c>
      <c r="L623" s="13" t="str">
        <f>VLOOKUP(C623,Table5[#All],4,0)</f>
        <v>Female</v>
      </c>
      <c r="M623" s="12" t="str">
        <f>VLOOKUP(D623,Table2[#All],2,0)</f>
        <v>Car Dashboard Phone Holder</v>
      </c>
      <c r="N623" s="12" t="str">
        <f>VLOOKUP(D623,Table2[#All],3)</f>
        <v>Electronics</v>
      </c>
      <c r="O623" s="12" t="str">
        <f>VLOOKUP(D623,Table2[#All],4,0)</f>
        <v>Accessories</v>
      </c>
      <c r="P623" s="12" t="str">
        <f>VLOOKUP(D623,Table2[#All],5,0)</f>
        <v>Byrd, Stewart and Valdez</v>
      </c>
      <c r="Q623" s="12" t="str">
        <f>VLOOKUP(E623,Table6[#All],2,0)</f>
        <v>Black-Horn</v>
      </c>
      <c r="R623" s="12" t="str">
        <f>VLOOKUP(E623,Table6[#All],5,0)</f>
        <v>Outlet</v>
      </c>
      <c r="S623" s="12" t="str">
        <f>VLOOKUP(E623,Table6[#All],3,0)</f>
        <v>South</v>
      </c>
      <c r="T623" s="12" t="str">
        <f>VLOOKUP(E623,Table6[#All],4,0)</f>
        <v>North Nancyview</v>
      </c>
    </row>
    <row r="624" spans="1:20" x14ac:dyDescent="0.3">
      <c r="A624" s="11" t="s">
        <v>2581</v>
      </c>
      <c r="B624" s="12">
        <v>45421</v>
      </c>
      <c r="C624" s="12" t="s">
        <v>148</v>
      </c>
      <c r="D624" s="12" t="s">
        <v>1846</v>
      </c>
      <c r="E624" s="12" t="s">
        <v>1901</v>
      </c>
      <c r="F624" s="12" t="s">
        <v>1952</v>
      </c>
      <c r="G624" s="17">
        <v>2</v>
      </c>
      <c r="H624" s="20">
        <v>678.98</v>
      </c>
      <c r="I624" s="23">
        <v>0.23</v>
      </c>
      <c r="J624" s="25">
        <v>1045.6292000000001</v>
      </c>
      <c r="K624" s="25" t="str">
        <f>VLOOKUP(C624,Table5[#All],8,0)</f>
        <v>Gold</v>
      </c>
      <c r="L624" s="13" t="str">
        <f>VLOOKUP(C624,Table5[#All],4,0)</f>
        <v>Female</v>
      </c>
      <c r="M624" s="12" t="str">
        <f>VLOOKUP(D624,Table2[#All],2,0)</f>
        <v>Gaming Mouse Pad XL</v>
      </c>
      <c r="N624" s="12" t="str">
        <f>VLOOKUP(D624,Table2[#All],3)</f>
        <v>Electronics</v>
      </c>
      <c r="O624" s="12" t="str">
        <f>VLOOKUP(D624,Table2[#All],4,0)</f>
        <v>Accessories</v>
      </c>
      <c r="P624" s="12" t="str">
        <f>VLOOKUP(D624,Table2[#All],5,0)</f>
        <v>Sharp, Taylor and Rodriguez</v>
      </c>
      <c r="Q624" s="12" t="str">
        <f>VLOOKUP(E624,Table6[#All],2,0)</f>
        <v>Gray Ltd</v>
      </c>
      <c r="R624" s="12" t="str">
        <f>VLOOKUP(E624,Table6[#All],5,0)</f>
        <v>Outlet</v>
      </c>
      <c r="S624" s="12" t="str">
        <f>VLOOKUP(E624,Table6[#All],3,0)</f>
        <v>North</v>
      </c>
      <c r="T624" s="12" t="str">
        <f>VLOOKUP(E624,Table6[#All],4,0)</f>
        <v>New Michaelchester</v>
      </c>
    </row>
    <row r="625" spans="1:20" x14ac:dyDescent="0.3">
      <c r="A625" s="11" t="s">
        <v>2582</v>
      </c>
      <c r="B625" s="12">
        <v>45608</v>
      </c>
      <c r="C625" s="12" t="s">
        <v>268</v>
      </c>
      <c r="D625" s="12" t="s">
        <v>1651</v>
      </c>
      <c r="E625" s="12" t="s">
        <v>1927</v>
      </c>
      <c r="F625" s="12" t="s">
        <v>1957</v>
      </c>
      <c r="G625" s="17">
        <v>4</v>
      </c>
      <c r="H625" s="20">
        <v>757.71</v>
      </c>
      <c r="I625" s="23">
        <v>0.26</v>
      </c>
      <c r="J625" s="25">
        <v>2242.8216000000002</v>
      </c>
      <c r="K625" s="25" t="str">
        <f>VLOOKUP(C625,Table5[#All],8,0)</f>
        <v>Gold</v>
      </c>
      <c r="L625" s="13" t="str">
        <f>VLOOKUP(C625,Table5[#All],4,0)</f>
        <v>Female</v>
      </c>
      <c r="M625" s="12" t="str">
        <f>VLOOKUP(D625,Table2[#All],2,0)</f>
        <v>Decorative Floor Vase</v>
      </c>
      <c r="N625" s="12" t="str">
        <f>VLOOKUP(D625,Table2[#All],3)</f>
        <v>Home</v>
      </c>
      <c r="O625" s="12" t="str">
        <f>VLOOKUP(D625,Table2[#All],4,0)</f>
        <v>Decor</v>
      </c>
      <c r="P625" s="12" t="str">
        <f>VLOOKUP(D625,Table2[#All],5,0)</f>
        <v>Khan, Jones and Paul</v>
      </c>
      <c r="Q625" s="12" t="str">
        <f>VLOOKUP(E625,Table6[#All],2,0)</f>
        <v>Mcdonald Inc</v>
      </c>
      <c r="R625" s="12" t="str">
        <f>VLOOKUP(E625,Table6[#All],5,0)</f>
        <v>Outlet</v>
      </c>
      <c r="S625" s="12" t="str">
        <f>VLOOKUP(E625,Table6[#All],3,0)</f>
        <v>South</v>
      </c>
      <c r="T625" s="12" t="str">
        <f>VLOOKUP(E625,Table6[#All],4,0)</f>
        <v>Christopherland</v>
      </c>
    </row>
    <row r="626" spans="1:20" x14ac:dyDescent="0.3">
      <c r="A626" s="11" t="s">
        <v>2583</v>
      </c>
      <c r="B626" s="12">
        <v>45644</v>
      </c>
      <c r="C626" s="12" t="s">
        <v>225</v>
      </c>
      <c r="D626" s="12" t="s">
        <v>1858</v>
      </c>
      <c r="E626" s="12" t="s">
        <v>1897</v>
      </c>
      <c r="F626" s="12" t="s">
        <v>1957</v>
      </c>
      <c r="G626" s="17">
        <v>1</v>
      </c>
      <c r="H626" s="20">
        <v>647.86</v>
      </c>
      <c r="I626" s="23">
        <v>0.05</v>
      </c>
      <c r="J626" s="25">
        <v>615.46699999999998</v>
      </c>
      <c r="K626" s="25" t="str">
        <f>VLOOKUP(C626,Table5[#All],8,0)</f>
        <v>Platinum</v>
      </c>
      <c r="L626" s="13" t="str">
        <f>VLOOKUP(C626,Table5[#All],4,0)</f>
        <v>Male</v>
      </c>
      <c r="M626" s="12" t="str">
        <f>VLOOKUP(D626,Table2[#All],2,0)</f>
        <v>Vitamin E Body Lotion</v>
      </c>
      <c r="N626" s="12" t="str">
        <f>VLOOKUP(D626,Table2[#All],3)</f>
        <v>Beauty</v>
      </c>
      <c r="O626" s="12" t="str">
        <f>VLOOKUP(D626,Table2[#All],4,0)</f>
        <v>Skincare</v>
      </c>
      <c r="P626" s="12" t="str">
        <f>VLOOKUP(D626,Table2[#All],5,0)</f>
        <v>Hoffman-Williams</v>
      </c>
      <c r="Q626" s="12" t="str">
        <f>VLOOKUP(E626,Table6[#All],2,0)</f>
        <v>Alexander Group</v>
      </c>
      <c r="R626" s="12" t="str">
        <f>VLOOKUP(E626,Table6[#All],5,0)</f>
        <v>Online</v>
      </c>
      <c r="S626" s="12" t="str">
        <f>VLOOKUP(E626,Table6[#All],3,0)</f>
        <v>South</v>
      </c>
      <c r="T626" s="12" t="str">
        <f>VLOOKUP(E626,Table6[#All],4,0)</f>
        <v>Port Sharon</v>
      </c>
    </row>
    <row r="627" spans="1:20" x14ac:dyDescent="0.3">
      <c r="A627" s="11" t="s">
        <v>2584</v>
      </c>
      <c r="B627" s="12">
        <v>45517</v>
      </c>
      <c r="C627" s="12" t="s">
        <v>467</v>
      </c>
      <c r="D627" s="12" t="s">
        <v>1600</v>
      </c>
      <c r="E627" s="12" t="s">
        <v>1904</v>
      </c>
      <c r="F627" s="12" t="s">
        <v>1954</v>
      </c>
      <c r="G627" s="17">
        <v>2</v>
      </c>
      <c r="H627" s="20">
        <v>179.64</v>
      </c>
      <c r="I627" s="23">
        <v>0.1</v>
      </c>
      <c r="J627" s="25">
        <v>323.35199999999998</v>
      </c>
      <c r="K627" s="25" t="str">
        <f>VLOOKUP(C627,Table5[#All],8,0)</f>
        <v>Platinum</v>
      </c>
      <c r="L627" s="13" t="str">
        <f>VLOOKUP(C627,Table5[#All],4,0)</f>
        <v>Female</v>
      </c>
      <c r="M627" s="12" t="str">
        <f>VLOOKUP(D627,Table2[#All],2,0)</f>
        <v>Hair Strengthening Shampoo</v>
      </c>
      <c r="N627" s="12" t="str">
        <f>VLOOKUP(D627,Table2[#All],3)</f>
        <v>Beauty</v>
      </c>
      <c r="O627" s="12" t="str">
        <f>VLOOKUP(D627,Table2[#All],4,0)</f>
        <v>Haircare</v>
      </c>
      <c r="P627" s="12" t="str">
        <f>VLOOKUP(D627,Table2[#All],5,0)</f>
        <v>Rice LLC</v>
      </c>
      <c r="Q627" s="12" t="str">
        <f>VLOOKUP(E627,Table6[#All],2,0)</f>
        <v>Benson-Elliott</v>
      </c>
      <c r="R627" s="12" t="str">
        <f>VLOOKUP(E627,Table6[#All],5,0)</f>
        <v>Online</v>
      </c>
      <c r="S627" s="12" t="str">
        <f>VLOOKUP(E627,Table6[#All],3,0)</f>
        <v>East</v>
      </c>
      <c r="T627" s="12" t="str">
        <f>VLOOKUP(E627,Table6[#All],4,0)</f>
        <v>Port Josephberg</v>
      </c>
    </row>
    <row r="628" spans="1:20" x14ac:dyDescent="0.3">
      <c r="A628" s="11" t="s">
        <v>2585</v>
      </c>
      <c r="B628" s="12">
        <v>45545</v>
      </c>
      <c r="C628" s="12" t="s">
        <v>1246</v>
      </c>
      <c r="D628" s="12" t="s">
        <v>1761</v>
      </c>
      <c r="E628" s="12" t="s">
        <v>1897</v>
      </c>
      <c r="F628" s="12" t="s">
        <v>1954</v>
      </c>
      <c r="G628" s="17">
        <v>3</v>
      </c>
      <c r="H628" s="20">
        <v>392.65</v>
      </c>
      <c r="I628" s="23">
        <v>0.17</v>
      </c>
      <c r="J628" s="25">
        <v>977.69849999999985</v>
      </c>
      <c r="K628" s="25" t="str">
        <f>VLOOKUP(C628,Table5[#All],8,0)</f>
        <v>Silver</v>
      </c>
      <c r="L628" s="13" t="str">
        <f>VLOOKUP(C628,Table5[#All],4,0)</f>
        <v>Female</v>
      </c>
      <c r="M628" s="12" t="str">
        <f>VLOOKUP(D628,Table2[#All],2,0)</f>
        <v>Laptop Cooling Pad</v>
      </c>
      <c r="N628" s="12" t="str">
        <f>VLOOKUP(D628,Table2[#All],3)</f>
        <v>Electronics</v>
      </c>
      <c r="O628" s="12" t="str">
        <f>VLOOKUP(D628,Table2[#All],4,0)</f>
        <v>Computer</v>
      </c>
      <c r="P628" s="12" t="str">
        <f>VLOOKUP(D628,Table2[#All],5,0)</f>
        <v>Murray, Gould and Ware</v>
      </c>
      <c r="Q628" s="12" t="str">
        <f>VLOOKUP(E628,Table6[#All],2,0)</f>
        <v>Alexander Group</v>
      </c>
      <c r="R628" s="12" t="str">
        <f>VLOOKUP(E628,Table6[#All],5,0)</f>
        <v>Online</v>
      </c>
      <c r="S628" s="12" t="str">
        <f>VLOOKUP(E628,Table6[#All],3,0)</f>
        <v>South</v>
      </c>
      <c r="T628" s="12" t="str">
        <f>VLOOKUP(E628,Table6[#All],4,0)</f>
        <v>Port Sharon</v>
      </c>
    </row>
    <row r="629" spans="1:20" x14ac:dyDescent="0.3">
      <c r="A629" s="11" t="s">
        <v>2586</v>
      </c>
      <c r="B629" s="12">
        <v>45547</v>
      </c>
      <c r="C629" s="12" t="s">
        <v>589</v>
      </c>
      <c r="D629" s="12" t="s">
        <v>1849</v>
      </c>
      <c r="E629" s="12" t="s">
        <v>1932</v>
      </c>
      <c r="F629" s="12" t="s">
        <v>1957</v>
      </c>
      <c r="G629" s="17">
        <v>4</v>
      </c>
      <c r="H629" s="20">
        <v>969.55</v>
      </c>
      <c r="I629" s="23">
        <v>0.09</v>
      </c>
      <c r="J629" s="25">
        <v>3529.1619999999998</v>
      </c>
      <c r="K629" s="25" t="str">
        <f>VLOOKUP(C629,Table5[#All],8,0)</f>
        <v>Silver</v>
      </c>
      <c r="L629" s="13" t="str">
        <f>VLOOKUP(C629,Table5[#All],4,0)</f>
        <v>Male</v>
      </c>
      <c r="M629" s="12" t="str">
        <f>VLOOKUP(D629,Table2[#All],2,0)</f>
        <v>Women's High Heels</v>
      </c>
      <c r="N629" s="12" t="str">
        <f>VLOOKUP(D629,Table2[#All],3)</f>
        <v>Clothing</v>
      </c>
      <c r="O629" s="12" t="str">
        <f>VLOOKUP(D629,Table2[#All],4,0)</f>
        <v>Footwear</v>
      </c>
      <c r="P629" s="12" t="str">
        <f>VLOOKUP(D629,Table2[#All],5,0)</f>
        <v>Smith-Charles</v>
      </c>
      <c r="Q629" s="12" t="str">
        <f>VLOOKUP(E629,Table6[#All],2,0)</f>
        <v>Frederick-Wright</v>
      </c>
      <c r="R629" s="12" t="str">
        <f>VLOOKUP(E629,Table6[#All],5,0)</f>
        <v>Flagship</v>
      </c>
      <c r="S629" s="12" t="str">
        <f>VLOOKUP(E629,Table6[#All],3,0)</f>
        <v>West</v>
      </c>
      <c r="T629" s="12" t="str">
        <f>VLOOKUP(E629,Table6[#All],4,0)</f>
        <v>New Jimmymouth</v>
      </c>
    </row>
    <row r="630" spans="1:20" x14ac:dyDescent="0.3">
      <c r="A630" s="11" t="s">
        <v>2587</v>
      </c>
      <c r="B630" s="12">
        <v>45433</v>
      </c>
      <c r="C630" s="12" t="s">
        <v>1436</v>
      </c>
      <c r="D630" s="12" t="s">
        <v>1798</v>
      </c>
      <c r="E630" s="12" t="s">
        <v>1922</v>
      </c>
      <c r="F630" s="12" t="s">
        <v>1952</v>
      </c>
      <c r="G630" s="17">
        <v>3</v>
      </c>
      <c r="H630" s="20">
        <v>322.94</v>
      </c>
      <c r="I630" s="23">
        <v>0.01</v>
      </c>
      <c r="J630" s="25">
        <v>959.13179999999988</v>
      </c>
      <c r="K630" s="25" t="str">
        <f>VLOOKUP(C630,Table5[#All],8,0)</f>
        <v>Silver</v>
      </c>
      <c r="L630" s="13" t="str">
        <f>VLOOKUP(C630,Table5[#All],4,0)</f>
        <v>Female</v>
      </c>
      <c r="M630" s="12" t="str">
        <f>VLOOKUP(D630,Table2[#All],2,0)</f>
        <v>Bluetooth Car Audio System</v>
      </c>
      <c r="N630" s="12" t="str">
        <f>VLOOKUP(D630,Table2[#All],3)</f>
        <v>Electronics</v>
      </c>
      <c r="O630" s="12" t="str">
        <f>VLOOKUP(D630,Table2[#All],4,0)</f>
        <v>Audio</v>
      </c>
      <c r="P630" s="12" t="str">
        <f>VLOOKUP(D630,Table2[#All],5,0)</f>
        <v>Bruce-Bowen</v>
      </c>
      <c r="Q630" s="12" t="str">
        <f>VLOOKUP(E630,Table6[#All],2,0)</f>
        <v>Thomas, Bridges and Harris</v>
      </c>
      <c r="R630" s="12" t="str">
        <f>VLOOKUP(E630,Table6[#All],5,0)</f>
        <v>Online</v>
      </c>
      <c r="S630" s="12" t="str">
        <f>VLOOKUP(E630,Table6[#All],3,0)</f>
        <v>North</v>
      </c>
      <c r="T630" s="12" t="str">
        <f>VLOOKUP(E630,Table6[#All],4,0)</f>
        <v>Sabrinatown</v>
      </c>
    </row>
    <row r="631" spans="1:20" x14ac:dyDescent="0.3">
      <c r="A631" s="11" t="s">
        <v>2588</v>
      </c>
      <c r="B631" s="12">
        <v>45792</v>
      </c>
      <c r="C631" s="12" t="s">
        <v>1144</v>
      </c>
      <c r="D631" s="12" t="s">
        <v>1825</v>
      </c>
      <c r="E631" s="12" t="s">
        <v>1880</v>
      </c>
      <c r="F631" s="12" t="s">
        <v>1954</v>
      </c>
      <c r="G631" s="17">
        <v>1</v>
      </c>
      <c r="H631" s="20">
        <v>92.83</v>
      </c>
      <c r="I631" s="23">
        <v>0.26</v>
      </c>
      <c r="J631" s="25">
        <v>68.694199999999995</v>
      </c>
      <c r="K631" s="25" t="str">
        <f>VLOOKUP(C631,Table5[#All],8,0)</f>
        <v>Gold</v>
      </c>
      <c r="L631" s="13" t="str">
        <f>VLOOKUP(C631,Table5[#All],4,0)</f>
        <v>Male</v>
      </c>
      <c r="M631" s="12" t="str">
        <f>VLOOKUP(D631,Table2[#All],2,0)</f>
        <v>Hydrating Face Cleanser</v>
      </c>
      <c r="N631" s="12" t="str">
        <f>VLOOKUP(D631,Table2[#All],3)</f>
        <v>Beauty</v>
      </c>
      <c r="O631" s="12" t="str">
        <f>VLOOKUP(D631,Table2[#All],4,0)</f>
        <v>Skincare</v>
      </c>
      <c r="P631" s="12" t="str">
        <f>VLOOKUP(D631,Table2[#All],5,0)</f>
        <v>Butler Group</v>
      </c>
      <c r="Q631" s="12" t="str">
        <f>VLOOKUP(E631,Table6[#All],2,0)</f>
        <v>Rivera-Warner</v>
      </c>
      <c r="R631" s="12" t="str">
        <f>VLOOKUP(E631,Table6[#All],5,0)</f>
        <v>Flagship</v>
      </c>
      <c r="S631" s="12" t="str">
        <f>VLOOKUP(E631,Table6[#All],3,0)</f>
        <v>East</v>
      </c>
      <c r="T631" s="12" t="str">
        <f>VLOOKUP(E631,Table6[#All],4,0)</f>
        <v>Washingtonfurt</v>
      </c>
    </row>
    <row r="632" spans="1:20" x14ac:dyDescent="0.3">
      <c r="A632" s="11" t="s">
        <v>2589</v>
      </c>
      <c r="B632" s="12">
        <v>45804</v>
      </c>
      <c r="C632" s="12" t="s">
        <v>1315</v>
      </c>
      <c r="D632" s="12" t="s">
        <v>1584</v>
      </c>
      <c r="E632" s="12" t="s">
        <v>1894</v>
      </c>
      <c r="F632" s="12" t="s">
        <v>1957</v>
      </c>
      <c r="G632" s="17">
        <v>4</v>
      </c>
      <c r="H632" s="20">
        <v>432.29</v>
      </c>
      <c r="I632" s="23">
        <v>0.16</v>
      </c>
      <c r="J632" s="25">
        <v>1452.4944</v>
      </c>
      <c r="K632" s="25" t="str">
        <f>VLOOKUP(C632,Table5[#All],8,0)</f>
        <v>Bronze</v>
      </c>
      <c r="L632" s="13" t="str">
        <f>VLOOKUP(C632,Table5[#All],4,0)</f>
        <v>Male</v>
      </c>
      <c r="M632" s="12" t="str">
        <f>VLOOKUP(D632,Table2[#All],2,0)</f>
        <v>Wireless Bluetooth Earbuds</v>
      </c>
      <c r="N632" s="12" t="str">
        <f>VLOOKUP(D632,Table2[#All],3)</f>
        <v>Home</v>
      </c>
      <c r="O632" s="12" t="str">
        <f>VLOOKUP(D632,Table2[#All],4,0)</f>
        <v>Audio</v>
      </c>
      <c r="P632" s="12" t="str">
        <f>VLOOKUP(D632,Table2[#All],5,0)</f>
        <v>Perez-Johnston</v>
      </c>
      <c r="Q632" s="12" t="str">
        <f>VLOOKUP(E632,Table6[#All],2,0)</f>
        <v>Johnson-Wright</v>
      </c>
      <c r="R632" s="12" t="str">
        <f>VLOOKUP(E632,Table6[#All],5,0)</f>
        <v>Outlet</v>
      </c>
      <c r="S632" s="12" t="str">
        <f>VLOOKUP(E632,Table6[#All],3,0)</f>
        <v>North</v>
      </c>
      <c r="T632" s="12" t="str">
        <f>VLOOKUP(E632,Table6[#All],4,0)</f>
        <v>Hoodberg</v>
      </c>
    </row>
    <row r="633" spans="1:20" x14ac:dyDescent="0.3">
      <c r="A633" s="11" t="s">
        <v>2590</v>
      </c>
      <c r="B633" s="12">
        <v>45311</v>
      </c>
      <c r="C633" s="12" t="s">
        <v>296</v>
      </c>
      <c r="D633" s="12" t="s">
        <v>1689</v>
      </c>
      <c r="E633" s="12" t="s">
        <v>1925</v>
      </c>
      <c r="F633" s="12" t="s">
        <v>1957</v>
      </c>
      <c r="G633" s="17">
        <v>2</v>
      </c>
      <c r="H633" s="20">
        <v>925.78</v>
      </c>
      <c r="I633" s="23">
        <v>0.14000000000000001</v>
      </c>
      <c r="J633" s="25">
        <v>1592.3416</v>
      </c>
      <c r="K633" s="25" t="str">
        <f>VLOOKUP(C633,Table5[#All],8,0)</f>
        <v>Bronze</v>
      </c>
      <c r="L633" s="13" t="str">
        <f>VLOOKUP(C633,Table5[#All],4,0)</f>
        <v>Female</v>
      </c>
      <c r="M633" s="12" t="str">
        <f>VLOOKUP(D633,Table2[#All],2,0)</f>
        <v>Portable Power Bank</v>
      </c>
      <c r="N633" s="12" t="str">
        <f>VLOOKUP(D633,Table2[#All],3)</f>
        <v>Electronics</v>
      </c>
      <c r="O633" s="12" t="str">
        <f>VLOOKUP(D633,Table2[#All],4,0)</f>
        <v>Mobile</v>
      </c>
      <c r="P633" s="12" t="str">
        <f>VLOOKUP(D633,Table2[#All],5,0)</f>
        <v>Cummings and Sons</v>
      </c>
      <c r="Q633" s="12" t="str">
        <f>VLOOKUP(E633,Table6[#All],2,0)</f>
        <v>Gardner, Humphrey and Contreras</v>
      </c>
      <c r="R633" s="12" t="str">
        <f>VLOOKUP(E633,Table6[#All],5,0)</f>
        <v>Flagship</v>
      </c>
      <c r="S633" s="12" t="str">
        <f>VLOOKUP(E633,Table6[#All],3,0)</f>
        <v>East</v>
      </c>
      <c r="T633" s="12" t="str">
        <f>VLOOKUP(E633,Table6[#All],4,0)</f>
        <v>Johnsonville</v>
      </c>
    </row>
    <row r="634" spans="1:20" x14ac:dyDescent="0.3">
      <c r="A634" s="11" t="s">
        <v>2591</v>
      </c>
      <c r="B634" s="12">
        <v>45605</v>
      </c>
      <c r="C634" s="12" t="s">
        <v>1479</v>
      </c>
      <c r="D634" s="12" t="s">
        <v>1645</v>
      </c>
      <c r="E634" s="12" t="s">
        <v>1920</v>
      </c>
      <c r="F634" s="12" t="s">
        <v>1954</v>
      </c>
      <c r="G634" s="17">
        <v>2</v>
      </c>
      <c r="H634" s="20">
        <v>151.47</v>
      </c>
      <c r="I634" s="23">
        <v>0.21</v>
      </c>
      <c r="J634" s="25">
        <v>239.32259999999999</v>
      </c>
      <c r="K634" s="25" t="str">
        <f>VLOOKUP(C634,Table5[#All],8,0)</f>
        <v>Platinum</v>
      </c>
      <c r="L634" s="13" t="str">
        <f>VLOOKUP(C634,Table5[#All],4,0)</f>
        <v>Female</v>
      </c>
      <c r="M634" s="12" t="str">
        <f>VLOOKUP(D634,Table2[#All],2,0)</f>
        <v>Women's Scarf Set</v>
      </c>
      <c r="N634" s="12" t="str">
        <f>VLOOKUP(D634,Table2[#All],3)</f>
        <v>Clothing</v>
      </c>
      <c r="O634" s="12" t="str">
        <f>VLOOKUP(D634,Table2[#All],4,0)</f>
        <v>Accessories</v>
      </c>
      <c r="P634" s="12" t="str">
        <f>VLOOKUP(D634,Table2[#All],5,0)</f>
        <v>Brown and Sons</v>
      </c>
      <c r="Q634" s="12" t="str">
        <f>VLOOKUP(E634,Table6[#All],2,0)</f>
        <v>Aguirre-Keller</v>
      </c>
      <c r="R634" s="12" t="str">
        <f>VLOOKUP(E634,Table6[#All],5,0)</f>
        <v>Online</v>
      </c>
      <c r="S634" s="12" t="str">
        <f>VLOOKUP(E634,Table6[#All],3,0)</f>
        <v>South</v>
      </c>
      <c r="T634" s="12" t="str">
        <f>VLOOKUP(E634,Table6[#All],4,0)</f>
        <v>Lake Michael</v>
      </c>
    </row>
    <row r="635" spans="1:20" x14ac:dyDescent="0.3">
      <c r="A635" s="11" t="s">
        <v>2592</v>
      </c>
      <c r="B635" s="12">
        <v>45338</v>
      </c>
      <c r="C635" s="12" t="s">
        <v>1400</v>
      </c>
      <c r="D635" s="12" t="s">
        <v>1825</v>
      </c>
      <c r="E635" s="12" t="s">
        <v>1917</v>
      </c>
      <c r="F635" s="12" t="s">
        <v>1954</v>
      </c>
      <c r="G635" s="17">
        <v>1</v>
      </c>
      <c r="H635" s="20">
        <v>343.05</v>
      </c>
      <c r="I635" s="23">
        <v>0.28000000000000003</v>
      </c>
      <c r="J635" s="25">
        <v>246.99600000000001</v>
      </c>
      <c r="K635" s="25" t="str">
        <f>VLOOKUP(C635,Table5[#All],8,0)</f>
        <v>Bronze</v>
      </c>
      <c r="L635" s="13" t="str">
        <f>VLOOKUP(C635,Table5[#All],4,0)</f>
        <v>Male</v>
      </c>
      <c r="M635" s="12" t="str">
        <f>VLOOKUP(D635,Table2[#All],2,0)</f>
        <v>Hydrating Face Cleanser</v>
      </c>
      <c r="N635" s="12" t="str">
        <f>VLOOKUP(D635,Table2[#All],3)</f>
        <v>Beauty</v>
      </c>
      <c r="O635" s="12" t="str">
        <f>VLOOKUP(D635,Table2[#All],4,0)</f>
        <v>Skincare</v>
      </c>
      <c r="P635" s="12" t="str">
        <f>VLOOKUP(D635,Table2[#All],5,0)</f>
        <v>Butler Group</v>
      </c>
      <c r="Q635" s="12" t="str">
        <f>VLOOKUP(E635,Table6[#All],2,0)</f>
        <v>Hill, Wagner and Ballard</v>
      </c>
      <c r="R635" s="12" t="str">
        <f>VLOOKUP(E635,Table6[#All],5,0)</f>
        <v>Online</v>
      </c>
      <c r="S635" s="12" t="str">
        <f>VLOOKUP(E635,Table6[#All],3,0)</f>
        <v>East</v>
      </c>
      <c r="T635" s="12" t="str">
        <f>VLOOKUP(E635,Table6[#All],4,0)</f>
        <v>East Davidville</v>
      </c>
    </row>
    <row r="636" spans="1:20" x14ac:dyDescent="0.3">
      <c r="A636" s="11" t="s">
        <v>2593</v>
      </c>
      <c r="B636" s="12">
        <v>45642</v>
      </c>
      <c r="C636" s="12" t="s">
        <v>248</v>
      </c>
      <c r="D636" s="12" t="s">
        <v>1618</v>
      </c>
      <c r="E636" s="12" t="s">
        <v>1897</v>
      </c>
      <c r="F636" s="12" t="s">
        <v>1954</v>
      </c>
      <c r="G636" s="17">
        <v>1</v>
      </c>
      <c r="H636" s="20">
        <v>373.06</v>
      </c>
      <c r="I636" s="23">
        <v>0.11</v>
      </c>
      <c r="J636" s="25">
        <v>332.02339999999998</v>
      </c>
      <c r="K636" s="25" t="str">
        <f>VLOOKUP(C636,Table5[#All],8,0)</f>
        <v>Silver</v>
      </c>
      <c r="L636" s="13" t="str">
        <f>VLOOKUP(C636,Table5[#All],4,0)</f>
        <v>Female</v>
      </c>
      <c r="M636" s="12" t="str">
        <f>VLOOKUP(D636,Table2[#All],2,0)</f>
        <v>Soccer Training Cone Set</v>
      </c>
      <c r="N636" s="12" t="str">
        <f>VLOOKUP(D636,Table2[#All],3)</f>
        <v>Sports</v>
      </c>
      <c r="O636" s="12" t="str">
        <f>VLOOKUP(D636,Table2[#All],4,0)</f>
        <v>Accessories</v>
      </c>
      <c r="P636" s="12" t="str">
        <f>VLOOKUP(D636,Table2[#All],5,0)</f>
        <v>Ford, Murphy and Wilson</v>
      </c>
      <c r="Q636" s="12" t="str">
        <f>VLOOKUP(E636,Table6[#All],2,0)</f>
        <v>Alexander Group</v>
      </c>
      <c r="R636" s="12" t="str">
        <f>VLOOKUP(E636,Table6[#All],5,0)</f>
        <v>Online</v>
      </c>
      <c r="S636" s="12" t="str">
        <f>VLOOKUP(E636,Table6[#All],3,0)</f>
        <v>South</v>
      </c>
      <c r="T636" s="12" t="str">
        <f>VLOOKUP(E636,Table6[#All],4,0)</f>
        <v>Port Sharon</v>
      </c>
    </row>
    <row r="637" spans="1:20" x14ac:dyDescent="0.3">
      <c r="A637" s="11" t="s">
        <v>2594</v>
      </c>
      <c r="B637" s="12">
        <v>45693</v>
      </c>
      <c r="C637" s="12" t="s">
        <v>1289</v>
      </c>
      <c r="D637" s="12" t="s">
        <v>1621</v>
      </c>
      <c r="E637" s="12" t="s">
        <v>1929</v>
      </c>
      <c r="F637" s="12" t="s">
        <v>1957</v>
      </c>
      <c r="G637" s="17">
        <v>1</v>
      </c>
      <c r="H637" s="20">
        <v>124.98</v>
      </c>
      <c r="I637" s="23">
        <v>7.0000000000000007E-2</v>
      </c>
      <c r="J637" s="25">
        <v>116.23139999999999</v>
      </c>
      <c r="K637" s="25" t="str">
        <f>VLOOKUP(C637,Table5[#All],8,0)</f>
        <v>Silver</v>
      </c>
      <c r="L637" s="13" t="str">
        <f>VLOOKUP(C637,Table5[#All],4,0)</f>
        <v>Male</v>
      </c>
      <c r="M637" s="12" t="str">
        <f>VLOOKUP(D637,Table2[#All],2,0)</f>
        <v>Women's Denim Jeans</v>
      </c>
      <c r="N637" s="12" t="str">
        <f>VLOOKUP(D637,Table2[#All],3)</f>
        <v>Clothing</v>
      </c>
      <c r="O637" s="12" t="str">
        <f>VLOOKUP(D637,Table2[#All],4,0)</f>
        <v>Bottoms</v>
      </c>
      <c r="P637" s="12" t="str">
        <f>VLOOKUP(D637,Table2[#All],5,0)</f>
        <v>Guerra-Hendrix</v>
      </c>
      <c r="Q637" s="12" t="str">
        <f>VLOOKUP(E637,Table6[#All],2,0)</f>
        <v>Shelton PLC</v>
      </c>
      <c r="R637" s="12" t="str">
        <f>VLOOKUP(E637,Table6[#All],5,0)</f>
        <v>Flagship</v>
      </c>
      <c r="S637" s="12" t="str">
        <f>VLOOKUP(E637,Table6[#All],3,0)</f>
        <v>North</v>
      </c>
      <c r="T637" s="12" t="str">
        <f>VLOOKUP(E637,Table6[#All],4,0)</f>
        <v>East Jenniferstad</v>
      </c>
    </row>
    <row r="638" spans="1:20" x14ac:dyDescent="0.3">
      <c r="A638" s="11" t="s">
        <v>2595</v>
      </c>
      <c r="B638" s="12">
        <v>45763</v>
      </c>
      <c r="C638" s="12" t="s">
        <v>876</v>
      </c>
      <c r="D638" s="12" t="s">
        <v>1795</v>
      </c>
      <c r="E638" s="12" t="s">
        <v>1941</v>
      </c>
      <c r="F638" s="12" t="s">
        <v>1954</v>
      </c>
      <c r="G638" s="17">
        <v>4</v>
      </c>
      <c r="H638" s="20">
        <v>221.49</v>
      </c>
      <c r="I638" s="23">
        <v>0.26</v>
      </c>
      <c r="J638" s="25">
        <v>655.61040000000003</v>
      </c>
      <c r="K638" s="25" t="str">
        <f>VLOOKUP(C638,Table5[#All],8,0)</f>
        <v>Gold</v>
      </c>
      <c r="L638" s="13" t="str">
        <f>VLOOKUP(C638,Table5[#All],4,0)</f>
        <v>Female</v>
      </c>
      <c r="M638" s="12" t="str">
        <f>VLOOKUP(D638,Table2[#All],2,0)</f>
        <v>Shin Guards – Adult</v>
      </c>
      <c r="N638" s="12" t="str">
        <f>VLOOKUP(D638,Table2[#All],3)</f>
        <v>Sports</v>
      </c>
      <c r="O638" s="12" t="str">
        <f>VLOOKUP(D638,Table2[#All],4,0)</f>
        <v>Team Sports</v>
      </c>
      <c r="P638" s="12" t="str">
        <f>VLOOKUP(D638,Table2[#All],5,0)</f>
        <v>French Ltd</v>
      </c>
      <c r="Q638" s="12" t="str">
        <f>VLOOKUP(E638,Table6[#All],2,0)</f>
        <v>Mann-Austin</v>
      </c>
      <c r="R638" s="12" t="str">
        <f>VLOOKUP(E638,Table6[#All],5,0)</f>
        <v>Online</v>
      </c>
      <c r="S638" s="12" t="str">
        <f>VLOOKUP(E638,Table6[#All],3,0)</f>
        <v>East</v>
      </c>
      <c r="T638" s="12" t="str">
        <f>VLOOKUP(E638,Table6[#All],4,0)</f>
        <v>Vasquezborough</v>
      </c>
    </row>
    <row r="639" spans="1:20" x14ac:dyDescent="0.3">
      <c r="A639" s="11" t="s">
        <v>2596</v>
      </c>
      <c r="B639" s="12">
        <v>45572</v>
      </c>
      <c r="C639" s="12" t="s">
        <v>571</v>
      </c>
      <c r="D639" s="12" t="s">
        <v>1638</v>
      </c>
      <c r="E639" s="12" t="s">
        <v>1929</v>
      </c>
      <c r="F639" s="12" t="s">
        <v>1954</v>
      </c>
      <c r="G639" s="17">
        <v>1</v>
      </c>
      <c r="H639" s="20">
        <v>563.32000000000005</v>
      </c>
      <c r="I639" s="23">
        <v>0.01</v>
      </c>
      <c r="J639" s="25">
        <v>557.68680000000006</v>
      </c>
      <c r="K639" s="25" t="str">
        <f>VLOOKUP(C639,Table5[#All],8,0)</f>
        <v>Gold</v>
      </c>
      <c r="L639" s="13" t="str">
        <f>VLOOKUP(C639,Table5[#All],4,0)</f>
        <v>Male</v>
      </c>
      <c r="M639" s="12" t="str">
        <f>VLOOKUP(D639,Table2[#All],2,0)</f>
        <v>Men's Formal Shirt</v>
      </c>
      <c r="N639" s="12" t="str">
        <f>VLOOKUP(D639,Table2[#All],3)</f>
        <v>Clothing</v>
      </c>
      <c r="O639" s="12" t="str">
        <f>VLOOKUP(D639,Table2[#All],4,0)</f>
        <v>Tops</v>
      </c>
      <c r="P639" s="12" t="str">
        <f>VLOOKUP(D639,Table2[#All],5,0)</f>
        <v>Moon, Mora and Santos</v>
      </c>
      <c r="Q639" s="12" t="str">
        <f>VLOOKUP(E639,Table6[#All],2,0)</f>
        <v>Shelton PLC</v>
      </c>
      <c r="R639" s="12" t="str">
        <f>VLOOKUP(E639,Table6[#All],5,0)</f>
        <v>Flagship</v>
      </c>
      <c r="S639" s="12" t="str">
        <f>VLOOKUP(E639,Table6[#All],3,0)</f>
        <v>North</v>
      </c>
      <c r="T639" s="12" t="str">
        <f>VLOOKUP(E639,Table6[#All],4,0)</f>
        <v>East Jenniferstad</v>
      </c>
    </row>
    <row r="640" spans="1:20" x14ac:dyDescent="0.3">
      <c r="A640" s="11" t="s">
        <v>2597</v>
      </c>
      <c r="B640" s="12">
        <v>45338</v>
      </c>
      <c r="C640" s="12" t="s">
        <v>1228</v>
      </c>
      <c r="D640" s="12" t="s">
        <v>1597</v>
      </c>
      <c r="E640" s="12" t="s">
        <v>1880</v>
      </c>
      <c r="F640" s="12" t="s">
        <v>1952</v>
      </c>
      <c r="G640" s="17">
        <v>1</v>
      </c>
      <c r="H640" s="20">
        <v>362.93</v>
      </c>
      <c r="I640" s="23">
        <v>0.27</v>
      </c>
      <c r="J640" s="25">
        <v>264.93889999999999</v>
      </c>
      <c r="K640" s="25" t="str">
        <f>VLOOKUP(C640,Table5[#All],8,0)</f>
        <v>Silver</v>
      </c>
      <c r="L640" s="13" t="str">
        <f>VLOOKUP(C640,Table5[#All],4,0)</f>
        <v>Male</v>
      </c>
      <c r="M640" s="12" t="str">
        <f>VLOOKUP(D640,Table2[#All],2,0)</f>
        <v>HD Smart TV Stick</v>
      </c>
      <c r="N640" s="12" t="str">
        <f>VLOOKUP(D640,Table2[#All],3)</f>
        <v>Electronics</v>
      </c>
      <c r="O640" s="12" t="str">
        <f>VLOOKUP(D640,Table2[#All],4,0)</f>
        <v>Accessories</v>
      </c>
      <c r="P640" s="12" t="str">
        <f>VLOOKUP(D640,Table2[#All],5,0)</f>
        <v>Gibson, Hobbs and Weaver</v>
      </c>
      <c r="Q640" s="12" t="str">
        <f>VLOOKUP(E640,Table6[#All],2,0)</f>
        <v>Rivera-Warner</v>
      </c>
      <c r="R640" s="12" t="str">
        <f>VLOOKUP(E640,Table6[#All],5,0)</f>
        <v>Flagship</v>
      </c>
      <c r="S640" s="12" t="str">
        <f>VLOOKUP(E640,Table6[#All],3,0)</f>
        <v>East</v>
      </c>
      <c r="T640" s="12" t="str">
        <f>VLOOKUP(E640,Table6[#All],4,0)</f>
        <v>Washingtonfurt</v>
      </c>
    </row>
    <row r="641" spans="1:20" x14ac:dyDescent="0.3">
      <c r="A641" s="11" t="s">
        <v>2598</v>
      </c>
      <c r="B641" s="12">
        <v>45373</v>
      </c>
      <c r="C641" s="12" t="s">
        <v>1066</v>
      </c>
      <c r="D641" s="12" t="s">
        <v>1597</v>
      </c>
      <c r="E641" s="12" t="s">
        <v>1929</v>
      </c>
      <c r="F641" s="12" t="s">
        <v>1957</v>
      </c>
      <c r="G641" s="17">
        <v>4</v>
      </c>
      <c r="H641" s="20">
        <v>369.22</v>
      </c>
      <c r="I641" s="23">
        <v>0.18</v>
      </c>
      <c r="J641" s="25">
        <v>1211.0416</v>
      </c>
      <c r="K641" s="25" t="str">
        <f>VLOOKUP(C641,Table5[#All],8,0)</f>
        <v>Silver</v>
      </c>
      <c r="L641" s="13" t="str">
        <f>VLOOKUP(C641,Table5[#All],4,0)</f>
        <v>Female</v>
      </c>
      <c r="M641" s="12" t="str">
        <f>VLOOKUP(D641,Table2[#All],2,0)</f>
        <v>HD Smart TV Stick</v>
      </c>
      <c r="N641" s="12" t="str">
        <f>VLOOKUP(D641,Table2[#All],3)</f>
        <v>Electronics</v>
      </c>
      <c r="O641" s="12" t="str">
        <f>VLOOKUP(D641,Table2[#All],4,0)</f>
        <v>Accessories</v>
      </c>
      <c r="P641" s="12" t="str">
        <f>VLOOKUP(D641,Table2[#All],5,0)</f>
        <v>Gibson, Hobbs and Weaver</v>
      </c>
      <c r="Q641" s="12" t="str">
        <f>VLOOKUP(E641,Table6[#All],2,0)</f>
        <v>Shelton PLC</v>
      </c>
      <c r="R641" s="12" t="str">
        <f>VLOOKUP(E641,Table6[#All],5,0)</f>
        <v>Flagship</v>
      </c>
      <c r="S641" s="12" t="str">
        <f>VLOOKUP(E641,Table6[#All],3,0)</f>
        <v>North</v>
      </c>
      <c r="T641" s="12" t="str">
        <f>VLOOKUP(E641,Table6[#All],4,0)</f>
        <v>East Jenniferstad</v>
      </c>
    </row>
    <row r="642" spans="1:20" x14ac:dyDescent="0.3">
      <c r="A642" s="11" t="s">
        <v>2599</v>
      </c>
      <c r="B642" s="12">
        <v>45590</v>
      </c>
      <c r="C642" s="12" t="s">
        <v>1286</v>
      </c>
      <c r="D642" s="12" t="s">
        <v>1864</v>
      </c>
      <c r="E642" s="12" t="s">
        <v>1927</v>
      </c>
      <c r="F642" s="12" t="s">
        <v>1954</v>
      </c>
      <c r="G642" s="17">
        <v>3</v>
      </c>
      <c r="H642" s="20">
        <v>950.83</v>
      </c>
      <c r="I642" s="23">
        <v>0.06</v>
      </c>
      <c r="J642" s="25">
        <v>2681.3406</v>
      </c>
      <c r="K642" s="25" t="str">
        <f>VLOOKUP(C642,Table5[#All],8,0)</f>
        <v>Bronze</v>
      </c>
      <c r="L642" s="13" t="str">
        <f>VLOOKUP(C642,Table5[#All],4,0)</f>
        <v>Female</v>
      </c>
      <c r="M642" s="12" t="str">
        <f>VLOOKUP(D642,Table2[#All],2,0)</f>
        <v>Women's Formal Blazer</v>
      </c>
      <c r="N642" s="12" t="str">
        <f>VLOOKUP(D642,Table2[#All],3)</f>
        <v>Clothing</v>
      </c>
      <c r="O642" s="12" t="str">
        <f>VLOOKUP(D642,Table2[#All],4,0)</f>
        <v>Outerwear</v>
      </c>
      <c r="P642" s="12" t="str">
        <f>VLOOKUP(D642,Table2[#All],5,0)</f>
        <v>Phillips and Sons</v>
      </c>
      <c r="Q642" s="12" t="str">
        <f>VLOOKUP(E642,Table6[#All],2,0)</f>
        <v>Mcdonald Inc</v>
      </c>
      <c r="R642" s="12" t="str">
        <f>VLOOKUP(E642,Table6[#All],5,0)</f>
        <v>Outlet</v>
      </c>
      <c r="S642" s="12" t="str">
        <f>VLOOKUP(E642,Table6[#All],3,0)</f>
        <v>South</v>
      </c>
      <c r="T642" s="12" t="str">
        <f>VLOOKUP(E642,Table6[#All],4,0)</f>
        <v>Christopherland</v>
      </c>
    </row>
    <row r="643" spans="1:20" x14ac:dyDescent="0.3">
      <c r="A643" s="11" t="s">
        <v>2600</v>
      </c>
      <c r="B643" s="12">
        <v>45365</v>
      </c>
      <c r="C643" s="12" t="s">
        <v>490</v>
      </c>
      <c r="D643" s="12" t="s">
        <v>1682</v>
      </c>
      <c r="E643" s="12" t="s">
        <v>1925</v>
      </c>
      <c r="F643" s="12" t="s">
        <v>1952</v>
      </c>
      <c r="G643" s="17">
        <v>3</v>
      </c>
      <c r="H643" s="20">
        <v>338.79</v>
      </c>
      <c r="I643" s="23">
        <v>0.01</v>
      </c>
      <c r="J643" s="25">
        <v>1006.2063000000001</v>
      </c>
      <c r="K643" s="25" t="str">
        <f>VLOOKUP(C643,Table5[#All],8,0)</f>
        <v>Bronze</v>
      </c>
      <c r="L643" s="13" t="str">
        <f>VLOOKUP(C643,Table5[#All],4,0)</f>
        <v>Male</v>
      </c>
      <c r="M643" s="12" t="str">
        <f>VLOOKUP(D643,Table2[#All],2,0)</f>
        <v>Men's Casual Sneakers</v>
      </c>
      <c r="N643" s="12" t="str">
        <f>VLOOKUP(D643,Table2[#All],3)</f>
        <v>Clothing</v>
      </c>
      <c r="O643" s="12" t="str">
        <f>VLOOKUP(D643,Table2[#All],4,0)</f>
        <v>Footwear</v>
      </c>
      <c r="P643" s="12" t="str">
        <f>VLOOKUP(D643,Table2[#All],5,0)</f>
        <v>Hogan-Lee</v>
      </c>
      <c r="Q643" s="12" t="str">
        <f>VLOOKUP(E643,Table6[#All],2,0)</f>
        <v>Gardner, Humphrey and Contreras</v>
      </c>
      <c r="R643" s="12" t="str">
        <f>VLOOKUP(E643,Table6[#All],5,0)</f>
        <v>Flagship</v>
      </c>
      <c r="S643" s="12" t="str">
        <f>VLOOKUP(E643,Table6[#All],3,0)</f>
        <v>East</v>
      </c>
      <c r="T643" s="12" t="str">
        <f>VLOOKUP(E643,Table6[#All],4,0)</f>
        <v>Johnsonville</v>
      </c>
    </row>
    <row r="644" spans="1:20" x14ac:dyDescent="0.3">
      <c r="A644" s="11" t="s">
        <v>2601</v>
      </c>
      <c r="B644" s="12">
        <v>45711</v>
      </c>
      <c r="C644" s="12" t="s">
        <v>499</v>
      </c>
      <c r="D644" s="12" t="s">
        <v>1846</v>
      </c>
      <c r="E644" s="12" t="s">
        <v>1885</v>
      </c>
      <c r="F644" s="12" t="s">
        <v>1957</v>
      </c>
      <c r="G644" s="17">
        <v>3</v>
      </c>
      <c r="H644" s="20">
        <v>853.32</v>
      </c>
      <c r="I644" s="23">
        <v>7.0000000000000007E-2</v>
      </c>
      <c r="J644" s="25">
        <v>2380.7628</v>
      </c>
      <c r="K644" s="25" t="str">
        <f>VLOOKUP(C644,Table5[#All],8,0)</f>
        <v>Gold</v>
      </c>
      <c r="L644" s="13" t="str">
        <f>VLOOKUP(C644,Table5[#All],4,0)</f>
        <v>Female</v>
      </c>
      <c r="M644" s="12" t="str">
        <f>VLOOKUP(D644,Table2[#All],2,0)</f>
        <v>Gaming Mouse Pad XL</v>
      </c>
      <c r="N644" s="12" t="str">
        <f>VLOOKUP(D644,Table2[#All],3)</f>
        <v>Electronics</v>
      </c>
      <c r="O644" s="12" t="str">
        <f>VLOOKUP(D644,Table2[#All],4,0)</f>
        <v>Accessories</v>
      </c>
      <c r="P644" s="12" t="str">
        <f>VLOOKUP(D644,Table2[#All],5,0)</f>
        <v>Sharp, Taylor and Rodriguez</v>
      </c>
      <c r="Q644" s="12" t="str">
        <f>VLOOKUP(E644,Table6[#All],2,0)</f>
        <v>Martinez, Adkins and Johnson</v>
      </c>
      <c r="R644" s="12" t="str">
        <f>VLOOKUP(E644,Table6[#All],5,0)</f>
        <v>Flagship</v>
      </c>
      <c r="S644" s="12" t="str">
        <f>VLOOKUP(E644,Table6[#All],3,0)</f>
        <v>North</v>
      </c>
      <c r="T644" s="12" t="str">
        <f>VLOOKUP(E644,Table6[#All],4,0)</f>
        <v>Danielmouth</v>
      </c>
    </row>
    <row r="645" spans="1:20" x14ac:dyDescent="0.3">
      <c r="A645" s="11" t="s">
        <v>2602</v>
      </c>
      <c r="B645" s="12">
        <v>45586</v>
      </c>
      <c r="C645" s="12" t="s">
        <v>508</v>
      </c>
      <c r="D645" s="12" t="s">
        <v>1804</v>
      </c>
      <c r="E645" s="12" t="s">
        <v>1904</v>
      </c>
      <c r="F645" s="12" t="s">
        <v>1957</v>
      </c>
      <c r="G645" s="17">
        <v>3</v>
      </c>
      <c r="H645" s="20">
        <v>89.78</v>
      </c>
      <c r="I645" s="23">
        <v>0.2</v>
      </c>
      <c r="J645" s="25">
        <v>215.47200000000001</v>
      </c>
      <c r="K645" s="25" t="str">
        <f>VLOOKUP(C645,Table5[#All],8,0)</f>
        <v>Platinum</v>
      </c>
      <c r="L645" s="13" t="str">
        <f>VLOOKUP(C645,Table5[#All],4,0)</f>
        <v>Male</v>
      </c>
      <c r="M645" s="12" t="str">
        <f>VLOOKUP(D645,Table2[#All],2,0)</f>
        <v>Wireless Mouse</v>
      </c>
      <c r="N645" s="12" t="str">
        <f>VLOOKUP(D645,Table2[#All],3)</f>
        <v>Electronics</v>
      </c>
      <c r="O645" s="12" t="str">
        <f>VLOOKUP(D645,Table2[#All],4,0)</f>
        <v>Computer</v>
      </c>
      <c r="P645" s="12" t="str">
        <f>VLOOKUP(D645,Table2[#All],5,0)</f>
        <v>Larson Ltd</v>
      </c>
      <c r="Q645" s="12" t="str">
        <f>VLOOKUP(E645,Table6[#All],2,0)</f>
        <v>Benson-Elliott</v>
      </c>
      <c r="R645" s="12" t="str">
        <f>VLOOKUP(E645,Table6[#All],5,0)</f>
        <v>Online</v>
      </c>
      <c r="S645" s="12" t="str">
        <f>VLOOKUP(E645,Table6[#All],3,0)</f>
        <v>East</v>
      </c>
      <c r="T645" s="12" t="str">
        <f>VLOOKUP(E645,Table6[#All],4,0)</f>
        <v>Port Josephberg</v>
      </c>
    </row>
    <row r="646" spans="1:20" x14ac:dyDescent="0.3">
      <c r="A646" s="11" t="s">
        <v>2603</v>
      </c>
      <c r="B646" s="12">
        <v>45334</v>
      </c>
      <c r="C646" s="12" t="s">
        <v>635</v>
      </c>
      <c r="D646" s="12" t="s">
        <v>1740</v>
      </c>
      <c r="E646" s="12" t="s">
        <v>1885</v>
      </c>
      <c r="F646" s="12" t="s">
        <v>1954</v>
      </c>
      <c r="G646" s="17">
        <v>1</v>
      </c>
      <c r="H646" s="20">
        <v>172.04</v>
      </c>
      <c r="I646" s="23">
        <v>0.04</v>
      </c>
      <c r="J646" s="25">
        <v>165.1584</v>
      </c>
      <c r="K646" s="25" t="str">
        <f>VLOOKUP(C646,Table5[#All],8,0)</f>
        <v>Bronze</v>
      </c>
      <c r="L646" s="13" t="str">
        <f>VLOOKUP(C646,Table5[#All],4,0)</f>
        <v>Female</v>
      </c>
      <c r="M646" s="12" t="str">
        <f>VLOOKUP(D646,Table2[#All],2,0)</f>
        <v>Ceramic Plant Pot</v>
      </c>
      <c r="N646" s="12" t="str">
        <f>VLOOKUP(D646,Table2[#All],3)</f>
        <v>Home</v>
      </c>
      <c r="O646" s="12" t="str">
        <f>VLOOKUP(D646,Table2[#All],4,0)</f>
        <v>Decor</v>
      </c>
      <c r="P646" s="12" t="str">
        <f>VLOOKUP(D646,Table2[#All],5,0)</f>
        <v>Hatfield, Baird and Torres</v>
      </c>
      <c r="Q646" s="12" t="str">
        <f>VLOOKUP(E646,Table6[#All],2,0)</f>
        <v>Martinez, Adkins and Johnson</v>
      </c>
      <c r="R646" s="12" t="str">
        <f>VLOOKUP(E646,Table6[#All],5,0)</f>
        <v>Flagship</v>
      </c>
      <c r="S646" s="12" t="str">
        <f>VLOOKUP(E646,Table6[#All],3,0)</f>
        <v>North</v>
      </c>
      <c r="T646" s="12" t="str">
        <f>VLOOKUP(E646,Table6[#All],4,0)</f>
        <v>Danielmouth</v>
      </c>
    </row>
    <row r="647" spans="1:20" x14ac:dyDescent="0.3">
      <c r="A647" s="11" t="s">
        <v>2604</v>
      </c>
      <c r="B647" s="12">
        <v>45333</v>
      </c>
      <c r="C647" s="12" t="s">
        <v>1450</v>
      </c>
      <c r="D647" s="12" t="s">
        <v>1737</v>
      </c>
      <c r="E647" s="12" t="s">
        <v>1885</v>
      </c>
      <c r="F647" s="12" t="s">
        <v>1952</v>
      </c>
      <c r="G647" s="17">
        <v>1</v>
      </c>
      <c r="H647" s="20">
        <v>389.2</v>
      </c>
      <c r="I647" s="23">
        <v>0.05</v>
      </c>
      <c r="J647" s="25">
        <v>369.74</v>
      </c>
      <c r="K647" s="25" t="str">
        <f>VLOOKUP(C647,Table5[#All],8,0)</f>
        <v>Gold</v>
      </c>
      <c r="L647" s="13" t="str">
        <f>VLOOKUP(C647,Table5[#All],4,0)</f>
        <v>Female</v>
      </c>
      <c r="M647" s="12" t="str">
        <f>VLOOKUP(D647,Table2[#All],2,0)</f>
        <v>Sports Stopwatch Pro</v>
      </c>
      <c r="N647" s="12" t="str">
        <f>VLOOKUP(D647,Table2[#All],3)</f>
        <v>Sports</v>
      </c>
      <c r="O647" s="12" t="str">
        <f>VLOOKUP(D647,Table2[#All],4,0)</f>
        <v>Accessories</v>
      </c>
      <c r="P647" s="12" t="str">
        <f>VLOOKUP(D647,Table2[#All],5,0)</f>
        <v>Thompson-French</v>
      </c>
      <c r="Q647" s="12" t="str">
        <f>VLOOKUP(E647,Table6[#All],2,0)</f>
        <v>Martinez, Adkins and Johnson</v>
      </c>
      <c r="R647" s="12" t="str">
        <f>VLOOKUP(E647,Table6[#All],5,0)</f>
        <v>Flagship</v>
      </c>
      <c r="S647" s="12" t="str">
        <f>VLOOKUP(E647,Table6[#All],3,0)</f>
        <v>North</v>
      </c>
      <c r="T647" s="12" t="str">
        <f>VLOOKUP(E647,Table6[#All],4,0)</f>
        <v>Danielmouth</v>
      </c>
    </row>
    <row r="648" spans="1:20" x14ac:dyDescent="0.3">
      <c r="A648" s="11" t="s">
        <v>2605</v>
      </c>
      <c r="B648" s="12">
        <v>45778</v>
      </c>
      <c r="C648" s="12" t="s">
        <v>1433</v>
      </c>
      <c r="D648" s="12" t="s">
        <v>1807</v>
      </c>
      <c r="E648" s="12" t="s">
        <v>1925</v>
      </c>
      <c r="F648" s="12" t="s">
        <v>1954</v>
      </c>
      <c r="G648" s="17">
        <v>3</v>
      </c>
      <c r="H648" s="20">
        <v>865.96</v>
      </c>
      <c r="I648" s="23">
        <v>0.12</v>
      </c>
      <c r="J648" s="25">
        <v>2286.1343999999999</v>
      </c>
      <c r="K648" s="25" t="str">
        <f>VLOOKUP(C648,Table5[#All],8,0)</f>
        <v>Silver</v>
      </c>
      <c r="L648" s="13" t="str">
        <f>VLOOKUP(C648,Table5[#All],4,0)</f>
        <v>Female</v>
      </c>
      <c r="M648" s="12" t="str">
        <f>VLOOKUP(D648,Table2[#All],2,0)</f>
        <v>WiFi Mesh Router</v>
      </c>
      <c r="N648" s="12" t="str">
        <f>VLOOKUP(D648,Table2[#All],3)</f>
        <v>Electronics</v>
      </c>
      <c r="O648" s="12" t="str">
        <f>VLOOKUP(D648,Table2[#All],4,0)</f>
        <v>Appliances</v>
      </c>
      <c r="P648" s="12" t="str">
        <f>VLOOKUP(D648,Table2[#All],5,0)</f>
        <v>White, Reeves and Woods</v>
      </c>
      <c r="Q648" s="12" t="str">
        <f>VLOOKUP(E648,Table6[#All],2,0)</f>
        <v>Gardner, Humphrey and Contreras</v>
      </c>
      <c r="R648" s="12" t="str">
        <f>VLOOKUP(E648,Table6[#All],5,0)</f>
        <v>Flagship</v>
      </c>
      <c r="S648" s="12" t="str">
        <f>VLOOKUP(E648,Table6[#All],3,0)</f>
        <v>East</v>
      </c>
      <c r="T648" s="12" t="str">
        <f>VLOOKUP(E648,Table6[#All],4,0)</f>
        <v>Johnsonville</v>
      </c>
    </row>
    <row r="649" spans="1:20" x14ac:dyDescent="0.3">
      <c r="A649" s="11" t="s">
        <v>2606</v>
      </c>
      <c r="B649" s="12">
        <v>45592</v>
      </c>
      <c r="C649" s="12" t="s">
        <v>568</v>
      </c>
      <c r="D649" s="12" t="s">
        <v>1624</v>
      </c>
      <c r="E649" s="12" t="s">
        <v>1885</v>
      </c>
      <c r="F649" s="12" t="s">
        <v>1957</v>
      </c>
      <c r="G649" s="17">
        <v>3</v>
      </c>
      <c r="H649" s="20">
        <v>79.95</v>
      </c>
      <c r="I649" s="23">
        <v>0.2</v>
      </c>
      <c r="J649" s="25">
        <v>191.88</v>
      </c>
      <c r="K649" s="25" t="str">
        <f>VLOOKUP(C649,Table5[#All],8,0)</f>
        <v>Bronze</v>
      </c>
      <c r="L649" s="13" t="str">
        <f>VLOOKUP(C649,Table5[#All],4,0)</f>
        <v>Male</v>
      </c>
      <c r="M649" s="12" t="str">
        <f>VLOOKUP(D649,Table2[#All],2,0)</f>
        <v>Knee Support Brace</v>
      </c>
      <c r="N649" s="12" t="str">
        <f>VLOOKUP(D649,Table2[#All],3)</f>
        <v>Sports</v>
      </c>
      <c r="O649" s="12" t="str">
        <f>VLOOKUP(D649,Table2[#All],4,0)</f>
        <v>Equipment</v>
      </c>
      <c r="P649" s="12" t="str">
        <f>VLOOKUP(D649,Table2[#All],5,0)</f>
        <v>May-Reese</v>
      </c>
      <c r="Q649" s="12" t="str">
        <f>VLOOKUP(E649,Table6[#All],2,0)</f>
        <v>Martinez, Adkins and Johnson</v>
      </c>
      <c r="R649" s="12" t="str">
        <f>VLOOKUP(E649,Table6[#All],5,0)</f>
        <v>Flagship</v>
      </c>
      <c r="S649" s="12" t="str">
        <f>VLOOKUP(E649,Table6[#All],3,0)</f>
        <v>North</v>
      </c>
      <c r="T649" s="12" t="str">
        <f>VLOOKUP(E649,Table6[#All],4,0)</f>
        <v>Danielmouth</v>
      </c>
    </row>
    <row r="650" spans="1:20" x14ac:dyDescent="0.3">
      <c r="A650" s="11" t="s">
        <v>2607</v>
      </c>
      <c r="B650" s="12">
        <v>45259</v>
      </c>
      <c r="C650" s="12" t="s">
        <v>1201</v>
      </c>
      <c r="D650" s="12" t="s">
        <v>1648</v>
      </c>
      <c r="E650" s="12" t="s">
        <v>1907</v>
      </c>
      <c r="F650" s="12" t="s">
        <v>1957</v>
      </c>
      <c r="G650" s="17">
        <v>1</v>
      </c>
      <c r="H650" s="20">
        <v>566.5</v>
      </c>
      <c r="I650" s="23">
        <v>0.25</v>
      </c>
      <c r="J650" s="25">
        <v>424.875</v>
      </c>
      <c r="K650" s="25" t="str">
        <f>VLOOKUP(C650,Table5[#All],8,0)</f>
        <v>Silver</v>
      </c>
      <c r="L650" s="13" t="str">
        <f>VLOOKUP(C650,Table5[#All],4,0)</f>
        <v>Male</v>
      </c>
      <c r="M650" s="12" t="str">
        <f>VLOOKUP(D650,Table2[#All],2,0)</f>
        <v>Wireless Bluetooth Speaker</v>
      </c>
      <c r="N650" s="12" t="str">
        <f>VLOOKUP(D650,Table2[#All],3)</f>
        <v>Electronics</v>
      </c>
      <c r="O650" s="12" t="str">
        <f>VLOOKUP(D650,Table2[#All],4,0)</f>
        <v>Audio</v>
      </c>
      <c r="P650" s="12" t="str">
        <f>VLOOKUP(D650,Table2[#All],5,0)</f>
        <v>Reed-Schmidt</v>
      </c>
      <c r="Q650" s="12" t="str">
        <f>VLOOKUP(E650,Table6[#All],2,0)</f>
        <v>Martinez-Mullins</v>
      </c>
      <c r="R650" s="12" t="str">
        <f>VLOOKUP(E650,Table6[#All],5,0)</f>
        <v>Online</v>
      </c>
      <c r="S650" s="12" t="str">
        <f>VLOOKUP(E650,Table6[#All],3,0)</f>
        <v>South</v>
      </c>
      <c r="T650" s="12" t="str">
        <f>VLOOKUP(E650,Table6[#All],4,0)</f>
        <v>Williamsfurt</v>
      </c>
    </row>
    <row r="651" spans="1:20" x14ac:dyDescent="0.3">
      <c r="A651" s="11" t="s">
        <v>2608</v>
      </c>
      <c r="B651" s="12">
        <v>45801</v>
      </c>
      <c r="C651" s="12" t="s">
        <v>1263</v>
      </c>
      <c r="D651" s="12" t="s">
        <v>1631</v>
      </c>
      <c r="E651" s="12" t="s">
        <v>1880</v>
      </c>
      <c r="F651" s="12" t="s">
        <v>1957</v>
      </c>
      <c r="G651" s="17">
        <v>2</v>
      </c>
      <c r="H651" s="20">
        <v>347.95</v>
      </c>
      <c r="I651" s="23">
        <v>0.13</v>
      </c>
      <c r="J651" s="25">
        <v>605.43299999999999</v>
      </c>
      <c r="K651" s="25" t="str">
        <f>VLOOKUP(C651,Table5[#All],8,0)</f>
        <v>Bronze</v>
      </c>
      <c r="L651" s="13" t="str">
        <f>VLOOKUP(C651,Table5[#All],4,0)</f>
        <v>Male</v>
      </c>
      <c r="M651" s="12" t="str">
        <f>VLOOKUP(D651,Table2[#All],2,0)</f>
        <v>Multi-Purpose Storage Box</v>
      </c>
      <c r="N651" s="12" t="str">
        <f>VLOOKUP(D651,Table2[#All],3)</f>
        <v>Home</v>
      </c>
      <c r="O651" s="12" t="str">
        <f>VLOOKUP(D651,Table2[#All],4,0)</f>
        <v>Storage</v>
      </c>
      <c r="P651" s="12" t="str">
        <f>VLOOKUP(D651,Table2[#All],5,0)</f>
        <v>Gardner-Montes</v>
      </c>
      <c r="Q651" s="12" t="str">
        <f>VLOOKUP(E651,Table6[#All],2,0)</f>
        <v>Rivera-Warner</v>
      </c>
      <c r="R651" s="12" t="str">
        <f>VLOOKUP(E651,Table6[#All],5,0)</f>
        <v>Flagship</v>
      </c>
      <c r="S651" s="12" t="str">
        <f>VLOOKUP(E651,Table6[#All],3,0)</f>
        <v>East</v>
      </c>
      <c r="T651" s="12" t="str">
        <f>VLOOKUP(E651,Table6[#All],4,0)</f>
        <v>Washingtonfurt</v>
      </c>
    </row>
    <row r="652" spans="1:20" x14ac:dyDescent="0.3">
      <c r="A652" s="11" t="s">
        <v>2609</v>
      </c>
      <c r="B652" s="12">
        <v>45347</v>
      </c>
      <c r="C652" s="12" t="s">
        <v>688</v>
      </c>
      <c r="D652" s="12" t="s">
        <v>1749</v>
      </c>
      <c r="E652" s="12" t="s">
        <v>1894</v>
      </c>
      <c r="F652" s="12" t="s">
        <v>1954</v>
      </c>
      <c r="G652" s="17">
        <v>2</v>
      </c>
      <c r="H652" s="20">
        <v>250.83</v>
      </c>
      <c r="I652" s="23">
        <v>0.15</v>
      </c>
      <c r="J652" s="25">
        <v>426.411</v>
      </c>
      <c r="K652" s="25" t="str">
        <f>VLOOKUP(C652,Table5[#All],8,0)</f>
        <v>Platinum</v>
      </c>
      <c r="L652" s="13" t="str">
        <f>VLOOKUP(C652,Table5[#All],4,0)</f>
        <v>Female</v>
      </c>
      <c r="M652" s="12" t="str">
        <f>VLOOKUP(D652,Table2[#All],2,0)</f>
        <v>Womens Cotton Scarf</v>
      </c>
      <c r="N652" s="12" t="str">
        <f>VLOOKUP(D652,Table2[#All],3)</f>
        <v>Clothing</v>
      </c>
      <c r="O652" s="12" t="str">
        <f>VLOOKUP(D652,Table2[#All],4,0)</f>
        <v>Accessories</v>
      </c>
      <c r="P652" s="12" t="str">
        <f>VLOOKUP(D652,Table2[#All],5,0)</f>
        <v>Shepherd-Gould</v>
      </c>
      <c r="Q652" s="12" t="str">
        <f>VLOOKUP(E652,Table6[#All],2,0)</f>
        <v>Johnson-Wright</v>
      </c>
      <c r="R652" s="12" t="str">
        <f>VLOOKUP(E652,Table6[#All],5,0)</f>
        <v>Outlet</v>
      </c>
      <c r="S652" s="12" t="str">
        <f>VLOOKUP(E652,Table6[#All],3,0)</f>
        <v>North</v>
      </c>
      <c r="T652" s="12" t="str">
        <f>VLOOKUP(E652,Table6[#All],4,0)</f>
        <v>Hoodberg</v>
      </c>
    </row>
    <row r="653" spans="1:20" x14ac:dyDescent="0.3">
      <c r="A653" s="11" t="s">
        <v>2610</v>
      </c>
      <c r="B653" s="12">
        <v>45721</v>
      </c>
      <c r="C653" s="12" t="s">
        <v>508</v>
      </c>
      <c r="D653" s="12" t="s">
        <v>1789</v>
      </c>
      <c r="E653" s="12" t="s">
        <v>1885</v>
      </c>
      <c r="F653" s="12" t="s">
        <v>1954</v>
      </c>
      <c r="G653" s="17">
        <v>1</v>
      </c>
      <c r="H653" s="20">
        <v>888.05</v>
      </c>
      <c r="I653" s="23">
        <v>0.2</v>
      </c>
      <c r="J653" s="25">
        <v>710.44</v>
      </c>
      <c r="K653" s="25" t="str">
        <f>VLOOKUP(C653,Table5[#All],8,0)</f>
        <v>Platinum</v>
      </c>
      <c r="L653" s="13" t="str">
        <f>VLOOKUP(C653,Table5[#All],4,0)</f>
        <v>Male</v>
      </c>
      <c r="M653" s="12" t="str">
        <f>VLOOKUP(D653,Table2[#All],2,0)</f>
        <v>Hair Repair Oil Treatment</v>
      </c>
      <c r="N653" s="12" t="str">
        <f>VLOOKUP(D653,Table2[#All],3)</f>
        <v>Beauty</v>
      </c>
      <c r="O653" s="12" t="str">
        <f>VLOOKUP(D653,Table2[#All],4,0)</f>
        <v>Haircare</v>
      </c>
      <c r="P653" s="12" t="str">
        <f>VLOOKUP(D653,Table2[#All],5,0)</f>
        <v>Hopkins Ltd</v>
      </c>
      <c r="Q653" s="12" t="str">
        <f>VLOOKUP(E653,Table6[#All],2,0)</f>
        <v>Martinez, Adkins and Johnson</v>
      </c>
      <c r="R653" s="12" t="str">
        <f>VLOOKUP(E653,Table6[#All],5,0)</f>
        <v>Flagship</v>
      </c>
      <c r="S653" s="12" t="str">
        <f>VLOOKUP(E653,Table6[#All],3,0)</f>
        <v>North</v>
      </c>
      <c r="T653" s="12" t="str">
        <f>VLOOKUP(E653,Table6[#All],4,0)</f>
        <v>Danielmouth</v>
      </c>
    </row>
    <row r="654" spans="1:20" x14ac:dyDescent="0.3">
      <c r="A654" s="11" t="s">
        <v>2611</v>
      </c>
      <c r="B654" s="12">
        <v>45531</v>
      </c>
      <c r="C654" s="12" t="s">
        <v>38</v>
      </c>
      <c r="D654" s="12" t="s">
        <v>1689</v>
      </c>
      <c r="E654" s="12" t="s">
        <v>1938</v>
      </c>
      <c r="F654" s="12" t="s">
        <v>1954</v>
      </c>
      <c r="G654" s="17">
        <v>2</v>
      </c>
      <c r="H654" s="20">
        <v>673.02</v>
      </c>
      <c r="I654" s="23">
        <v>0.11</v>
      </c>
      <c r="J654" s="25">
        <v>1197.9756</v>
      </c>
      <c r="K654" s="25" t="str">
        <f>VLOOKUP(C654,Table5[#All],8,0)</f>
        <v>Platinum</v>
      </c>
      <c r="L654" s="13" t="str">
        <f>VLOOKUP(C654,Table5[#All],4,0)</f>
        <v>Female</v>
      </c>
      <c r="M654" s="12" t="str">
        <f>VLOOKUP(D654,Table2[#All],2,0)</f>
        <v>Portable Power Bank</v>
      </c>
      <c r="N654" s="12" t="str">
        <f>VLOOKUP(D654,Table2[#All],3)</f>
        <v>Electronics</v>
      </c>
      <c r="O654" s="12" t="str">
        <f>VLOOKUP(D654,Table2[#All],4,0)</f>
        <v>Mobile</v>
      </c>
      <c r="P654" s="12" t="str">
        <f>VLOOKUP(D654,Table2[#All],5,0)</f>
        <v>Cummings and Sons</v>
      </c>
      <c r="Q654" s="12" t="str">
        <f>VLOOKUP(E654,Table6[#All],2,0)</f>
        <v>Guerrero-Schmitt</v>
      </c>
      <c r="R654" s="12" t="str">
        <f>VLOOKUP(E654,Table6[#All],5,0)</f>
        <v>Flagship</v>
      </c>
      <c r="S654" s="12" t="str">
        <f>VLOOKUP(E654,Table6[#All],3,0)</f>
        <v>East</v>
      </c>
      <c r="T654" s="12" t="str">
        <f>VLOOKUP(E654,Table6[#All],4,0)</f>
        <v>East Stevechester</v>
      </c>
    </row>
    <row r="655" spans="1:20" x14ac:dyDescent="0.3">
      <c r="A655" s="11" t="s">
        <v>2612</v>
      </c>
      <c r="B655" s="12">
        <v>45332</v>
      </c>
      <c r="C655" s="12" t="s">
        <v>1373</v>
      </c>
      <c r="D655" s="12" t="s">
        <v>1767</v>
      </c>
      <c r="E655" s="12" t="s">
        <v>1894</v>
      </c>
      <c r="F655" s="12" t="s">
        <v>1957</v>
      </c>
      <c r="G655" s="17">
        <v>2</v>
      </c>
      <c r="H655" s="20">
        <v>492.62</v>
      </c>
      <c r="I655" s="23">
        <v>0.26</v>
      </c>
      <c r="J655" s="25">
        <v>729.07759999999996</v>
      </c>
      <c r="K655" s="25" t="str">
        <f>VLOOKUP(C655,Table5[#All],8,0)</f>
        <v>Silver</v>
      </c>
      <c r="L655" s="13" t="str">
        <f>VLOOKUP(C655,Table5[#All],4,0)</f>
        <v>Male</v>
      </c>
      <c r="M655" s="12" t="str">
        <f>VLOOKUP(D655,Table2[#All],2,0)</f>
        <v>Matte Lipstick Set</v>
      </c>
      <c r="N655" s="12" t="str">
        <f>VLOOKUP(D655,Table2[#All],3)</f>
        <v>Beauty</v>
      </c>
      <c r="O655" s="12" t="str">
        <f>VLOOKUP(D655,Table2[#All],4,0)</f>
        <v>Makeup</v>
      </c>
      <c r="P655" s="12" t="str">
        <f>VLOOKUP(D655,Table2[#All],5,0)</f>
        <v>Zhang Inc</v>
      </c>
      <c r="Q655" s="12" t="str">
        <f>VLOOKUP(E655,Table6[#All],2,0)</f>
        <v>Johnson-Wright</v>
      </c>
      <c r="R655" s="12" t="str">
        <f>VLOOKUP(E655,Table6[#All],5,0)</f>
        <v>Outlet</v>
      </c>
      <c r="S655" s="12" t="str">
        <f>VLOOKUP(E655,Table6[#All],3,0)</f>
        <v>North</v>
      </c>
      <c r="T655" s="12" t="str">
        <f>VLOOKUP(E655,Table6[#All],4,0)</f>
        <v>Hoodberg</v>
      </c>
    </row>
    <row r="656" spans="1:20" x14ac:dyDescent="0.3">
      <c r="A656" s="11" t="s">
        <v>2613</v>
      </c>
      <c r="B656" s="12">
        <v>45344</v>
      </c>
      <c r="C656" s="12" t="s">
        <v>1186</v>
      </c>
      <c r="D656" s="12" t="s">
        <v>1831</v>
      </c>
      <c r="E656" s="12" t="s">
        <v>1894</v>
      </c>
      <c r="F656" s="12" t="s">
        <v>1952</v>
      </c>
      <c r="G656" s="17">
        <v>4</v>
      </c>
      <c r="H656" s="20">
        <v>986.93</v>
      </c>
      <c r="I656" s="23">
        <v>0.01</v>
      </c>
      <c r="J656" s="25">
        <v>3908.2428</v>
      </c>
      <c r="K656" s="25" t="str">
        <f>VLOOKUP(C656,Table5[#All],8,0)</f>
        <v>Bronze</v>
      </c>
      <c r="L656" s="13" t="str">
        <f>VLOOKUP(C656,Table5[#All],4,0)</f>
        <v>Male</v>
      </c>
      <c r="M656" s="12" t="str">
        <f>VLOOKUP(D656,Table2[#All],2,0)</f>
        <v>Women's Beanie Hat</v>
      </c>
      <c r="N656" s="12" t="str">
        <f>VLOOKUP(D656,Table2[#All],3)</f>
        <v>Clothing</v>
      </c>
      <c r="O656" s="12" t="str">
        <f>VLOOKUP(D656,Table2[#All],4,0)</f>
        <v>Accessories</v>
      </c>
      <c r="P656" s="12" t="str">
        <f>VLOOKUP(D656,Table2[#All],5,0)</f>
        <v>Richardson-Carrillo</v>
      </c>
      <c r="Q656" s="12" t="str">
        <f>VLOOKUP(E656,Table6[#All],2,0)</f>
        <v>Johnson-Wright</v>
      </c>
      <c r="R656" s="12" t="str">
        <f>VLOOKUP(E656,Table6[#All],5,0)</f>
        <v>Outlet</v>
      </c>
      <c r="S656" s="12" t="str">
        <f>VLOOKUP(E656,Table6[#All],3,0)</f>
        <v>North</v>
      </c>
      <c r="T656" s="12" t="str">
        <f>VLOOKUP(E656,Table6[#All],4,0)</f>
        <v>Hoodberg</v>
      </c>
    </row>
    <row r="657" spans="1:20" x14ac:dyDescent="0.3">
      <c r="A657" s="11" t="s">
        <v>2614</v>
      </c>
      <c r="B657" s="12">
        <v>45388</v>
      </c>
      <c r="C657" s="12" t="s">
        <v>1485</v>
      </c>
      <c r="D657" s="12" t="s">
        <v>1635</v>
      </c>
      <c r="E657" s="12" t="s">
        <v>1922</v>
      </c>
      <c r="F657" s="12" t="s">
        <v>1954</v>
      </c>
      <c r="G657" s="17">
        <v>4</v>
      </c>
      <c r="H657" s="20">
        <v>411.68</v>
      </c>
      <c r="I657" s="23">
        <v>0.06</v>
      </c>
      <c r="J657" s="25">
        <v>1547.9168</v>
      </c>
      <c r="K657" s="25" t="str">
        <f>VLOOKUP(C657,Table5[#All],8,0)</f>
        <v>Bronze</v>
      </c>
      <c r="L657" s="13" t="str">
        <f>VLOOKUP(C657,Table5[#All],4,0)</f>
        <v>Male</v>
      </c>
      <c r="M657" s="12" t="str">
        <f>VLOOKUP(D657,Table2[#All],2,0)</f>
        <v>Carbon Fiber Tennis Racket</v>
      </c>
      <c r="N657" s="12" t="str">
        <f>VLOOKUP(D657,Table2[#All],3)</f>
        <v>Sports</v>
      </c>
      <c r="O657" s="12" t="str">
        <f>VLOOKUP(D657,Table2[#All],4,0)</f>
        <v>Equipment</v>
      </c>
      <c r="P657" s="12" t="str">
        <f>VLOOKUP(D657,Table2[#All],5,0)</f>
        <v>Flores, Pineda and Rodriguez</v>
      </c>
      <c r="Q657" s="12" t="str">
        <f>VLOOKUP(E657,Table6[#All],2,0)</f>
        <v>Thomas, Bridges and Harris</v>
      </c>
      <c r="R657" s="12" t="str">
        <f>VLOOKUP(E657,Table6[#All],5,0)</f>
        <v>Online</v>
      </c>
      <c r="S657" s="12" t="str">
        <f>VLOOKUP(E657,Table6[#All],3,0)</f>
        <v>North</v>
      </c>
      <c r="T657" s="12" t="str">
        <f>VLOOKUP(E657,Table6[#All],4,0)</f>
        <v>Sabrinatown</v>
      </c>
    </row>
    <row r="658" spans="1:20" x14ac:dyDescent="0.3">
      <c r="A658" s="11" t="s">
        <v>2615</v>
      </c>
      <c r="B658" s="12">
        <v>45397</v>
      </c>
      <c r="C658" s="12" t="s">
        <v>718</v>
      </c>
      <c r="D658" s="12" t="s">
        <v>1679</v>
      </c>
      <c r="E658" s="12" t="s">
        <v>1935</v>
      </c>
      <c r="F658" s="12" t="s">
        <v>1957</v>
      </c>
      <c r="G658" s="17">
        <v>2</v>
      </c>
      <c r="H658" s="20">
        <v>637.55999999999995</v>
      </c>
      <c r="I658" s="23">
        <v>0.05</v>
      </c>
      <c r="J658" s="25">
        <v>1211.364</v>
      </c>
      <c r="K658" s="25" t="str">
        <f>VLOOKUP(C658,Table5[#All],8,0)</f>
        <v>Gold</v>
      </c>
      <c r="L658" s="13" t="str">
        <f>VLOOKUP(C658,Table5[#All],4,0)</f>
        <v>Female</v>
      </c>
      <c r="M658" s="12" t="str">
        <f>VLOOKUP(D658,Table2[#All],2,0)</f>
        <v>Women's Summer Dress</v>
      </c>
      <c r="N658" s="12" t="str">
        <f>VLOOKUP(D658,Table2[#All],3)</f>
        <v>Clothing</v>
      </c>
      <c r="O658" s="12" t="str">
        <f>VLOOKUP(D658,Table2[#All],4,0)</f>
        <v>Tops</v>
      </c>
      <c r="P658" s="12" t="str">
        <f>VLOOKUP(D658,Table2[#All],5,0)</f>
        <v>Smith-Mills</v>
      </c>
      <c r="Q658" s="12" t="str">
        <f>VLOOKUP(E658,Table6[#All],2,0)</f>
        <v>Holloway Ltd</v>
      </c>
      <c r="R658" s="12" t="str">
        <f>VLOOKUP(E658,Table6[#All],5,0)</f>
        <v>Flagship</v>
      </c>
      <c r="S658" s="12" t="str">
        <f>VLOOKUP(E658,Table6[#All],3,0)</f>
        <v>North</v>
      </c>
      <c r="T658" s="12" t="str">
        <f>VLOOKUP(E658,Table6[#All],4,0)</f>
        <v>Bensonhaven</v>
      </c>
    </row>
    <row r="659" spans="1:20" x14ac:dyDescent="0.3">
      <c r="A659" s="11" t="s">
        <v>2616</v>
      </c>
      <c r="B659" s="12">
        <v>45633</v>
      </c>
      <c r="C659" s="12" t="s">
        <v>70</v>
      </c>
      <c r="D659" s="12" t="s">
        <v>1604</v>
      </c>
      <c r="E659" s="12" t="s">
        <v>1894</v>
      </c>
      <c r="F659" s="12" t="s">
        <v>1952</v>
      </c>
      <c r="G659" s="17">
        <v>3</v>
      </c>
      <c r="H659" s="20">
        <v>706.87</v>
      </c>
      <c r="I659" s="23">
        <v>0.27</v>
      </c>
      <c r="J659" s="25">
        <v>1548.0453</v>
      </c>
      <c r="K659" s="25" t="str">
        <f>VLOOKUP(C659,Table5[#All],8,0)</f>
        <v>Silver</v>
      </c>
      <c r="L659" s="13" t="str">
        <f>VLOOKUP(C659,Table5[#All],4,0)</f>
        <v>Female</v>
      </c>
      <c r="M659" s="12" t="str">
        <f>VLOOKUP(D659,Table2[#All],2,0)</f>
        <v>USB-C Fast Charger</v>
      </c>
      <c r="N659" s="12" t="str">
        <f>VLOOKUP(D659,Table2[#All],3)</f>
        <v>Electronics</v>
      </c>
      <c r="O659" s="12" t="str">
        <f>VLOOKUP(D659,Table2[#All],4,0)</f>
        <v>Accessories</v>
      </c>
      <c r="P659" s="12" t="str">
        <f>VLOOKUP(D659,Table2[#All],5,0)</f>
        <v>Dawson-Perkins</v>
      </c>
      <c r="Q659" s="12" t="str">
        <f>VLOOKUP(E659,Table6[#All],2,0)</f>
        <v>Johnson-Wright</v>
      </c>
      <c r="R659" s="12" t="str">
        <f>VLOOKUP(E659,Table6[#All],5,0)</f>
        <v>Outlet</v>
      </c>
      <c r="S659" s="12" t="str">
        <f>VLOOKUP(E659,Table6[#All],3,0)</f>
        <v>North</v>
      </c>
      <c r="T659" s="12" t="str">
        <f>VLOOKUP(E659,Table6[#All],4,0)</f>
        <v>Hoodberg</v>
      </c>
    </row>
    <row r="660" spans="1:20" x14ac:dyDescent="0.3">
      <c r="A660" s="11" t="s">
        <v>2617</v>
      </c>
      <c r="B660" s="12">
        <v>45629</v>
      </c>
      <c r="C660" s="12" t="s">
        <v>212</v>
      </c>
      <c r="D660" s="12" t="s">
        <v>1611</v>
      </c>
      <c r="E660" s="12" t="s">
        <v>1904</v>
      </c>
      <c r="F660" s="12" t="s">
        <v>1957</v>
      </c>
      <c r="G660" s="17">
        <v>2</v>
      </c>
      <c r="H660" s="20">
        <v>884.48</v>
      </c>
      <c r="I660" s="23">
        <v>0</v>
      </c>
      <c r="J660" s="25">
        <v>1768.96</v>
      </c>
      <c r="K660" s="25" t="str">
        <f>VLOOKUP(C660,Table5[#All],8,0)</f>
        <v>Bronze</v>
      </c>
      <c r="L660" s="13" t="str">
        <f>VLOOKUP(C660,Table5[#All],4,0)</f>
        <v>Female</v>
      </c>
      <c r="M660" s="12" t="str">
        <f>VLOOKUP(D660,Table2[#All],2,0)</f>
        <v>4K Home Projector</v>
      </c>
      <c r="N660" s="12" t="str">
        <f>VLOOKUP(D660,Table2[#All],3)</f>
        <v>Electronics</v>
      </c>
      <c r="O660" s="12" t="str">
        <f>VLOOKUP(D660,Table2[#All],4,0)</f>
        <v>Appliances</v>
      </c>
      <c r="P660" s="12" t="str">
        <f>VLOOKUP(D660,Table2[#All],5,0)</f>
        <v>Thomas LLC</v>
      </c>
      <c r="Q660" s="12" t="str">
        <f>VLOOKUP(E660,Table6[#All],2,0)</f>
        <v>Benson-Elliott</v>
      </c>
      <c r="R660" s="12" t="str">
        <f>VLOOKUP(E660,Table6[#All],5,0)</f>
        <v>Online</v>
      </c>
      <c r="S660" s="12" t="str">
        <f>VLOOKUP(E660,Table6[#All],3,0)</f>
        <v>East</v>
      </c>
      <c r="T660" s="12" t="str">
        <f>VLOOKUP(E660,Table6[#All],4,0)</f>
        <v>Port Josephberg</v>
      </c>
    </row>
    <row r="661" spans="1:20" x14ac:dyDescent="0.3">
      <c r="A661" s="11" t="s">
        <v>2618</v>
      </c>
      <c r="B661" s="12">
        <v>45291</v>
      </c>
      <c r="C661" s="12" t="s">
        <v>185</v>
      </c>
      <c r="D661" s="12" t="s">
        <v>1852</v>
      </c>
      <c r="E661" s="12" t="s">
        <v>1897</v>
      </c>
      <c r="F661" s="12" t="s">
        <v>1954</v>
      </c>
      <c r="G661" s="17">
        <v>3</v>
      </c>
      <c r="H661" s="20">
        <v>718.23</v>
      </c>
      <c r="I661" s="23">
        <v>0.19</v>
      </c>
      <c r="J661" s="25">
        <v>1745.2989</v>
      </c>
      <c r="K661" s="25" t="str">
        <f>VLOOKUP(C661,Table5[#All],8,0)</f>
        <v>Silver</v>
      </c>
      <c r="L661" s="13" t="str">
        <f>VLOOKUP(C661,Table5[#All],4,0)</f>
        <v>Female</v>
      </c>
      <c r="M661" s="12" t="str">
        <f>VLOOKUP(D661,Table2[#All],2,0)</f>
        <v>Microwave Oven</v>
      </c>
      <c r="N661" s="12" t="str">
        <f>VLOOKUP(D661,Table2[#All],3)</f>
        <v>Home</v>
      </c>
      <c r="O661" s="12" t="str">
        <f>VLOOKUP(D661,Table2[#All],4,0)</f>
        <v>Appliances</v>
      </c>
      <c r="P661" s="12" t="str">
        <f>VLOOKUP(D661,Table2[#All],5,0)</f>
        <v>Green, Powell and Palmer</v>
      </c>
      <c r="Q661" s="12" t="str">
        <f>VLOOKUP(E661,Table6[#All],2,0)</f>
        <v>Alexander Group</v>
      </c>
      <c r="R661" s="12" t="str">
        <f>VLOOKUP(E661,Table6[#All],5,0)</f>
        <v>Online</v>
      </c>
      <c r="S661" s="12" t="str">
        <f>VLOOKUP(E661,Table6[#All],3,0)</f>
        <v>South</v>
      </c>
      <c r="T661" s="12" t="str">
        <f>VLOOKUP(E661,Table6[#All],4,0)</f>
        <v>Port Sharon</v>
      </c>
    </row>
    <row r="662" spans="1:20" x14ac:dyDescent="0.3">
      <c r="A662" s="11" t="s">
        <v>2619</v>
      </c>
      <c r="B662" s="12">
        <v>45914</v>
      </c>
      <c r="C662" s="12" t="s">
        <v>602</v>
      </c>
      <c r="D662" s="12" t="s">
        <v>1846</v>
      </c>
      <c r="E662" s="12" t="s">
        <v>1938</v>
      </c>
      <c r="F662" s="12" t="s">
        <v>1954</v>
      </c>
      <c r="G662" s="17">
        <v>3</v>
      </c>
      <c r="H662" s="20">
        <v>107.44</v>
      </c>
      <c r="I662" s="23">
        <v>0.27</v>
      </c>
      <c r="J662" s="25">
        <v>235.2936</v>
      </c>
      <c r="K662" s="25" t="str">
        <f>VLOOKUP(C662,Table5[#All],8,0)</f>
        <v>Bronze</v>
      </c>
      <c r="L662" s="13" t="str">
        <f>VLOOKUP(C662,Table5[#All],4,0)</f>
        <v>Male</v>
      </c>
      <c r="M662" s="12" t="str">
        <f>VLOOKUP(D662,Table2[#All],2,0)</f>
        <v>Gaming Mouse Pad XL</v>
      </c>
      <c r="N662" s="12" t="str">
        <f>VLOOKUP(D662,Table2[#All],3)</f>
        <v>Electronics</v>
      </c>
      <c r="O662" s="12" t="str">
        <f>VLOOKUP(D662,Table2[#All],4,0)</f>
        <v>Accessories</v>
      </c>
      <c r="P662" s="12" t="str">
        <f>VLOOKUP(D662,Table2[#All],5,0)</f>
        <v>Sharp, Taylor and Rodriguez</v>
      </c>
      <c r="Q662" s="12" t="str">
        <f>VLOOKUP(E662,Table6[#All],2,0)</f>
        <v>Guerrero-Schmitt</v>
      </c>
      <c r="R662" s="12" t="str">
        <f>VLOOKUP(E662,Table6[#All],5,0)</f>
        <v>Flagship</v>
      </c>
      <c r="S662" s="12" t="str">
        <f>VLOOKUP(E662,Table6[#All],3,0)</f>
        <v>East</v>
      </c>
      <c r="T662" s="12" t="str">
        <f>VLOOKUP(E662,Table6[#All],4,0)</f>
        <v>East Stevechester</v>
      </c>
    </row>
    <row r="663" spans="1:20" x14ac:dyDescent="0.3">
      <c r="A663" s="11" t="s">
        <v>2620</v>
      </c>
      <c r="B663" s="12">
        <v>45673</v>
      </c>
      <c r="C663" s="12" t="s">
        <v>215</v>
      </c>
      <c r="D663" s="12" t="s">
        <v>1711</v>
      </c>
      <c r="E663" s="12" t="s">
        <v>1894</v>
      </c>
      <c r="F663" s="12" t="s">
        <v>1957</v>
      </c>
      <c r="G663" s="17">
        <v>4</v>
      </c>
      <c r="H663" s="20">
        <v>608.97</v>
      </c>
      <c r="I663" s="23">
        <v>0.14000000000000001</v>
      </c>
      <c r="J663" s="25">
        <v>2094.8568</v>
      </c>
      <c r="K663" s="25" t="str">
        <f>VLOOKUP(C663,Table5[#All],8,0)</f>
        <v>Gold</v>
      </c>
      <c r="L663" s="13" t="str">
        <f>VLOOKUP(C663,Table5[#All],4,0)</f>
        <v>Female</v>
      </c>
      <c r="M663" s="12" t="str">
        <f>VLOOKUP(D663,Table2[#All],2,0)</f>
        <v>Men's Winter Jacket</v>
      </c>
      <c r="N663" s="12" t="str">
        <f>VLOOKUP(D663,Table2[#All],3)</f>
        <v>Clothing</v>
      </c>
      <c r="O663" s="12" t="str">
        <f>VLOOKUP(D663,Table2[#All],4,0)</f>
        <v>Outerwear</v>
      </c>
      <c r="P663" s="12" t="str">
        <f>VLOOKUP(D663,Table2[#All],5,0)</f>
        <v>Kelly, Smith and Perez</v>
      </c>
      <c r="Q663" s="12" t="str">
        <f>VLOOKUP(E663,Table6[#All],2,0)</f>
        <v>Johnson-Wright</v>
      </c>
      <c r="R663" s="12" t="str">
        <f>VLOOKUP(E663,Table6[#All],5,0)</f>
        <v>Outlet</v>
      </c>
      <c r="S663" s="12" t="str">
        <f>VLOOKUP(E663,Table6[#All],3,0)</f>
        <v>North</v>
      </c>
      <c r="T663" s="12" t="str">
        <f>VLOOKUP(E663,Table6[#All],4,0)</f>
        <v>Hoodberg</v>
      </c>
    </row>
    <row r="664" spans="1:20" x14ac:dyDescent="0.3">
      <c r="A664" s="11" t="s">
        <v>2621</v>
      </c>
      <c r="B664" s="12">
        <v>45689</v>
      </c>
      <c r="C664" s="12" t="s">
        <v>1120</v>
      </c>
      <c r="D664" s="12" t="s">
        <v>1758</v>
      </c>
      <c r="E664" s="12" t="s">
        <v>1904</v>
      </c>
      <c r="F664" s="12" t="s">
        <v>1952</v>
      </c>
      <c r="G664" s="17">
        <v>3</v>
      </c>
      <c r="H664" s="20">
        <v>260.45999999999998</v>
      </c>
      <c r="I664" s="23">
        <v>0.09</v>
      </c>
      <c r="J664" s="25">
        <v>711.05579999999986</v>
      </c>
      <c r="K664" s="25" t="str">
        <f>VLOOKUP(C664,Table5[#All],8,0)</f>
        <v>Silver</v>
      </c>
      <c r="L664" s="13" t="str">
        <f>VLOOKUP(C664,Table5[#All],4,0)</f>
        <v>Male</v>
      </c>
      <c r="M664" s="12" t="str">
        <f>VLOOKUP(D664,Table2[#All],2,0)</f>
        <v>Tennis Ball 3-Pack</v>
      </c>
      <c r="N664" s="12" t="str">
        <f>VLOOKUP(D664,Table2[#All],3)</f>
        <v>Sports</v>
      </c>
      <c r="O664" s="12" t="str">
        <f>VLOOKUP(D664,Table2[#All],4,0)</f>
        <v>Equipment</v>
      </c>
      <c r="P664" s="12" t="str">
        <f>VLOOKUP(D664,Table2[#All],5,0)</f>
        <v>Lopez LLC</v>
      </c>
      <c r="Q664" s="12" t="str">
        <f>VLOOKUP(E664,Table6[#All],2,0)</f>
        <v>Benson-Elliott</v>
      </c>
      <c r="R664" s="12" t="str">
        <f>VLOOKUP(E664,Table6[#All],5,0)</f>
        <v>Online</v>
      </c>
      <c r="S664" s="12" t="str">
        <f>VLOOKUP(E664,Table6[#All],3,0)</f>
        <v>East</v>
      </c>
      <c r="T664" s="12" t="str">
        <f>VLOOKUP(E664,Table6[#All],4,0)</f>
        <v>Port Josephberg</v>
      </c>
    </row>
    <row r="665" spans="1:20" x14ac:dyDescent="0.3">
      <c r="A665" s="11" t="s">
        <v>2622</v>
      </c>
      <c r="B665" s="12">
        <v>45646</v>
      </c>
      <c r="C665" s="12" t="s">
        <v>430</v>
      </c>
      <c r="D665" s="12" t="s">
        <v>1635</v>
      </c>
      <c r="E665" s="12" t="s">
        <v>1904</v>
      </c>
      <c r="F665" s="12" t="s">
        <v>1952</v>
      </c>
      <c r="G665" s="17">
        <v>1</v>
      </c>
      <c r="H665" s="20">
        <v>747.03</v>
      </c>
      <c r="I665" s="23">
        <v>0.01</v>
      </c>
      <c r="J665" s="25">
        <v>739.55970000000002</v>
      </c>
      <c r="K665" s="25" t="str">
        <f>VLOOKUP(C665,Table5[#All],8,0)</f>
        <v>Silver</v>
      </c>
      <c r="L665" s="13" t="str">
        <f>VLOOKUP(C665,Table5[#All],4,0)</f>
        <v>Male</v>
      </c>
      <c r="M665" s="12" t="str">
        <f>VLOOKUP(D665,Table2[#All],2,0)</f>
        <v>Carbon Fiber Tennis Racket</v>
      </c>
      <c r="N665" s="12" t="str">
        <f>VLOOKUP(D665,Table2[#All],3)</f>
        <v>Sports</v>
      </c>
      <c r="O665" s="12" t="str">
        <f>VLOOKUP(D665,Table2[#All],4,0)</f>
        <v>Equipment</v>
      </c>
      <c r="P665" s="12" t="str">
        <f>VLOOKUP(D665,Table2[#All],5,0)</f>
        <v>Flores, Pineda and Rodriguez</v>
      </c>
      <c r="Q665" s="12" t="str">
        <f>VLOOKUP(E665,Table6[#All],2,0)</f>
        <v>Benson-Elliott</v>
      </c>
      <c r="R665" s="12" t="str">
        <f>VLOOKUP(E665,Table6[#All],5,0)</f>
        <v>Online</v>
      </c>
      <c r="S665" s="12" t="str">
        <f>VLOOKUP(E665,Table6[#All],3,0)</f>
        <v>East</v>
      </c>
      <c r="T665" s="12" t="str">
        <f>VLOOKUP(E665,Table6[#All],4,0)</f>
        <v>Port Josephberg</v>
      </c>
    </row>
    <row r="666" spans="1:20" x14ac:dyDescent="0.3">
      <c r="A666" s="11" t="s">
        <v>2623</v>
      </c>
      <c r="B666" s="12">
        <v>45475</v>
      </c>
      <c r="C666" s="12" t="s">
        <v>1268</v>
      </c>
      <c r="D666" s="12" t="s">
        <v>1991</v>
      </c>
      <c r="E666" s="12" t="s">
        <v>1910</v>
      </c>
      <c r="F666" s="12" t="s">
        <v>1954</v>
      </c>
      <c r="G666" s="17">
        <v>4</v>
      </c>
      <c r="H666" s="20">
        <v>700.88</v>
      </c>
      <c r="I666" s="23">
        <v>0.23</v>
      </c>
      <c r="J666" s="25">
        <v>2158.7103999999999</v>
      </c>
      <c r="K666" s="25" t="str">
        <f>VLOOKUP(C666,Table5[#All],8,0)</f>
        <v>Silver</v>
      </c>
      <c r="L666" s="13" t="str">
        <f>VLOOKUP(C666,Table5[#All],4,0)</f>
        <v>Female</v>
      </c>
      <c r="M666" s="12" t="str">
        <f>VLOOKUP(D666,Table2[#All],2,0)</f>
        <v>Beard Grooming Kit</v>
      </c>
      <c r="N666" s="12" t="str">
        <f>VLOOKUP(D666,Table2[#All],3)</f>
        <v>Beauty</v>
      </c>
      <c r="O666" s="12" t="str">
        <f>VLOOKUP(D666,Table2[#All],4,0)</f>
        <v>Grooming</v>
      </c>
      <c r="P666" s="12" t="str">
        <f>VLOOKUP(D666,Table2[#All],5,0)</f>
        <v>Erickson-Green</v>
      </c>
      <c r="Q666" s="12" t="str">
        <f>VLOOKUP(E666,Table6[#All],2,0)</f>
        <v>Bean, Jones and Park</v>
      </c>
      <c r="R666" s="12" t="str">
        <f>VLOOKUP(E666,Table6[#All],5,0)</f>
        <v>Online</v>
      </c>
      <c r="S666" s="12" t="str">
        <f>VLOOKUP(E666,Table6[#All],3,0)</f>
        <v>West</v>
      </c>
      <c r="T666" s="12" t="str">
        <f>VLOOKUP(E666,Table6[#All],4,0)</f>
        <v>Thompsonborough</v>
      </c>
    </row>
    <row r="667" spans="1:20" x14ac:dyDescent="0.3">
      <c r="A667" s="11" t="s">
        <v>2624</v>
      </c>
      <c r="B667" s="12">
        <v>45781</v>
      </c>
      <c r="C667" s="12" t="s">
        <v>189</v>
      </c>
      <c r="D667" s="12" t="s">
        <v>1861</v>
      </c>
      <c r="E667" s="12" t="s">
        <v>1927</v>
      </c>
      <c r="F667" s="12" t="s">
        <v>1954</v>
      </c>
      <c r="G667" s="17">
        <v>4</v>
      </c>
      <c r="H667" s="20">
        <v>20.09</v>
      </c>
      <c r="I667" s="23">
        <v>0.16</v>
      </c>
      <c r="J667" s="25">
        <v>67.502399999999994</v>
      </c>
      <c r="K667" s="25" t="str">
        <f>VLOOKUP(C667,Table5[#All],8,0)</f>
        <v>Platinum</v>
      </c>
      <c r="L667" s="13" t="str">
        <f>VLOOKUP(C667,Table5[#All],4,0)</f>
        <v>Male</v>
      </c>
      <c r="M667" s="12" t="str">
        <f>VLOOKUP(D667,Table2[#All],2,0)</f>
        <v>Sports Stopwatch Basic</v>
      </c>
      <c r="N667" s="12" t="str">
        <f>VLOOKUP(D667,Table2[#All],3)</f>
        <v>Sports</v>
      </c>
      <c r="O667" s="12" t="str">
        <f>VLOOKUP(D667,Table2[#All],4,0)</f>
        <v>Accessories</v>
      </c>
      <c r="P667" s="12" t="str">
        <f>VLOOKUP(D667,Table2[#All],5,0)</f>
        <v>Wilson Group</v>
      </c>
      <c r="Q667" s="12" t="str">
        <f>VLOOKUP(E667,Table6[#All],2,0)</f>
        <v>Mcdonald Inc</v>
      </c>
      <c r="R667" s="12" t="str">
        <f>VLOOKUP(E667,Table6[#All],5,0)</f>
        <v>Outlet</v>
      </c>
      <c r="S667" s="12" t="str">
        <f>VLOOKUP(E667,Table6[#All],3,0)</f>
        <v>South</v>
      </c>
      <c r="T667" s="12" t="str">
        <f>VLOOKUP(E667,Table6[#All],4,0)</f>
        <v>Christopherland</v>
      </c>
    </row>
    <row r="668" spans="1:20" x14ac:dyDescent="0.3">
      <c r="A668" s="11" t="s">
        <v>2625</v>
      </c>
      <c r="B668" s="12">
        <v>45654</v>
      </c>
      <c r="C668" s="12" t="s">
        <v>234</v>
      </c>
      <c r="D668" s="12" t="s">
        <v>1682</v>
      </c>
      <c r="E668" s="12" t="s">
        <v>1920</v>
      </c>
      <c r="F668" s="12" t="s">
        <v>1954</v>
      </c>
      <c r="G668" s="17">
        <v>3</v>
      </c>
      <c r="H668" s="20">
        <v>917.64</v>
      </c>
      <c r="I668" s="23">
        <v>0.24</v>
      </c>
      <c r="J668" s="25">
        <v>2092.2192</v>
      </c>
      <c r="K668" s="25" t="str">
        <f>VLOOKUP(C668,Table5[#All],8,0)</f>
        <v>Bronze</v>
      </c>
      <c r="L668" s="13" t="str">
        <f>VLOOKUP(C668,Table5[#All],4,0)</f>
        <v>Male</v>
      </c>
      <c r="M668" s="12" t="str">
        <f>VLOOKUP(D668,Table2[#All],2,0)</f>
        <v>Men's Casual Sneakers</v>
      </c>
      <c r="N668" s="12" t="str">
        <f>VLOOKUP(D668,Table2[#All],3)</f>
        <v>Clothing</v>
      </c>
      <c r="O668" s="12" t="str">
        <f>VLOOKUP(D668,Table2[#All],4,0)</f>
        <v>Footwear</v>
      </c>
      <c r="P668" s="12" t="str">
        <f>VLOOKUP(D668,Table2[#All],5,0)</f>
        <v>Hogan-Lee</v>
      </c>
      <c r="Q668" s="12" t="str">
        <f>VLOOKUP(E668,Table6[#All],2,0)</f>
        <v>Aguirre-Keller</v>
      </c>
      <c r="R668" s="12" t="str">
        <f>VLOOKUP(E668,Table6[#All],5,0)</f>
        <v>Online</v>
      </c>
      <c r="S668" s="12" t="str">
        <f>VLOOKUP(E668,Table6[#All],3,0)</f>
        <v>South</v>
      </c>
      <c r="T668" s="12" t="str">
        <f>VLOOKUP(E668,Table6[#All],4,0)</f>
        <v>Lake Michael</v>
      </c>
    </row>
    <row r="669" spans="1:20" x14ac:dyDescent="0.3">
      <c r="A669" s="11" t="s">
        <v>2626</v>
      </c>
      <c r="B669" s="12">
        <v>45594</v>
      </c>
      <c r="C669" s="12" t="s">
        <v>199</v>
      </c>
      <c r="D669" s="12" t="s">
        <v>1631</v>
      </c>
      <c r="E669" s="12" t="s">
        <v>1880</v>
      </c>
      <c r="F669" s="12" t="s">
        <v>1954</v>
      </c>
      <c r="G669" s="17">
        <v>1</v>
      </c>
      <c r="H669" s="20">
        <v>242.08</v>
      </c>
      <c r="I669" s="23">
        <v>0.18</v>
      </c>
      <c r="J669" s="25">
        <v>198.50559999999999</v>
      </c>
      <c r="K669" s="25" t="str">
        <f>VLOOKUP(C669,Table5[#All],8,0)</f>
        <v>Gold</v>
      </c>
      <c r="L669" s="13" t="str">
        <f>VLOOKUP(C669,Table5[#All],4,0)</f>
        <v>Female</v>
      </c>
      <c r="M669" s="12" t="str">
        <f>VLOOKUP(D669,Table2[#All],2,0)</f>
        <v>Multi-Purpose Storage Box</v>
      </c>
      <c r="N669" s="12" t="str">
        <f>VLOOKUP(D669,Table2[#All],3)</f>
        <v>Home</v>
      </c>
      <c r="O669" s="12" t="str">
        <f>VLOOKUP(D669,Table2[#All],4,0)</f>
        <v>Storage</v>
      </c>
      <c r="P669" s="12" t="str">
        <f>VLOOKUP(D669,Table2[#All],5,0)</f>
        <v>Gardner-Montes</v>
      </c>
      <c r="Q669" s="12" t="str">
        <f>VLOOKUP(E669,Table6[#All],2,0)</f>
        <v>Rivera-Warner</v>
      </c>
      <c r="R669" s="12" t="str">
        <f>VLOOKUP(E669,Table6[#All],5,0)</f>
        <v>Flagship</v>
      </c>
      <c r="S669" s="12" t="str">
        <f>VLOOKUP(E669,Table6[#All],3,0)</f>
        <v>East</v>
      </c>
      <c r="T669" s="12" t="str">
        <f>VLOOKUP(E669,Table6[#All],4,0)</f>
        <v>Washingtonfurt</v>
      </c>
    </row>
    <row r="670" spans="1:20" x14ac:dyDescent="0.3">
      <c r="A670" s="11" t="s">
        <v>2627</v>
      </c>
      <c r="B670" s="12">
        <v>45581</v>
      </c>
      <c r="C670" s="12" t="s">
        <v>218</v>
      </c>
      <c r="D670" s="12" t="s">
        <v>1764</v>
      </c>
      <c r="E670" s="12" t="s">
        <v>1907</v>
      </c>
      <c r="F670" s="12" t="s">
        <v>1952</v>
      </c>
      <c r="G670" s="17">
        <v>1</v>
      </c>
      <c r="H670" s="20">
        <v>536.67999999999995</v>
      </c>
      <c r="I670" s="23">
        <v>0.27</v>
      </c>
      <c r="J670" s="25">
        <v>391.77640000000002</v>
      </c>
      <c r="K670" s="25" t="str">
        <f>VLOOKUP(C670,Table5[#All],8,0)</f>
        <v>Platinum</v>
      </c>
      <c r="L670" s="13" t="str">
        <f>VLOOKUP(C670,Table5[#All],4,0)</f>
        <v>Female</v>
      </c>
      <c r="M670" s="12" t="str">
        <f>VLOOKUP(D670,Table2[#All],2,0)</f>
        <v>Organic Sunscreen Lotion</v>
      </c>
      <c r="N670" s="12" t="str">
        <f>VLOOKUP(D670,Table2[#All],3)</f>
        <v>Beauty</v>
      </c>
      <c r="O670" s="12" t="str">
        <f>VLOOKUP(D670,Table2[#All],4,0)</f>
        <v>Skincare</v>
      </c>
      <c r="P670" s="12" t="str">
        <f>VLOOKUP(D670,Table2[#All],5,0)</f>
        <v>Anderson-Riley</v>
      </c>
      <c r="Q670" s="12" t="str">
        <f>VLOOKUP(E670,Table6[#All],2,0)</f>
        <v>Martinez-Mullins</v>
      </c>
      <c r="R670" s="12" t="str">
        <f>VLOOKUP(E670,Table6[#All],5,0)</f>
        <v>Online</v>
      </c>
      <c r="S670" s="12" t="str">
        <f>VLOOKUP(E670,Table6[#All],3,0)</f>
        <v>South</v>
      </c>
      <c r="T670" s="12" t="str">
        <f>VLOOKUP(E670,Table6[#All],4,0)</f>
        <v>Williamsfurt</v>
      </c>
    </row>
    <row r="671" spans="1:20" x14ac:dyDescent="0.3">
      <c r="A671" s="11" t="s">
        <v>2628</v>
      </c>
      <c r="B671" s="12">
        <v>45748</v>
      </c>
      <c r="C671" s="12" t="s">
        <v>342</v>
      </c>
      <c r="D671" s="12" t="s">
        <v>1657</v>
      </c>
      <c r="E671" s="12" t="s">
        <v>1897</v>
      </c>
      <c r="F671" s="12" t="s">
        <v>1954</v>
      </c>
      <c r="G671" s="17">
        <v>2</v>
      </c>
      <c r="H671" s="20">
        <v>145.18</v>
      </c>
      <c r="I671" s="23">
        <v>0.26</v>
      </c>
      <c r="J671" s="25">
        <v>214.8664</v>
      </c>
      <c r="K671" s="25" t="str">
        <f>VLOOKUP(C671,Table5[#All],8,0)</f>
        <v>Gold</v>
      </c>
      <c r="L671" s="13" t="str">
        <f>VLOOKUP(C671,Table5[#All],4,0)</f>
        <v>Female</v>
      </c>
      <c r="M671" s="12" t="str">
        <f>VLOOKUP(D671,Table2[#All],2,0)</f>
        <v>Fabric Sofa Throw Blanket</v>
      </c>
      <c r="N671" s="12" t="str">
        <f>VLOOKUP(D671,Table2[#All],3)</f>
        <v>Home</v>
      </c>
      <c r="O671" s="12" t="str">
        <f>VLOOKUP(D671,Table2[#All],4,0)</f>
        <v>Decor</v>
      </c>
      <c r="P671" s="12" t="str">
        <f>VLOOKUP(D671,Table2[#All],5,0)</f>
        <v>Hoffman Group</v>
      </c>
      <c r="Q671" s="12" t="str">
        <f>VLOOKUP(E671,Table6[#All],2,0)</f>
        <v>Alexander Group</v>
      </c>
      <c r="R671" s="12" t="str">
        <f>VLOOKUP(E671,Table6[#All],5,0)</f>
        <v>Online</v>
      </c>
      <c r="S671" s="12" t="str">
        <f>VLOOKUP(E671,Table6[#All],3,0)</f>
        <v>South</v>
      </c>
      <c r="T671" s="12" t="str">
        <f>VLOOKUP(E671,Table6[#All],4,0)</f>
        <v>Port Sharon</v>
      </c>
    </row>
    <row r="672" spans="1:20" x14ac:dyDescent="0.3">
      <c r="A672" s="11" t="s">
        <v>2629</v>
      </c>
      <c r="B672" s="12">
        <v>45369</v>
      </c>
      <c r="C672" s="12" t="s">
        <v>725</v>
      </c>
      <c r="D672" s="12" t="s">
        <v>1776</v>
      </c>
      <c r="E672" s="12" t="s">
        <v>1897</v>
      </c>
      <c r="F672" s="12" t="s">
        <v>1957</v>
      </c>
      <c r="G672" s="17">
        <v>2</v>
      </c>
      <c r="H672" s="20">
        <v>132.77000000000001</v>
      </c>
      <c r="I672" s="23">
        <v>0.13</v>
      </c>
      <c r="J672" s="25">
        <v>231.0198</v>
      </c>
      <c r="K672" s="25" t="str">
        <f>VLOOKUP(C672,Table5[#All],8,0)</f>
        <v>Platinum</v>
      </c>
      <c r="L672" s="13" t="str">
        <f>VLOOKUP(C672,Table5[#All],4,0)</f>
        <v>Male</v>
      </c>
      <c r="M672" s="12" t="str">
        <f>VLOOKUP(D672,Table2[#All],2,0)</f>
        <v>Smart LED Light Strip</v>
      </c>
      <c r="N672" s="12" t="str">
        <f>VLOOKUP(D672,Table2[#All],3)</f>
        <v>Electronics</v>
      </c>
      <c r="O672" s="12" t="str">
        <f>VLOOKUP(D672,Table2[#All],4,0)</f>
        <v>Accessories</v>
      </c>
      <c r="P672" s="12" t="str">
        <f>VLOOKUP(D672,Table2[#All],5,0)</f>
        <v>Flores-Davis</v>
      </c>
      <c r="Q672" s="12" t="str">
        <f>VLOOKUP(E672,Table6[#All],2,0)</f>
        <v>Alexander Group</v>
      </c>
      <c r="R672" s="12" t="str">
        <f>VLOOKUP(E672,Table6[#All],5,0)</f>
        <v>Online</v>
      </c>
      <c r="S672" s="12" t="str">
        <f>VLOOKUP(E672,Table6[#All],3,0)</f>
        <v>South</v>
      </c>
      <c r="T672" s="12" t="str">
        <f>VLOOKUP(E672,Table6[#All],4,0)</f>
        <v>Port Sharon</v>
      </c>
    </row>
    <row r="673" spans="1:20" x14ac:dyDescent="0.3">
      <c r="A673" s="11" t="s">
        <v>2630</v>
      </c>
      <c r="B673" s="12">
        <v>45701</v>
      </c>
      <c r="C673" s="12" t="s">
        <v>66</v>
      </c>
      <c r="D673" s="12" t="s">
        <v>1696</v>
      </c>
      <c r="E673" s="12" t="s">
        <v>1914</v>
      </c>
      <c r="F673" s="12" t="s">
        <v>1952</v>
      </c>
      <c r="G673" s="17">
        <v>4</v>
      </c>
      <c r="H673" s="20">
        <v>682.11</v>
      </c>
      <c r="I673" s="23">
        <v>0.14000000000000001</v>
      </c>
      <c r="J673" s="25">
        <v>2346.4584</v>
      </c>
      <c r="K673" s="25" t="str">
        <f>VLOOKUP(C673,Table5[#All],8,0)</f>
        <v>Silver</v>
      </c>
      <c r="L673" s="13" t="str">
        <f>VLOOKUP(C673,Table5[#All],4,0)</f>
        <v>Female</v>
      </c>
      <c r="M673" s="12" t="str">
        <f>VLOOKUP(D673,Table2[#All],2,0)</f>
        <v>Yoga Exercise Mat</v>
      </c>
      <c r="N673" s="12" t="str">
        <f>VLOOKUP(D673,Table2[#All],3)</f>
        <v>Sports</v>
      </c>
      <c r="O673" s="12" t="str">
        <f>VLOOKUP(D673,Table2[#All],4,0)</f>
        <v>Fitness</v>
      </c>
      <c r="P673" s="12" t="str">
        <f>VLOOKUP(D673,Table2[#All],5,0)</f>
        <v>Carroll, Long and Mendoza</v>
      </c>
      <c r="Q673" s="12" t="str">
        <f>VLOOKUP(E673,Table6[#All],2,0)</f>
        <v>Moore, Padilla and Butler</v>
      </c>
      <c r="R673" s="12" t="str">
        <f>VLOOKUP(E673,Table6[#All],5,0)</f>
        <v>Flagship</v>
      </c>
      <c r="S673" s="12" t="str">
        <f>VLOOKUP(E673,Table6[#All],3,0)</f>
        <v>South</v>
      </c>
      <c r="T673" s="12" t="str">
        <f>VLOOKUP(E673,Table6[#All],4,0)</f>
        <v>East Johnstad</v>
      </c>
    </row>
    <row r="674" spans="1:20" x14ac:dyDescent="0.3">
      <c r="A674" s="11" t="s">
        <v>2631</v>
      </c>
      <c r="B674" s="12">
        <v>45510</v>
      </c>
      <c r="C674" s="12" t="s">
        <v>2632</v>
      </c>
      <c r="D674" s="12" t="s">
        <v>1693</v>
      </c>
      <c r="E674" s="12" t="s">
        <v>1935</v>
      </c>
      <c r="F674" s="12" t="s">
        <v>1957</v>
      </c>
      <c r="G674" s="17">
        <v>4</v>
      </c>
      <c r="H674" s="20">
        <v>502.95</v>
      </c>
      <c r="I674" s="23">
        <v>0.14000000000000001</v>
      </c>
      <c r="J674" s="25">
        <v>1730.1479999999999</v>
      </c>
      <c r="K674" s="25" t="s">
        <v>28</v>
      </c>
      <c r="L674" s="13" t="s">
        <v>16</v>
      </c>
      <c r="M674" s="12" t="str">
        <f>VLOOKUP(D674,Table2[#All],2,0)</f>
        <v>Noise-Canceling Headphones</v>
      </c>
      <c r="N674" s="12" t="str">
        <f>VLOOKUP(D674,Table2[#All],3)</f>
        <v>Electronics</v>
      </c>
      <c r="O674" s="12" t="str">
        <f>VLOOKUP(D674,Table2[#All],4,0)</f>
        <v>Audio</v>
      </c>
      <c r="P674" s="12" t="str">
        <f>VLOOKUP(D674,Table2[#All],5,0)</f>
        <v>Taylor-Hart</v>
      </c>
      <c r="Q674" s="12" t="str">
        <f>VLOOKUP(E674,Table6[#All],2,0)</f>
        <v>Holloway Ltd</v>
      </c>
      <c r="R674" s="12" t="str">
        <f>VLOOKUP(E674,Table6[#All],5,0)</f>
        <v>Flagship</v>
      </c>
      <c r="S674" s="12" t="str">
        <f>VLOOKUP(E674,Table6[#All],3,0)</f>
        <v>North</v>
      </c>
      <c r="T674" s="12" t="str">
        <f>VLOOKUP(E674,Table6[#All],4,0)</f>
        <v>Bensonhaven</v>
      </c>
    </row>
    <row r="675" spans="1:20" x14ac:dyDescent="0.3">
      <c r="A675" s="11" t="s">
        <v>2633</v>
      </c>
      <c r="B675" s="12">
        <v>45538</v>
      </c>
      <c r="C675" s="12" t="s">
        <v>762</v>
      </c>
      <c r="D675" s="12" t="s">
        <v>1682</v>
      </c>
      <c r="E675" s="12" t="s">
        <v>1932</v>
      </c>
      <c r="F675" s="12" t="s">
        <v>1952</v>
      </c>
      <c r="G675" s="17">
        <v>2</v>
      </c>
      <c r="H675" s="20">
        <v>472.08</v>
      </c>
      <c r="I675" s="23">
        <v>7.0000000000000007E-2</v>
      </c>
      <c r="J675" s="25">
        <v>878.0687999999999</v>
      </c>
      <c r="K675" s="25" t="str">
        <f>VLOOKUP(C675,Table5[#All],8,0)</f>
        <v>Gold</v>
      </c>
      <c r="L675" s="13" t="str">
        <f>VLOOKUP(C675,Table5[#All],4,0)</f>
        <v>Female</v>
      </c>
      <c r="M675" s="12" t="str">
        <f>VLOOKUP(D675,Table2[#All],2,0)</f>
        <v>Men's Casual Sneakers</v>
      </c>
      <c r="N675" s="12" t="str">
        <f>VLOOKUP(D675,Table2[#All],3)</f>
        <v>Clothing</v>
      </c>
      <c r="O675" s="12" t="str">
        <f>VLOOKUP(D675,Table2[#All],4,0)</f>
        <v>Footwear</v>
      </c>
      <c r="P675" s="12" t="str">
        <f>VLOOKUP(D675,Table2[#All],5,0)</f>
        <v>Hogan-Lee</v>
      </c>
      <c r="Q675" s="12" t="str">
        <f>VLOOKUP(E675,Table6[#All],2,0)</f>
        <v>Frederick-Wright</v>
      </c>
      <c r="R675" s="12" t="str">
        <f>VLOOKUP(E675,Table6[#All],5,0)</f>
        <v>Flagship</v>
      </c>
      <c r="S675" s="12" t="str">
        <f>VLOOKUP(E675,Table6[#All],3,0)</f>
        <v>West</v>
      </c>
      <c r="T675" s="12" t="str">
        <f>VLOOKUP(E675,Table6[#All],4,0)</f>
        <v>New Jimmymouth</v>
      </c>
    </row>
    <row r="676" spans="1:20" x14ac:dyDescent="0.3">
      <c r="A676" s="11" t="s">
        <v>2634</v>
      </c>
      <c r="B676" s="12">
        <v>45665</v>
      </c>
      <c r="C676" s="12" t="s">
        <v>1468</v>
      </c>
      <c r="D676" s="12" t="s">
        <v>1746</v>
      </c>
      <c r="E676" s="12" t="s">
        <v>1935</v>
      </c>
      <c r="F676" s="12" t="s">
        <v>1957</v>
      </c>
      <c r="G676" s="17">
        <v>2</v>
      </c>
      <c r="H676" s="20">
        <v>218.11</v>
      </c>
      <c r="I676" s="23">
        <v>0.02</v>
      </c>
      <c r="J676" s="25">
        <v>427.49560000000002</v>
      </c>
      <c r="K676" s="25" t="str">
        <f>VLOOKUP(C676,Table5[#All],8,0)</f>
        <v>Bronze</v>
      </c>
      <c r="L676" s="13" t="str">
        <f>VLOOKUP(C676,Table5[#All],4,0)</f>
        <v>Male</v>
      </c>
      <c r="M676" s="12" t="str">
        <f>VLOOKUP(D676,Table2[#All],2,0)</f>
        <v>Foam Roller</v>
      </c>
      <c r="N676" s="12" t="str">
        <f>VLOOKUP(D676,Table2[#All],3)</f>
        <v>Sports</v>
      </c>
      <c r="O676" s="12" t="str">
        <f>VLOOKUP(D676,Table2[#All],4,0)</f>
        <v>Fitness</v>
      </c>
      <c r="P676" s="12" t="str">
        <f>VLOOKUP(D676,Table2[#All],5,0)</f>
        <v>Atkinson, Camacho and Oliver</v>
      </c>
      <c r="Q676" s="12" t="str">
        <f>VLOOKUP(E676,Table6[#All],2,0)</f>
        <v>Holloway Ltd</v>
      </c>
      <c r="R676" s="12" t="str">
        <f>VLOOKUP(E676,Table6[#All],5,0)</f>
        <v>Flagship</v>
      </c>
      <c r="S676" s="12" t="str">
        <f>VLOOKUP(E676,Table6[#All],3,0)</f>
        <v>North</v>
      </c>
      <c r="T676" s="12" t="str">
        <f>VLOOKUP(E676,Table6[#All],4,0)</f>
        <v>Bensonhaven</v>
      </c>
    </row>
    <row r="677" spans="1:20" x14ac:dyDescent="0.3">
      <c r="A677" s="11" t="s">
        <v>2635</v>
      </c>
      <c r="B677" s="12">
        <v>45859</v>
      </c>
      <c r="C677" s="12" t="s">
        <v>218</v>
      </c>
      <c r="D677" s="12" t="s">
        <v>1555</v>
      </c>
      <c r="E677" s="12" t="s">
        <v>1904</v>
      </c>
      <c r="F677" s="12" t="s">
        <v>1954</v>
      </c>
      <c r="G677" s="17">
        <v>4</v>
      </c>
      <c r="H677" s="20">
        <v>845.58</v>
      </c>
      <c r="I677" s="23">
        <v>0.06</v>
      </c>
      <c r="J677" s="25">
        <v>3179.3807999999999</v>
      </c>
      <c r="K677" s="25" t="str">
        <f>VLOOKUP(C677,Table5[#All],8,0)</f>
        <v>Platinum</v>
      </c>
      <c r="L677" s="13" t="str">
        <f>VLOOKUP(C677,Table5[#All],4,0)</f>
        <v>Female</v>
      </c>
      <c r="M677" s="12" t="str">
        <f>VLOOKUP(D677,Table2[#All],2,0)</f>
        <v>Men's Graphic T-Shirt</v>
      </c>
      <c r="N677" s="12" t="str">
        <f>VLOOKUP(D677,Table2[#All],3)</f>
        <v>Clothing</v>
      </c>
      <c r="O677" s="12" t="str">
        <f>VLOOKUP(D677,Table2[#All],4,0)</f>
        <v>Tops</v>
      </c>
      <c r="P677" s="12" t="str">
        <f>VLOOKUP(D677,Table2[#All],5,0)</f>
        <v>Terry-Moore</v>
      </c>
      <c r="Q677" s="12" t="str">
        <f>VLOOKUP(E677,Table6[#All],2,0)</f>
        <v>Benson-Elliott</v>
      </c>
      <c r="R677" s="12" t="str">
        <f>VLOOKUP(E677,Table6[#All],5,0)</f>
        <v>Online</v>
      </c>
      <c r="S677" s="12" t="str">
        <f>VLOOKUP(E677,Table6[#All],3,0)</f>
        <v>East</v>
      </c>
      <c r="T677" s="12" t="str">
        <f>VLOOKUP(E677,Table6[#All],4,0)</f>
        <v>Port Josephberg</v>
      </c>
    </row>
    <row r="678" spans="1:20" x14ac:dyDescent="0.3">
      <c r="A678" s="11" t="s">
        <v>2636</v>
      </c>
      <c r="B678" s="12">
        <v>45255</v>
      </c>
      <c r="C678" s="12" t="s">
        <v>446</v>
      </c>
      <c r="D678" s="12" t="s">
        <v>1816</v>
      </c>
      <c r="E678" s="12" t="s">
        <v>1889</v>
      </c>
      <c r="F678" s="12" t="s">
        <v>1952</v>
      </c>
      <c r="G678" s="17">
        <v>2</v>
      </c>
      <c r="H678" s="20">
        <v>111.28</v>
      </c>
      <c r="I678" s="23">
        <v>0.14000000000000001</v>
      </c>
      <c r="J678" s="25">
        <v>191.4016</v>
      </c>
      <c r="K678" s="25" t="str">
        <f>VLOOKUP(C678,Table5[#All],8,0)</f>
        <v>Silver</v>
      </c>
      <c r="L678" s="13" t="str">
        <f>VLOOKUP(C678,Table5[#All],4,0)</f>
        <v>Male</v>
      </c>
      <c r="M678" s="12" t="str">
        <f>VLOOKUP(D678,Table2[#All],2,0)</f>
        <v>Wall-Mounted Spice Rack</v>
      </c>
      <c r="N678" s="12" t="str">
        <f>VLOOKUP(D678,Table2[#All],3)</f>
        <v>Home</v>
      </c>
      <c r="O678" s="12" t="str">
        <f>VLOOKUP(D678,Table2[#All],4,0)</f>
        <v>Kitchen</v>
      </c>
      <c r="P678" s="12" t="str">
        <f>VLOOKUP(D678,Table2[#All],5,0)</f>
        <v>Allison Ltd</v>
      </c>
      <c r="Q678" s="12" t="str">
        <f>VLOOKUP(E678,Table6[#All],2,0)</f>
        <v>Black-Horn</v>
      </c>
      <c r="R678" s="12" t="str">
        <f>VLOOKUP(E678,Table6[#All],5,0)</f>
        <v>Outlet</v>
      </c>
      <c r="S678" s="12" t="str">
        <f>VLOOKUP(E678,Table6[#All],3,0)</f>
        <v>South</v>
      </c>
      <c r="T678" s="12" t="str">
        <f>VLOOKUP(E678,Table6[#All],4,0)</f>
        <v>North Nancyview</v>
      </c>
    </row>
    <row r="679" spans="1:20" x14ac:dyDescent="0.3">
      <c r="A679" s="11" t="s">
        <v>2637</v>
      </c>
      <c r="B679" s="12">
        <v>45842</v>
      </c>
      <c r="C679" s="12" t="s">
        <v>592</v>
      </c>
      <c r="D679" s="12" t="s">
        <v>1752</v>
      </c>
      <c r="E679" s="12" t="s">
        <v>1927</v>
      </c>
      <c r="F679" s="12" t="s">
        <v>1952</v>
      </c>
      <c r="G679" s="17">
        <v>2</v>
      </c>
      <c r="H679" s="20">
        <v>37.21</v>
      </c>
      <c r="I679" s="23">
        <v>0.19</v>
      </c>
      <c r="J679" s="25">
        <v>60.280200000000008</v>
      </c>
      <c r="K679" s="25" t="str">
        <f>VLOOKUP(C679,Table5[#All],8,0)</f>
        <v>Platinum</v>
      </c>
      <c r="L679" s="13" t="str">
        <f>VLOOKUP(C679,Table5[#All],4,0)</f>
        <v>Male</v>
      </c>
      <c r="M679" s="12" t="str">
        <f>VLOOKUP(D679,Table2[#All],2,0)</f>
        <v>Men's Hair Styling Gel</v>
      </c>
      <c r="N679" s="12" t="str">
        <f>VLOOKUP(D679,Table2[#All],3)</f>
        <v>Beauty</v>
      </c>
      <c r="O679" s="12" t="str">
        <f>VLOOKUP(D679,Table2[#All],4,0)</f>
        <v>Haircare</v>
      </c>
      <c r="P679" s="12" t="str">
        <f>VLOOKUP(D679,Table2[#All],5,0)</f>
        <v>Cline-Mccarthy</v>
      </c>
      <c r="Q679" s="12" t="str">
        <f>VLOOKUP(E679,Table6[#All],2,0)</f>
        <v>Mcdonald Inc</v>
      </c>
      <c r="R679" s="12" t="str">
        <f>VLOOKUP(E679,Table6[#All],5,0)</f>
        <v>Outlet</v>
      </c>
      <c r="S679" s="12" t="str">
        <f>VLOOKUP(E679,Table6[#All],3,0)</f>
        <v>South</v>
      </c>
      <c r="T679" s="12" t="str">
        <f>VLOOKUP(E679,Table6[#All],4,0)</f>
        <v>Christopherland</v>
      </c>
    </row>
    <row r="680" spans="1:20" x14ac:dyDescent="0.3">
      <c r="A680" s="11" t="s">
        <v>2638</v>
      </c>
      <c r="B680" s="12">
        <v>45220</v>
      </c>
      <c r="C680" s="12" t="s">
        <v>1306</v>
      </c>
      <c r="D680" s="12" t="s">
        <v>1761</v>
      </c>
      <c r="E680" s="12" t="s">
        <v>1925</v>
      </c>
      <c r="F680" s="12" t="s">
        <v>1952</v>
      </c>
      <c r="G680" s="17">
        <v>1</v>
      </c>
      <c r="H680" s="20">
        <v>331.73</v>
      </c>
      <c r="I680" s="23">
        <v>0.04</v>
      </c>
      <c r="J680" s="25">
        <v>318.46080000000001</v>
      </c>
      <c r="K680" s="25" t="str">
        <f>VLOOKUP(C680,Table5[#All],8,0)</f>
        <v>Bronze</v>
      </c>
      <c r="L680" s="13" t="str">
        <f>VLOOKUP(C680,Table5[#All],4,0)</f>
        <v>Female</v>
      </c>
      <c r="M680" s="12" t="str">
        <f>VLOOKUP(D680,Table2[#All],2,0)</f>
        <v>Laptop Cooling Pad</v>
      </c>
      <c r="N680" s="12" t="str">
        <f>VLOOKUP(D680,Table2[#All],3)</f>
        <v>Electronics</v>
      </c>
      <c r="O680" s="12" t="str">
        <f>VLOOKUP(D680,Table2[#All],4,0)</f>
        <v>Computer</v>
      </c>
      <c r="P680" s="12" t="str">
        <f>VLOOKUP(D680,Table2[#All],5,0)</f>
        <v>Murray, Gould and Ware</v>
      </c>
      <c r="Q680" s="12" t="str">
        <f>VLOOKUP(E680,Table6[#All],2,0)</f>
        <v>Gardner, Humphrey and Contreras</v>
      </c>
      <c r="R680" s="12" t="str">
        <f>VLOOKUP(E680,Table6[#All],5,0)</f>
        <v>Flagship</v>
      </c>
      <c r="S680" s="12" t="str">
        <f>VLOOKUP(E680,Table6[#All],3,0)</f>
        <v>East</v>
      </c>
      <c r="T680" s="12" t="str">
        <f>VLOOKUP(E680,Table6[#All],4,0)</f>
        <v>Johnsonville</v>
      </c>
    </row>
    <row r="681" spans="1:20" x14ac:dyDescent="0.3">
      <c r="A681" s="11" t="s">
        <v>2639</v>
      </c>
      <c r="B681" s="12">
        <v>45273</v>
      </c>
      <c r="C681" s="12" t="s">
        <v>1150</v>
      </c>
      <c r="D681" s="12" t="s">
        <v>1786</v>
      </c>
      <c r="E681" s="12" t="s">
        <v>1922</v>
      </c>
      <c r="F681" s="12" t="s">
        <v>1954</v>
      </c>
      <c r="G681" s="17">
        <v>3</v>
      </c>
      <c r="H681" s="20">
        <v>306.70999999999998</v>
      </c>
      <c r="I681" s="23">
        <v>0.09</v>
      </c>
      <c r="J681" s="25">
        <v>837.31829999999991</v>
      </c>
      <c r="K681" s="25" t="str">
        <f>VLOOKUP(C681,Table5[#All],8,0)</f>
        <v>Bronze</v>
      </c>
      <c r="L681" s="13" t="str">
        <f>VLOOKUP(C681,Table5[#All],4,0)</f>
        <v>Male</v>
      </c>
      <c r="M681" s="12" t="str">
        <f>VLOOKUP(D681,Table2[#All],2,0)</f>
        <v>Kitchen Storage Rack</v>
      </c>
      <c r="N681" s="12" t="str">
        <f>VLOOKUP(D681,Table2[#All],3)</f>
        <v>Home</v>
      </c>
      <c r="O681" s="12" t="str">
        <f>VLOOKUP(D681,Table2[#All],4,0)</f>
        <v>Storage</v>
      </c>
      <c r="P681" s="12" t="str">
        <f>VLOOKUP(D681,Table2[#All],5,0)</f>
        <v>Duran Group</v>
      </c>
      <c r="Q681" s="12" t="str">
        <f>VLOOKUP(E681,Table6[#All],2,0)</f>
        <v>Thomas, Bridges and Harris</v>
      </c>
      <c r="R681" s="12" t="str">
        <f>VLOOKUP(E681,Table6[#All],5,0)</f>
        <v>Online</v>
      </c>
      <c r="S681" s="12" t="str">
        <f>VLOOKUP(E681,Table6[#All],3,0)</f>
        <v>North</v>
      </c>
      <c r="T681" s="12" t="str">
        <f>VLOOKUP(E681,Table6[#All],4,0)</f>
        <v>Sabrinatown</v>
      </c>
    </row>
    <row r="682" spans="1:20" x14ac:dyDescent="0.3">
      <c r="A682" s="11" t="s">
        <v>2640</v>
      </c>
      <c r="B682" s="12">
        <v>45456</v>
      </c>
      <c r="C682" s="12" t="s">
        <v>870</v>
      </c>
      <c r="D682" s="12" t="s">
        <v>1645</v>
      </c>
      <c r="E682" s="12" t="s">
        <v>1904</v>
      </c>
      <c r="F682" s="12" t="s">
        <v>1954</v>
      </c>
      <c r="G682" s="17">
        <v>4</v>
      </c>
      <c r="H682" s="20">
        <v>484.92</v>
      </c>
      <c r="I682" s="23">
        <v>0.28000000000000003</v>
      </c>
      <c r="J682" s="25">
        <v>1396.5696</v>
      </c>
      <c r="K682" s="25" t="str">
        <f>VLOOKUP(C682,Table5[#All],8,0)</f>
        <v>Gold</v>
      </c>
      <c r="L682" s="13" t="str">
        <f>VLOOKUP(C682,Table5[#All],4,0)</f>
        <v>Female</v>
      </c>
      <c r="M682" s="12" t="str">
        <f>VLOOKUP(D682,Table2[#All],2,0)</f>
        <v>Women's Scarf Set</v>
      </c>
      <c r="N682" s="12" t="str">
        <f>VLOOKUP(D682,Table2[#All],3)</f>
        <v>Clothing</v>
      </c>
      <c r="O682" s="12" t="str">
        <f>VLOOKUP(D682,Table2[#All],4,0)</f>
        <v>Accessories</v>
      </c>
      <c r="P682" s="12" t="str">
        <f>VLOOKUP(D682,Table2[#All],5,0)</f>
        <v>Brown and Sons</v>
      </c>
      <c r="Q682" s="12" t="str">
        <f>VLOOKUP(E682,Table6[#All],2,0)</f>
        <v>Benson-Elliott</v>
      </c>
      <c r="R682" s="12" t="str">
        <f>VLOOKUP(E682,Table6[#All],5,0)</f>
        <v>Online</v>
      </c>
      <c r="S682" s="12" t="str">
        <f>VLOOKUP(E682,Table6[#All],3,0)</f>
        <v>East</v>
      </c>
      <c r="T682" s="12" t="str">
        <f>VLOOKUP(E682,Table6[#All],4,0)</f>
        <v>Port Josephberg</v>
      </c>
    </row>
    <row r="683" spans="1:20" x14ac:dyDescent="0.3">
      <c r="A683" s="11" t="s">
        <v>2641</v>
      </c>
      <c r="B683" s="12">
        <v>45292</v>
      </c>
      <c r="C683" s="12" t="s">
        <v>172</v>
      </c>
      <c r="D683" s="12" t="s">
        <v>1725</v>
      </c>
      <c r="E683" s="12" t="s">
        <v>1901</v>
      </c>
      <c r="F683" s="12" t="s">
        <v>1952</v>
      </c>
      <c r="G683" s="17">
        <v>2</v>
      </c>
      <c r="H683" s="20">
        <v>42.04</v>
      </c>
      <c r="I683" s="23">
        <v>7.0000000000000007E-2</v>
      </c>
      <c r="J683" s="25">
        <v>78.194399999999987</v>
      </c>
      <c r="K683" s="25" t="str">
        <f>VLOOKUP(C683,Table5[#All],8,0)</f>
        <v>Gold</v>
      </c>
      <c r="L683" s="13" t="str">
        <f>VLOOKUP(C683,Table5[#All],4,0)</f>
        <v>Male</v>
      </c>
      <c r="M683" s="12" t="str">
        <f>VLOOKUP(D683,Table2[#All],2,0)</f>
        <v>Boxing Hand Wraps</v>
      </c>
      <c r="N683" s="12" t="str">
        <f>VLOOKUP(D683,Table2[#All],3)</f>
        <v>Sports</v>
      </c>
      <c r="O683" s="12" t="str">
        <f>VLOOKUP(D683,Table2[#All],4,0)</f>
        <v>Fitness</v>
      </c>
      <c r="P683" s="12" t="str">
        <f>VLOOKUP(D683,Table2[#All],5,0)</f>
        <v>Smith-King</v>
      </c>
      <c r="Q683" s="12" t="str">
        <f>VLOOKUP(E683,Table6[#All],2,0)</f>
        <v>Gray Ltd</v>
      </c>
      <c r="R683" s="12" t="str">
        <f>VLOOKUP(E683,Table6[#All],5,0)</f>
        <v>Outlet</v>
      </c>
      <c r="S683" s="12" t="str">
        <f>VLOOKUP(E683,Table6[#All],3,0)</f>
        <v>North</v>
      </c>
      <c r="T683" s="12" t="str">
        <f>VLOOKUP(E683,Table6[#All],4,0)</f>
        <v>New Michaelchester</v>
      </c>
    </row>
    <row r="684" spans="1:20" x14ac:dyDescent="0.3">
      <c r="A684" s="11" t="s">
        <v>2642</v>
      </c>
      <c r="B684" s="12">
        <v>45278</v>
      </c>
      <c r="C684" s="12" t="s">
        <v>903</v>
      </c>
      <c r="D684" s="12" t="s">
        <v>1740</v>
      </c>
      <c r="E684" s="12" t="s">
        <v>1904</v>
      </c>
      <c r="F684" s="12" t="s">
        <v>1954</v>
      </c>
      <c r="G684" s="17">
        <v>3</v>
      </c>
      <c r="H684" s="20">
        <v>599.48</v>
      </c>
      <c r="I684" s="23">
        <v>0.22</v>
      </c>
      <c r="J684" s="25">
        <v>1402.7832000000001</v>
      </c>
      <c r="K684" s="25" t="str">
        <f>VLOOKUP(C684,Table5[#All],8,0)</f>
        <v>Platinum</v>
      </c>
      <c r="L684" s="13" t="str">
        <f>VLOOKUP(C684,Table5[#All],4,0)</f>
        <v>Male</v>
      </c>
      <c r="M684" s="12" t="str">
        <f>VLOOKUP(D684,Table2[#All],2,0)</f>
        <v>Ceramic Plant Pot</v>
      </c>
      <c r="N684" s="12" t="str">
        <f>VLOOKUP(D684,Table2[#All],3)</f>
        <v>Home</v>
      </c>
      <c r="O684" s="12" t="str">
        <f>VLOOKUP(D684,Table2[#All],4,0)</f>
        <v>Decor</v>
      </c>
      <c r="P684" s="12" t="str">
        <f>VLOOKUP(D684,Table2[#All],5,0)</f>
        <v>Hatfield, Baird and Torres</v>
      </c>
      <c r="Q684" s="12" t="str">
        <f>VLOOKUP(E684,Table6[#All],2,0)</f>
        <v>Benson-Elliott</v>
      </c>
      <c r="R684" s="12" t="str">
        <f>VLOOKUP(E684,Table6[#All],5,0)</f>
        <v>Online</v>
      </c>
      <c r="S684" s="12" t="str">
        <f>VLOOKUP(E684,Table6[#All],3,0)</f>
        <v>East</v>
      </c>
      <c r="T684" s="12" t="str">
        <f>VLOOKUP(E684,Table6[#All],4,0)</f>
        <v>Port Josephberg</v>
      </c>
    </row>
    <row r="685" spans="1:20" x14ac:dyDescent="0.3">
      <c r="A685" s="11" t="s">
        <v>2643</v>
      </c>
      <c r="B685" s="12">
        <v>45232</v>
      </c>
      <c r="C685" s="12" t="s">
        <v>1129</v>
      </c>
      <c r="D685" s="12" t="s">
        <v>1618</v>
      </c>
      <c r="E685" s="12" t="s">
        <v>1885</v>
      </c>
      <c r="F685" s="12" t="s">
        <v>1957</v>
      </c>
      <c r="G685" s="17">
        <v>3</v>
      </c>
      <c r="H685" s="20">
        <v>401.42</v>
      </c>
      <c r="I685" s="23">
        <v>0.01</v>
      </c>
      <c r="J685" s="25">
        <v>1192.2174</v>
      </c>
      <c r="K685" s="25" t="str">
        <f>VLOOKUP(C685,Table5[#All],8,0)</f>
        <v>Gold</v>
      </c>
      <c r="L685" s="13" t="str">
        <f>VLOOKUP(C685,Table5[#All],4,0)</f>
        <v>Male</v>
      </c>
      <c r="M685" s="12" t="str">
        <f>VLOOKUP(D685,Table2[#All],2,0)</f>
        <v>Soccer Training Cone Set</v>
      </c>
      <c r="N685" s="12" t="str">
        <f>VLOOKUP(D685,Table2[#All],3)</f>
        <v>Sports</v>
      </c>
      <c r="O685" s="12" t="str">
        <f>VLOOKUP(D685,Table2[#All],4,0)</f>
        <v>Accessories</v>
      </c>
      <c r="P685" s="12" t="str">
        <f>VLOOKUP(D685,Table2[#All],5,0)</f>
        <v>Ford, Murphy and Wilson</v>
      </c>
      <c r="Q685" s="12" t="str">
        <f>VLOOKUP(E685,Table6[#All],2,0)</f>
        <v>Martinez, Adkins and Johnson</v>
      </c>
      <c r="R685" s="12" t="str">
        <f>VLOOKUP(E685,Table6[#All],5,0)</f>
        <v>Flagship</v>
      </c>
      <c r="S685" s="12" t="str">
        <f>VLOOKUP(E685,Table6[#All],3,0)</f>
        <v>North</v>
      </c>
      <c r="T685" s="12" t="str">
        <f>VLOOKUP(E685,Table6[#All],4,0)</f>
        <v>Danielmouth</v>
      </c>
    </row>
    <row r="686" spans="1:20" x14ac:dyDescent="0.3">
      <c r="A686" s="11" t="s">
        <v>2644</v>
      </c>
      <c r="B686" s="12">
        <v>45907</v>
      </c>
      <c r="C686" s="12" t="s">
        <v>638</v>
      </c>
      <c r="D686" s="12" t="s">
        <v>1711</v>
      </c>
      <c r="E686" s="12" t="s">
        <v>1910</v>
      </c>
      <c r="F686" s="12" t="s">
        <v>1952</v>
      </c>
      <c r="G686" s="17">
        <v>4</v>
      </c>
      <c r="H686" s="20">
        <v>442.54</v>
      </c>
      <c r="I686" s="23">
        <v>0.06</v>
      </c>
      <c r="J686" s="25">
        <v>1663.9503999999999</v>
      </c>
      <c r="K686" s="25" t="str">
        <f>VLOOKUP(C686,Table5[#All],8,0)</f>
        <v>Gold</v>
      </c>
      <c r="L686" s="13" t="str">
        <f>VLOOKUP(C686,Table5[#All],4,0)</f>
        <v>Male</v>
      </c>
      <c r="M686" s="12" t="str">
        <f>VLOOKUP(D686,Table2[#All],2,0)</f>
        <v>Men's Winter Jacket</v>
      </c>
      <c r="N686" s="12" t="str">
        <f>VLOOKUP(D686,Table2[#All],3)</f>
        <v>Clothing</v>
      </c>
      <c r="O686" s="12" t="str">
        <f>VLOOKUP(D686,Table2[#All],4,0)</f>
        <v>Outerwear</v>
      </c>
      <c r="P686" s="12" t="str">
        <f>VLOOKUP(D686,Table2[#All],5,0)</f>
        <v>Kelly, Smith and Perez</v>
      </c>
      <c r="Q686" s="12" t="str">
        <f>VLOOKUP(E686,Table6[#All],2,0)</f>
        <v>Bean, Jones and Park</v>
      </c>
      <c r="R686" s="12" t="str">
        <f>VLOOKUP(E686,Table6[#All],5,0)</f>
        <v>Online</v>
      </c>
      <c r="S686" s="12" t="str">
        <f>VLOOKUP(E686,Table6[#All],3,0)</f>
        <v>West</v>
      </c>
      <c r="T686" s="12" t="str">
        <f>VLOOKUP(E686,Table6[#All],4,0)</f>
        <v>Thompsonborough</v>
      </c>
    </row>
    <row r="687" spans="1:20" x14ac:dyDescent="0.3">
      <c r="A687" s="11" t="s">
        <v>2645</v>
      </c>
      <c r="B687" s="12">
        <v>45270</v>
      </c>
      <c r="C687" s="12" t="s">
        <v>1419</v>
      </c>
      <c r="D687" s="12" t="s">
        <v>1840</v>
      </c>
      <c r="E687" s="12" t="s">
        <v>1925</v>
      </c>
      <c r="F687" s="12" t="s">
        <v>1954</v>
      </c>
      <c r="G687" s="17">
        <v>4</v>
      </c>
      <c r="H687" s="20">
        <v>451.41</v>
      </c>
      <c r="I687" s="23">
        <v>0.06</v>
      </c>
      <c r="J687" s="25">
        <v>1697.3016</v>
      </c>
      <c r="K687" s="25" t="str">
        <f>VLOOKUP(C687,Table5[#All],8,0)</f>
        <v>Gold</v>
      </c>
      <c r="L687" s="13" t="str">
        <f>VLOOKUP(C687,Table5[#All],4,0)</f>
        <v>Female</v>
      </c>
      <c r="M687" s="12" t="str">
        <f>VLOOKUP(D687,Table2[#All],2,0)</f>
        <v>Sports Wrist Sweatbands</v>
      </c>
      <c r="N687" s="12" t="str">
        <f>VLOOKUP(D687,Table2[#All],3)</f>
        <v>Sports</v>
      </c>
      <c r="O687" s="12" t="str">
        <f>VLOOKUP(D687,Table2[#All],4,0)</f>
        <v>Accessories</v>
      </c>
      <c r="P687" s="12" t="str">
        <f>VLOOKUP(D687,Table2[#All],5,0)</f>
        <v>Olsen-Daniels</v>
      </c>
      <c r="Q687" s="12" t="str">
        <f>VLOOKUP(E687,Table6[#All],2,0)</f>
        <v>Gardner, Humphrey and Contreras</v>
      </c>
      <c r="R687" s="12" t="str">
        <f>VLOOKUP(E687,Table6[#All],5,0)</f>
        <v>Flagship</v>
      </c>
      <c r="S687" s="12" t="str">
        <f>VLOOKUP(E687,Table6[#All],3,0)</f>
        <v>East</v>
      </c>
      <c r="T687" s="12" t="str">
        <f>VLOOKUP(E687,Table6[#All],4,0)</f>
        <v>Johnsonville</v>
      </c>
    </row>
    <row r="688" spans="1:20" x14ac:dyDescent="0.3">
      <c r="A688" s="11" t="s">
        <v>2646</v>
      </c>
      <c r="B688" s="12">
        <v>45942</v>
      </c>
      <c r="C688" s="12" t="s">
        <v>856</v>
      </c>
      <c r="D688" s="12" t="s">
        <v>1849</v>
      </c>
      <c r="E688" s="12" t="s">
        <v>1914</v>
      </c>
      <c r="F688" s="12" t="s">
        <v>1952</v>
      </c>
      <c r="G688" s="17">
        <v>4</v>
      </c>
      <c r="H688" s="20">
        <v>547.21</v>
      </c>
      <c r="I688" s="23">
        <v>0.25</v>
      </c>
      <c r="J688" s="25">
        <v>1641.63</v>
      </c>
      <c r="K688" s="25" t="str">
        <f>VLOOKUP(C688,Table5[#All],8,0)</f>
        <v>Silver</v>
      </c>
      <c r="L688" s="13" t="str">
        <f>VLOOKUP(C688,Table5[#All],4,0)</f>
        <v>Male</v>
      </c>
      <c r="M688" s="12" t="str">
        <f>VLOOKUP(D688,Table2[#All],2,0)</f>
        <v>Women's High Heels</v>
      </c>
      <c r="N688" s="12" t="str">
        <f>VLOOKUP(D688,Table2[#All],3)</f>
        <v>Clothing</v>
      </c>
      <c r="O688" s="12" t="str">
        <f>VLOOKUP(D688,Table2[#All],4,0)</f>
        <v>Footwear</v>
      </c>
      <c r="P688" s="12" t="str">
        <f>VLOOKUP(D688,Table2[#All],5,0)</f>
        <v>Smith-Charles</v>
      </c>
      <c r="Q688" s="12" t="str">
        <f>VLOOKUP(E688,Table6[#All],2,0)</f>
        <v>Moore, Padilla and Butler</v>
      </c>
      <c r="R688" s="12" t="str">
        <f>VLOOKUP(E688,Table6[#All],5,0)</f>
        <v>Flagship</v>
      </c>
      <c r="S688" s="12" t="str">
        <f>VLOOKUP(E688,Table6[#All],3,0)</f>
        <v>South</v>
      </c>
      <c r="T688" s="12" t="str">
        <f>VLOOKUP(E688,Table6[#All],4,0)</f>
        <v>East Johnstad</v>
      </c>
    </row>
    <row r="689" spans="1:20" x14ac:dyDescent="0.3">
      <c r="A689" s="11" t="s">
        <v>2647</v>
      </c>
      <c r="B689" s="12">
        <v>45750</v>
      </c>
      <c r="C689" s="12" t="s">
        <v>670</v>
      </c>
      <c r="D689" s="12" t="s">
        <v>1837</v>
      </c>
      <c r="E689" s="12" t="s">
        <v>1897</v>
      </c>
      <c r="F689" s="12" t="s">
        <v>1954</v>
      </c>
      <c r="G689" s="17">
        <v>1</v>
      </c>
      <c r="H689" s="20">
        <v>979.28</v>
      </c>
      <c r="I689" s="23">
        <v>0.2</v>
      </c>
      <c r="J689" s="25">
        <v>783.42399999999998</v>
      </c>
      <c r="K689" s="25" t="str">
        <f>VLOOKUP(C689,Table5[#All],8,0)</f>
        <v>Platinum</v>
      </c>
      <c r="L689" s="13" t="str">
        <f>VLOOKUP(C689,Table5[#All],4,0)</f>
        <v>Male</v>
      </c>
      <c r="M689" s="12" t="str">
        <f>VLOOKUP(D689,Table2[#All],2,0)</f>
        <v>LED Bedside Lamp</v>
      </c>
      <c r="N689" s="12" t="str">
        <f>VLOOKUP(D689,Table2[#All],3)</f>
        <v>Home</v>
      </c>
      <c r="O689" s="12" t="str">
        <f>VLOOKUP(D689,Table2[#All],4,0)</f>
        <v>Lighting</v>
      </c>
      <c r="P689" s="12" t="str">
        <f>VLOOKUP(D689,Table2[#All],5,0)</f>
        <v>Aguilar, Horton and Lewis</v>
      </c>
      <c r="Q689" s="12" t="str">
        <f>VLOOKUP(E689,Table6[#All],2,0)</f>
        <v>Alexander Group</v>
      </c>
      <c r="R689" s="12" t="str">
        <f>VLOOKUP(E689,Table6[#All],5,0)</f>
        <v>Online</v>
      </c>
      <c r="S689" s="12" t="str">
        <f>VLOOKUP(E689,Table6[#All],3,0)</f>
        <v>South</v>
      </c>
      <c r="T689" s="12" t="str">
        <f>VLOOKUP(E689,Table6[#All],4,0)</f>
        <v>Port Sharon</v>
      </c>
    </row>
    <row r="690" spans="1:20" x14ac:dyDescent="0.3">
      <c r="A690" s="11" t="s">
        <v>2648</v>
      </c>
      <c r="B690" s="12">
        <v>45300</v>
      </c>
      <c r="C690" s="12" t="s">
        <v>1964</v>
      </c>
      <c r="D690" s="12" t="s">
        <v>1743</v>
      </c>
      <c r="E690" s="12" t="s">
        <v>1907</v>
      </c>
      <c r="F690" s="12" t="s">
        <v>1952</v>
      </c>
      <c r="G690" s="17">
        <v>4</v>
      </c>
      <c r="H690" s="20">
        <v>263.58999999999997</v>
      </c>
      <c r="I690" s="23">
        <v>0.04</v>
      </c>
      <c r="J690" s="25">
        <v>1012.1856</v>
      </c>
      <c r="K690" s="25" t="s">
        <v>19</v>
      </c>
      <c r="L690" s="13" t="s">
        <v>16</v>
      </c>
      <c r="M690" s="12" t="str">
        <f>VLOOKUP(D690,Table2[#All],2,0)</f>
        <v>Premium Blanket Throw</v>
      </c>
      <c r="N690" s="12" t="str">
        <f>VLOOKUP(D690,Table2[#All],3)</f>
        <v>Home</v>
      </c>
      <c r="O690" s="12" t="str">
        <f>VLOOKUP(D690,Table2[#All],4,0)</f>
        <v>Decor</v>
      </c>
      <c r="P690" s="12" t="str">
        <f>VLOOKUP(D690,Table2[#All],5,0)</f>
        <v>Hernandez, Kennedy and Porter</v>
      </c>
      <c r="Q690" s="12" t="str">
        <f>VLOOKUP(E690,Table6[#All],2,0)</f>
        <v>Martinez-Mullins</v>
      </c>
      <c r="R690" s="12" t="str">
        <f>VLOOKUP(E690,Table6[#All],5,0)</f>
        <v>Online</v>
      </c>
      <c r="S690" s="12" t="str">
        <f>VLOOKUP(E690,Table6[#All],3,0)</f>
        <v>South</v>
      </c>
      <c r="T690" s="12" t="str">
        <f>VLOOKUP(E690,Table6[#All],4,0)</f>
        <v>Williamsfurt</v>
      </c>
    </row>
    <row r="691" spans="1:20" x14ac:dyDescent="0.3">
      <c r="A691" s="11" t="s">
        <v>2649</v>
      </c>
      <c r="B691" s="12">
        <v>45876</v>
      </c>
      <c r="C691" s="12" t="s">
        <v>20</v>
      </c>
      <c r="D691" s="12" t="s">
        <v>1737</v>
      </c>
      <c r="E691" s="12" t="s">
        <v>1901</v>
      </c>
      <c r="F691" s="12" t="s">
        <v>1957</v>
      </c>
      <c r="G691" s="17">
        <v>1</v>
      </c>
      <c r="H691" s="20">
        <v>692.75</v>
      </c>
      <c r="I691" s="23">
        <v>0.11</v>
      </c>
      <c r="J691" s="25">
        <v>616.54750000000001</v>
      </c>
      <c r="K691" s="25" t="str">
        <f>VLOOKUP(C691,Table5[#All],8,0)</f>
        <v>Platinum</v>
      </c>
      <c r="L691" s="13" t="str">
        <f>VLOOKUP(C691,Table5[#All],4,0)</f>
        <v>Female</v>
      </c>
      <c r="M691" s="12" t="str">
        <f>VLOOKUP(D691,Table2[#All],2,0)</f>
        <v>Sports Stopwatch Pro</v>
      </c>
      <c r="N691" s="12" t="str">
        <f>VLOOKUP(D691,Table2[#All],3)</f>
        <v>Sports</v>
      </c>
      <c r="O691" s="12" t="str">
        <f>VLOOKUP(D691,Table2[#All],4,0)</f>
        <v>Accessories</v>
      </c>
      <c r="P691" s="12" t="str">
        <f>VLOOKUP(D691,Table2[#All],5,0)</f>
        <v>Thompson-French</v>
      </c>
      <c r="Q691" s="12" t="str">
        <f>VLOOKUP(E691,Table6[#All],2,0)</f>
        <v>Gray Ltd</v>
      </c>
      <c r="R691" s="12" t="str">
        <f>VLOOKUP(E691,Table6[#All],5,0)</f>
        <v>Outlet</v>
      </c>
      <c r="S691" s="12" t="str">
        <f>VLOOKUP(E691,Table6[#All],3,0)</f>
        <v>North</v>
      </c>
      <c r="T691" s="12" t="str">
        <f>VLOOKUP(E691,Table6[#All],4,0)</f>
        <v>New Michaelchester</v>
      </c>
    </row>
    <row r="692" spans="1:20" x14ac:dyDescent="0.3">
      <c r="A692" s="11" t="s">
        <v>2650</v>
      </c>
      <c r="B692" s="12">
        <v>45301</v>
      </c>
      <c r="C692" s="12" t="s">
        <v>550</v>
      </c>
      <c r="D692" s="12" t="s">
        <v>1764</v>
      </c>
      <c r="E692" s="12" t="s">
        <v>1894</v>
      </c>
      <c r="F692" s="12" t="s">
        <v>1952</v>
      </c>
      <c r="G692" s="17">
        <v>3</v>
      </c>
      <c r="H692" s="20">
        <v>142.83000000000001</v>
      </c>
      <c r="I692" s="23">
        <v>0.01</v>
      </c>
      <c r="J692" s="25">
        <v>424.20510000000002</v>
      </c>
      <c r="K692" s="25" t="str">
        <f>VLOOKUP(C692,Table5[#All],8,0)</f>
        <v>Bronze</v>
      </c>
      <c r="L692" s="13" t="str">
        <f>VLOOKUP(C692,Table5[#All],4,0)</f>
        <v>Male</v>
      </c>
      <c r="M692" s="12" t="str">
        <f>VLOOKUP(D692,Table2[#All],2,0)</f>
        <v>Organic Sunscreen Lotion</v>
      </c>
      <c r="N692" s="12" t="str">
        <f>VLOOKUP(D692,Table2[#All],3)</f>
        <v>Beauty</v>
      </c>
      <c r="O692" s="12" t="str">
        <f>VLOOKUP(D692,Table2[#All],4,0)</f>
        <v>Skincare</v>
      </c>
      <c r="P692" s="12" t="str">
        <f>VLOOKUP(D692,Table2[#All],5,0)</f>
        <v>Anderson-Riley</v>
      </c>
      <c r="Q692" s="12" t="str">
        <f>VLOOKUP(E692,Table6[#All],2,0)</f>
        <v>Johnson-Wright</v>
      </c>
      <c r="R692" s="12" t="str">
        <f>VLOOKUP(E692,Table6[#All],5,0)</f>
        <v>Outlet</v>
      </c>
      <c r="S692" s="12" t="str">
        <f>VLOOKUP(E692,Table6[#All],3,0)</f>
        <v>North</v>
      </c>
      <c r="T692" s="12" t="str">
        <f>VLOOKUP(E692,Table6[#All],4,0)</f>
        <v>Hoodberg</v>
      </c>
    </row>
    <row r="693" spans="1:20" x14ac:dyDescent="0.3">
      <c r="A693" s="11" t="s">
        <v>2651</v>
      </c>
      <c r="B693" s="12">
        <v>45857</v>
      </c>
      <c r="C693" s="12" t="s">
        <v>433</v>
      </c>
      <c r="D693" s="12" t="s">
        <v>1635</v>
      </c>
      <c r="E693" s="12" t="s">
        <v>1889</v>
      </c>
      <c r="F693" s="12" t="s">
        <v>1954</v>
      </c>
      <c r="G693" s="17">
        <v>2</v>
      </c>
      <c r="H693" s="20">
        <v>419.25</v>
      </c>
      <c r="I693" s="23">
        <v>0.17</v>
      </c>
      <c r="J693" s="25">
        <v>695.95499999999993</v>
      </c>
      <c r="K693" s="25" t="str">
        <f>VLOOKUP(C693,Table5[#All],8,0)</f>
        <v>Bronze</v>
      </c>
      <c r="L693" s="13" t="str">
        <f>VLOOKUP(C693,Table5[#All],4,0)</f>
        <v>Male</v>
      </c>
      <c r="M693" s="12" t="str">
        <f>VLOOKUP(D693,Table2[#All],2,0)</f>
        <v>Carbon Fiber Tennis Racket</v>
      </c>
      <c r="N693" s="12" t="str">
        <f>VLOOKUP(D693,Table2[#All],3)</f>
        <v>Sports</v>
      </c>
      <c r="O693" s="12" t="str">
        <f>VLOOKUP(D693,Table2[#All],4,0)</f>
        <v>Equipment</v>
      </c>
      <c r="P693" s="12" t="str">
        <f>VLOOKUP(D693,Table2[#All],5,0)</f>
        <v>Flores, Pineda and Rodriguez</v>
      </c>
      <c r="Q693" s="12" t="str">
        <f>VLOOKUP(E693,Table6[#All],2,0)</f>
        <v>Black-Horn</v>
      </c>
      <c r="R693" s="12" t="str">
        <f>VLOOKUP(E693,Table6[#All],5,0)</f>
        <v>Outlet</v>
      </c>
      <c r="S693" s="12" t="str">
        <f>VLOOKUP(E693,Table6[#All],3,0)</f>
        <v>South</v>
      </c>
      <c r="T693" s="12" t="str">
        <f>VLOOKUP(E693,Table6[#All],4,0)</f>
        <v>North Nancyview</v>
      </c>
    </row>
    <row r="694" spans="1:20" x14ac:dyDescent="0.3">
      <c r="A694" s="11" t="s">
        <v>2652</v>
      </c>
      <c r="B694" s="12">
        <v>45650</v>
      </c>
      <c r="C694" s="12" t="s">
        <v>780</v>
      </c>
      <c r="D694" s="12" t="s">
        <v>1648</v>
      </c>
      <c r="E694" s="12" t="s">
        <v>1941</v>
      </c>
      <c r="F694" s="12" t="s">
        <v>1957</v>
      </c>
      <c r="G694" s="17">
        <v>2</v>
      </c>
      <c r="H694" s="20">
        <v>800.84</v>
      </c>
      <c r="I694" s="23">
        <v>0.27</v>
      </c>
      <c r="J694" s="25">
        <v>1169.2264</v>
      </c>
      <c r="K694" s="25" t="str">
        <f>VLOOKUP(C694,Table5[#All],8,0)</f>
        <v>Platinum</v>
      </c>
      <c r="L694" s="13" t="str">
        <f>VLOOKUP(C694,Table5[#All],4,0)</f>
        <v>Female</v>
      </c>
      <c r="M694" s="12" t="str">
        <f>VLOOKUP(D694,Table2[#All],2,0)</f>
        <v>Wireless Bluetooth Speaker</v>
      </c>
      <c r="N694" s="12" t="str">
        <f>VLOOKUP(D694,Table2[#All],3)</f>
        <v>Electronics</v>
      </c>
      <c r="O694" s="12" t="str">
        <f>VLOOKUP(D694,Table2[#All],4,0)</f>
        <v>Audio</v>
      </c>
      <c r="P694" s="12" t="str">
        <f>VLOOKUP(D694,Table2[#All],5,0)</f>
        <v>Reed-Schmidt</v>
      </c>
      <c r="Q694" s="12" t="str">
        <f>VLOOKUP(E694,Table6[#All],2,0)</f>
        <v>Mann-Austin</v>
      </c>
      <c r="R694" s="12" t="str">
        <f>VLOOKUP(E694,Table6[#All],5,0)</f>
        <v>Online</v>
      </c>
      <c r="S694" s="12" t="str">
        <f>VLOOKUP(E694,Table6[#All],3,0)</f>
        <v>East</v>
      </c>
      <c r="T694" s="12" t="str">
        <f>VLOOKUP(E694,Table6[#All],4,0)</f>
        <v>Vasquezborough</v>
      </c>
    </row>
    <row r="695" spans="1:20" x14ac:dyDescent="0.3">
      <c r="A695" s="11" t="s">
        <v>2653</v>
      </c>
      <c r="B695" s="12">
        <v>45520</v>
      </c>
      <c r="C695" s="12" t="s">
        <v>14</v>
      </c>
      <c r="D695" s="12" t="s">
        <v>1718</v>
      </c>
      <c r="E695" s="12" t="s">
        <v>1889</v>
      </c>
      <c r="F695" s="12" t="s">
        <v>1954</v>
      </c>
      <c r="G695" s="17">
        <v>1</v>
      </c>
      <c r="H695" s="20">
        <v>301.24</v>
      </c>
      <c r="I695" s="23">
        <v>0.11</v>
      </c>
      <c r="J695" s="25">
        <v>268.10359999999997</v>
      </c>
      <c r="K695" s="25" t="str">
        <f>VLOOKUP(C695,Table5[#All],8,0)</f>
        <v>Platinum</v>
      </c>
      <c r="L695" s="13" t="str">
        <f>VLOOKUP(C695,Table5[#All],4,0)</f>
        <v>Female</v>
      </c>
      <c r="M695" s="12" t="str">
        <f>VLOOKUP(D695,Table2[#All],2,0)</f>
        <v>Car Dashboard Phone Holder</v>
      </c>
      <c r="N695" s="12" t="str">
        <f>VLOOKUP(D695,Table2[#All],3)</f>
        <v>Electronics</v>
      </c>
      <c r="O695" s="12" t="str">
        <f>VLOOKUP(D695,Table2[#All],4,0)</f>
        <v>Accessories</v>
      </c>
      <c r="P695" s="12" t="str">
        <f>VLOOKUP(D695,Table2[#All],5,0)</f>
        <v>Byrd, Stewart and Valdez</v>
      </c>
      <c r="Q695" s="12" t="str">
        <f>VLOOKUP(E695,Table6[#All],2,0)</f>
        <v>Black-Horn</v>
      </c>
      <c r="R695" s="12" t="str">
        <f>VLOOKUP(E695,Table6[#All],5,0)</f>
        <v>Outlet</v>
      </c>
      <c r="S695" s="12" t="str">
        <f>VLOOKUP(E695,Table6[#All],3,0)</f>
        <v>South</v>
      </c>
      <c r="T695" s="12" t="str">
        <f>VLOOKUP(E695,Table6[#All],4,0)</f>
        <v>North Nancyview</v>
      </c>
    </row>
    <row r="696" spans="1:20" x14ac:dyDescent="0.3">
      <c r="A696" s="11" t="s">
        <v>2654</v>
      </c>
      <c r="B696" s="12">
        <v>45497</v>
      </c>
      <c r="C696" s="12" t="s">
        <v>924</v>
      </c>
      <c r="D696" s="12" t="s">
        <v>1831</v>
      </c>
      <c r="E696" s="12" t="s">
        <v>1901</v>
      </c>
      <c r="F696" s="12" t="s">
        <v>1954</v>
      </c>
      <c r="G696" s="17">
        <v>2</v>
      </c>
      <c r="H696" s="20">
        <v>701.49</v>
      </c>
      <c r="I696" s="23">
        <v>0.09</v>
      </c>
      <c r="J696" s="25">
        <v>1276.7118</v>
      </c>
      <c r="K696" s="25" t="str">
        <f>VLOOKUP(C696,Table5[#All],8,0)</f>
        <v>Gold</v>
      </c>
      <c r="L696" s="13" t="str">
        <f>VLOOKUP(C696,Table5[#All],4,0)</f>
        <v>Male</v>
      </c>
      <c r="M696" s="12" t="str">
        <f>VLOOKUP(D696,Table2[#All],2,0)</f>
        <v>Women's Beanie Hat</v>
      </c>
      <c r="N696" s="12" t="str">
        <f>VLOOKUP(D696,Table2[#All],3)</f>
        <v>Clothing</v>
      </c>
      <c r="O696" s="12" t="str">
        <f>VLOOKUP(D696,Table2[#All],4,0)</f>
        <v>Accessories</v>
      </c>
      <c r="P696" s="12" t="str">
        <f>VLOOKUP(D696,Table2[#All],5,0)</f>
        <v>Richardson-Carrillo</v>
      </c>
      <c r="Q696" s="12" t="str">
        <f>VLOOKUP(E696,Table6[#All],2,0)</f>
        <v>Gray Ltd</v>
      </c>
      <c r="R696" s="12" t="str">
        <f>VLOOKUP(E696,Table6[#All],5,0)</f>
        <v>Outlet</v>
      </c>
      <c r="S696" s="12" t="str">
        <f>VLOOKUP(E696,Table6[#All],3,0)</f>
        <v>North</v>
      </c>
      <c r="T696" s="12" t="str">
        <f>VLOOKUP(E696,Table6[#All],4,0)</f>
        <v>New Michaelchester</v>
      </c>
    </row>
    <row r="697" spans="1:20" x14ac:dyDescent="0.3">
      <c r="A697" s="11" t="s">
        <v>2655</v>
      </c>
      <c r="B697" s="12">
        <v>45615</v>
      </c>
      <c r="C697" s="12" t="s">
        <v>1111</v>
      </c>
      <c r="D697" s="12" t="s">
        <v>1648</v>
      </c>
      <c r="E697" s="12" t="s">
        <v>1917</v>
      </c>
      <c r="F697" s="12" t="s">
        <v>1954</v>
      </c>
      <c r="G697" s="17">
        <v>4</v>
      </c>
      <c r="H697" s="20">
        <v>413.48</v>
      </c>
      <c r="I697" s="23">
        <v>0.02</v>
      </c>
      <c r="J697" s="25">
        <v>1620.8416</v>
      </c>
      <c r="K697" s="25" t="str">
        <f>VLOOKUP(C697,Table5[#All],8,0)</f>
        <v>Bronze</v>
      </c>
      <c r="L697" s="13" t="str">
        <f>VLOOKUP(C697,Table5[#All],4,0)</f>
        <v>Female</v>
      </c>
      <c r="M697" s="12" t="str">
        <f>VLOOKUP(D697,Table2[#All],2,0)</f>
        <v>Wireless Bluetooth Speaker</v>
      </c>
      <c r="N697" s="12" t="str">
        <f>VLOOKUP(D697,Table2[#All],3)</f>
        <v>Electronics</v>
      </c>
      <c r="O697" s="12" t="str">
        <f>VLOOKUP(D697,Table2[#All],4,0)</f>
        <v>Audio</v>
      </c>
      <c r="P697" s="12" t="str">
        <f>VLOOKUP(D697,Table2[#All],5,0)</f>
        <v>Reed-Schmidt</v>
      </c>
      <c r="Q697" s="12" t="str">
        <f>VLOOKUP(E697,Table6[#All],2,0)</f>
        <v>Hill, Wagner and Ballard</v>
      </c>
      <c r="R697" s="12" t="str">
        <f>VLOOKUP(E697,Table6[#All],5,0)</f>
        <v>Online</v>
      </c>
      <c r="S697" s="12" t="str">
        <f>VLOOKUP(E697,Table6[#All],3,0)</f>
        <v>East</v>
      </c>
      <c r="T697" s="12" t="str">
        <f>VLOOKUP(E697,Table6[#All],4,0)</f>
        <v>East Davidville</v>
      </c>
    </row>
    <row r="698" spans="1:20" x14ac:dyDescent="0.3">
      <c r="A698" s="11" t="s">
        <v>2656</v>
      </c>
      <c r="B698" s="12">
        <v>45365</v>
      </c>
      <c r="C698" s="12" t="s">
        <v>653</v>
      </c>
      <c r="D698" s="12" t="s">
        <v>1584</v>
      </c>
      <c r="E698" s="12" t="s">
        <v>1885</v>
      </c>
      <c r="F698" s="12" t="s">
        <v>1952</v>
      </c>
      <c r="G698" s="17">
        <v>4</v>
      </c>
      <c r="H698" s="20">
        <v>167.83</v>
      </c>
      <c r="I698" s="23">
        <v>0.15</v>
      </c>
      <c r="J698" s="25">
        <v>570.62200000000007</v>
      </c>
      <c r="K698" s="25" t="str">
        <f>VLOOKUP(C698,Table5[#All],8,0)</f>
        <v>Platinum</v>
      </c>
      <c r="L698" s="13" t="str">
        <f>VLOOKUP(C698,Table5[#All],4,0)</f>
        <v>Female</v>
      </c>
      <c r="M698" s="12" t="str">
        <f>VLOOKUP(D698,Table2[#All],2,0)</f>
        <v>Wireless Bluetooth Earbuds</v>
      </c>
      <c r="N698" s="12" t="str">
        <f>VLOOKUP(D698,Table2[#All],3)</f>
        <v>Home</v>
      </c>
      <c r="O698" s="12" t="str">
        <f>VLOOKUP(D698,Table2[#All],4,0)</f>
        <v>Audio</v>
      </c>
      <c r="P698" s="12" t="str">
        <f>VLOOKUP(D698,Table2[#All],5,0)</f>
        <v>Perez-Johnston</v>
      </c>
      <c r="Q698" s="12" t="str">
        <f>VLOOKUP(E698,Table6[#All],2,0)</f>
        <v>Martinez, Adkins and Johnson</v>
      </c>
      <c r="R698" s="12" t="str">
        <f>VLOOKUP(E698,Table6[#All],5,0)</f>
        <v>Flagship</v>
      </c>
      <c r="S698" s="12" t="str">
        <f>VLOOKUP(E698,Table6[#All],3,0)</f>
        <v>North</v>
      </c>
      <c r="T698" s="12" t="str">
        <f>VLOOKUP(E698,Table6[#All],4,0)</f>
        <v>Danielmouth</v>
      </c>
    </row>
    <row r="699" spans="1:20" x14ac:dyDescent="0.3">
      <c r="A699" s="11" t="s">
        <v>2657</v>
      </c>
      <c r="B699" s="12">
        <v>45832</v>
      </c>
      <c r="C699" s="12" t="s">
        <v>478</v>
      </c>
      <c r="D699" s="12" t="s">
        <v>1611</v>
      </c>
      <c r="E699" s="12" t="s">
        <v>1938</v>
      </c>
      <c r="F699" s="12" t="s">
        <v>1952</v>
      </c>
      <c r="G699" s="17">
        <v>2</v>
      </c>
      <c r="H699" s="20">
        <v>669.12</v>
      </c>
      <c r="I699" s="23">
        <v>0.22</v>
      </c>
      <c r="J699" s="25">
        <v>1043.8271999999999</v>
      </c>
      <c r="K699" s="25" t="str">
        <f>VLOOKUP(C699,Table5[#All],8,0)</f>
        <v>Bronze</v>
      </c>
      <c r="L699" s="13" t="str">
        <f>VLOOKUP(C699,Table5[#All],4,0)</f>
        <v>Male</v>
      </c>
      <c r="M699" s="12" t="str">
        <f>VLOOKUP(D699,Table2[#All],2,0)</f>
        <v>4K Home Projector</v>
      </c>
      <c r="N699" s="12" t="str">
        <f>VLOOKUP(D699,Table2[#All],3)</f>
        <v>Electronics</v>
      </c>
      <c r="O699" s="12" t="str">
        <f>VLOOKUP(D699,Table2[#All],4,0)</f>
        <v>Appliances</v>
      </c>
      <c r="P699" s="12" t="str">
        <f>VLOOKUP(D699,Table2[#All],5,0)</f>
        <v>Thomas LLC</v>
      </c>
      <c r="Q699" s="12" t="str">
        <f>VLOOKUP(E699,Table6[#All],2,0)</f>
        <v>Guerrero-Schmitt</v>
      </c>
      <c r="R699" s="12" t="str">
        <f>VLOOKUP(E699,Table6[#All],5,0)</f>
        <v>Flagship</v>
      </c>
      <c r="S699" s="12" t="str">
        <f>VLOOKUP(E699,Table6[#All],3,0)</f>
        <v>East</v>
      </c>
      <c r="T699" s="12" t="str">
        <f>VLOOKUP(E699,Table6[#All],4,0)</f>
        <v>East Stevechester</v>
      </c>
    </row>
    <row r="700" spans="1:20" x14ac:dyDescent="0.3">
      <c r="A700" s="11" t="s">
        <v>2658</v>
      </c>
      <c r="B700" s="12">
        <v>45530</v>
      </c>
      <c r="C700" s="12" t="s">
        <v>157</v>
      </c>
      <c r="D700" s="12" t="s">
        <v>1682</v>
      </c>
      <c r="E700" s="12" t="s">
        <v>1907</v>
      </c>
      <c r="F700" s="12" t="s">
        <v>1954</v>
      </c>
      <c r="G700" s="17">
        <v>3</v>
      </c>
      <c r="H700" s="20">
        <v>346.77</v>
      </c>
      <c r="I700" s="23">
        <v>0.18</v>
      </c>
      <c r="J700" s="25">
        <v>853.05420000000004</v>
      </c>
      <c r="K700" s="25" t="str">
        <f>VLOOKUP(C700,Table5[#All],8,0)</f>
        <v>Gold</v>
      </c>
      <c r="L700" s="13" t="str">
        <f>VLOOKUP(C700,Table5[#All],4,0)</f>
        <v>Female</v>
      </c>
      <c r="M700" s="12" t="str">
        <f>VLOOKUP(D700,Table2[#All],2,0)</f>
        <v>Men's Casual Sneakers</v>
      </c>
      <c r="N700" s="12" t="str">
        <f>VLOOKUP(D700,Table2[#All],3)</f>
        <v>Clothing</v>
      </c>
      <c r="O700" s="12" t="str">
        <f>VLOOKUP(D700,Table2[#All],4,0)</f>
        <v>Footwear</v>
      </c>
      <c r="P700" s="12" t="str">
        <f>VLOOKUP(D700,Table2[#All],5,0)</f>
        <v>Hogan-Lee</v>
      </c>
      <c r="Q700" s="12" t="str">
        <f>VLOOKUP(E700,Table6[#All],2,0)</f>
        <v>Martinez-Mullins</v>
      </c>
      <c r="R700" s="12" t="str">
        <f>VLOOKUP(E700,Table6[#All],5,0)</f>
        <v>Online</v>
      </c>
      <c r="S700" s="12" t="str">
        <f>VLOOKUP(E700,Table6[#All],3,0)</f>
        <v>South</v>
      </c>
      <c r="T700" s="12" t="str">
        <f>VLOOKUP(E700,Table6[#All],4,0)</f>
        <v>Williamsfurt</v>
      </c>
    </row>
    <row r="701" spans="1:20" x14ac:dyDescent="0.3">
      <c r="A701" s="11" t="s">
        <v>2659</v>
      </c>
      <c r="B701" s="12">
        <v>45939</v>
      </c>
      <c r="C701" s="12" t="s">
        <v>225</v>
      </c>
      <c r="D701" s="12" t="s">
        <v>1638</v>
      </c>
      <c r="E701" s="12" t="s">
        <v>1941</v>
      </c>
      <c r="F701" s="12" t="s">
        <v>1957</v>
      </c>
      <c r="G701" s="17">
        <v>3</v>
      </c>
      <c r="H701" s="20">
        <v>648.33000000000004</v>
      </c>
      <c r="I701" s="23">
        <v>0.2</v>
      </c>
      <c r="J701" s="25">
        <v>1555.992</v>
      </c>
      <c r="K701" s="25" t="str">
        <f>VLOOKUP(C701,Table5[#All],8,0)</f>
        <v>Platinum</v>
      </c>
      <c r="L701" s="13" t="str">
        <f>VLOOKUP(C701,Table5[#All],4,0)</f>
        <v>Male</v>
      </c>
      <c r="M701" s="12" t="str">
        <f>VLOOKUP(D701,Table2[#All],2,0)</f>
        <v>Men's Formal Shirt</v>
      </c>
      <c r="N701" s="12" t="str">
        <f>VLOOKUP(D701,Table2[#All],3)</f>
        <v>Clothing</v>
      </c>
      <c r="O701" s="12" t="str">
        <f>VLOOKUP(D701,Table2[#All],4,0)</f>
        <v>Tops</v>
      </c>
      <c r="P701" s="12" t="str">
        <f>VLOOKUP(D701,Table2[#All],5,0)</f>
        <v>Moon, Mora and Santos</v>
      </c>
      <c r="Q701" s="12" t="str">
        <f>VLOOKUP(E701,Table6[#All],2,0)</f>
        <v>Mann-Austin</v>
      </c>
      <c r="R701" s="12" t="str">
        <f>VLOOKUP(E701,Table6[#All],5,0)</f>
        <v>Online</v>
      </c>
      <c r="S701" s="12" t="str">
        <f>VLOOKUP(E701,Table6[#All],3,0)</f>
        <v>East</v>
      </c>
      <c r="T701" s="12" t="str">
        <f>VLOOKUP(E701,Table6[#All],4,0)</f>
        <v>Vasquezborough</v>
      </c>
    </row>
    <row r="702" spans="1:20" x14ac:dyDescent="0.3">
      <c r="A702" s="11" t="s">
        <v>2660</v>
      </c>
      <c r="B702" s="12">
        <v>45401</v>
      </c>
      <c r="C702" s="12" t="s">
        <v>915</v>
      </c>
      <c r="D702" s="12" t="s">
        <v>1574</v>
      </c>
      <c r="E702" s="12" t="s">
        <v>1889</v>
      </c>
      <c r="F702" s="12" t="s">
        <v>1954</v>
      </c>
      <c r="G702" s="17">
        <v>4</v>
      </c>
      <c r="H702" s="20">
        <v>254.94</v>
      </c>
      <c r="I702" s="23">
        <v>0.06</v>
      </c>
      <c r="J702" s="25">
        <v>958.57439999999997</v>
      </c>
      <c r="K702" s="25" t="str">
        <f>VLOOKUP(C702,Table5[#All],8,0)</f>
        <v>Silver</v>
      </c>
      <c r="L702" s="13" t="str">
        <f>VLOOKUP(C702,Table5[#All],4,0)</f>
        <v>Female</v>
      </c>
      <c r="M702" s="12" t="str">
        <f>VLOOKUP(D702,Table2[#All],2,0)</f>
        <v>Herbal Face Moisturizer</v>
      </c>
      <c r="N702" s="12" t="str">
        <f>VLOOKUP(D702,Table2[#All],3)</f>
        <v>Beauty</v>
      </c>
      <c r="O702" s="12" t="str">
        <f>VLOOKUP(D702,Table2[#All],4,0)</f>
        <v>Skincare</v>
      </c>
      <c r="P702" s="12" t="str">
        <f>VLOOKUP(D702,Table2[#All],5,0)</f>
        <v>Davidson PLC</v>
      </c>
      <c r="Q702" s="12" t="str">
        <f>VLOOKUP(E702,Table6[#All],2,0)</f>
        <v>Black-Horn</v>
      </c>
      <c r="R702" s="12" t="str">
        <f>VLOOKUP(E702,Table6[#All],5,0)</f>
        <v>Outlet</v>
      </c>
      <c r="S702" s="12" t="str">
        <f>VLOOKUP(E702,Table6[#All],3,0)</f>
        <v>South</v>
      </c>
      <c r="T702" s="12" t="str">
        <f>VLOOKUP(E702,Table6[#All],4,0)</f>
        <v>North Nancyview</v>
      </c>
    </row>
    <row r="703" spans="1:20" x14ac:dyDescent="0.3">
      <c r="A703" s="11" t="s">
        <v>2661</v>
      </c>
      <c r="B703" s="12">
        <v>45420</v>
      </c>
      <c r="C703" s="12" t="s">
        <v>1072</v>
      </c>
      <c r="D703" s="12" t="s">
        <v>1819</v>
      </c>
      <c r="E703" s="12" t="s">
        <v>1897</v>
      </c>
      <c r="F703" s="12" t="s">
        <v>1952</v>
      </c>
      <c r="G703" s="17">
        <v>1</v>
      </c>
      <c r="H703" s="20">
        <v>445.5</v>
      </c>
      <c r="I703" s="23">
        <v>0.28000000000000003</v>
      </c>
      <c r="J703" s="25">
        <v>320.76</v>
      </c>
      <c r="K703" s="25" t="str">
        <f>VLOOKUP(C703,Table5[#All],8,0)</f>
        <v>Silver</v>
      </c>
      <c r="L703" s="13" t="str">
        <f>VLOOKUP(C703,Table5[#All],4,0)</f>
        <v>Female</v>
      </c>
      <c r="M703" s="12" t="str">
        <f>VLOOKUP(D703,Table2[#All],2,0)</f>
        <v>Badminton Racket Set</v>
      </c>
      <c r="N703" s="12" t="str">
        <f>VLOOKUP(D703,Table2[#All],3)</f>
        <v>Sports</v>
      </c>
      <c r="O703" s="12" t="str">
        <f>VLOOKUP(D703,Table2[#All],4,0)</f>
        <v>Equipment</v>
      </c>
      <c r="P703" s="12" t="str">
        <f>VLOOKUP(D703,Table2[#All],5,0)</f>
        <v>Robinson-Brown</v>
      </c>
      <c r="Q703" s="12" t="str">
        <f>VLOOKUP(E703,Table6[#All],2,0)</f>
        <v>Alexander Group</v>
      </c>
      <c r="R703" s="12" t="str">
        <f>VLOOKUP(E703,Table6[#All],5,0)</f>
        <v>Online</v>
      </c>
      <c r="S703" s="12" t="str">
        <f>VLOOKUP(E703,Table6[#All],3,0)</f>
        <v>South</v>
      </c>
      <c r="T703" s="12" t="str">
        <f>VLOOKUP(E703,Table6[#All],4,0)</f>
        <v>Port Sharon</v>
      </c>
    </row>
    <row r="704" spans="1:20" x14ac:dyDescent="0.3">
      <c r="A704" s="11" t="s">
        <v>2662</v>
      </c>
      <c r="B704" s="12">
        <v>45459</v>
      </c>
      <c r="C704" s="12" t="s">
        <v>725</v>
      </c>
      <c r="D704" s="12" t="s">
        <v>1846</v>
      </c>
      <c r="E704" s="12" t="s">
        <v>1897</v>
      </c>
      <c r="F704" s="12" t="s">
        <v>1952</v>
      </c>
      <c r="G704" s="17">
        <v>1</v>
      </c>
      <c r="H704" s="20">
        <v>900.94</v>
      </c>
      <c r="I704" s="23">
        <v>0.1</v>
      </c>
      <c r="J704" s="25">
        <v>810.84600000000012</v>
      </c>
      <c r="K704" s="25" t="str">
        <f>VLOOKUP(C704,Table5[#All],8,0)</f>
        <v>Platinum</v>
      </c>
      <c r="L704" s="13" t="str">
        <f>VLOOKUP(C704,Table5[#All],4,0)</f>
        <v>Male</v>
      </c>
      <c r="M704" s="12" t="str">
        <f>VLOOKUP(D704,Table2[#All],2,0)</f>
        <v>Gaming Mouse Pad XL</v>
      </c>
      <c r="N704" s="12" t="str">
        <f>VLOOKUP(D704,Table2[#All],3)</f>
        <v>Electronics</v>
      </c>
      <c r="O704" s="12" t="str">
        <f>VLOOKUP(D704,Table2[#All],4,0)</f>
        <v>Accessories</v>
      </c>
      <c r="P704" s="12" t="str">
        <f>VLOOKUP(D704,Table2[#All],5,0)</f>
        <v>Sharp, Taylor and Rodriguez</v>
      </c>
      <c r="Q704" s="12" t="str">
        <f>VLOOKUP(E704,Table6[#All],2,0)</f>
        <v>Alexander Group</v>
      </c>
      <c r="R704" s="12" t="str">
        <f>VLOOKUP(E704,Table6[#All],5,0)</f>
        <v>Online</v>
      </c>
      <c r="S704" s="12" t="str">
        <f>VLOOKUP(E704,Table6[#All],3,0)</f>
        <v>South</v>
      </c>
      <c r="T704" s="12" t="str">
        <f>VLOOKUP(E704,Table6[#All],4,0)</f>
        <v>Port Sharon</v>
      </c>
    </row>
    <row r="705" spans="1:20" x14ac:dyDescent="0.3">
      <c r="A705" s="11" t="s">
        <v>2663</v>
      </c>
      <c r="B705" s="12">
        <v>45429</v>
      </c>
      <c r="C705" s="12" t="s">
        <v>650</v>
      </c>
      <c r="D705" s="12" t="s">
        <v>1611</v>
      </c>
      <c r="E705" s="12" t="s">
        <v>1932</v>
      </c>
      <c r="F705" s="12" t="s">
        <v>1954</v>
      </c>
      <c r="G705" s="17">
        <v>3</v>
      </c>
      <c r="H705" s="20">
        <v>262.69</v>
      </c>
      <c r="I705" s="23">
        <v>0.04</v>
      </c>
      <c r="J705" s="25">
        <v>756.54719999999986</v>
      </c>
      <c r="K705" s="25" t="str">
        <f>VLOOKUP(C705,Table5[#All],8,0)</f>
        <v>Platinum</v>
      </c>
      <c r="L705" s="13" t="str">
        <f>VLOOKUP(C705,Table5[#All],4,0)</f>
        <v>Female</v>
      </c>
      <c r="M705" s="12" t="str">
        <f>VLOOKUP(D705,Table2[#All],2,0)</f>
        <v>4K Home Projector</v>
      </c>
      <c r="N705" s="12" t="str">
        <f>VLOOKUP(D705,Table2[#All],3)</f>
        <v>Electronics</v>
      </c>
      <c r="O705" s="12" t="str">
        <f>VLOOKUP(D705,Table2[#All],4,0)</f>
        <v>Appliances</v>
      </c>
      <c r="P705" s="12" t="str">
        <f>VLOOKUP(D705,Table2[#All],5,0)</f>
        <v>Thomas LLC</v>
      </c>
      <c r="Q705" s="12" t="str">
        <f>VLOOKUP(E705,Table6[#All],2,0)</f>
        <v>Frederick-Wright</v>
      </c>
      <c r="R705" s="12" t="str">
        <f>VLOOKUP(E705,Table6[#All],5,0)</f>
        <v>Flagship</v>
      </c>
      <c r="S705" s="12" t="str">
        <f>VLOOKUP(E705,Table6[#All],3,0)</f>
        <v>West</v>
      </c>
      <c r="T705" s="12" t="str">
        <f>VLOOKUP(E705,Table6[#All],4,0)</f>
        <v>New Jimmymouth</v>
      </c>
    </row>
    <row r="706" spans="1:20" x14ac:dyDescent="0.3">
      <c r="A706" s="11" t="s">
        <v>2664</v>
      </c>
      <c r="B706" s="12">
        <v>45386</v>
      </c>
      <c r="C706" s="12" t="s">
        <v>1494</v>
      </c>
      <c r="D706" s="12" t="s">
        <v>1779</v>
      </c>
      <c r="E706" s="12" t="s">
        <v>1889</v>
      </c>
      <c r="F706" s="12" t="s">
        <v>1954</v>
      </c>
      <c r="G706" s="17">
        <v>3</v>
      </c>
      <c r="H706" s="20">
        <v>212.72</v>
      </c>
      <c r="I706" s="23">
        <v>0.22</v>
      </c>
      <c r="J706" s="25">
        <v>497.76479999999998</v>
      </c>
      <c r="K706" s="25" t="str">
        <f>VLOOKUP(C706,Table5[#All],8,0)</f>
        <v>Platinum</v>
      </c>
      <c r="L706" s="13" t="str">
        <f>VLOOKUP(C706,Table5[#All],4,0)</f>
        <v>Male</v>
      </c>
      <c r="M706" s="12" t="str">
        <f>VLOOKUP(D706,Table2[#All],2,0)</f>
        <v>Wooden Nightstand</v>
      </c>
      <c r="N706" s="12" t="str">
        <f>VLOOKUP(D706,Table2[#All],3)</f>
        <v>Home</v>
      </c>
      <c r="O706" s="12" t="str">
        <f>VLOOKUP(D706,Table2[#All],4,0)</f>
        <v>Furniture</v>
      </c>
      <c r="P706" s="12" t="str">
        <f>VLOOKUP(D706,Table2[#All],5,0)</f>
        <v>Wolfe, Ross and Hester</v>
      </c>
      <c r="Q706" s="12" t="str">
        <f>VLOOKUP(E706,Table6[#All],2,0)</f>
        <v>Black-Horn</v>
      </c>
      <c r="R706" s="12" t="str">
        <f>VLOOKUP(E706,Table6[#All],5,0)</f>
        <v>Outlet</v>
      </c>
      <c r="S706" s="12" t="str">
        <f>VLOOKUP(E706,Table6[#All],3,0)</f>
        <v>South</v>
      </c>
      <c r="T706" s="12" t="str">
        <f>VLOOKUP(E706,Table6[#All],4,0)</f>
        <v>North Nancyview</v>
      </c>
    </row>
    <row r="707" spans="1:20" x14ac:dyDescent="0.3">
      <c r="A707" s="11" t="s">
        <v>2665</v>
      </c>
      <c r="B707" s="12">
        <v>45803</v>
      </c>
      <c r="C707" s="12" t="s">
        <v>514</v>
      </c>
      <c r="D707" s="12" t="s">
        <v>1641</v>
      </c>
      <c r="E707" s="12" t="s">
        <v>1938</v>
      </c>
      <c r="F707" s="12" t="s">
        <v>1954</v>
      </c>
      <c r="G707" s="17">
        <v>4</v>
      </c>
      <c r="H707" s="20">
        <v>757.9</v>
      </c>
      <c r="I707" s="23">
        <v>0.22</v>
      </c>
      <c r="J707" s="25">
        <v>2364.6480000000001</v>
      </c>
      <c r="K707" s="25" t="str">
        <f>VLOOKUP(C707,Table5[#All],8,0)</f>
        <v>Gold</v>
      </c>
      <c r="L707" s="13" t="str">
        <f>VLOOKUP(C707,Table5[#All],4,0)</f>
        <v>Female</v>
      </c>
      <c r="M707" s="12" t="str">
        <f>VLOOKUP(D707,Table2[#All],2,0)</f>
        <v>Foldable Camping Chair</v>
      </c>
      <c r="N707" s="12" t="str">
        <f>VLOOKUP(D707,Table2[#All],3)</f>
        <v>Sports</v>
      </c>
      <c r="O707" s="12" t="str">
        <f>VLOOKUP(D707,Table2[#All],4,0)</f>
        <v>Outdoor</v>
      </c>
      <c r="P707" s="12" t="str">
        <f>VLOOKUP(D707,Table2[#All],5,0)</f>
        <v>Cook Ltd</v>
      </c>
      <c r="Q707" s="12" t="str">
        <f>VLOOKUP(E707,Table6[#All],2,0)</f>
        <v>Guerrero-Schmitt</v>
      </c>
      <c r="R707" s="12" t="str">
        <f>VLOOKUP(E707,Table6[#All],5,0)</f>
        <v>Flagship</v>
      </c>
      <c r="S707" s="12" t="str">
        <f>VLOOKUP(E707,Table6[#All],3,0)</f>
        <v>East</v>
      </c>
      <c r="T707" s="12" t="str">
        <f>VLOOKUP(E707,Table6[#All],4,0)</f>
        <v>East Stevechester</v>
      </c>
    </row>
    <row r="708" spans="1:20" x14ac:dyDescent="0.3">
      <c r="A708" s="11" t="s">
        <v>2666</v>
      </c>
      <c r="B708" s="12">
        <v>45346</v>
      </c>
      <c r="C708" s="12" t="s">
        <v>81</v>
      </c>
      <c r="D708" s="12" t="s">
        <v>1816</v>
      </c>
      <c r="E708" s="12" t="s">
        <v>1935</v>
      </c>
      <c r="F708" s="12" t="s">
        <v>1954</v>
      </c>
      <c r="G708" s="17">
        <v>1</v>
      </c>
      <c r="H708" s="20">
        <v>846.04</v>
      </c>
      <c r="I708" s="23">
        <v>0.08</v>
      </c>
      <c r="J708" s="25">
        <v>778.35680000000002</v>
      </c>
      <c r="K708" s="25" t="str">
        <f>VLOOKUP(C708,Table5[#All],8,0)</f>
        <v>Platinum</v>
      </c>
      <c r="L708" s="13" t="str">
        <f>VLOOKUP(C708,Table5[#All],4,0)</f>
        <v>Female</v>
      </c>
      <c r="M708" s="12" t="str">
        <f>VLOOKUP(D708,Table2[#All],2,0)</f>
        <v>Wall-Mounted Spice Rack</v>
      </c>
      <c r="N708" s="12" t="str">
        <f>VLOOKUP(D708,Table2[#All],3)</f>
        <v>Home</v>
      </c>
      <c r="O708" s="12" t="str">
        <f>VLOOKUP(D708,Table2[#All],4,0)</f>
        <v>Kitchen</v>
      </c>
      <c r="P708" s="12" t="str">
        <f>VLOOKUP(D708,Table2[#All],5,0)</f>
        <v>Allison Ltd</v>
      </c>
      <c r="Q708" s="12" t="str">
        <f>VLOOKUP(E708,Table6[#All],2,0)</f>
        <v>Holloway Ltd</v>
      </c>
      <c r="R708" s="12" t="str">
        <f>VLOOKUP(E708,Table6[#All],5,0)</f>
        <v>Flagship</v>
      </c>
      <c r="S708" s="12" t="str">
        <f>VLOOKUP(E708,Table6[#All],3,0)</f>
        <v>North</v>
      </c>
      <c r="T708" s="12" t="str">
        <f>VLOOKUP(E708,Table6[#All],4,0)</f>
        <v>Bensonhaven</v>
      </c>
    </row>
    <row r="709" spans="1:20" x14ac:dyDescent="0.3">
      <c r="A709" s="11" t="s">
        <v>2667</v>
      </c>
      <c r="B709" s="12">
        <v>45267</v>
      </c>
      <c r="C709" s="12" t="s">
        <v>538</v>
      </c>
      <c r="D709" s="12" t="s">
        <v>1686</v>
      </c>
      <c r="E709" s="12" t="s">
        <v>1907</v>
      </c>
      <c r="F709" s="12" t="s">
        <v>1957</v>
      </c>
      <c r="G709" s="17">
        <v>3</v>
      </c>
      <c r="H709" s="20">
        <v>179.7</v>
      </c>
      <c r="I709" s="23">
        <v>0.17</v>
      </c>
      <c r="J709" s="25">
        <v>447.45299999999992</v>
      </c>
      <c r="K709" s="25" t="str">
        <f>VLOOKUP(C709,Table5[#All],8,0)</f>
        <v>Gold</v>
      </c>
      <c r="L709" s="13" t="str">
        <f>VLOOKUP(C709,Table5[#All],4,0)</f>
        <v>Female</v>
      </c>
      <c r="M709" s="12" t="str">
        <f>VLOOKUP(D709,Table2[#All],2,0)</f>
        <v>Sports Water Hydration Pack</v>
      </c>
      <c r="N709" s="12" t="str">
        <f>VLOOKUP(D709,Table2[#All],3)</f>
        <v>Sports</v>
      </c>
      <c r="O709" s="12" t="str">
        <f>VLOOKUP(D709,Table2[#All],4,0)</f>
        <v>Outdoor</v>
      </c>
      <c r="P709" s="12" t="str">
        <f>VLOOKUP(D709,Table2[#All],5,0)</f>
        <v>Sims-Smith</v>
      </c>
      <c r="Q709" s="12" t="str">
        <f>VLOOKUP(E709,Table6[#All],2,0)</f>
        <v>Martinez-Mullins</v>
      </c>
      <c r="R709" s="12" t="str">
        <f>VLOOKUP(E709,Table6[#All],5,0)</f>
        <v>Online</v>
      </c>
      <c r="S709" s="12" t="str">
        <f>VLOOKUP(E709,Table6[#All],3,0)</f>
        <v>South</v>
      </c>
      <c r="T709" s="12" t="str">
        <f>VLOOKUP(E709,Table6[#All],4,0)</f>
        <v>Williamsfurt</v>
      </c>
    </row>
    <row r="710" spans="1:20" x14ac:dyDescent="0.3">
      <c r="A710" s="11" t="s">
        <v>2668</v>
      </c>
      <c r="B710" s="12">
        <v>45572</v>
      </c>
      <c r="C710" s="12" t="s">
        <v>1391</v>
      </c>
      <c r="D710" s="12" t="s">
        <v>1663</v>
      </c>
      <c r="E710" s="12" t="s">
        <v>1897</v>
      </c>
      <c r="F710" s="12" t="s">
        <v>1954</v>
      </c>
      <c r="G710" s="17">
        <v>4</v>
      </c>
      <c r="H710" s="20">
        <v>681.08</v>
      </c>
      <c r="I710" s="23">
        <v>0</v>
      </c>
      <c r="J710" s="25">
        <v>2724.32</v>
      </c>
      <c r="K710" s="25" t="str">
        <f>VLOOKUP(C710,Table5[#All],8,0)</f>
        <v>Silver</v>
      </c>
      <c r="L710" s="13" t="str">
        <f>VLOOKUP(C710,Table5[#All],4,0)</f>
        <v>Male</v>
      </c>
      <c r="M710" s="12" t="str">
        <f>VLOOKUP(D710,Table2[#All],2,0)</f>
        <v>Basketball</v>
      </c>
      <c r="N710" s="12" t="str">
        <f>VLOOKUP(D710,Table2[#All],3)</f>
        <v>Sports</v>
      </c>
      <c r="O710" s="12" t="str">
        <f>VLOOKUP(D710,Table2[#All],4,0)</f>
        <v>Team Sports</v>
      </c>
      <c r="P710" s="12" t="str">
        <f>VLOOKUP(D710,Table2[#All],5,0)</f>
        <v>Nolan-Snow</v>
      </c>
      <c r="Q710" s="12" t="str">
        <f>VLOOKUP(E710,Table6[#All],2,0)</f>
        <v>Alexander Group</v>
      </c>
      <c r="R710" s="12" t="str">
        <f>VLOOKUP(E710,Table6[#All],5,0)</f>
        <v>Online</v>
      </c>
      <c r="S710" s="12" t="str">
        <f>VLOOKUP(E710,Table6[#All],3,0)</f>
        <v>South</v>
      </c>
      <c r="T710" s="12" t="str">
        <f>VLOOKUP(E710,Table6[#All],4,0)</f>
        <v>Port Sharon</v>
      </c>
    </row>
    <row r="711" spans="1:20" x14ac:dyDescent="0.3">
      <c r="A711" s="11" t="s">
        <v>2669</v>
      </c>
      <c r="B711" s="12">
        <v>45252</v>
      </c>
      <c r="C711" s="12" t="s">
        <v>1265</v>
      </c>
      <c r="D711" s="12" t="s">
        <v>1566</v>
      </c>
      <c r="E711" s="12" t="s">
        <v>1907</v>
      </c>
      <c r="F711" s="12" t="s">
        <v>1954</v>
      </c>
      <c r="G711" s="17">
        <v>4</v>
      </c>
      <c r="H711" s="20">
        <v>723.44</v>
      </c>
      <c r="I711" s="23">
        <v>0.14000000000000001</v>
      </c>
      <c r="J711" s="25">
        <v>2488.6336000000001</v>
      </c>
      <c r="K711" s="25" t="str">
        <f>VLOOKUP(C711,Table5[#All],8,0)</f>
        <v>Bronze</v>
      </c>
      <c r="L711" s="13" t="str">
        <f>VLOOKUP(C711,Table5[#All],4,0)</f>
        <v>Male</v>
      </c>
      <c r="M711" s="12" t="str">
        <f>VLOOKUP(D711,Table2[#All],2,0)</f>
        <v>Women's Yoga Pants</v>
      </c>
      <c r="N711" s="12" t="str">
        <f>VLOOKUP(D711,Table2[#All],3)</f>
        <v>Electronics</v>
      </c>
      <c r="O711" s="12" t="str">
        <f>VLOOKUP(D711,Table2[#All],4,0)</f>
        <v>Bottoms</v>
      </c>
      <c r="P711" s="12" t="str">
        <f>VLOOKUP(D711,Table2[#All],5,0)</f>
        <v>Gonzales-Davis</v>
      </c>
      <c r="Q711" s="12" t="str">
        <f>VLOOKUP(E711,Table6[#All],2,0)</f>
        <v>Martinez-Mullins</v>
      </c>
      <c r="R711" s="12" t="str">
        <f>VLOOKUP(E711,Table6[#All],5,0)</f>
        <v>Online</v>
      </c>
      <c r="S711" s="12" t="str">
        <f>VLOOKUP(E711,Table6[#All],3,0)</f>
        <v>South</v>
      </c>
      <c r="T711" s="12" t="str">
        <f>VLOOKUP(E711,Table6[#All],4,0)</f>
        <v>Williamsfurt</v>
      </c>
    </row>
    <row r="712" spans="1:20" x14ac:dyDescent="0.3">
      <c r="A712" s="11" t="s">
        <v>2670</v>
      </c>
      <c r="B712" s="12">
        <v>45939</v>
      </c>
      <c r="C712" s="12" t="s">
        <v>440</v>
      </c>
      <c r="D712" s="12" t="s">
        <v>1663</v>
      </c>
      <c r="E712" s="12" t="s">
        <v>1927</v>
      </c>
      <c r="F712" s="12" t="s">
        <v>1957</v>
      </c>
      <c r="G712" s="17">
        <v>4</v>
      </c>
      <c r="H712" s="20">
        <v>471.89</v>
      </c>
      <c r="I712" s="23">
        <v>0.12</v>
      </c>
      <c r="J712" s="25">
        <v>1661.0527999999999</v>
      </c>
      <c r="K712" s="25" t="str">
        <f>VLOOKUP(C712,Table5[#All],8,0)</f>
        <v>Gold</v>
      </c>
      <c r="L712" s="13" t="str">
        <f>VLOOKUP(C712,Table5[#All],4,0)</f>
        <v>Female</v>
      </c>
      <c r="M712" s="12" t="str">
        <f>VLOOKUP(D712,Table2[#All],2,0)</f>
        <v>Basketball</v>
      </c>
      <c r="N712" s="12" t="str">
        <f>VLOOKUP(D712,Table2[#All],3)</f>
        <v>Sports</v>
      </c>
      <c r="O712" s="12" t="str">
        <f>VLOOKUP(D712,Table2[#All],4,0)</f>
        <v>Team Sports</v>
      </c>
      <c r="P712" s="12" t="str">
        <f>VLOOKUP(D712,Table2[#All],5,0)</f>
        <v>Nolan-Snow</v>
      </c>
      <c r="Q712" s="12" t="str">
        <f>VLOOKUP(E712,Table6[#All],2,0)</f>
        <v>Mcdonald Inc</v>
      </c>
      <c r="R712" s="12" t="str">
        <f>VLOOKUP(E712,Table6[#All],5,0)</f>
        <v>Outlet</v>
      </c>
      <c r="S712" s="12" t="str">
        <f>VLOOKUP(E712,Table6[#All],3,0)</f>
        <v>South</v>
      </c>
      <c r="T712" s="12" t="str">
        <f>VLOOKUP(E712,Table6[#All],4,0)</f>
        <v>Christopherland</v>
      </c>
    </row>
    <row r="713" spans="1:20" x14ac:dyDescent="0.3">
      <c r="A713" s="11" t="s">
        <v>2671</v>
      </c>
      <c r="B713" s="12">
        <v>45559</v>
      </c>
      <c r="C713" s="12" t="s">
        <v>1156</v>
      </c>
      <c r="D713" s="12" t="s">
        <v>1789</v>
      </c>
      <c r="E713" s="12" t="s">
        <v>1935</v>
      </c>
      <c r="F713" s="12" t="s">
        <v>1957</v>
      </c>
      <c r="G713" s="17">
        <v>1</v>
      </c>
      <c r="H713" s="20">
        <v>613.17999999999995</v>
      </c>
      <c r="I713" s="23">
        <v>0.14000000000000001</v>
      </c>
      <c r="J713" s="25">
        <v>527.33479999999997</v>
      </c>
      <c r="K713" s="25" t="str">
        <f>VLOOKUP(C713,Table5[#All],8,0)</f>
        <v>Platinum</v>
      </c>
      <c r="L713" s="13" t="str">
        <f>VLOOKUP(C713,Table5[#All],4,0)</f>
        <v>Female</v>
      </c>
      <c r="M713" s="12" t="str">
        <f>VLOOKUP(D713,Table2[#All],2,0)</f>
        <v>Hair Repair Oil Treatment</v>
      </c>
      <c r="N713" s="12" t="str">
        <f>VLOOKUP(D713,Table2[#All],3)</f>
        <v>Beauty</v>
      </c>
      <c r="O713" s="12" t="str">
        <f>VLOOKUP(D713,Table2[#All],4,0)</f>
        <v>Haircare</v>
      </c>
      <c r="P713" s="12" t="str">
        <f>VLOOKUP(D713,Table2[#All],5,0)</f>
        <v>Hopkins Ltd</v>
      </c>
      <c r="Q713" s="12" t="str">
        <f>VLOOKUP(E713,Table6[#All],2,0)</f>
        <v>Holloway Ltd</v>
      </c>
      <c r="R713" s="12" t="str">
        <f>VLOOKUP(E713,Table6[#All],5,0)</f>
        <v>Flagship</v>
      </c>
      <c r="S713" s="12" t="str">
        <f>VLOOKUP(E713,Table6[#All],3,0)</f>
        <v>North</v>
      </c>
      <c r="T713" s="12" t="str">
        <f>VLOOKUP(E713,Table6[#All],4,0)</f>
        <v>Bensonhaven</v>
      </c>
    </row>
    <row r="714" spans="1:20" x14ac:dyDescent="0.3">
      <c r="A714" s="11" t="s">
        <v>2672</v>
      </c>
      <c r="B714" s="12">
        <v>45229</v>
      </c>
      <c r="C714" s="12" t="s">
        <v>199</v>
      </c>
      <c r="D714" s="12" t="s">
        <v>1702</v>
      </c>
      <c r="E714" s="12" t="s">
        <v>1897</v>
      </c>
      <c r="F714" s="12" t="s">
        <v>1954</v>
      </c>
      <c r="G714" s="17">
        <v>1</v>
      </c>
      <c r="H714" s="20">
        <v>651.30999999999995</v>
      </c>
      <c r="I714" s="23">
        <v>0.24</v>
      </c>
      <c r="J714" s="25">
        <v>494.99560000000002</v>
      </c>
      <c r="K714" s="25" t="str">
        <f>VLOOKUP(C714,Table5[#All],8,0)</f>
        <v>Gold</v>
      </c>
      <c r="L714" s="13" t="str">
        <f>VLOOKUP(C714,Table5[#All],4,0)</f>
        <v>Female</v>
      </c>
      <c r="M714" s="12" t="str">
        <f>VLOOKUP(D714,Table2[#All],2,0)</f>
        <v>USB External Hard Drive</v>
      </c>
      <c r="N714" s="12" t="str">
        <f>VLOOKUP(D714,Table2[#All],3)</f>
        <v>Electronics</v>
      </c>
      <c r="O714" s="12" t="str">
        <f>VLOOKUP(D714,Table2[#All],4,0)</f>
        <v>Computer</v>
      </c>
      <c r="P714" s="12" t="str">
        <f>VLOOKUP(D714,Table2[#All],5,0)</f>
        <v>Robinson Inc</v>
      </c>
      <c r="Q714" s="12" t="str">
        <f>VLOOKUP(E714,Table6[#All],2,0)</f>
        <v>Alexander Group</v>
      </c>
      <c r="R714" s="12" t="str">
        <f>VLOOKUP(E714,Table6[#All],5,0)</f>
        <v>Online</v>
      </c>
      <c r="S714" s="12" t="str">
        <f>VLOOKUP(E714,Table6[#All],3,0)</f>
        <v>South</v>
      </c>
      <c r="T714" s="12" t="str">
        <f>VLOOKUP(E714,Table6[#All],4,0)</f>
        <v>Port Sharon</v>
      </c>
    </row>
    <row r="715" spans="1:20" x14ac:dyDescent="0.3">
      <c r="A715" s="11" t="s">
        <v>2673</v>
      </c>
      <c r="B715" s="12">
        <v>45333</v>
      </c>
      <c r="C715" s="12" t="s">
        <v>107</v>
      </c>
      <c r="D715" s="12" t="s">
        <v>2054</v>
      </c>
      <c r="E715" s="12" t="s">
        <v>1904</v>
      </c>
      <c r="F715" s="12" t="s">
        <v>1957</v>
      </c>
      <c r="G715" s="17">
        <v>2</v>
      </c>
      <c r="H715" s="20">
        <v>635.14</v>
      </c>
      <c r="I715" s="23">
        <v>0.1</v>
      </c>
      <c r="J715" s="25">
        <v>1143.252</v>
      </c>
      <c r="K715" s="25" t="str">
        <f>VLOOKUP(C715,Table5[#All],8,0)</f>
        <v>Platinum</v>
      </c>
      <c r="L715" s="13" t="str">
        <f>VLOOKUP(C715,Table5[#All],4,0)</f>
        <v>Male</v>
      </c>
      <c r="M715" s="12" t="str">
        <f>VLOOKUP(D715,Table2[#All],2,0)</f>
        <v>Men's Running Jacket</v>
      </c>
      <c r="N715" s="12" t="str">
        <f>VLOOKUP(D715,Table2[#All],3)</f>
        <v>Home</v>
      </c>
      <c r="O715" s="12" t="str">
        <f>VLOOKUP(D715,Table2[#All],4,0)</f>
        <v>Outerwear</v>
      </c>
      <c r="P715" s="12" t="str">
        <f>VLOOKUP(D715,Table2[#All],5,0)</f>
        <v>Pineda Ltd</v>
      </c>
      <c r="Q715" s="12" t="str">
        <f>VLOOKUP(E715,Table6[#All],2,0)</f>
        <v>Benson-Elliott</v>
      </c>
      <c r="R715" s="12" t="str">
        <f>VLOOKUP(E715,Table6[#All],5,0)</f>
        <v>Online</v>
      </c>
      <c r="S715" s="12" t="str">
        <f>VLOOKUP(E715,Table6[#All],3,0)</f>
        <v>East</v>
      </c>
      <c r="T715" s="12" t="str">
        <f>VLOOKUP(E715,Table6[#All],4,0)</f>
        <v>Port Josephberg</v>
      </c>
    </row>
    <row r="716" spans="1:20" x14ac:dyDescent="0.3">
      <c r="A716" s="11" t="s">
        <v>2674</v>
      </c>
      <c r="B716" s="12">
        <v>45752</v>
      </c>
      <c r="C716" s="12" t="s">
        <v>1198</v>
      </c>
      <c r="D716" s="12" t="s">
        <v>1870</v>
      </c>
      <c r="E716" s="12" t="s">
        <v>1927</v>
      </c>
      <c r="F716" s="12" t="s">
        <v>1952</v>
      </c>
      <c r="G716" s="17">
        <v>4</v>
      </c>
      <c r="H716" s="20">
        <v>912.61</v>
      </c>
      <c r="I716" s="23">
        <v>0.14000000000000001</v>
      </c>
      <c r="J716" s="25">
        <v>3139.3784000000001</v>
      </c>
      <c r="K716" s="25" t="str">
        <f>VLOOKUP(C716,Table5[#All],8,0)</f>
        <v>Gold</v>
      </c>
      <c r="L716" s="13" t="str">
        <f>VLOOKUP(C716,Table5[#All],4,0)</f>
        <v>Male</v>
      </c>
      <c r="M716" s="12" t="str">
        <f>VLOOKUP(D716,Table2[#All],2,0)</f>
        <v>Portable Bluetooth Speaker</v>
      </c>
      <c r="N716" s="12" t="str">
        <f>VLOOKUP(D716,Table2[#All],3)</f>
        <v>Electronics</v>
      </c>
      <c r="O716" s="12" t="str">
        <f>VLOOKUP(D716,Table2[#All],4,0)</f>
        <v>Audio</v>
      </c>
      <c r="P716" s="12" t="str">
        <f>VLOOKUP(D716,Table2[#All],5,0)</f>
        <v>Flores-King</v>
      </c>
      <c r="Q716" s="12" t="str">
        <f>VLOOKUP(E716,Table6[#All],2,0)</f>
        <v>Mcdonald Inc</v>
      </c>
      <c r="R716" s="12" t="str">
        <f>VLOOKUP(E716,Table6[#All],5,0)</f>
        <v>Outlet</v>
      </c>
      <c r="S716" s="12" t="str">
        <f>VLOOKUP(E716,Table6[#All],3,0)</f>
        <v>South</v>
      </c>
      <c r="T716" s="12" t="str">
        <f>VLOOKUP(E716,Table6[#All],4,0)</f>
        <v>Christopherland</v>
      </c>
    </row>
    <row r="717" spans="1:20" x14ac:dyDescent="0.3">
      <c r="A717" s="11" t="s">
        <v>2675</v>
      </c>
      <c r="B717" s="12">
        <v>45795</v>
      </c>
      <c r="C717" s="12" t="s">
        <v>882</v>
      </c>
      <c r="D717" s="12" t="s">
        <v>1714</v>
      </c>
      <c r="E717" s="12" t="s">
        <v>1907</v>
      </c>
      <c r="F717" s="12" t="s">
        <v>1952</v>
      </c>
      <c r="G717" s="17">
        <v>3</v>
      </c>
      <c r="H717" s="20">
        <v>79.77</v>
      </c>
      <c r="I717" s="23">
        <v>0.09</v>
      </c>
      <c r="J717" s="25">
        <v>217.77209999999999</v>
      </c>
      <c r="K717" s="25" t="str">
        <f>VLOOKUP(C717,Table5[#All],8,0)</f>
        <v>Silver</v>
      </c>
      <c r="L717" s="13" t="str">
        <f>VLOOKUP(C717,Table5[#All],4,0)</f>
        <v>Male</v>
      </c>
      <c r="M717" s="12" t="str">
        <f>VLOOKUP(D717,Table2[#All],2,0)</f>
        <v>Makeup Brush Set</v>
      </c>
      <c r="N717" s="12" t="str">
        <f>VLOOKUP(D717,Table2[#All],3)</f>
        <v>Beauty</v>
      </c>
      <c r="O717" s="12" t="str">
        <f>VLOOKUP(D717,Table2[#All],4,0)</f>
        <v>Makeup</v>
      </c>
      <c r="P717" s="12" t="str">
        <f>VLOOKUP(D717,Table2[#All],5,0)</f>
        <v>Cook Inc</v>
      </c>
      <c r="Q717" s="12" t="str">
        <f>VLOOKUP(E717,Table6[#All],2,0)</f>
        <v>Martinez-Mullins</v>
      </c>
      <c r="R717" s="12" t="str">
        <f>VLOOKUP(E717,Table6[#All],5,0)</f>
        <v>Online</v>
      </c>
      <c r="S717" s="12" t="str">
        <f>VLOOKUP(E717,Table6[#All],3,0)</f>
        <v>South</v>
      </c>
      <c r="T717" s="12" t="str">
        <f>VLOOKUP(E717,Table6[#All],4,0)</f>
        <v>Williamsfurt</v>
      </c>
    </row>
    <row r="718" spans="1:20" x14ac:dyDescent="0.3">
      <c r="A718" s="11" t="s">
        <v>2676</v>
      </c>
      <c r="B718" s="12">
        <v>45755</v>
      </c>
      <c r="C718" s="12" t="s">
        <v>891</v>
      </c>
      <c r="D718" s="12" t="s">
        <v>1858</v>
      </c>
      <c r="E718" s="12" t="s">
        <v>1929</v>
      </c>
      <c r="F718" s="12" t="s">
        <v>1952</v>
      </c>
      <c r="G718" s="17">
        <v>4</v>
      </c>
      <c r="H718" s="20">
        <v>603.52</v>
      </c>
      <c r="I718" s="23">
        <v>0.25</v>
      </c>
      <c r="J718" s="25">
        <v>1810.56</v>
      </c>
      <c r="K718" s="25" t="str">
        <f>VLOOKUP(C718,Table5[#All],8,0)</f>
        <v>Platinum</v>
      </c>
      <c r="L718" s="13" t="str">
        <f>VLOOKUP(C718,Table5[#All],4,0)</f>
        <v>Female</v>
      </c>
      <c r="M718" s="12" t="str">
        <f>VLOOKUP(D718,Table2[#All],2,0)</f>
        <v>Vitamin E Body Lotion</v>
      </c>
      <c r="N718" s="12" t="str">
        <f>VLOOKUP(D718,Table2[#All],3)</f>
        <v>Beauty</v>
      </c>
      <c r="O718" s="12" t="str">
        <f>VLOOKUP(D718,Table2[#All],4,0)</f>
        <v>Skincare</v>
      </c>
      <c r="P718" s="12" t="str">
        <f>VLOOKUP(D718,Table2[#All],5,0)</f>
        <v>Hoffman-Williams</v>
      </c>
      <c r="Q718" s="12" t="str">
        <f>VLOOKUP(E718,Table6[#All],2,0)</f>
        <v>Shelton PLC</v>
      </c>
      <c r="R718" s="12" t="str">
        <f>VLOOKUP(E718,Table6[#All],5,0)</f>
        <v>Flagship</v>
      </c>
      <c r="S718" s="12" t="str">
        <f>VLOOKUP(E718,Table6[#All],3,0)</f>
        <v>North</v>
      </c>
      <c r="T718" s="12" t="str">
        <f>VLOOKUP(E718,Table6[#All],4,0)</f>
        <v>East Jenniferstad</v>
      </c>
    </row>
    <row r="719" spans="1:20" x14ac:dyDescent="0.3">
      <c r="A719" s="11" t="s">
        <v>2677</v>
      </c>
      <c r="B719" s="12">
        <v>45625</v>
      </c>
      <c r="C719" s="12" t="s">
        <v>285</v>
      </c>
      <c r="D719" s="12" t="s">
        <v>1807</v>
      </c>
      <c r="E719" s="12" t="s">
        <v>1922</v>
      </c>
      <c r="F719" s="12" t="s">
        <v>1957</v>
      </c>
      <c r="G719" s="17">
        <v>4</v>
      </c>
      <c r="H719" s="20">
        <v>453.12</v>
      </c>
      <c r="I719" s="23">
        <v>0.23</v>
      </c>
      <c r="J719" s="25">
        <v>1395.6096</v>
      </c>
      <c r="K719" s="25" t="str">
        <f>VLOOKUP(C719,Table5[#All],8,0)</f>
        <v>Gold</v>
      </c>
      <c r="L719" s="13" t="str">
        <f>VLOOKUP(C719,Table5[#All],4,0)</f>
        <v>Male</v>
      </c>
      <c r="M719" s="12" t="str">
        <f>VLOOKUP(D719,Table2[#All],2,0)</f>
        <v>WiFi Mesh Router</v>
      </c>
      <c r="N719" s="12" t="str">
        <f>VLOOKUP(D719,Table2[#All],3)</f>
        <v>Electronics</v>
      </c>
      <c r="O719" s="12" t="str">
        <f>VLOOKUP(D719,Table2[#All],4,0)</f>
        <v>Appliances</v>
      </c>
      <c r="P719" s="12" t="str">
        <f>VLOOKUP(D719,Table2[#All],5,0)</f>
        <v>White, Reeves and Woods</v>
      </c>
      <c r="Q719" s="12" t="str">
        <f>VLOOKUP(E719,Table6[#All],2,0)</f>
        <v>Thomas, Bridges and Harris</v>
      </c>
      <c r="R719" s="12" t="str">
        <f>VLOOKUP(E719,Table6[#All],5,0)</f>
        <v>Online</v>
      </c>
      <c r="S719" s="12" t="str">
        <f>VLOOKUP(E719,Table6[#All],3,0)</f>
        <v>North</v>
      </c>
      <c r="T719" s="12" t="str">
        <f>VLOOKUP(E719,Table6[#All],4,0)</f>
        <v>Sabrinatown</v>
      </c>
    </row>
    <row r="720" spans="1:20" x14ac:dyDescent="0.3">
      <c r="A720" s="11" t="s">
        <v>2678</v>
      </c>
      <c r="B720" s="12">
        <v>45656</v>
      </c>
      <c r="C720" s="12" t="s">
        <v>1535</v>
      </c>
      <c r="D720" s="12" t="s">
        <v>1670</v>
      </c>
      <c r="E720" s="12" t="s">
        <v>1914</v>
      </c>
      <c r="F720" s="12" t="s">
        <v>1952</v>
      </c>
      <c r="G720" s="17">
        <v>2</v>
      </c>
      <c r="H720" s="20">
        <v>974.35</v>
      </c>
      <c r="I720" s="23">
        <v>0.15</v>
      </c>
      <c r="J720" s="25">
        <v>1656.395</v>
      </c>
      <c r="K720" s="25" t="str">
        <f>VLOOKUP(C720,Table5[#All],8,0)</f>
        <v>Gold</v>
      </c>
      <c r="L720" s="13" t="str">
        <f>VLOOKUP(C720,Table5[#All],4,0)</f>
        <v>Female</v>
      </c>
      <c r="M720" s="12" t="str">
        <f>VLOOKUP(D720,Table2[#All],2,0)</f>
        <v>Modern Wall Clock</v>
      </c>
      <c r="N720" s="12" t="str">
        <f>VLOOKUP(D720,Table2[#All],3)</f>
        <v>Home</v>
      </c>
      <c r="O720" s="12" t="str">
        <f>VLOOKUP(D720,Table2[#All],4,0)</f>
        <v>Decor</v>
      </c>
      <c r="P720" s="12" t="str">
        <f>VLOOKUP(D720,Table2[#All],5,0)</f>
        <v>Weiss-Watson</v>
      </c>
      <c r="Q720" s="12" t="str">
        <f>VLOOKUP(E720,Table6[#All],2,0)</f>
        <v>Moore, Padilla and Butler</v>
      </c>
      <c r="R720" s="12" t="str">
        <f>VLOOKUP(E720,Table6[#All],5,0)</f>
        <v>Flagship</v>
      </c>
      <c r="S720" s="12" t="str">
        <f>VLOOKUP(E720,Table6[#All],3,0)</f>
        <v>South</v>
      </c>
      <c r="T720" s="12" t="str">
        <f>VLOOKUP(E720,Table6[#All],4,0)</f>
        <v>East Johnstad</v>
      </c>
    </row>
    <row r="721" spans="1:20" x14ac:dyDescent="0.3">
      <c r="A721" s="11" t="s">
        <v>2679</v>
      </c>
      <c r="B721" s="12">
        <v>45824</v>
      </c>
      <c r="C721" s="12" t="s">
        <v>1476</v>
      </c>
      <c r="D721" s="12" t="s">
        <v>1861</v>
      </c>
      <c r="E721" s="12" t="s">
        <v>1935</v>
      </c>
      <c r="F721" s="12" t="s">
        <v>1957</v>
      </c>
      <c r="G721" s="17">
        <v>4</v>
      </c>
      <c r="H721" s="20">
        <v>52.35</v>
      </c>
      <c r="I721" s="23">
        <v>0.23</v>
      </c>
      <c r="J721" s="25">
        <v>161.238</v>
      </c>
      <c r="K721" s="25" t="str">
        <f>VLOOKUP(C721,Table5[#All],8,0)</f>
        <v>Gold</v>
      </c>
      <c r="L721" s="13" t="str">
        <f>VLOOKUP(C721,Table5[#All],4,0)</f>
        <v>Female</v>
      </c>
      <c r="M721" s="12" t="str">
        <f>VLOOKUP(D721,Table2[#All],2,0)</f>
        <v>Sports Stopwatch Basic</v>
      </c>
      <c r="N721" s="12" t="str">
        <f>VLOOKUP(D721,Table2[#All],3)</f>
        <v>Sports</v>
      </c>
      <c r="O721" s="12" t="str">
        <f>VLOOKUP(D721,Table2[#All],4,0)</f>
        <v>Accessories</v>
      </c>
      <c r="P721" s="12" t="str">
        <f>VLOOKUP(D721,Table2[#All],5,0)</f>
        <v>Wilson Group</v>
      </c>
      <c r="Q721" s="12" t="str">
        <f>VLOOKUP(E721,Table6[#All],2,0)</f>
        <v>Holloway Ltd</v>
      </c>
      <c r="R721" s="12" t="str">
        <f>VLOOKUP(E721,Table6[#All],5,0)</f>
        <v>Flagship</v>
      </c>
      <c r="S721" s="12" t="str">
        <f>VLOOKUP(E721,Table6[#All],3,0)</f>
        <v>North</v>
      </c>
      <c r="T721" s="12" t="str">
        <f>VLOOKUP(E721,Table6[#All],4,0)</f>
        <v>Bensonhaven</v>
      </c>
    </row>
    <row r="722" spans="1:20" x14ac:dyDescent="0.3">
      <c r="A722" s="11" t="s">
        <v>2680</v>
      </c>
      <c r="B722" s="12">
        <v>45824</v>
      </c>
      <c r="C722" s="12" t="s">
        <v>1168</v>
      </c>
      <c r="D722" s="12" t="s">
        <v>1770</v>
      </c>
      <c r="E722" s="12" t="s">
        <v>1935</v>
      </c>
      <c r="F722" s="12" t="s">
        <v>1952</v>
      </c>
      <c r="G722" s="17">
        <v>3</v>
      </c>
      <c r="H722" s="20">
        <v>681.58</v>
      </c>
      <c r="I722" s="23">
        <v>0.23</v>
      </c>
      <c r="J722" s="25">
        <v>1574.4498000000001</v>
      </c>
      <c r="K722" s="25" t="str">
        <f>VLOOKUP(C722,Table5[#All],8,0)</f>
        <v>Silver</v>
      </c>
      <c r="L722" s="13" t="str">
        <f>VLOOKUP(C722,Table5[#All],4,0)</f>
        <v>Male</v>
      </c>
      <c r="M722" s="12" t="str">
        <f>VLOOKUP(D722,Table2[#All],2,0)</f>
        <v>Adjustable Dumbbells 20kg</v>
      </c>
      <c r="N722" s="12" t="str">
        <f>VLOOKUP(D722,Table2[#All],3)</f>
        <v>Sports</v>
      </c>
      <c r="O722" s="12" t="str">
        <f>VLOOKUP(D722,Table2[#All],4,0)</f>
        <v>Fitness</v>
      </c>
      <c r="P722" s="12" t="str">
        <f>VLOOKUP(D722,Table2[#All],5,0)</f>
        <v>Montgomery, Benton and Miller</v>
      </c>
      <c r="Q722" s="12" t="str">
        <f>VLOOKUP(E722,Table6[#All],2,0)</f>
        <v>Holloway Ltd</v>
      </c>
      <c r="R722" s="12" t="str">
        <f>VLOOKUP(E722,Table6[#All],5,0)</f>
        <v>Flagship</v>
      </c>
      <c r="S722" s="12" t="str">
        <f>VLOOKUP(E722,Table6[#All],3,0)</f>
        <v>North</v>
      </c>
      <c r="T722" s="12" t="str">
        <f>VLOOKUP(E722,Table6[#All],4,0)</f>
        <v>Bensonhaven</v>
      </c>
    </row>
    <row r="723" spans="1:20" x14ac:dyDescent="0.3">
      <c r="A723" s="11" t="s">
        <v>2681</v>
      </c>
      <c r="B723" s="12">
        <v>45384</v>
      </c>
      <c r="C723" s="12" t="s">
        <v>592</v>
      </c>
      <c r="D723" s="12" t="s">
        <v>1825</v>
      </c>
      <c r="E723" s="12" t="s">
        <v>1929</v>
      </c>
      <c r="F723" s="12" t="s">
        <v>1952</v>
      </c>
      <c r="G723" s="17">
        <v>3</v>
      </c>
      <c r="H723" s="20">
        <v>71.23</v>
      </c>
      <c r="I723" s="23">
        <v>0.03</v>
      </c>
      <c r="J723" s="25">
        <v>207.27930000000001</v>
      </c>
      <c r="K723" s="25" t="str">
        <f>VLOOKUP(C723,Table5[#All],8,0)</f>
        <v>Platinum</v>
      </c>
      <c r="L723" s="13" t="str">
        <f>VLOOKUP(C723,Table5[#All],4,0)</f>
        <v>Male</v>
      </c>
      <c r="M723" s="12" t="str">
        <f>VLOOKUP(D723,Table2[#All],2,0)</f>
        <v>Hydrating Face Cleanser</v>
      </c>
      <c r="N723" s="12" t="str">
        <f>VLOOKUP(D723,Table2[#All],3)</f>
        <v>Beauty</v>
      </c>
      <c r="O723" s="12" t="str">
        <f>VLOOKUP(D723,Table2[#All],4,0)</f>
        <v>Skincare</v>
      </c>
      <c r="P723" s="12" t="str">
        <f>VLOOKUP(D723,Table2[#All],5,0)</f>
        <v>Butler Group</v>
      </c>
      <c r="Q723" s="12" t="str">
        <f>VLOOKUP(E723,Table6[#All],2,0)</f>
        <v>Shelton PLC</v>
      </c>
      <c r="R723" s="12" t="str">
        <f>VLOOKUP(E723,Table6[#All],5,0)</f>
        <v>Flagship</v>
      </c>
      <c r="S723" s="12" t="str">
        <f>VLOOKUP(E723,Table6[#All],3,0)</f>
        <v>North</v>
      </c>
      <c r="T723" s="12" t="str">
        <f>VLOOKUP(E723,Table6[#All],4,0)</f>
        <v>East Jenniferstad</v>
      </c>
    </row>
    <row r="724" spans="1:20" x14ac:dyDescent="0.3">
      <c r="A724" s="11" t="s">
        <v>2682</v>
      </c>
      <c r="B724" s="12">
        <v>45379</v>
      </c>
      <c r="C724" s="12" t="s">
        <v>783</v>
      </c>
      <c r="D724" s="12" t="s">
        <v>1611</v>
      </c>
      <c r="E724" s="12" t="s">
        <v>1927</v>
      </c>
      <c r="F724" s="12" t="s">
        <v>1957</v>
      </c>
      <c r="G724" s="17">
        <v>1</v>
      </c>
      <c r="H724" s="20">
        <v>31.36</v>
      </c>
      <c r="I724" s="23">
        <v>0.21</v>
      </c>
      <c r="J724" s="25">
        <v>24.7744</v>
      </c>
      <c r="K724" s="25" t="str">
        <f>VLOOKUP(C724,Table5[#All],8,0)</f>
        <v>Platinum</v>
      </c>
      <c r="L724" s="13" t="str">
        <f>VLOOKUP(C724,Table5[#All],4,0)</f>
        <v>Male</v>
      </c>
      <c r="M724" s="12" t="str">
        <f>VLOOKUP(D724,Table2[#All],2,0)</f>
        <v>4K Home Projector</v>
      </c>
      <c r="N724" s="12" t="str">
        <f>VLOOKUP(D724,Table2[#All],3)</f>
        <v>Electronics</v>
      </c>
      <c r="O724" s="12" t="str">
        <f>VLOOKUP(D724,Table2[#All],4,0)</f>
        <v>Appliances</v>
      </c>
      <c r="P724" s="12" t="str">
        <f>VLOOKUP(D724,Table2[#All],5,0)</f>
        <v>Thomas LLC</v>
      </c>
      <c r="Q724" s="12" t="str">
        <f>VLOOKUP(E724,Table6[#All],2,0)</f>
        <v>Mcdonald Inc</v>
      </c>
      <c r="R724" s="12" t="str">
        <f>VLOOKUP(E724,Table6[#All],5,0)</f>
        <v>Outlet</v>
      </c>
      <c r="S724" s="12" t="str">
        <f>VLOOKUP(E724,Table6[#All],3,0)</f>
        <v>South</v>
      </c>
      <c r="T724" s="12" t="str">
        <f>VLOOKUP(E724,Table6[#All],4,0)</f>
        <v>Christopherland</v>
      </c>
    </row>
    <row r="725" spans="1:20" x14ac:dyDescent="0.3">
      <c r="A725" s="11" t="s">
        <v>2683</v>
      </c>
      <c r="B725" s="12">
        <v>45674</v>
      </c>
      <c r="C725" s="12" t="s">
        <v>1081</v>
      </c>
      <c r="D725" s="12" t="s">
        <v>1696</v>
      </c>
      <c r="E725" s="12" t="s">
        <v>1925</v>
      </c>
      <c r="F725" s="12" t="s">
        <v>1952</v>
      </c>
      <c r="G725" s="17">
        <v>2</v>
      </c>
      <c r="H725" s="20">
        <v>555.54999999999995</v>
      </c>
      <c r="I725" s="23">
        <v>0.14000000000000001</v>
      </c>
      <c r="J725" s="25">
        <v>955.54599999999994</v>
      </c>
      <c r="K725" s="25" t="str">
        <f>VLOOKUP(C725,Table5[#All],8,0)</f>
        <v>Bronze</v>
      </c>
      <c r="L725" s="13" t="str">
        <f>VLOOKUP(C725,Table5[#All],4,0)</f>
        <v>Female</v>
      </c>
      <c r="M725" s="12" t="str">
        <f>VLOOKUP(D725,Table2[#All],2,0)</f>
        <v>Yoga Exercise Mat</v>
      </c>
      <c r="N725" s="12" t="str">
        <f>VLOOKUP(D725,Table2[#All],3)</f>
        <v>Sports</v>
      </c>
      <c r="O725" s="12" t="str">
        <f>VLOOKUP(D725,Table2[#All],4,0)</f>
        <v>Fitness</v>
      </c>
      <c r="P725" s="12" t="str">
        <f>VLOOKUP(D725,Table2[#All],5,0)</f>
        <v>Carroll, Long and Mendoza</v>
      </c>
      <c r="Q725" s="12" t="str">
        <f>VLOOKUP(E725,Table6[#All],2,0)</f>
        <v>Gardner, Humphrey and Contreras</v>
      </c>
      <c r="R725" s="12" t="str">
        <f>VLOOKUP(E725,Table6[#All],5,0)</f>
        <v>Flagship</v>
      </c>
      <c r="S725" s="12" t="str">
        <f>VLOOKUP(E725,Table6[#All],3,0)</f>
        <v>East</v>
      </c>
      <c r="T725" s="12" t="str">
        <f>VLOOKUP(E725,Table6[#All],4,0)</f>
        <v>Johnsonville</v>
      </c>
    </row>
    <row r="726" spans="1:20" x14ac:dyDescent="0.3">
      <c r="A726" s="11" t="s">
        <v>2684</v>
      </c>
      <c r="B726" s="12">
        <v>45760</v>
      </c>
      <c r="C726" s="12" t="s">
        <v>813</v>
      </c>
      <c r="D726" s="12" t="s">
        <v>1773</v>
      </c>
      <c r="E726" s="12" t="s">
        <v>1932</v>
      </c>
      <c r="F726" s="12" t="s">
        <v>1952</v>
      </c>
      <c r="G726" s="17">
        <v>4</v>
      </c>
      <c r="H726" s="20">
        <v>805.99</v>
      </c>
      <c r="I726" s="23">
        <v>0.06</v>
      </c>
      <c r="J726" s="25">
        <v>3030.5223999999998</v>
      </c>
      <c r="K726" s="25" t="str">
        <f>VLOOKUP(C726,Table5[#All],8,0)</f>
        <v>Silver</v>
      </c>
      <c r="L726" s="13" t="str">
        <f>VLOOKUP(C726,Table5[#All],4,0)</f>
        <v>Male</v>
      </c>
      <c r="M726" s="12" t="str">
        <f>VLOOKUP(D726,Table2[#All],2,0)</f>
        <v>Women's Hair Dryer Brush</v>
      </c>
      <c r="N726" s="12" t="str">
        <f>VLOOKUP(D726,Table2[#All],3)</f>
        <v>Beauty</v>
      </c>
      <c r="O726" s="12" t="str">
        <f>VLOOKUP(D726,Table2[#All],4,0)</f>
        <v>Haircare</v>
      </c>
      <c r="P726" s="12" t="str">
        <f>VLOOKUP(D726,Table2[#All],5,0)</f>
        <v>Torres, Spencer and Potter</v>
      </c>
      <c r="Q726" s="12" t="str">
        <f>VLOOKUP(E726,Table6[#All],2,0)</f>
        <v>Frederick-Wright</v>
      </c>
      <c r="R726" s="12" t="str">
        <f>VLOOKUP(E726,Table6[#All],5,0)</f>
        <v>Flagship</v>
      </c>
      <c r="S726" s="12" t="str">
        <f>VLOOKUP(E726,Table6[#All],3,0)</f>
        <v>West</v>
      </c>
      <c r="T726" s="12" t="str">
        <f>VLOOKUP(E726,Table6[#All],4,0)</f>
        <v>New Jimmymouth</v>
      </c>
    </row>
    <row r="727" spans="1:20" x14ac:dyDescent="0.3">
      <c r="A727" s="11" t="s">
        <v>2685</v>
      </c>
      <c r="B727" s="12">
        <v>45474</v>
      </c>
      <c r="C727" s="12" t="s">
        <v>1222</v>
      </c>
      <c r="D727" s="12" t="s">
        <v>1789</v>
      </c>
      <c r="E727" s="12" t="s">
        <v>1885</v>
      </c>
      <c r="F727" s="12" t="s">
        <v>1952</v>
      </c>
      <c r="G727" s="17">
        <v>1</v>
      </c>
      <c r="H727" s="20">
        <v>506.55</v>
      </c>
      <c r="I727" s="23">
        <v>0.28000000000000003</v>
      </c>
      <c r="J727" s="25">
        <v>364.71600000000001</v>
      </c>
      <c r="K727" s="25" t="str">
        <f>VLOOKUP(C727,Table5[#All],8,0)</f>
        <v>Platinum</v>
      </c>
      <c r="L727" s="13" t="str">
        <f>VLOOKUP(C727,Table5[#All],4,0)</f>
        <v>Male</v>
      </c>
      <c r="M727" s="12" t="str">
        <f>VLOOKUP(D727,Table2[#All],2,0)</f>
        <v>Hair Repair Oil Treatment</v>
      </c>
      <c r="N727" s="12" t="str">
        <f>VLOOKUP(D727,Table2[#All],3)</f>
        <v>Beauty</v>
      </c>
      <c r="O727" s="12" t="str">
        <f>VLOOKUP(D727,Table2[#All],4,0)</f>
        <v>Haircare</v>
      </c>
      <c r="P727" s="12" t="str">
        <f>VLOOKUP(D727,Table2[#All],5,0)</f>
        <v>Hopkins Ltd</v>
      </c>
      <c r="Q727" s="12" t="str">
        <f>VLOOKUP(E727,Table6[#All],2,0)</f>
        <v>Martinez, Adkins and Johnson</v>
      </c>
      <c r="R727" s="12" t="str">
        <f>VLOOKUP(E727,Table6[#All],5,0)</f>
        <v>Flagship</v>
      </c>
      <c r="S727" s="12" t="str">
        <f>VLOOKUP(E727,Table6[#All],3,0)</f>
        <v>North</v>
      </c>
      <c r="T727" s="12" t="str">
        <f>VLOOKUP(E727,Table6[#All],4,0)</f>
        <v>Danielmouth</v>
      </c>
    </row>
    <row r="728" spans="1:20" x14ac:dyDescent="0.3">
      <c r="A728" s="11" t="s">
        <v>2686</v>
      </c>
      <c r="B728" s="12">
        <v>45640</v>
      </c>
      <c r="C728" s="12" t="s">
        <v>452</v>
      </c>
      <c r="D728" s="12" t="s">
        <v>1696</v>
      </c>
      <c r="E728" s="12" t="s">
        <v>1920</v>
      </c>
      <c r="F728" s="12" t="s">
        <v>1952</v>
      </c>
      <c r="G728" s="17">
        <v>3</v>
      </c>
      <c r="H728" s="20">
        <v>28.69</v>
      </c>
      <c r="I728" s="23">
        <v>0.02</v>
      </c>
      <c r="J728" s="25">
        <v>84.348600000000005</v>
      </c>
      <c r="K728" s="25" t="str">
        <f>VLOOKUP(C728,Table5[#All],8,0)</f>
        <v>Platinum</v>
      </c>
      <c r="L728" s="13" t="str">
        <f>VLOOKUP(C728,Table5[#All],4,0)</f>
        <v>Male</v>
      </c>
      <c r="M728" s="12" t="str">
        <f>VLOOKUP(D728,Table2[#All],2,0)</f>
        <v>Yoga Exercise Mat</v>
      </c>
      <c r="N728" s="12" t="str">
        <f>VLOOKUP(D728,Table2[#All],3)</f>
        <v>Sports</v>
      </c>
      <c r="O728" s="12" t="str">
        <f>VLOOKUP(D728,Table2[#All],4,0)</f>
        <v>Fitness</v>
      </c>
      <c r="P728" s="12" t="str">
        <f>VLOOKUP(D728,Table2[#All],5,0)</f>
        <v>Carroll, Long and Mendoza</v>
      </c>
      <c r="Q728" s="12" t="str">
        <f>VLOOKUP(E728,Table6[#All],2,0)</f>
        <v>Aguirre-Keller</v>
      </c>
      <c r="R728" s="12" t="str">
        <f>VLOOKUP(E728,Table6[#All],5,0)</f>
        <v>Online</v>
      </c>
      <c r="S728" s="12" t="str">
        <f>VLOOKUP(E728,Table6[#All],3,0)</f>
        <v>South</v>
      </c>
      <c r="T728" s="12" t="str">
        <f>VLOOKUP(E728,Table6[#All],4,0)</f>
        <v>Lake Michael</v>
      </c>
    </row>
    <row r="729" spans="1:20" x14ac:dyDescent="0.3">
      <c r="A729" s="11" t="s">
        <v>2687</v>
      </c>
      <c r="B729" s="12">
        <v>45253</v>
      </c>
      <c r="C729" s="12" t="s">
        <v>1219</v>
      </c>
      <c r="D729" s="12" t="s">
        <v>1804</v>
      </c>
      <c r="E729" s="12" t="s">
        <v>1897</v>
      </c>
      <c r="F729" s="12" t="s">
        <v>1957</v>
      </c>
      <c r="G729" s="17">
        <v>1</v>
      </c>
      <c r="H729" s="20">
        <v>106.07</v>
      </c>
      <c r="I729" s="23">
        <v>0.23</v>
      </c>
      <c r="J729" s="25">
        <v>81.673900000000003</v>
      </c>
      <c r="K729" s="25" t="str">
        <f>VLOOKUP(C729,Table5[#All],8,0)</f>
        <v>Silver</v>
      </c>
      <c r="L729" s="13" t="str">
        <f>VLOOKUP(C729,Table5[#All],4,0)</f>
        <v>Female</v>
      </c>
      <c r="M729" s="12" t="str">
        <f>VLOOKUP(D729,Table2[#All],2,0)</f>
        <v>Wireless Mouse</v>
      </c>
      <c r="N729" s="12" t="str">
        <f>VLOOKUP(D729,Table2[#All],3)</f>
        <v>Electronics</v>
      </c>
      <c r="O729" s="12" t="str">
        <f>VLOOKUP(D729,Table2[#All],4,0)</f>
        <v>Computer</v>
      </c>
      <c r="P729" s="12" t="str">
        <f>VLOOKUP(D729,Table2[#All],5,0)</f>
        <v>Larson Ltd</v>
      </c>
      <c r="Q729" s="12" t="str">
        <f>VLOOKUP(E729,Table6[#All],2,0)</f>
        <v>Alexander Group</v>
      </c>
      <c r="R729" s="12" t="str">
        <f>VLOOKUP(E729,Table6[#All],5,0)</f>
        <v>Online</v>
      </c>
      <c r="S729" s="12" t="str">
        <f>VLOOKUP(E729,Table6[#All],3,0)</f>
        <v>South</v>
      </c>
      <c r="T729" s="12" t="str">
        <f>VLOOKUP(E729,Table6[#All],4,0)</f>
        <v>Port Sharon</v>
      </c>
    </row>
    <row r="730" spans="1:20" x14ac:dyDescent="0.3">
      <c r="A730" s="11" t="s">
        <v>2688</v>
      </c>
      <c r="B730" s="12">
        <v>45225</v>
      </c>
      <c r="C730" s="12" t="s">
        <v>840</v>
      </c>
      <c r="D730" s="12" t="s">
        <v>1849</v>
      </c>
      <c r="E730" s="12" t="s">
        <v>1880</v>
      </c>
      <c r="F730" s="12" t="s">
        <v>1954</v>
      </c>
      <c r="G730" s="17">
        <v>4</v>
      </c>
      <c r="H730" s="20">
        <v>289.77</v>
      </c>
      <c r="I730" s="23">
        <v>0.06</v>
      </c>
      <c r="J730" s="25">
        <v>1089.5352</v>
      </c>
      <c r="K730" s="25" t="str">
        <f>VLOOKUP(C730,Table5[#All],8,0)</f>
        <v>Platinum</v>
      </c>
      <c r="L730" s="13" t="str">
        <f>VLOOKUP(C730,Table5[#All],4,0)</f>
        <v>Female</v>
      </c>
      <c r="M730" s="12" t="str">
        <f>VLOOKUP(D730,Table2[#All],2,0)</f>
        <v>Women's High Heels</v>
      </c>
      <c r="N730" s="12" t="str">
        <f>VLOOKUP(D730,Table2[#All],3)</f>
        <v>Clothing</v>
      </c>
      <c r="O730" s="12" t="str">
        <f>VLOOKUP(D730,Table2[#All],4,0)</f>
        <v>Footwear</v>
      </c>
      <c r="P730" s="12" t="str">
        <f>VLOOKUP(D730,Table2[#All],5,0)</f>
        <v>Smith-Charles</v>
      </c>
      <c r="Q730" s="12" t="str">
        <f>VLOOKUP(E730,Table6[#All],2,0)</f>
        <v>Rivera-Warner</v>
      </c>
      <c r="R730" s="12" t="str">
        <f>VLOOKUP(E730,Table6[#All],5,0)</f>
        <v>Flagship</v>
      </c>
      <c r="S730" s="12" t="str">
        <f>VLOOKUP(E730,Table6[#All],3,0)</f>
        <v>East</v>
      </c>
      <c r="T730" s="12" t="str">
        <f>VLOOKUP(E730,Table6[#All],4,0)</f>
        <v>Washingtonfurt</v>
      </c>
    </row>
    <row r="731" spans="1:20" x14ac:dyDescent="0.3">
      <c r="A731" s="11" t="s">
        <v>2689</v>
      </c>
      <c r="B731" s="12">
        <v>45263</v>
      </c>
      <c r="C731" s="12" t="s">
        <v>529</v>
      </c>
      <c r="D731" s="12" t="s">
        <v>1825</v>
      </c>
      <c r="E731" s="12" t="s">
        <v>1938</v>
      </c>
      <c r="F731" s="12" t="s">
        <v>1957</v>
      </c>
      <c r="G731" s="17">
        <v>2</v>
      </c>
      <c r="H731" s="20">
        <v>354.26</v>
      </c>
      <c r="I731" s="23">
        <v>0.01</v>
      </c>
      <c r="J731" s="25">
        <v>701.4348</v>
      </c>
      <c r="K731" s="25" t="str">
        <f>VLOOKUP(C731,Table5[#All],8,0)</f>
        <v>Bronze</v>
      </c>
      <c r="L731" s="13" t="str">
        <f>VLOOKUP(C731,Table5[#All],4,0)</f>
        <v>Male</v>
      </c>
      <c r="M731" s="12" t="str">
        <f>VLOOKUP(D731,Table2[#All],2,0)</f>
        <v>Hydrating Face Cleanser</v>
      </c>
      <c r="N731" s="12" t="str">
        <f>VLOOKUP(D731,Table2[#All],3)</f>
        <v>Beauty</v>
      </c>
      <c r="O731" s="12" t="str">
        <f>VLOOKUP(D731,Table2[#All],4,0)</f>
        <v>Skincare</v>
      </c>
      <c r="P731" s="12" t="str">
        <f>VLOOKUP(D731,Table2[#All],5,0)</f>
        <v>Butler Group</v>
      </c>
      <c r="Q731" s="12" t="str">
        <f>VLOOKUP(E731,Table6[#All],2,0)</f>
        <v>Guerrero-Schmitt</v>
      </c>
      <c r="R731" s="12" t="str">
        <f>VLOOKUP(E731,Table6[#All],5,0)</f>
        <v>Flagship</v>
      </c>
      <c r="S731" s="12" t="str">
        <f>VLOOKUP(E731,Table6[#All],3,0)</f>
        <v>East</v>
      </c>
      <c r="T731" s="12" t="str">
        <f>VLOOKUP(E731,Table6[#All],4,0)</f>
        <v>East Stevechester</v>
      </c>
    </row>
    <row r="732" spans="1:20" x14ac:dyDescent="0.3">
      <c r="A732" s="11" t="s">
        <v>2690</v>
      </c>
      <c r="B732" s="12">
        <v>45554</v>
      </c>
      <c r="C732" s="12" t="s">
        <v>1213</v>
      </c>
      <c r="D732" s="12" t="s">
        <v>1779</v>
      </c>
      <c r="E732" s="12" t="s">
        <v>1927</v>
      </c>
      <c r="F732" s="12" t="s">
        <v>1954</v>
      </c>
      <c r="G732" s="17">
        <v>1</v>
      </c>
      <c r="H732" s="20">
        <v>522.72</v>
      </c>
      <c r="I732" s="23">
        <v>0.25</v>
      </c>
      <c r="J732" s="25">
        <v>392.04</v>
      </c>
      <c r="K732" s="25" t="str">
        <f>VLOOKUP(C732,Table5[#All],8,0)</f>
        <v>Gold</v>
      </c>
      <c r="L732" s="13" t="str">
        <f>VLOOKUP(C732,Table5[#All],4,0)</f>
        <v>Male</v>
      </c>
      <c r="M732" s="12" t="str">
        <f>VLOOKUP(D732,Table2[#All],2,0)</f>
        <v>Wooden Nightstand</v>
      </c>
      <c r="N732" s="12" t="str">
        <f>VLOOKUP(D732,Table2[#All],3)</f>
        <v>Home</v>
      </c>
      <c r="O732" s="12" t="str">
        <f>VLOOKUP(D732,Table2[#All],4,0)</f>
        <v>Furniture</v>
      </c>
      <c r="P732" s="12" t="str">
        <f>VLOOKUP(D732,Table2[#All],5,0)</f>
        <v>Wolfe, Ross and Hester</v>
      </c>
      <c r="Q732" s="12" t="str">
        <f>VLOOKUP(E732,Table6[#All],2,0)</f>
        <v>Mcdonald Inc</v>
      </c>
      <c r="R732" s="12" t="str">
        <f>VLOOKUP(E732,Table6[#All],5,0)</f>
        <v>Outlet</v>
      </c>
      <c r="S732" s="12" t="str">
        <f>VLOOKUP(E732,Table6[#All],3,0)</f>
        <v>South</v>
      </c>
      <c r="T732" s="12" t="str">
        <f>VLOOKUP(E732,Table6[#All],4,0)</f>
        <v>Christopherland</v>
      </c>
    </row>
    <row r="733" spans="1:20" x14ac:dyDescent="0.3">
      <c r="A733" s="11" t="s">
        <v>2691</v>
      </c>
      <c r="B733" s="12">
        <v>45569</v>
      </c>
      <c r="C733" s="12" t="s">
        <v>218</v>
      </c>
      <c r="D733" s="12" t="s">
        <v>1570</v>
      </c>
      <c r="E733" s="12" t="s">
        <v>1914</v>
      </c>
      <c r="F733" s="12" t="s">
        <v>1957</v>
      </c>
      <c r="G733" s="17">
        <v>3</v>
      </c>
      <c r="H733" s="20">
        <v>966.02</v>
      </c>
      <c r="I733" s="23">
        <v>0.03</v>
      </c>
      <c r="J733" s="25">
        <v>2811.1181999999999</v>
      </c>
      <c r="K733" s="25" t="str">
        <f>VLOOKUP(C733,Table5[#All],8,0)</f>
        <v>Platinum</v>
      </c>
      <c r="L733" s="13" t="str">
        <f>VLOOKUP(C733,Table5[#All],4,0)</f>
        <v>Female</v>
      </c>
      <c r="M733" s="12" t="str">
        <f>VLOOKUP(D733,Table2[#All],2,0)</f>
        <v>Men's Leather Belt</v>
      </c>
      <c r="N733" s="12" t="str">
        <f>VLOOKUP(D733,Table2[#All],3)</f>
        <v>Beauty</v>
      </c>
      <c r="O733" s="12" t="str">
        <f>VLOOKUP(D733,Table2[#All],4,0)</f>
        <v>Accessories</v>
      </c>
      <c r="P733" s="12" t="str">
        <f>VLOOKUP(D733,Table2[#All],5,0)</f>
        <v>Baldwin, Garza and Gonzalez</v>
      </c>
      <c r="Q733" s="12" t="str">
        <f>VLOOKUP(E733,Table6[#All],2,0)</f>
        <v>Moore, Padilla and Butler</v>
      </c>
      <c r="R733" s="12" t="str">
        <f>VLOOKUP(E733,Table6[#All],5,0)</f>
        <v>Flagship</v>
      </c>
      <c r="S733" s="12" t="str">
        <f>VLOOKUP(E733,Table6[#All],3,0)</f>
        <v>South</v>
      </c>
      <c r="T733" s="12" t="str">
        <f>VLOOKUP(E733,Table6[#All],4,0)</f>
        <v>East Johnstad</v>
      </c>
    </row>
    <row r="734" spans="1:20" x14ac:dyDescent="0.3">
      <c r="A734" s="11" t="s">
        <v>2692</v>
      </c>
      <c r="B734" s="12">
        <v>45217</v>
      </c>
      <c r="C734" s="12" t="s">
        <v>734</v>
      </c>
      <c r="D734" s="12" t="s">
        <v>1725</v>
      </c>
      <c r="E734" s="12" t="s">
        <v>1935</v>
      </c>
      <c r="F734" s="12" t="s">
        <v>1954</v>
      </c>
      <c r="G734" s="17">
        <v>1</v>
      </c>
      <c r="H734" s="20">
        <v>498.61</v>
      </c>
      <c r="I734" s="23">
        <v>0.04</v>
      </c>
      <c r="J734" s="25">
        <v>478.66559999999998</v>
      </c>
      <c r="K734" s="25" t="str">
        <f>VLOOKUP(C734,Table5[#All],8,0)</f>
        <v>Silver</v>
      </c>
      <c r="L734" s="13" t="str">
        <f>VLOOKUP(C734,Table5[#All],4,0)</f>
        <v>Male</v>
      </c>
      <c r="M734" s="12" t="str">
        <f>VLOOKUP(D734,Table2[#All],2,0)</f>
        <v>Boxing Hand Wraps</v>
      </c>
      <c r="N734" s="12" t="str">
        <f>VLOOKUP(D734,Table2[#All],3)</f>
        <v>Sports</v>
      </c>
      <c r="O734" s="12" t="str">
        <f>VLOOKUP(D734,Table2[#All],4,0)</f>
        <v>Fitness</v>
      </c>
      <c r="P734" s="12" t="str">
        <f>VLOOKUP(D734,Table2[#All],5,0)</f>
        <v>Smith-King</v>
      </c>
      <c r="Q734" s="12" t="str">
        <f>VLOOKUP(E734,Table6[#All],2,0)</f>
        <v>Holloway Ltd</v>
      </c>
      <c r="R734" s="12" t="str">
        <f>VLOOKUP(E734,Table6[#All],5,0)</f>
        <v>Flagship</v>
      </c>
      <c r="S734" s="12" t="str">
        <f>VLOOKUP(E734,Table6[#All],3,0)</f>
        <v>North</v>
      </c>
      <c r="T734" s="12" t="str">
        <f>VLOOKUP(E734,Table6[#All],4,0)</f>
        <v>Bensonhaven</v>
      </c>
    </row>
    <row r="735" spans="1:20" x14ac:dyDescent="0.3">
      <c r="A735" s="11" t="s">
        <v>2693</v>
      </c>
      <c r="B735" s="12">
        <v>45783</v>
      </c>
      <c r="C735" s="12" t="s">
        <v>1048</v>
      </c>
      <c r="D735" s="12" t="s">
        <v>1699</v>
      </c>
      <c r="E735" s="12" t="s">
        <v>1904</v>
      </c>
      <c r="F735" s="12" t="s">
        <v>1954</v>
      </c>
      <c r="G735" s="17">
        <v>4</v>
      </c>
      <c r="H735" s="20">
        <v>758.27</v>
      </c>
      <c r="I735" s="23">
        <v>0.05</v>
      </c>
      <c r="J735" s="25">
        <v>2881.4259999999999</v>
      </c>
      <c r="K735" s="25" t="str">
        <f>VLOOKUP(C735,Table5[#All],8,0)</f>
        <v>Platinum</v>
      </c>
      <c r="L735" s="13" t="str">
        <f>VLOOKUP(C735,Table5[#All],4,0)</f>
        <v>Male</v>
      </c>
      <c r="M735" s="12" t="str">
        <f>VLOOKUP(D735,Table2[#All],2,0)</f>
        <v>Smart Home WiFi Camera</v>
      </c>
      <c r="N735" s="12" t="str">
        <f>VLOOKUP(D735,Table2[#All],3)</f>
        <v>Electronics</v>
      </c>
      <c r="O735" s="12" t="str">
        <f>VLOOKUP(D735,Table2[#All],4,0)</f>
        <v>Accessories</v>
      </c>
      <c r="P735" s="12" t="str">
        <f>VLOOKUP(D735,Table2[#All],5,0)</f>
        <v>Holmes LLC</v>
      </c>
      <c r="Q735" s="12" t="str">
        <f>VLOOKUP(E735,Table6[#All],2,0)</f>
        <v>Benson-Elliott</v>
      </c>
      <c r="R735" s="12" t="str">
        <f>VLOOKUP(E735,Table6[#All],5,0)</f>
        <v>Online</v>
      </c>
      <c r="S735" s="12" t="str">
        <f>VLOOKUP(E735,Table6[#All],3,0)</f>
        <v>East</v>
      </c>
      <c r="T735" s="12" t="str">
        <f>VLOOKUP(E735,Table6[#All],4,0)</f>
        <v>Port Josephberg</v>
      </c>
    </row>
    <row r="736" spans="1:20" x14ac:dyDescent="0.3">
      <c r="A736" s="11" t="s">
        <v>2694</v>
      </c>
      <c r="B736" s="12">
        <v>45371</v>
      </c>
      <c r="C736" s="12" t="s">
        <v>655</v>
      </c>
      <c r="D736" s="12" t="s">
        <v>2054</v>
      </c>
      <c r="E736" s="12" t="s">
        <v>1889</v>
      </c>
      <c r="F736" s="12" t="s">
        <v>1954</v>
      </c>
      <c r="G736" s="17">
        <v>2</v>
      </c>
      <c r="H736" s="20">
        <v>371.03</v>
      </c>
      <c r="I736" s="23">
        <v>0.23</v>
      </c>
      <c r="J736" s="25">
        <v>571.38619999999992</v>
      </c>
      <c r="K736" s="25" t="str">
        <f>VLOOKUP(C736,Table5[#All],8,0)</f>
        <v>Bronze</v>
      </c>
      <c r="L736" s="13" t="str">
        <f>VLOOKUP(C736,Table5[#All],4,0)</f>
        <v>Male</v>
      </c>
      <c r="M736" s="12" t="str">
        <f>VLOOKUP(D736,Table2[#All],2,0)</f>
        <v>Men's Running Jacket</v>
      </c>
      <c r="N736" s="12" t="str">
        <f>VLOOKUP(D736,Table2[#All],3)</f>
        <v>Home</v>
      </c>
      <c r="O736" s="12" t="str">
        <f>VLOOKUP(D736,Table2[#All],4,0)</f>
        <v>Outerwear</v>
      </c>
      <c r="P736" s="12" t="str">
        <f>VLOOKUP(D736,Table2[#All],5,0)</f>
        <v>Pineda Ltd</v>
      </c>
      <c r="Q736" s="12" t="str">
        <f>VLOOKUP(E736,Table6[#All],2,0)</f>
        <v>Black-Horn</v>
      </c>
      <c r="R736" s="12" t="str">
        <f>VLOOKUP(E736,Table6[#All],5,0)</f>
        <v>Outlet</v>
      </c>
      <c r="S736" s="12" t="str">
        <f>VLOOKUP(E736,Table6[#All],3,0)</f>
        <v>South</v>
      </c>
      <c r="T736" s="12" t="str">
        <f>VLOOKUP(E736,Table6[#All],4,0)</f>
        <v>North Nancyview</v>
      </c>
    </row>
    <row r="737" spans="1:20" x14ac:dyDescent="0.3">
      <c r="A737" s="11" t="s">
        <v>2695</v>
      </c>
      <c r="B737" s="12">
        <v>45453</v>
      </c>
      <c r="C737" s="12" t="s">
        <v>1123</v>
      </c>
      <c r="D737" s="12" t="s">
        <v>1849</v>
      </c>
      <c r="E737" s="12" t="s">
        <v>1935</v>
      </c>
      <c r="F737" s="12" t="s">
        <v>1957</v>
      </c>
      <c r="G737" s="17">
        <v>1</v>
      </c>
      <c r="H737" s="20">
        <v>230.32</v>
      </c>
      <c r="I737" s="23">
        <v>0.05</v>
      </c>
      <c r="J737" s="25">
        <v>218.804</v>
      </c>
      <c r="K737" s="25" t="str">
        <f>VLOOKUP(C737,Table5[#All],8,0)</f>
        <v>Gold</v>
      </c>
      <c r="L737" s="13" t="str">
        <f>VLOOKUP(C737,Table5[#All],4,0)</f>
        <v>Male</v>
      </c>
      <c r="M737" s="12" t="str">
        <f>VLOOKUP(D737,Table2[#All],2,0)</f>
        <v>Women's High Heels</v>
      </c>
      <c r="N737" s="12" t="str">
        <f>VLOOKUP(D737,Table2[#All],3)</f>
        <v>Clothing</v>
      </c>
      <c r="O737" s="12" t="str">
        <f>VLOOKUP(D737,Table2[#All],4,0)</f>
        <v>Footwear</v>
      </c>
      <c r="P737" s="12" t="str">
        <f>VLOOKUP(D737,Table2[#All],5,0)</f>
        <v>Smith-Charles</v>
      </c>
      <c r="Q737" s="12" t="str">
        <f>VLOOKUP(E737,Table6[#All],2,0)</f>
        <v>Holloway Ltd</v>
      </c>
      <c r="R737" s="12" t="str">
        <f>VLOOKUP(E737,Table6[#All],5,0)</f>
        <v>Flagship</v>
      </c>
      <c r="S737" s="12" t="str">
        <f>VLOOKUP(E737,Table6[#All],3,0)</f>
        <v>North</v>
      </c>
      <c r="T737" s="12" t="str">
        <f>VLOOKUP(E737,Table6[#All],4,0)</f>
        <v>Bensonhaven</v>
      </c>
    </row>
    <row r="738" spans="1:20" x14ac:dyDescent="0.3">
      <c r="A738" s="11" t="s">
        <v>2696</v>
      </c>
      <c r="B738" s="12">
        <v>45526</v>
      </c>
      <c r="C738" s="12" t="s">
        <v>1084</v>
      </c>
      <c r="D738" s="12" t="s">
        <v>1758</v>
      </c>
      <c r="E738" s="12" t="s">
        <v>1904</v>
      </c>
      <c r="F738" s="12" t="s">
        <v>1957</v>
      </c>
      <c r="G738" s="17">
        <v>2</v>
      </c>
      <c r="H738" s="20">
        <v>985.43</v>
      </c>
      <c r="I738" s="23">
        <v>0.28000000000000003</v>
      </c>
      <c r="J738" s="25">
        <v>1419.0192</v>
      </c>
      <c r="K738" s="25" t="str">
        <f>VLOOKUP(C738,Table5[#All],8,0)</f>
        <v>Bronze</v>
      </c>
      <c r="L738" s="13" t="str">
        <f>VLOOKUP(C738,Table5[#All],4,0)</f>
        <v>Female</v>
      </c>
      <c r="M738" s="12" t="str">
        <f>VLOOKUP(D738,Table2[#All],2,0)</f>
        <v>Tennis Ball 3-Pack</v>
      </c>
      <c r="N738" s="12" t="str">
        <f>VLOOKUP(D738,Table2[#All],3)</f>
        <v>Sports</v>
      </c>
      <c r="O738" s="12" t="str">
        <f>VLOOKUP(D738,Table2[#All],4,0)</f>
        <v>Equipment</v>
      </c>
      <c r="P738" s="12" t="str">
        <f>VLOOKUP(D738,Table2[#All],5,0)</f>
        <v>Lopez LLC</v>
      </c>
      <c r="Q738" s="12" t="str">
        <f>VLOOKUP(E738,Table6[#All],2,0)</f>
        <v>Benson-Elliott</v>
      </c>
      <c r="R738" s="12" t="str">
        <f>VLOOKUP(E738,Table6[#All],5,0)</f>
        <v>Online</v>
      </c>
      <c r="S738" s="12" t="str">
        <f>VLOOKUP(E738,Table6[#All],3,0)</f>
        <v>East</v>
      </c>
      <c r="T738" s="12" t="str">
        <f>VLOOKUP(E738,Table6[#All],4,0)</f>
        <v>Port Josephberg</v>
      </c>
    </row>
    <row r="739" spans="1:20" x14ac:dyDescent="0.3">
      <c r="A739" s="11" t="s">
        <v>2697</v>
      </c>
      <c r="B739" s="12">
        <v>45756</v>
      </c>
      <c r="C739" s="12" t="s">
        <v>1321</v>
      </c>
      <c r="D739" s="12" t="s">
        <v>1588</v>
      </c>
      <c r="E739" s="12" t="s">
        <v>1897</v>
      </c>
      <c r="F739" s="12" t="s">
        <v>1954</v>
      </c>
      <c r="G739" s="17">
        <v>2</v>
      </c>
      <c r="H739" s="20">
        <v>492.5</v>
      </c>
      <c r="I739" s="23">
        <v>0.3</v>
      </c>
      <c r="J739" s="25">
        <v>689.5</v>
      </c>
      <c r="K739" s="25" t="str">
        <f>VLOOKUP(C739,Table5[#All],8,0)</f>
        <v>Platinum</v>
      </c>
      <c r="L739" s="13" t="str">
        <f>VLOOKUP(C739,Table5[#All],4,0)</f>
        <v>Female</v>
      </c>
      <c r="M739" s="12" t="str">
        <f>VLOOKUP(D739,Table2[#All],2,0)</f>
        <v>Adjustable Dumbbell Set</v>
      </c>
      <c r="N739" s="12" t="str">
        <f>VLOOKUP(D739,Table2[#All],3)</f>
        <v>Beauty</v>
      </c>
      <c r="O739" s="12" t="str">
        <f>VLOOKUP(D739,Table2[#All],4,0)</f>
        <v>Fitness</v>
      </c>
      <c r="P739" s="12" t="str">
        <f>VLOOKUP(D739,Table2[#All],5,0)</f>
        <v>Hill PLC</v>
      </c>
      <c r="Q739" s="12" t="str">
        <f>VLOOKUP(E739,Table6[#All],2,0)</f>
        <v>Alexander Group</v>
      </c>
      <c r="R739" s="12" t="str">
        <f>VLOOKUP(E739,Table6[#All],5,0)</f>
        <v>Online</v>
      </c>
      <c r="S739" s="12" t="str">
        <f>VLOOKUP(E739,Table6[#All],3,0)</f>
        <v>South</v>
      </c>
      <c r="T739" s="12" t="str">
        <f>VLOOKUP(E739,Table6[#All],4,0)</f>
        <v>Port Sharon</v>
      </c>
    </row>
    <row r="740" spans="1:20" x14ac:dyDescent="0.3">
      <c r="A740" s="11" t="s">
        <v>2698</v>
      </c>
      <c r="B740" s="12">
        <v>45657</v>
      </c>
      <c r="C740" s="12" t="s">
        <v>1150</v>
      </c>
      <c r="D740" s="12" t="s">
        <v>1711</v>
      </c>
      <c r="E740" s="12" t="s">
        <v>1920</v>
      </c>
      <c r="F740" s="12" t="s">
        <v>1954</v>
      </c>
      <c r="G740" s="17">
        <v>2</v>
      </c>
      <c r="H740" s="20">
        <v>213.69</v>
      </c>
      <c r="I740" s="23">
        <v>0.28000000000000003</v>
      </c>
      <c r="J740" s="25">
        <v>307.71359999999999</v>
      </c>
      <c r="K740" s="25" t="str">
        <f>VLOOKUP(C740,Table5[#All],8,0)</f>
        <v>Bronze</v>
      </c>
      <c r="L740" s="13" t="str">
        <f>VLOOKUP(C740,Table5[#All],4,0)</f>
        <v>Male</v>
      </c>
      <c r="M740" s="12" t="str">
        <f>VLOOKUP(D740,Table2[#All],2,0)</f>
        <v>Men's Winter Jacket</v>
      </c>
      <c r="N740" s="12" t="str">
        <f>VLOOKUP(D740,Table2[#All],3)</f>
        <v>Clothing</v>
      </c>
      <c r="O740" s="12" t="str">
        <f>VLOOKUP(D740,Table2[#All],4,0)</f>
        <v>Outerwear</v>
      </c>
      <c r="P740" s="12" t="str">
        <f>VLOOKUP(D740,Table2[#All],5,0)</f>
        <v>Kelly, Smith and Perez</v>
      </c>
      <c r="Q740" s="12" t="str">
        <f>VLOOKUP(E740,Table6[#All],2,0)</f>
        <v>Aguirre-Keller</v>
      </c>
      <c r="R740" s="12" t="str">
        <f>VLOOKUP(E740,Table6[#All],5,0)</f>
        <v>Online</v>
      </c>
      <c r="S740" s="12" t="str">
        <f>VLOOKUP(E740,Table6[#All],3,0)</f>
        <v>South</v>
      </c>
      <c r="T740" s="12" t="str">
        <f>VLOOKUP(E740,Table6[#All],4,0)</f>
        <v>Lake Michael</v>
      </c>
    </row>
    <row r="741" spans="1:20" x14ac:dyDescent="0.3">
      <c r="A741" s="11" t="s">
        <v>2699</v>
      </c>
      <c r="B741" s="12">
        <v>45716</v>
      </c>
      <c r="C741" s="12" t="s">
        <v>245</v>
      </c>
      <c r="D741" s="12" t="s">
        <v>1628</v>
      </c>
      <c r="E741" s="12" t="s">
        <v>1910</v>
      </c>
      <c r="F741" s="12" t="s">
        <v>1954</v>
      </c>
      <c r="G741" s="17">
        <v>4</v>
      </c>
      <c r="H741" s="20">
        <v>618.83000000000004</v>
      </c>
      <c r="I741" s="23">
        <v>0.08</v>
      </c>
      <c r="J741" s="25">
        <v>2277.2944000000002</v>
      </c>
      <c r="K741" s="25" t="str">
        <f>VLOOKUP(C741,Table5[#All],8,0)</f>
        <v>Silver</v>
      </c>
      <c r="L741" s="13" t="str">
        <f>VLOOKUP(C741,Table5[#All],4,0)</f>
        <v>Female</v>
      </c>
      <c r="M741" s="12" t="str">
        <f>VLOOKUP(D741,Table2[#All],2,0)</f>
        <v>Outdoor Sports Water Bottle</v>
      </c>
      <c r="N741" s="12" t="str">
        <f>VLOOKUP(D741,Table2[#All],3)</f>
        <v>Sports</v>
      </c>
      <c r="O741" s="12" t="str">
        <f>VLOOKUP(D741,Table2[#All],4,0)</f>
        <v>Accessories</v>
      </c>
      <c r="P741" s="12" t="str">
        <f>VLOOKUP(D741,Table2[#All],5,0)</f>
        <v>Soto-Ellis</v>
      </c>
      <c r="Q741" s="12" t="str">
        <f>VLOOKUP(E741,Table6[#All],2,0)</f>
        <v>Bean, Jones and Park</v>
      </c>
      <c r="R741" s="12" t="str">
        <f>VLOOKUP(E741,Table6[#All],5,0)</f>
        <v>Online</v>
      </c>
      <c r="S741" s="12" t="str">
        <f>VLOOKUP(E741,Table6[#All],3,0)</f>
        <v>West</v>
      </c>
      <c r="T741" s="12" t="str">
        <f>VLOOKUP(E741,Table6[#All],4,0)</f>
        <v>Thompsonborough</v>
      </c>
    </row>
    <row r="742" spans="1:20" x14ac:dyDescent="0.3">
      <c r="A742" s="11" t="s">
        <v>2700</v>
      </c>
      <c r="B742" s="12">
        <v>45313</v>
      </c>
      <c r="C742" s="12" t="s">
        <v>339</v>
      </c>
      <c r="D742" s="12" t="s">
        <v>1752</v>
      </c>
      <c r="E742" s="12" t="s">
        <v>1920</v>
      </c>
      <c r="F742" s="12" t="s">
        <v>1954</v>
      </c>
      <c r="G742" s="17">
        <v>2</v>
      </c>
      <c r="H742" s="20">
        <v>81.16</v>
      </c>
      <c r="I742" s="23">
        <v>0.16</v>
      </c>
      <c r="J742" s="25">
        <v>136.34880000000001</v>
      </c>
      <c r="K742" s="25" t="str">
        <f>VLOOKUP(C742,Table5[#All],8,0)</f>
        <v>Gold</v>
      </c>
      <c r="L742" s="13" t="str">
        <f>VLOOKUP(C742,Table5[#All],4,0)</f>
        <v>Female</v>
      </c>
      <c r="M742" s="12" t="str">
        <f>VLOOKUP(D742,Table2[#All],2,0)</f>
        <v>Men's Hair Styling Gel</v>
      </c>
      <c r="N742" s="12" t="str">
        <f>VLOOKUP(D742,Table2[#All],3)</f>
        <v>Beauty</v>
      </c>
      <c r="O742" s="12" t="str">
        <f>VLOOKUP(D742,Table2[#All],4,0)</f>
        <v>Haircare</v>
      </c>
      <c r="P742" s="12" t="str">
        <f>VLOOKUP(D742,Table2[#All],5,0)</f>
        <v>Cline-Mccarthy</v>
      </c>
      <c r="Q742" s="12" t="str">
        <f>VLOOKUP(E742,Table6[#All],2,0)</f>
        <v>Aguirre-Keller</v>
      </c>
      <c r="R742" s="12" t="str">
        <f>VLOOKUP(E742,Table6[#All],5,0)</f>
        <v>Online</v>
      </c>
      <c r="S742" s="12" t="str">
        <f>VLOOKUP(E742,Table6[#All],3,0)</f>
        <v>South</v>
      </c>
      <c r="T742" s="12" t="str">
        <f>VLOOKUP(E742,Table6[#All],4,0)</f>
        <v>Lake Michael</v>
      </c>
    </row>
    <row r="743" spans="1:20" x14ac:dyDescent="0.3">
      <c r="A743" s="11" t="s">
        <v>2701</v>
      </c>
      <c r="B743" s="12">
        <v>45372</v>
      </c>
      <c r="C743" s="12" t="s">
        <v>20</v>
      </c>
      <c r="D743" s="12" t="s">
        <v>1834</v>
      </c>
      <c r="E743" s="12" t="s">
        <v>1914</v>
      </c>
      <c r="F743" s="12" t="s">
        <v>1952</v>
      </c>
      <c r="G743" s="17">
        <v>1</v>
      </c>
      <c r="H743" s="20">
        <v>431.69</v>
      </c>
      <c r="I743" s="23">
        <v>0.09</v>
      </c>
      <c r="J743" s="25">
        <v>392.83789999999999</v>
      </c>
      <c r="K743" s="25" t="str">
        <f>VLOOKUP(C743,Table5[#All],8,0)</f>
        <v>Platinum</v>
      </c>
      <c r="L743" s="13" t="str">
        <f>VLOOKUP(C743,Table5[#All],4,0)</f>
        <v>Female</v>
      </c>
      <c r="M743" s="12" t="str">
        <f>VLOOKUP(D743,Table2[#All],2,0)</f>
        <v>Kitchen Cutting Board</v>
      </c>
      <c r="N743" s="12" t="str">
        <f>VLOOKUP(D743,Table2[#All],3)</f>
        <v>Home</v>
      </c>
      <c r="O743" s="12" t="str">
        <f>VLOOKUP(D743,Table2[#All],4,0)</f>
        <v>Kitchen</v>
      </c>
      <c r="P743" s="12" t="str">
        <f>VLOOKUP(D743,Table2[#All],5,0)</f>
        <v>Taylor, Dodson and Johnston</v>
      </c>
      <c r="Q743" s="12" t="str">
        <f>VLOOKUP(E743,Table6[#All],2,0)</f>
        <v>Moore, Padilla and Butler</v>
      </c>
      <c r="R743" s="12" t="str">
        <f>VLOOKUP(E743,Table6[#All],5,0)</f>
        <v>Flagship</v>
      </c>
      <c r="S743" s="12" t="str">
        <f>VLOOKUP(E743,Table6[#All],3,0)</f>
        <v>South</v>
      </c>
      <c r="T743" s="12" t="str">
        <f>VLOOKUP(E743,Table6[#All],4,0)</f>
        <v>East Johnstad</v>
      </c>
    </row>
    <row r="744" spans="1:20" x14ac:dyDescent="0.3">
      <c r="A744" s="11" t="s">
        <v>2702</v>
      </c>
      <c r="B744" s="12">
        <v>45648</v>
      </c>
      <c r="C744" s="12" t="s">
        <v>1271</v>
      </c>
      <c r="D744" s="12" t="s">
        <v>1621</v>
      </c>
      <c r="E744" s="12" t="s">
        <v>1901</v>
      </c>
      <c r="F744" s="12" t="s">
        <v>1954</v>
      </c>
      <c r="G744" s="17">
        <v>3</v>
      </c>
      <c r="H744" s="20">
        <v>438.65</v>
      </c>
      <c r="I744" s="23">
        <v>0.28999999999999998</v>
      </c>
      <c r="J744" s="25">
        <v>934.32449999999983</v>
      </c>
      <c r="K744" s="25" t="str">
        <f>VLOOKUP(C744,Table5[#All],8,0)</f>
        <v>Gold</v>
      </c>
      <c r="L744" s="13" t="str">
        <f>VLOOKUP(C744,Table5[#All],4,0)</f>
        <v>Female</v>
      </c>
      <c r="M744" s="12" t="str">
        <f>VLOOKUP(D744,Table2[#All],2,0)</f>
        <v>Women's Denim Jeans</v>
      </c>
      <c r="N744" s="12" t="str">
        <f>VLOOKUP(D744,Table2[#All],3)</f>
        <v>Clothing</v>
      </c>
      <c r="O744" s="12" t="str">
        <f>VLOOKUP(D744,Table2[#All],4,0)</f>
        <v>Bottoms</v>
      </c>
      <c r="P744" s="12" t="str">
        <f>VLOOKUP(D744,Table2[#All],5,0)</f>
        <v>Guerra-Hendrix</v>
      </c>
      <c r="Q744" s="12" t="str">
        <f>VLOOKUP(E744,Table6[#All],2,0)</f>
        <v>Gray Ltd</v>
      </c>
      <c r="R744" s="12" t="str">
        <f>VLOOKUP(E744,Table6[#All],5,0)</f>
        <v>Outlet</v>
      </c>
      <c r="S744" s="12" t="str">
        <f>VLOOKUP(E744,Table6[#All],3,0)</f>
        <v>North</v>
      </c>
      <c r="T744" s="12" t="str">
        <f>VLOOKUP(E744,Table6[#All],4,0)</f>
        <v>New Michaelchester</v>
      </c>
    </row>
    <row r="745" spans="1:20" x14ac:dyDescent="0.3">
      <c r="A745" s="11" t="s">
        <v>2703</v>
      </c>
      <c r="B745" s="12">
        <v>45384</v>
      </c>
      <c r="C745" s="12" t="s">
        <v>577</v>
      </c>
      <c r="D745" s="12" t="s">
        <v>1813</v>
      </c>
      <c r="E745" s="12" t="s">
        <v>1894</v>
      </c>
      <c r="F745" s="12" t="s">
        <v>1952</v>
      </c>
      <c r="G745" s="17">
        <v>3</v>
      </c>
      <c r="H745" s="20">
        <v>339.41</v>
      </c>
      <c r="I745" s="23">
        <v>0.26</v>
      </c>
      <c r="J745" s="25">
        <v>753.49019999999996</v>
      </c>
      <c r="K745" s="25" t="str">
        <f>VLOOKUP(C745,Table5[#All],8,0)</f>
        <v>Bronze</v>
      </c>
      <c r="L745" s="13" t="str">
        <f>VLOOKUP(C745,Table5[#All],4,0)</f>
        <v>Female</v>
      </c>
      <c r="M745" s="12" t="str">
        <f>VLOOKUP(D745,Table2[#All],2,0)</f>
        <v>Decorative Lamp Shade</v>
      </c>
      <c r="N745" s="12" t="str">
        <f>VLOOKUP(D745,Table2[#All],3)</f>
        <v>Home</v>
      </c>
      <c r="O745" s="12" t="str">
        <f>VLOOKUP(D745,Table2[#All],4,0)</f>
        <v>Lighting</v>
      </c>
      <c r="P745" s="12" t="str">
        <f>VLOOKUP(D745,Table2[#All],5,0)</f>
        <v>Ramirez-Hanson</v>
      </c>
      <c r="Q745" s="12" t="str">
        <f>VLOOKUP(E745,Table6[#All],2,0)</f>
        <v>Johnson-Wright</v>
      </c>
      <c r="R745" s="12" t="str">
        <f>VLOOKUP(E745,Table6[#All],5,0)</f>
        <v>Outlet</v>
      </c>
      <c r="S745" s="12" t="str">
        <f>VLOOKUP(E745,Table6[#All],3,0)</f>
        <v>North</v>
      </c>
      <c r="T745" s="12" t="str">
        <f>VLOOKUP(E745,Table6[#All],4,0)</f>
        <v>Hoodberg</v>
      </c>
    </row>
    <row r="746" spans="1:20" x14ac:dyDescent="0.3">
      <c r="A746" s="11" t="s">
        <v>2704</v>
      </c>
      <c r="B746" s="12">
        <v>45687</v>
      </c>
      <c r="C746" s="12" t="s">
        <v>1459</v>
      </c>
      <c r="D746" s="12" t="s">
        <v>1813</v>
      </c>
      <c r="E746" s="12" t="s">
        <v>1914</v>
      </c>
      <c r="F746" s="12" t="s">
        <v>1957</v>
      </c>
      <c r="G746" s="17">
        <v>4</v>
      </c>
      <c r="H746" s="20">
        <v>848.47</v>
      </c>
      <c r="I746" s="23">
        <v>0.21</v>
      </c>
      <c r="J746" s="25">
        <v>2681.1651999999999</v>
      </c>
      <c r="K746" s="25" t="str">
        <f>VLOOKUP(C746,Table5[#All],8,0)</f>
        <v>Gold</v>
      </c>
      <c r="L746" s="13" t="str">
        <f>VLOOKUP(C746,Table5[#All],4,0)</f>
        <v>Female</v>
      </c>
      <c r="M746" s="12" t="str">
        <f>VLOOKUP(D746,Table2[#All],2,0)</f>
        <v>Decorative Lamp Shade</v>
      </c>
      <c r="N746" s="12" t="str">
        <f>VLOOKUP(D746,Table2[#All],3)</f>
        <v>Home</v>
      </c>
      <c r="O746" s="12" t="str">
        <f>VLOOKUP(D746,Table2[#All],4,0)</f>
        <v>Lighting</v>
      </c>
      <c r="P746" s="12" t="str">
        <f>VLOOKUP(D746,Table2[#All],5,0)</f>
        <v>Ramirez-Hanson</v>
      </c>
      <c r="Q746" s="12" t="str">
        <f>VLOOKUP(E746,Table6[#All],2,0)</f>
        <v>Moore, Padilla and Butler</v>
      </c>
      <c r="R746" s="12" t="str">
        <f>VLOOKUP(E746,Table6[#All],5,0)</f>
        <v>Flagship</v>
      </c>
      <c r="S746" s="12" t="str">
        <f>VLOOKUP(E746,Table6[#All],3,0)</f>
        <v>South</v>
      </c>
      <c r="T746" s="12" t="str">
        <f>VLOOKUP(E746,Table6[#All],4,0)</f>
        <v>East Johnstad</v>
      </c>
    </row>
    <row r="747" spans="1:20" x14ac:dyDescent="0.3">
      <c r="A747" s="11" t="s">
        <v>2705</v>
      </c>
      <c r="B747" s="12">
        <v>45747</v>
      </c>
      <c r="C747" s="12" t="s">
        <v>638</v>
      </c>
      <c r="D747" s="12" t="s">
        <v>1776</v>
      </c>
      <c r="E747" s="12" t="s">
        <v>1910</v>
      </c>
      <c r="F747" s="12" t="s">
        <v>1954</v>
      </c>
      <c r="G747" s="17">
        <v>1</v>
      </c>
      <c r="H747" s="20">
        <v>664.87</v>
      </c>
      <c r="I747" s="23">
        <v>0.08</v>
      </c>
      <c r="J747" s="25">
        <v>611.68040000000008</v>
      </c>
      <c r="K747" s="25" t="str">
        <f>VLOOKUP(C747,Table5[#All],8,0)</f>
        <v>Gold</v>
      </c>
      <c r="L747" s="13" t="str">
        <f>VLOOKUP(C747,Table5[#All],4,0)</f>
        <v>Male</v>
      </c>
      <c r="M747" s="12" t="str">
        <f>VLOOKUP(D747,Table2[#All],2,0)</f>
        <v>Smart LED Light Strip</v>
      </c>
      <c r="N747" s="12" t="str">
        <f>VLOOKUP(D747,Table2[#All],3)</f>
        <v>Electronics</v>
      </c>
      <c r="O747" s="12" t="str">
        <f>VLOOKUP(D747,Table2[#All],4,0)</f>
        <v>Accessories</v>
      </c>
      <c r="P747" s="12" t="str">
        <f>VLOOKUP(D747,Table2[#All],5,0)</f>
        <v>Flores-Davis</v>
      </c>
      <c r="Q747" s="12" t="str">
        <f>VLOOKUP(E747,Table6[#All],2,0)</f>
        <v>Bean, Jones and Park</v>
      </c>
      <c r="R747" s="12" t="str">
        <f>VLOOKUP(E747,Table6[#All],5,0)</f>
        <v>Online</v>
      </c>
      <c r="S747" s="12" t="str">
        <f>VLOOKUP(E747,Table6[#All],3,0)</f>
        <v>West</v>
      </c>
      <c r="T747" s="12" t="str">
        <f>VLOOKUP(E747,Table6[#All],4,0)</f>
        <v>Thompsonborough</v>
      </c>
    </row>
    <row r="748" spans="1:20" x14ac:dyDescent="0.3">
      <c r="A748" s="11" t="s">
        <v>2706</v>
      </c>
      <c r="B748" s="12">
        <v>45687</v>
      </c>
      <c r="C748" s="12" t="s">
        <v>357</v>
      </c>
      <c r="D748" s="12" t="s">
        <v>1641</v>
      </c>
      <c r="E748" s="12" t="s">
        <v>1907</v>
      </c>
      <c r="F748" s="12" t="s">
        <v>1954</v>
      </c>
      <c r="G748" s="17">
        <v>1</v>
      </c>
      <c r="H748" s="20">
        <v>412.11</v>
      </c>
      <c r="I748" s="23">
        <v>0.23</v>
      </c>
      <c r="J748" s="25">
        <v>317.32470000000001</v>
      </c>
      <c r="K748" s="25" t="str">
        <f>VLOOKUP(C748,Table5[#All],8,0)</f>
        <v>Silver</v>
      </c>
      <c r="L748" s="13" t="str">
        <f>VLOOKUP(C748,Table5[#All],4,0)</f>
        <v>Male</v>
      </c>
      <c r="M748" s="12" t="str">
        <f>VLOOKUP(D748,Table2[#All],2,0)</f>
        <v>Foldable Camping Chair</v>
      </c>
      <c r="N748" s="12" t="str">
        <f>VLOOKUP(D748,Table2[#All],3)</f>
        <v>Sports</v>
      </c>
      <c r="O748" s="12" t="str">
        <f>VLOOKUP(D748,Table2[#All],4,0)</f>
        <v>Outdoor</v>
      </c>
      <c r="P748" s="12" t="str">
        <f>VLOOKUP(D748,Table2[#All],5,0)</f>
        <v>Cook Ltd</v>
      </c>
      <c r="Q748" s="12" t="str">
        <f>VLOOKUP(E748,Table6[#All],2,0)</f>
        <v>Martinez-Mullins</v>
      </c>
      <c r="R748" s="12" t="str">
        <f>VLOOKUP(E748,Table6[#All],5,0)</f>
        <v>Online</v>
      </c>
      <c r="S748" s="12" t="str">
        <f>VLOOKUP(E748,Table6[#All],3,0)</f>
        <v>South</v>
      </c>
      <c r="T748" s="12" t="str">
        <f>VLOOKUP(E748,Table6[#All],4,0)</f>
        <v>Williamsfurt</v>
      </c>
    </row>
    <row r="749" spans="1:20" x14ac:dyDescent="0.3">
      <c r="A749" s="11" t="s">
        <v>2707</v>
      </c>
      <c r="B749" s="12">
        <v>45916</v>
      </c>
      <c r="C749" s="12" t="s">
        <v>427</v>
      </c>
      <c r="D749" s="12" t="s">
        <v>1858</v>
      </c>
      <c r="E749" s="12" t="s">
        <v>1885</v>
      </c>
      <c r="F749" s="12" t="s">
        <v>1957</v>
      </c>
      <c r="G749" s="17">
        <v>1</v>
      </c>
      <c r="H749" s="20">
        <v>126.09</v>
      </c>
      <c r="I749" s="23">
        <v>0.05</v>
      </c>
      <c r="J749" s="25">
        <v>119.7855</v>
      </c>
      <c r="K749" s="25" t="str">
        <f>VLOOKUP(C749,Table5[#All],8,0)</f>
        <v>Platinum</v>
      </c>
      <c r="L749" s="13" t="str">
        <f>VLOOKUP(C749,Table5[#All],4,0)</f>
        <v>Male</v>
      </c>
      <c r="M749" s="12" t="str">
        <f>VLOOKUP(D749,Table2[#All],2,0)</f>
        <v>Vitamin E Body Lotion</v>
      </c>
      <c r="N749" s="12" t="str">
        <f>VLOOKUP(D749,Table2[#All],3)</f>
        <v>Beauty</v>
      </c>
      <c r="O749" s="12" t="str">
        <f>VLOOKUP(D749,Table2[#All],4,0)</f>
        <v>Skincare</v>
      </c>
      <c r="P749" s="12" t="str">
        <f>VLOOKUP(D749,Table2[#All],5,0)</f>
        <v>Hoffman-Williams</v>
      </c>
      <c r="Q749" s="12" t="str">
        <f>VLOOKUP(E749,Table6[#All],2,0)</f>
        <v>Martinez, Adkins and Johnson</v>
      </c>
      <c r="R749" s="12" t="str">
        <f>VLOOKUP(E749,Table6[#All],5,0)</f>
        <v>Flagship</v>
      </c>
      <c r="S749" s="12" t="str">
        <f>VLOOKUP(E749,Table6[#All],3,0)</f>
        <v>North</v>
      </c>
      <c r="T749" s="12" t="str">
        <f>VLOOKUP(E749,Table6[#All],4,0)</f>
        <v>Danielmouth</v>
      </c>
    </row>
    <row r="750" spans="1:20" x14ac:dyDescent="0.3">
      <c r="A750" s="11" t="s">
        <v>2708</v>
      </c>
      <c r="B750" s="12">
        <v>45917</v>
      </c>
      <c r="C750" s="12" t="s">
        <v>655</v>
      </c>
      <c r="D750" s="12" t="s">
        <v>1776</v>
      </c>
      <c r="E750" s="12" t="s">
        <v>1917</v>
      </c>
      <c r="F750" s="12" t="s">
        <v>1957</v>
      </c>
      <c r="G750" s="17">
        <v>4</v>
      </c>
      <c r="H750" s="20">
        <v>602.39</v>
      </c>
      <c r="I750" s="23">
        <v>0.19</v>
      </c>
      <c r="J750" s="25">
        <v>1951.7436</v>
      </c>
      <c r="K750" s="25" t="str">
        <f>VLOOKUP(C750,Table5[#All],8,0)</f>
        <v>Bronze</v>
      </c>
      <c r="L750" s="13" t="str">
        <f>VLOOKUP(C750,Table5[#All],4,0)</f>
        <v>Male</v>
      </c>
      <c r="M750" s="12" t="str">
        <f>VLOOKUP(D750,Table2[#All],2,0)</f>
        <v>Smart LED Light Strip</v>
      </c>
      <c r="N750" s="12" t="str">
        <f>VLOOKUP(D750,Table2[#All],3)</f>
        <v>Electronics</v>
      </c>
      <c r="O750" s="12" t="str">
        <f>VLOOKUP(D750,Table2[#All],4,0)</f>
        <v>Accessories</v>
      </c>
      <c r="P750" s="12" t="str">
        <f>VLOOKUP(D750,Table2[#All],5,0)</f>
        <v>Flores-Davis</v>
      </c>
      <c r="Q750" s="12" t="str">
        <f>VLOOKUP(E750,Table6[#All],2,0)</f>
        <v>Hill, Wagner and Ballard</v>
      </c>
      <c r="R750" s="12" t="str">
        <f>VLOOKUP(E750,Table6[#All],5,0)</f>
        <v>Online</v>
      </c>
      <c r="S750" s="12" t="str">
        <f>VLOOKUP(E750,Table6[#All],3,0)</f>
        <v>East</v>
      </c>
      <c r="T750" s="12" t="str">
        <f>VLOOKUP(E750,Table6[#All],4,0)</f>
        <v>East Davidville</v>
      </c>
    </row>
    <row r="751" spans="1:20" x14ac:dyDescent="0.3">
      <c r="A751" s="11" t="s">
        <v>2709</v>
      </c>
      <c r="B751" s="12">
        <v>45941</v>
      </c>
      <c r="C751" s="12" t="s">
        <v>1033</v>
      </c>
      <c r="D751" s="12" t="s">
        <v>1822</v>
      </c>
      <c r="E751" s="12" t="s">
        <v>1894</v>
      </c>
      <c r="F751" s="12" t="s">
        <v>1957</v>
      </c>
      <c r="G751" s="17">
        <v>3</v>
      </c>
      <c r="H751" s="20">
        <v>447.69</v>
      </c>
      <c r="I751" s="23">
        <v>0.02</v>
      </c>
      <c r="J751" s="25">
        <v>1316.2085999999999</v>
      </c>
      <c r="K751" s="25" t="str">
        <f>VLOOKUP(C751,Table5[#All],8,0)</f>
        <v>Bronze</v>
      </c>
      <c r="L751" s="13" t="str">
        <f>VLOOKUP(C751,Table5[#All],4,0)</f>
        <v>Male</v>
      </c>
      <c r="M751" s="12" t="str">
        <f>VLOOKUP(D751,Table2[#All],2,0)</f>
        <v>Fitness Resistance Bands</v>
      </c>
      <c r="N751" s="12" t="str">
        <f>VLOOKUP(D751,Table2[#All],3)</f>
        <v>Sports</v>
      </c>
      <c r="O751" s="12" t="str">
        <f>VLOOKUP(D751,Table2[#All],4,0)</f>
        <v>Fitness</v>
      </c>
      <c r="P751" s="12" t="str">
        <f>VLOOKUP(D751,Table2[#All],5,0)</f>
        <v>Reese-Watson</v>
      </c>
      <c r="Q751" s="12" t="str">
        <f>VLOOKUP(E751,Table6[#All],2,0)</f>
        <v>Johnson-Wright</v>
      </c>
      <c r="R751" s="12" t="str">
        <f>VLOOKUP(E751,Table6[#All],5,0)</f>
        <v>Outlet</v>
      </c>
      <c r="S751" s="12" t="str">
        <f>VLOOKUP(E751,Table6[#All],3,0)</f>
        <v>North</v>
      </c>
      <c r="T751" s="12" t="str">
        <f>VLOOKUP(E751,Table6[#All],4,0)</f>
        <v>Hoodberg</v>
      </c>
    </row>
    <row r="752" spans="1:20" x14ac:dyDescent="0.3">
      <c r="A752" s="11" t="s">
        <v>2710</v>
      </c>
      <c r="B752" s="12">
        <v>45778</v>
      </c>
      <c r="C752" s="12" t="s">
        <v>804</v>
      </c>
      <c r="D752" s="12" t="s">
        <v>1673</v>
      </c>
      <c r="E752" s="12" t="s">
        <v>1894</v>
      </c>
      <c r="F752" s="12" t="s">
        <v>1957</v>
      </c>
      <c r="G752" s="17">
        <v>3</v>
      </c>
      <c r="H752" s="20">
        <v>35.159999999999997</v>
      </c>
      <c r="I752" s="23">
        <v>0.04</v>
      </c>
      <c r="J752" s="25">
        <v>101.2608</v>
      </c>
      <c r="K752" s="25" t="str">
        <f>VLOOKUP(C752,Table5[#All],8,0)</f>
        <v>Gold</v>
      </c>
      <c r="L752" s="13" t="str">
        <f>VLOOKUP(C752,Table5[#All],4,0)</f>
        <v>Male</v>
      </c>
      <c r="M752" s="12" t="str">
        <f>VLOOKUP(D752,Table2[#All],2,0)</f>
        <v>Gaming Mechanical Keyboard</v>
      </c>
      <c r="N752" s="12" t="str">
        <f>VLOOKUP(D752,Table2[#All],3)</f>
        <v>Electronics</v>
      </c>
      <c r="O752" s="12" t="str">
        <f>VLOOKUP(D752,Table2[#All],4,0)</f>
        <v>Computer</v>
      </c>
      <c r="P752" s="12" t="str">
        <f>VLOOKUP(D752,Table2[#All],5,0)</f>
        <v>Lucero LLC</v>
      </c>
      <c r="Q752" s="12" t="str">
        <f>VLOOKUP(E752,Table6[#All],2,0)</f>
        <v>Johnson-Wright</v>
      </c>
      <c r="R752" s="12" t="str">
        <f>VLOOKUP(E752,Table6[#All],5,0)</f>
        <v>Outlet</v>
      </c>
      <c r="S752" s="12" t="str">
        <f>VLOOKUP(E752,Table6[#All],3,0)</f>
        <v>North</v>
      </c>
      <c r="T752" s="12" t="str">
        <f>VLOOKUP(E752,Table6[#All],4,0)</f>
        <v>Hoodberg</v>
      </c>
    </row>
    <row r="753" spans="1:20" x14ac:dyDescent="0.3">
      <c r="A753" s="11" t="s">
        <v>2711</v>
      </c>
      <c r="B753" s="12">
        <v>45740</v>
      </c>
      <c r="C753" s="12" t="s">
        <v>1048</v>
      </c>
      <c r="D753" s="12" t="s">
        <v>1792</v>
      </c>
      <c r="E753" s="12" t="s">
        <v>1920</v>
      </c>
      <c r="F753" s="12" t="s">
        <v>1957</v>
      </c>
      <c r="G753" s="17">
        <v>2</v>
      </c>
      <c r="H753" s="20">
        <v>838.59</v>
      </c>
      <c r="I753" s="23">
        <v>0.18</v>
      </c>
      <c r="J753" s="25">
        <v>1375.2876000000001</v>
      </c>
      <c r="K753" s="25" t="str">
        <f>VLOOKUP(C753,Table5[#All],8,0)</f>
        <v>Platinum</v>
      </c>
      <c r="L753" s="13" t="str">
        <f>VLOOKUP(C753,Table5[#All],4,0)</f>
        <v>Male</v>
      </c>
      <c r="M753" s="12" t="str">
        <f>VLOOKUP(D753,Table2[#All],2,0)</f>
        <v>Professional Jump Rope</v>
      </c>
      <c r="N753" s="12" t="str">
        <f>VLOOKUP(D753,Table2[#All],3)</f>
        <v>Sports</v>
      </c>
      <c r="O753" s="12" t="str">
        <f>VLOOKUP(D753,Table2[#All],4,0)</f>
        <v>Fitness</v>
      </c>
      <c r="P753" s="12" t="str">
        <f>VLOOKUP(D753,Table2[#All],5,0)</f>
        <v>Davis PLC</v>
      </c>
      <c r="Q753" s="12" t="str">
        <f>VLOOKUP(E753,Table6[#All],2,0)</f>
        <v>Aguirre-Keller</v>
      </c>
      <c r="R753" s="12" t="str">
        <f>VLOOKUP(E753,Table6[#All],5,0)</f>
        <v>Online</v>
      </c>
      <c r="S753" s="12" t="str">
        <f>VLOOKUP(E753,Table6[#All],3,0)</f>
        <v>South</v>
      </c>
      <c r="T753" s="12" t="str">
        <f>VLOOKUP(E753,Table6[#All],4,0)</f>
        <v>Lake Michael</v>
      </c>
    </row>
    <row r="754" spans="1:20" x14ac:dyDescent="0.3">
      <c r="A754" s="11" t="s">
        <v>2712</v>
      </c>
      <c r="B754" s="12">
        <v>45598</v>
      </c>
      <c r="C754" s="12" t="s">
        <v>325</v>
      </c>
      <c r="D754" s="12" t="s">
        <v>1752</v>
      </c>
      <c r="E754" s="12" t="s">
        <v>1904</v>
      </c>
      <c r="F754" s="12" t="s">
        <v>1954</v>
      </c>
      <c r="G754" s="17">
        <v>4</v>
      </c>
      <c r="H754" s="20">
        <v>867.94</v>
      </c>
      <c r="I754" s="23">
        <v>0.26</v>
      </c>
      <c r="J754" s="25">
        <v>2569.1024000000002</v>
      </c>
      <c r="K754" s="25" t="str">
        <f>VLOOKUP(C754,Table5[#All],8,0)</f>
        <v>Platinum</v>
      </c>
      <c r="L754" s="13" t="str">
        <f>VLOOKUP(C754,Table5[#All],4,0)</f>
        <v>Male</v>
      </c>
      <c r="M754" s="12" t="str">
        <f>VLOOKUP(D754,Table2[#All],2,0)</f>
        <v>Men's Hair Styling Gel</v>
      </c>
      <c r="N754" s="12" t="str">
        <f>VLOOKUP(D754,Table2[#All],3)</f>
        <v>Beauty</v>
      </c>
      <c r="O754" s="12" t="str">
        <f>VLOOKUP(D754,Table2[#All],4,0)</f>
        <v>Haircare</v>
      </c>
      <c r="P754" s="12" t="str">
        <f>VLOOKUP(D754,Table2[#All],5,0)</f>
        <v>Cline-Mccarthy</v>
      </c>
      <c r="Q754" s="12" t="str">
        <f>VLOOKUP(E754,Table6[#All],2,0)</f>
        <v>Benson-Elliott</v>
      </c>
      <c r="R754" s="12" t="str">
        <f>VLOOKUP(E754,Table6[#All],5,0)</f>
        <v>Online</v>
      </c>
      <c r="S754" s="12" t="str">
        <f>VLOOKUP(E754,Table6[#All],3,0)</f>
        <v>East</v>
      </c>
      <c r="T754" s="12" t="str">
        <f>VLOOKUP(E754,Table6[#All],4,0)</f>
        <v>Port Josephberg</v>
      </c>
    </row>
    <row r="755" spans="1:20" x14ac:dyDescent="0.3">
      <c r="A755" s="11" t="s">
        <v>2713</v>
      </c>
      <c r="B755" s="12">
        <v>45591</v>
      </c>
      <c r="C755" s="12" t="s">
        <v>650</v>
      </c>
      <c r="D755" s="12" t="s">
        <v>1689</v>
      </c>
      <c r="E755" s="12" t="s">
        <v>1935</v>
      </c>
      <c r="F755" s="12" t="s">
        <v>1952</v>
      </c>
      <c r="G755" s="17">
        <v>1</v>
      </c>
      <c r="H755" s="20">
        <v>623.88</v>
      </c>
      <c r="I755" s="23">
        <v>0.25</v>
      </c>
      <c r="J755" s="25">
        <v>467.91</v>
      </c>
      <c r="K755" s="25" t="str">
        <f>VLOOKUP(C755,Table5[#All],8,0)</f>
        <v>Platinum</v>
      </c>
      <c r="L755" s="13" t="str">
        <f>VLOOKUP(C755,Table5[#All],4,0)</f>
        <v>Female</v>
      </c>
      <c r="M755" s="12" t="str">
        <f>VLOOKUP(D755,Table2[#All],2,0)</f>
        <v>Portable Power Bank</v>
      </c>
      <c r="N755" s="12" t="str">
        <f>VLOOKUP(D755,Table2[#All],3)</f>
        <v>Electronics</v>
      </c>
      <c r="O755" s="12" t="str">
        <f>VLOOKUP(D755,Table2[#All],4,0)</f>
        <v>Mobile</v>
      </c>
      <c r="P755" s="12" t="str">
        <f>VLOOKUP(D755,Table2[#All],5,0)</f>
        <v>Cummings and Sons</v>
      </c>
      <c r="Q755" s="12" t="str">
        <f>VLOOKUP(E755,Table6[#All],2,0)</f>
        <v>Holloway Ltd</v>
      </c>
      <c r="R755" s="12" t="str">
        <f>VLOOKUP(E755,Table6[#All],5,0)</f>
        <v>Flagship</v>
      </c>
      <c r="S755" s="12" t="str">
        <f>VLOOKUP(E755,Table6[#All],3,0)</f>
        <v>North</v>
      </c>
      <c r="T755" s="12" t="str">
        <f>VLOOKUP(E755,Table6[#All],4,0)</f>
        <v>Bensonhaven</v>
      </c>
    </row>
    <row r="756" spans="1:20" x14ac:dyDescent="0.3">
      <c r="A756" s="11" t="s">
        <v>2714</v>
      </c>
      <c r="B756" s="12">
        <v>45546</v>
      </c>
      <c r="C756" s="12" t="s">
        <v>592</v>
      </c>
      <c r="D756" s="12" t="s">
        <v>1699</v>
      </c>
      <c r="E756" s="12" t="s">
        <v>1927</v>
      </c>
      <c r="F756" s="12" t="s">
        <v>1954</v>
      </c>
      <c r="G756" s="17">
        <v>2</v>
      </c>
      <c r="H756" s="20">
        <v>567.95000000000005</v>
      </c>
      <c r="I756" s="23">
        <v>0.12</v>
      </c>
      <c r="J756" s="25">
        <v>999.5920000000001</v>
      </c>
      <c r="K756" s="25" t="str">
        <f>VLOOKUP(C756,Table5[#All],8,0)</f>
        <v>Platinum</v>
      </c>
      <c r="L756" s="13" t="str">
        <f>VLOOKUP(C756,Table5[#All],4,0)</f>
        <v>Male</v>
      </c>
      <c r="M756" s="12" t="str">
        <f>VLOOKUP(D756,Table2[#All],2,0)</f>
        <v>Smart Home WiFi Camera</v>
      </c>
      <c r="N756" s="12" t="str">
        <f>VLOOKUP(D756,Table2[#All],3)</f>
        <v>Electronics</v>
      </c>
      <c r="O756" s="12" t="str">
        <f>VLOOKUP(D756,Table2[#All],4,0)</f>
        <v>Accessories</v>
      </c>
      <c r="P756" s="12" t="str">
        <f>VLOOKUP(D756,Table2[#All],5,0)</f>
        <v>Holmes LLC</v>
      </c>
      <c r="Q756" s="12" t="str">
        <f>VLOOKUP(E756,Table6[#All],2,0)</f>
        <v>Mcdonald Inc</v>
      </c>
      <c r="R756" s="12" t="str">
        <f>VLOOKUP(E756,Table6[#All],5,0)</f>
        <v>Outlet</v>
      </c>
      <c r="S756" s="12" t="str">
        <f>VLOOKUP(E756,Table6[#All],3,0)</f>
        <v>South</v>
      </c>
      <c r="T756" s="12" t="str">
        <f>VLOOKUP(E756,Table6[#All],4,0)</f>
        <v>Christopherland</v>
      </c>
    </row>
    <row r="757" spans="1:20" x14ac:dyDescent="0.3">
      <c r="A757" s="11" t="s">
        <v>2715</v>
      </c>
      <c r="B757" s="12">
        <v>45483</v>
      </c>
      <c r="C757" s="12" t="s">
        <v>1027</v>
      </c>
      <c r="D757" s="12" t="s">
        <v>1663</v>
      </c>
      <c r="E757" s="12" t="s">
        <v>1938</v>
      </c>
      <c r="F757" s="12" t="s">
        <v>1952</v>
      </c>
      <c r="G757" s="17">
        <v>2</v>
      </c>
      <c r="H757" s="20">
        <v>671.69</v>
      </c>
      <c r="I757" s="23">
        <v>0.19</v>
      </c>
      <c r="J757" s="25">
        <v>1088.1378</v>
      </c>
      <c r="K757" s="25" t="str">
        <f>VLOOKUP(C757,Table5[#All],8,0)</f>
        <v>Platinum</v>
      </c>
      <c r="L757" s="13" t="str">
        <f>VLOOKUP(C757,Table5[#All],4,0)</f>
        <v>Female</v>
      </c>
      <c r="M757" s="12" t="str">
        <f>VLOOKUP(D757,Table2[#All],2,0)</f>
        <v>Basketball</v>
      </c>
      <c r="N757" s="12" t="str">
        <f>VLOOKUP(D757,Table2[#All],3)</f>
        <v>Sports</v>
      </c>
      <c r="O757" s="12" t="str">
        <f>VLOOKUP(D757,Table2[#All],4,0)</f>
        <v>Team Sports</v>
      </c>
      <c r="P757" s="12" t="str">
        <f>VLOOKUP(D757,Table2[#All],5,0)</f>
        <v>Nolan-Snow</v>
      </c>
      <c r="Q757" s="12" t="str">
        <f>VLOOKUP(E757,Table6[#All],2,0)</f>
        <v>Guerrero-Schmitt</v>
      </c>
      <c r="R757" s="12" t="str">
        <f>VLOOKUP(E757,Table6[#All],5,0)</f>
        <v>Flagship</v>
      </c>
      <c r="S757" s="12" t="str">
        <f>VLOOKUP(E757,Table6[#All],3,0)</f>
        <v>East</v>
      </c>
      <c r="T757" s="12" t="str">
        <f>VLOOKUP(E757,Table6[#All],4,0)</f>
        <v>East Stevechester</v>
      </c>
    </row>
    <row r="758" spans="1:20" x14ac:dyDescent="0.3">
      <c r="A758" s="11" t="s">
        <v>2716</v>
      </c>
      <c r="B758" s="12">
        <v>45786</v>
      </c>
      <c r="C758" s="12" t="s">
        <v>679</v>
      </c>
      <c r="D758" s="12" t="s">
        <v>1574</v>
      </c>
      <c r="E758" s="12" t="s">
        <v>1907</v>
      </c>
      <c r="F758" s="12" t="s">
        <v>1954</v>
      </c>
      <c r="G758" s="17">
        <v>2</v>
      </c>
      <c r="H758" s="20">
        <v>257.95999999999998</v>
      </c>
      <c r="I758" s="23">
        <v>0.21</v>
      </c>
      <c r="J758" s="25">
        <v>407.57679999999999</v>
      </c>
      <c r="K758" s="25" t="str">
        <f>VLOOKUP(C758,Table5[#All],8,0)</f>
        <v>Silver</v>
      </c>
      <c r="L758" s="13" t="str">
        <f>VLOOKUP(C758,Table5[#All],4,0)</f>
        <v>Female</v>
      </c>
      <c r="M758" s="12" t="str">
        <f>VLOOKUP(D758,Table2[#All],2,0)</f>
        <v>Herbal Face Moisturizer</v>
      </c>
      <c r="N758" s="12" t="str">
        <f>VLOOKUP(D758,Table2[#All],3)</f>
        <v>Beauty</v>
      </c>
      <c r="O758" s="12" t="str">
        <f>VLOOKUP(D758,Table2[#All],4,0)</f>
        <v>Skincare</v>
      </c>
      <c r="P758" s="12" t="str">
        <f>VLOOKUP(D758,Table2[#All],5,0)</f>
        <v>Davidson PLC</v>
      </c>
      <c r="Q758" s="12" t="str">
        <f>VLOOKUP(E758,Table6[#All],2,0)</f>
        <v>Martinez-Mullins</v>
      </c>
      <c r="R758" s="12" t="str">
        <f>VLOOKUP(E758,Table6[#All],5,0)</f>
        <v>Online</v>
      </c>
      <c r="S758" s="12" t="str">
        <f>VLOOKUP(E758,Table6[#All],3,0)</f>
        <v>South</v>
      </c>
      <c r="T758" s="12" t="str">
        <f>VLOOKUP(E758,Table6[#All],4,0)</f>
        <v>Williamsfurt</v>
      </c>
    </row>
    <row r="759" spans="1:20" x14ac:dyDescent="0.3">
      <c r="A759" s="11" t="s">
        <v>2717</v>
      </c>
      <c r="B759" s="12">
        <v>45475</v>
      </c>
      <c r="C759" s="12" t="s">
        <v>673</v>
      </c>
      <c r="D759" s="12" t="s">
        <v>1870</v>
      </c>
      <c r="E759" s="12" t="s">
        <v>1941</v>
      </c>
      <c r="F759" s="12" t="s">
        <v>1954</v>
      </c>
      <c r="G759" s="17">
        <v>4</v>
      </c>
      <c r="H759" s="20">
        <v>281.48</v>
      </c>
      <c r="I759" s="23">
        <v>0.27</v>
      </c>
      <c r="J759" s="25">
        <v>821.92160000000001</v>
      </c>
      <c r="K759" s="25" t="str">
        <f>VLOOKUP(C759,Table5[#All],8,0)</f>
        <v>Platinum</v>
      </c>
      <c r="L759" s="13" t="str">
        <f>VLOOKUP(C759,Table5[#All],4,0)</f>
        <v>Male</v>
      </c>
      <c r="M759" s="12" t="str">
        <f>VLOOKUP(D759,Table2[#All],2,0)</f>
        <v>Portable Bluetooth Speaker</v>
      </c>
      <c r="N759" s="12" t="str">
        <f>VLOOKUP(D759,Table2[#All],3)</f>
        <v>Electronics</v>
      </c>
      <c r="O759" s="12" t="str">
        <f>VLOOKUP(D759,Table2[#All],4,0)</f>
        <v>Audio</v>
      </c>
      <c r="P759" s="12" t="str">
        <f>VLOOKUP(D759,Table2[#All],5,0)</f>
        <v>Flores-King</v>
      </c>
      <c r="Q759" s="12" t="str">
        <f>VLOOKUP(E759,Table6[#All],2,0)</f>
        <v>Mann-Austin</v>
      </c>
      <c r="R759" s="12" t="str">
        <f>VLOOKUP(E759,Table6[#All],5,0)</f>
        <v>Online</v>
      </c>
      <c r="S759" s="12" t="str">
        <f>VLOOKUP(E759,Table6[#All],3,0)</f>
        <v>East</v>
      </c>
      <c r="T759" s="12" t="str">
        <f>VLOOKUP(E759,Table6[#All],4,0)</f>
        <v>Vasquezborough</v>
      </c>
    </row>
    <row r="760" spans="1:20" x14ac:dyDescent="0.3">
      <c r="A760" s="11" t="s">
        <v>2718</v>
      </c>
      <c r="B760" s="12">
        <v>45470</v>
      </c>
      <c r="C760" s="12" t="s">
        <v>1006</v>
      </c>
      <c r="D760" s="12" t="s">
        <v>1628</v>
      </c>
      <c r="E760" s="12" t="s">
        <v>1920</v>
      </c>
      <c r="F760" s="12" t="s">
        <v>1957</v>
      </c>
      <c r="G760" s="17">
        <v>1</v>
      </c>
      <c r="H760" s="20">
        <v>202.13</v>
      </c>
      <c r="I760" s="23">
        <v>0.13</v>
      </c>
      <c r="J760" s="25">
        <v>175.85310000000001</v>
      </c>
      <c r="K760" s="25" t="str">
        <f>VLOOKUP(C760,Table5[#All],8,0)</f>
        <v>Gold</v>
      </c>
      <c r="L760" s="13" t="str">
        <f>VLOOKUP(C760,Table5[#All],4,0)</f>
        <v>Male</v>
      </c>
      <c r="M760" s="12" t="str">
        <f>VLOOKUP(D760,Table2[#All],2,0)</f>
        <v>Outdoor Sports Water Bottle</v>
      </c>
      <c r="N760" s="12" t="str">
        <f>VLOOKUP(D760,Table2[#All],3)</f>
        <v>Sports</v>
      </c>
      <c r="O760" s="12" t="str">
        <f>VLOOKUP(D760,Table2[#All],4,0)</f>
        <v>Accessories</v>
      </c>
      <c r="P760" s="12" t="str">
        <f>VLOOKUP(D760,Table2[#All],5,0)</f>
        <v>Soto-Ellis</v>
      </c>
      <c r="Q760" s="12" t="str">
        <f>VLOOKUP(E760,Table6[#All],2,0)</f>
        <v>Aguirre-Keller</v>
      </c>
      <c r="R760" s="12" t="str">
        <f>VLOOKUP(E760,Table6[#All],5,0)</f>
        <v>Online</v>
      </c>
      <c r="S760" s="12" t="str">
        <f>VLOOKUP(E760,Table6[#All],3,0)</f>
        <v>South</v>
      </c>
      <c r="T760" s="12" t="str">
        <f>VLOOKUP(E760,Table6[#All],4,0)</f>
        <v>Lake Michael</v>
      </c>
    </row>
    <row r="761" spans="1:20" x14ac:dyDescent="0.3">
      <c r="A761" s="11" t="s">
        <v>2719</v>
      </c>
      <c r="B761" s="12">
        <v>45243</v>
      </c>
      <c r="C761" s="12" t="s">
        <v>873</v>
      </c>
      <c r="D761" s="12" t="s">
        <v>1798</v>
      </c>
      <c r="E761" s="12" t="s">
        <v>1901</v>
      </c>
      <c r="F761" s="12" t="s">
        <v>1954</v>
      </c>
      <c r="G761" s="17">
        <v>1</v>
      </c>
      <c r="H761" s="20">
        <v>370.66</v>
      </c>
      <c r="I761" s="23">
        <v>0.01</v>
      </c>
      <c r="J761" s="25">
        <v>366.95339999999999</v>
      </c>
      <c r="K761" s="25" t="str">
        <f>VLOOKUP(C761,Table5[#All],8,0)</f>
        <v>Platinum</v>
      </c>
      <c r="L761" s="13" t="str">
        <f>VLOOKUP(C761,Table5[#All],4,0)</f>
        <v>Male</v>
      </c>
      <c r="M761" s="12" t="str">
        <f>VLOOKUP(D761,Table2[#All],2,0)</f>
        <v>Bluetooth Car Audio System</v>
      </c>
      <c r="N761" s="12" t="str">
        <f>VLOOKUP(D761,Table2[#All],3)</f>
        <v>Electronics</v>
      </c>
      <c r="O761" s="12" t="str">
        <f>VLOOKUP(D761,Table2[#All],4,0)</f>
        <v>Audio</v>
      </c>
      <c r="P761" s="12" t="str">
        <f>VLOOKUP(D761,Table2[#All],5,0)</f>
        <v>Bruce-Bowen</v>
      </c>
      <c r="Q761" s="12" t="str">
        <f>VLOOKUP(E761,Table6[#All],2,0)</f>
        <v>Gray Ltd</v>
      </c>
      <c r="R761" s="12" t="str">
        <f>VLOOKUP(E761,Table6[#All],5,0)</f>
        <v>Outlet</v>
      </c>
      <c r="S761" s="12" t="str">
        <f>VLOOKUP(E761,Table6[#All],3,0)</f>
        <v>North</v>
      </c>
      <c r="T761" s="12" t="str">
        <f>VLOOKUP(E761,Table6[#All],4,0)</f>
        <v>New Michaelchester</v>
      </c>
    </row>
    <row r="762" spans="1:20" x14ac:dyDescent="0.3">
      <c r="A762" s="11" t="s">
        <v>2720</v>
      </c>
      <c r="B762" s="12">
        <v>45341</v>
      </c>
      <c r="C762" s="12" t="s">
        <v>34</v>
      </c>
      <c r="D762" s="12" t="s">
        <v>1758</v>
      </c>
      <c r="E762" s="12" t="s">
        <v>1922</v>
      </c>
      <c r="F762" s="12" t="s">
        <v>1952</v>
      </c>
      <c r="G762" s="17">
        <v>4</v>
      </c>
      <c r="H762" s="20">
        <v>731.53</v>
      </c>
      <c r="I762" s="23">
        <v>0.12</v>
      </c>
      <c r="J762" s="25">
        <v>2574.9856</v>
      </c>
      <c r="K762" s="25" t="str">
        <f>VLOOKUP(C762,Table5[#All],8,0)</f>
        <v>Bronze</v>
      </c>
      <c r="L762" s="13" t="str">
        <f>VLOOKUP(C762,Table5[#All],4,0)</f>
        <v>Male</v>
      </c>
      <c r="M762" s="12" t="str">
        <f>VLOOKUP(D762,Table2[#All],2,0)</f>
        <v>Tennis Ball 3-Pack</v>
      </c>
      <c r="N762" s="12" t="str">
        <f>VLOOKUP(D762,Table2[#All],3)</f>
        <v>Sports</v>
      </c>
      <c r="O762" s="12" t="str">
        <f>VLOOKUP(D762,Table2[#All],4,0)</f>
        <v>Equipment</v>
      </c>
      <c r="P762" s="12" t="str">
        <f>VLOOKUP(D762,Table2[#All],5,0)</f>
        <v>Lopez LLC</v>
      </c>
      <c r="Q762" s="12" t="str">
        <f>VLOOKUP(E762,Table6[#All],2,0)</f>
        <v>Thomas, Bridges and Harris</v>
      </c>
      <c r="R762" s="12" t="str">
        <f>VLOOKUP(E762,Table6[#All],5,0)</f>
        <v>Online</v>
      </c>
      <c r="S762" s="12" t="str">
        <f>VLOOKUP(E762,Table6[#All],3,0)</f>
        <v>North</v>
      </c>
      <c r="T762" s="12" t="str">
        <f>VLOOKUP(E762,Table6[#All],4,0)</f>
        <v>Sabrinatown</v>
      </c>
    </row>
    <row r="763" spans="1:20" x14ac:dyDescent="0.3">
      <c r="A763" s="11" t="s">
        <v>2721</v>
      </c>
      <c r="B763" s="12">
        <v>45371</v>
      </c>
      <c r="C763" s="12" t="s">
        <v>556</v>
      </c>
      <c r="D763" s="12" t="s">
        <v>1810</v>
      </c>
      <c r="E763" s="12" t="s">
        <v>1885</v>
      </c>
      <c r="F763" s="12" t="s">
        <v>1954</v>
      </c>
      <c r="G763" s="17">
        <v>3</v>
      </c>
      <c r="H763" s="20">
        <v>468.25</v>
      </c>
      <c r="I763" s="23">
        <v>7.0000000000000007E-2</v>
      </c>
      <c r="J763" s="25">
        <v>1306.4175</v>
      </c>
      <c r="K763" s="25" t="str">
        <f>VLOOKUP(C763,Table5[#All],8,0)</f>
        <v>Platinum</v>
      </c>
      <c r="L763" s="13" t="str">
        <f>VLOOKUP(C763,Table5[#All],4,0)</f>
        <v>Female</v>
      </c>
      <c r="M763" s="12" t="str">
        <f>VLOOKUP(D763,Table2[#All],2,0)</f>
        <v>Essential Oil Diffuser</v>
      </c>
      <c r="N763" s="12" t="str">
        <f>VLOOKUP(D763,Table2[#All],3)</f>
        <v>Home</v>
      </c>
      <c r="O763" s="12" t="str">
        <f>VLOOKUP(D763,Table2[#All],4,0)</f>
        <v>Decor</v>
      </c>
      <c r="P763" s="12" t="str">
        <f>VLOOKUP(D763,Table2[#All],5,0)</f>
        <v>Hernandez Inc</v>
      </c>
      <c r="Q763" s="12" t="str">
        <f>VLOOKUP(E763,Table6[#All],2,0)</f>
        <v>Martinez, Adkins and Johnson</v>
      </c>
      <c r="R763" s="12" t="str">
        <f>VLOOKUP(E763,Table6[#All],5,0)</f>
        <v>Flagship</v>
      </c>
      <c r="S763" s="12" t="str">
        <f>VLOOKUP(E763,Table6[#All],3,0)</f>
        <v>North</v>
      </c>
      <c r="T763" s="12" t="str">
        <f>VLOOKUP(E763,Table6[#All],4,0)</f>
        <v>Danielmouth</v>
      </c>
    </row>
    <row r="764" spans="1:20" x14ac:dyDescent="0.3">
      <c r="A764" s="11" t="s">
        <v>2722</v>
      </c>
      <c r="B764" s="12">
        <v>45360</v>
      </c>
      <c r="C764" s="12" t="s">
        <v>14</v>
      </c>
      <c r="D764" s="12" t="s">
        <v>1776</v>
      </c>
      <c r="E764" s="12" t="s">
        <v>1880</v>
      </c>
      <c r="F764" s="12" t="s">
        <v>1957</v>
      </c>
      <c r="G764" s="17">
        <v>1</v>
      </c>
      <c r="H764" s="20">
        <v>928.72</v>
      </c>
      <c r="I764" s="23">
        <v>0.1</v>
      </c>
      <c r="J764" s="25">
        <v>835.84800000000007</v>
      </c>
      <c r="K764" s="25" t="str">
        <f>VLOOKUP(C764,Table5[#All],8,0)</f>
        <v>Platinum</v>
      </c>
      <c r="L764" s="13" t="str">
        <f>VLOOKUP(C764,Table5[#All],4,0)</f>
        <v>Female</v>
      </c>
      <c r="M764" s="12" t="str">
        <f>VLOOKUP(D764,Table2[#All],2,0)</f>
        <v>Smart LED Light Strip</v>
      </c>
      <c r="N764" s="12" t="str">
        <f>VLOOKUP(D764,Table2[#All],3)</f>
        <v>Electronics</v>
      </c>
      <c r="O764" s="12" t="str">
        <f>VLOOKUP(D764,Table2[#All],4,0)</f>
        <v>Accessories</v>
      </c>
      <c r="P764" s="12" t="str">
        <f>VLOOKUP(D764,Table2[#All],5,0)</f>
        <v>Flores-Davis</v>
      </c>
      <c r="Q764" s="12" t="str">
        <f>VLOOKUP(E764,Table6[#All],2,0)</f>
        <v>Rivera-Warner</v>
      </c>
      <c r="R764" s="12" t="str">
        <f>VLOOKUP(E764,Table6[#All],5,0)</f>
        <v>Flagship</v>
      </c>
      <c r="S764" s="12" t="str">
        <f>VLOOKUP(E764,Table6[#All],3,0)</f>
        <v>East</v>
      </c>
      <c r="T764" s="12" t="str">
        <f>VLOOKUP(E764,Table6[#All],4,0)</f>
        <v>Washingtonfurt</v>
      </c>
    </row>
    <row r="765" spans="1:20" x14ac:dyDescent="0.3">
      <c r="A765" s="11" t="s">
        <v>2723</v>
      </c>
      <c r="B765" s="12">
        <v>45499</v>
      </c>
      <c r="C765" s="12" t="s">
        <v>364</v>
      </c>
      <c r="D765" s="12" t="s">
        <v>1566</v>
      </c>
      <c r="E765" s="12" t="s">
        <v>1938</v>
      </c>
      <c r="F765" s="12" t="s">
        <v>1954</v>
      </c>
      <c r="G765" s="17">
        <v>3</v>
      </c>
      <c r="H765" s="20">
        <v>217.22</v>
      </c>
      <c r="I765" s="23">
        <v>0.06</v>
      </c>
      <c r="J765" s="25">
        <v>612.56039999999996</v>
      </c>
      <c r="K765" s="25" t="str">
        <f>VLOOKUP(C765,Table5[#All],8,0)</f>
        <v>Gold</v>
      </c>
      <c r="L765" s="13" t="str">
        <f>VLOOKUP(C765,Table5[#All],4,0)</f>
        <v>Male</v>
      </c>
      <c r="M765" s="12" t="str">
        <f>VLOOKUP(D765,Table2[#All],2,0)</f>
        <v>Women's Yoga Pants</v>
      </c>
      <c r="N765" s="12" t="str">
        <f>VLOOKUP(D765,Table2[#All],3)</f>
        <v>Electronics</v>
      </c>
      <c r="O765" s="12" t="str">
        <f>VLOOKUP(D765,Table2[#All],4,0)</f>
        <v>Bottoms</v>
      </c>
      <c r="P765" s="12" t="str">
        <f>VLOOKUP(D765,Table2[#All],5,0)</f>
        <v>Gonzales-Davis</v>
      </c>
      <c r="Q765" s="12" t="str">
        <f>VLOOKUP(E765,Table6[#All],2,0)</f>
        <v>Guerrero-Schmitt</v>
      </c>
      <c r="R765" s="12" t="str">
        <f>VLOOKUP(E765,Table6[#All],5,0)</f>
        <v>Flagship</v>
      </c>
      <c r="S765" s="12" t="str">
        <f>VLOOKUP(E765,Table6[#All],3,0)</f>
        <v>East</v>
      </c>
      <c r="T765" s="12" t="str">
        <f>VLOOKUP(E765,Table6[#All],4,0)</f>
        <v>East Stevechester</v>
      </c>
    </row>
    <row r="766" spans="1:20" x14ac:dyDescent="0.3">
      <c r="A766" s="11" t="s">
        <v>2724</v>
      </c>
      <c r="B766" s="12">
        <v>45745</v>
      </c>
      <c r="C766" s="12" t="s">
        <v>1271</v>
      </c>
      <c r="D766" s="12" t="s">
        <v>1641</v>
      </c>
      <c r="E766" s="12" t="s">
        <v>1894</v>
      </c>
      <c r="F766" s="12" t="s">
        <v>1952</v>
      </c>
      <c r="G766" s="17">
        <v>1</v>
      </c>
      <c r="H766" s="20">
        <v>387.99</v>
      </c>
      <c r="I766" s="23">
        <v>0.3</v>
      </c>
      <c r="J766" s="25">
        <v>271.59300000000002</v>
      </c>
      <c r="K766" s="25" t="str">
        <f>VLOOKUP(C766,Table5[#All],8,0)</f>
        <v>Gold</v>
      </c>
      <c r="L766" s="13" t="str">
        <f>VLOOKUP(C766,Table5[#All],4,0)</f>
        <v>Female</v>
      </c>
      <c r="M766" s="12" t="str">
        <f>VLOOKUP(D766,Table2[#All],2,0)</f>
        <v>Foldable Camping Chair</v>
      </c>
      <c r="N766" s="12" t="str">
        <f>VLOOKUP(D766,Table2[#All],3)</f>
        <v>Sports</v>
      </c>
      <c r="O766" s="12" t="str">
        <f>VLOOKUP(D766,Table2[#All],4,0)</f>
        <v>Outdoor</v>
      </c>
      <c r="P766" s="12" t="str">
        <f>VLOOKUP(D766,Table2[#All],5,0)</f>
        <v>Cook Ltd</v>
      </c>
      <c r="Q766" s="12" t="str">
        <f>VLOOKUP(E766,Table6[#All],2,0)</f>
        <v>Johnson-Wright</v>
      </c>
      <c r="R766" s="12" t="str">
        <f>VLOOKUP(E766,Table6[#All],5,0)</f>
        <v>Outlet</v>
      </c>
      <c r="S766" s="12" t="str">
        <f>VLOOKUP(E766,Table6[#All],3,0)</f>
        <v>North</v>
      </c>
      <c r="T766" s="12" t="str">
        <f>VLOOKUP(E766,Table6[#All],4,0)</f>
        <v>Hoodberg</v>
      </c>
    </row>
    <row r="767" spans="1:20" x14ac:dyDescent="0.3">
      <c r="A767" s="11" t="s">
        <v>2725</v>
      </c>
      <c r="B767" s="12">
        <v>45718</v>
      </c>
      <c r="C767" s="12" t="s">
        <v>1476</v>
      </c>
      <c r="D767" s="12" t="s">
        <v>1621</v>
      </c>
      <c r="E767" s="12" t="s">
        <v>1904</v>
      </c>
      <c r="F767" s="12" t="s">
        <v>1952</v>
      </c>
      <c r="G767" s="17">
        <v>4</v>
      </c>
      <c r="H767" s="20">
        <v>186.24</v>
      </c>
      <c r="I767" s="23">
        <v>0.23</v>
      </c>
      <c r="J767" s="25">
        <v>573.61920000000009</v>
      </c>
      <c r="K767" s="25" t="str">
        <f>VLOOKUP(C767,Table5[#All],8,0)</f>
        <v>Gold</v>
      </c>
      <c r="L767" s="13" t="str">
        <f>VLOOKUP(C767,Table5[#All],4,0)</f>
        <v>Female</v>
      </c>
      <c r="M767" s="12" t="str">
        <f>VLOOKUP(D767,Table2[#All],2,0)</f>
        <v>Women's Denim Jeans</v>
      </c>
      <c r="N767" s="12" t="str">
        <f>VLOOKUP(D767,Table2[#All],3)</f>
        <v>Clothing</v>
      </c>
      <c r="O767" s="12" t="str">
        <f>VLOOKUP(D767,Table2[#All],4,0)</f>
        <v>Bottoms</v>
      </c>
      <c r="P767" s="12" t="str">
        <f>VLOOKUP(D767,Table2[#All],5,0)</f>
        <v>Guerra-Hendrix</v>
      </c>
      <c r="Q767" s="12" t="str">
        <f>VLOOKUP(E767,Table6[#All],2,0)</f>
        <v>Benson-Elliott</v>
      </c>
      <c r="R767" s="12" t="str">
        <f>VLOOKUP(E767,Table6[#All],5,0)</f>
        <v>Online</v>
      </c>
      <c r="S767" s="12" t="str">
        <f>VLOOKUP(E767,Table6[#All],3,0)</f>
        <v>East</v>
      </c>
      <c r="T767" s="12" t="str">
        <f>VLOOKUP(E767,Table6[#All],4,0)</f>
        <v>Port Josephberg</v>
      </c>
    </row>
    <row r="768" spans="1:20" x14ac:dyDescent="0.3">
      <c r="A768" s="11" t="s">
        <v>2726</v>
      </c>
      <c r="B768" s="12">
        <v>45454</v>
      </c>
      <c r="C768" s="12" t="s">
        <v>947</v>
      </c>
      <c r="D768" s="12" t="s">
        <v>1693</v>
      </c>
      <c r="E768" s="12" t="s">
        <v>1910</v>
      </c>
      <c r="F768" s="12" t="s">
        <v>1957</v>
      </c>
      <c r="G768" s="17">
        <v>4</v>
      </c>
      <c r="H768" s="20">
        <v>609.05999999999995</v>
      </c>
      <c r="I768" s="23">
        <v>0.22</v>
      </c>
      <c r="J768" s="25">
        <v>1900.2672</v>
      </c>
      <c r="K768" s="25" t="str">
        <f>VLOOKUP(C768,Table5[#All],8,0)</f>
        <v>Bronze</v>
      </c>
      <c r="L768" s="13" t="str">
        <f>VLOOKUP(C768,Table5[#All],4,0)</f>
        <v>Female</v>
      </c>
      <c r="M768" s="12" t="str">
        <f>VLOOKUP(D768,Table2[#All],2,0)</f>
        <v>Noise-Canceling Headphones</v>
      </c>
      <c r="N768" s="12" t="str">
        <f>VLOOKUP(D768,Table2[#All],3)</f>
        <v>Electronics</v>
      </c>
      <c r="O768" s="12" t="str">
        <f>VLOOKUP(D768,Table2[#All],4,0)</f>
        <v>Audio</v>
      </c>
      <c r="P768" s="12" t="str">
        <f>VLOOKUP(D768,Table2[#All],5,0)</f>
        <v>Taylor-Hart</v>
      </c>
      <c r="Q768" s="12" t="str">
        <f>VLOOKUP(E768,Table6[#All],2,0)</f>
        <v>Bean, Jones and Park</v>
      </c>
      <c r="R768" s="12" t="str">
        <f>VLOOKUP(E768,Table6[#All],5,0)</f>
        <v>Online</v>
      </c>
      <c r="S768" s="12" t="str">
        <f>VLOOKUP(E768,Table6[#All],3,0)</f>
        <v>West</v>
      </c>
      <c r="T768" s="12" t="str">
        <f>VLOOKUP(E768,Table6[#All],4,0)</f>
        <v>Thompsonborough</v>
      </c>
    </row>
    <row r="769" spans="1:20" x14ac:dyDescent="0.3">
      <c r="A769" s="11" t="s">
        <v>2727</v>
      </c>
      <c r="B769" s="12">
        <v>45434</v>
      </c>
      <c r="C769" s="12" t="s">
        <v>1366</v>
      </c>
      <c r="D769" s="12" t="s">
        <v>1670</v>
      </c>
      <c r="E769" s="12" t="s">
        <v>1920</v>
      </c>
      <c r="F769" s="12" t="s">
        <v>1954</v>
      </c>
      <c r="G769" s="17">
        <v>1</v>
      </c>
      <c r="H769" s="20">
        <v>827.91</v>
      </c>
      <c r="I769" s="23">
        <v>0.21</v>
      </c>
      <c r="J769" s="25">
        <v>654.0489</v>
      </c>
      <c r="K769" s="25" t="str">
        <f>VLOOKUP(C769,Table5[#All],8,0)</f>
        <v>Platinum</v>
      </c>
      <c r="L769" s="13" t="str">
        <f>VLOOKUP(C769,Table5[#All],4,0)</f>
        <v>Female</v>
      </c>
      <c r="M769" s="12" t="str">
        <f>VLOOKUP(D769,Table2[#All],2,0)</f>
        <v>Modern Wall Clock</v>
      </c>
      <c r="N769" s="12" t="str">
        <f>VLOOKUP(D769,Table2[#All],3)</f>
        <v>Home</v>
      </c>
      <c r="O769" s="12" t="str">
        <f>VLOOKUP(D769,Table2[#All],4,0)</f>
        <v>Decor</v>
      </c>
      <c r="P769" s="12" t="str">
        <f>VLOOKUP(D769,Table2[#All],5,0)</f>
        <v>Weiss-Watson</v>
      </c>
      <c r="Q769" s="12" t="str">
        <f>VLOOKUP(E769,Table6[#All],2,0)</f>
        <v>Aguirre-Keller</v>
      </c>
      <c r="R769" s="12" t="str">
        <f>VLOOKUP(E769,Table6[#All],5,0)</f>
        <v>Online</v>
      </c>
      <c r="S769" s="12" t="str">
        <f>VLOOKUP(E769,Table6[#All],3,0)</f>
        <v>South</v>
      </c>
      <c r="T769" s="12" t="str">
        <f>VLOOKUP(E769,Table6[#All],4,0)</f>
        <v>Lake Michael</v>
      </c>
    </row>
    <row r="770" spans="1:20" x14ac:dyDescent="0.3">
      <c r="A770" s="11" t="s">
        <v>2728</v>
      </c>
      <c r="B770" s="12">
        <v>45486</v>
      </c>
      <c r="C770" s="12" t="s">
        <v>589</v>
      </c>
      <c r="D770" s="12" t="s">
        <v>1825</v>
      </c>
      <c r="E770" s="12" t="s">
        <v>1880</v>
      </c>
      <c r="F770" s="12" t="s">
        <v>1954</v>
      </c>
      <c r="G770" s="17">
        <v>1</v>
      </c>
      <c r="H770" s="20">
        <v>303.79000000000002</v>
      </c>
      <c r="I770" s="23">
        <v>0.24</v>
      </c>
      <c r="J770" s="25">
        <v>230.88040000000001</v>
      </c>
      <c r="K770" s="25" t="str">
        <f>VLOOKUP(C770,Table5[#All],8,0)</f>
        <v>Silver</v>
      </c>
      <c r="L770" s="13" t="str">
        <f>VLOOKUP(C770,Table5[#All],4,0)</f>
        <v>Male</v>
      </c>
      <c r="M770" s="12" t="str">
        <f>VLOOKUP(D770,Table2[#All],2,0)</f>
        <v>Hydrating Face Cleanser</v>
      </c>
      <c r="N770" s="12" t="str">
        <f>VLOOKUP(D770,Table2[#All],3)</f>
        <v>Beauty</v>
      </c>
      <c r="O770" s="12" t="str">
        <f>VLOOKUP(D770,Table2[#All],4,0)</f>
        <v>Skincare</v>
      </c>
      <c r="P770" s="12" t="str">
        <f>VLOOKUP(D770,Table2[#All],5,0)</f>
        <v>Butler Group</v>
      </c>
      <c r="Q770" s="12" t="str">
        <f>VLOOKUP(E770,Table6[#All],2,0)</f>
        <v>Rivera-Warner</v>
      </c>
      <c r="R770" s="12" t="str">
        <f>VLOOKUP(E770,Table6[#All],5,0)</f>
        <v>Flagship</v>
      </c>
      <c r="S770" s="12" t="str">
        <f>VLOOKUP(E770,Table6[#All],3,0)</f>
        <v>East</v>
      </c>
      <c r="T770" s="12" t="str">
        <f>VLOOKUP(E770,Table6[#All],4,0)</f>
        <v>Washingtonfurt</v>
      </c>
    </row>
    <row r="771" spans="1:20" x14ac:dyDescent="0.3">
      <c r="A771" s="11" t="s">
        <v>2729</v>
      </c>
      <c r="B771" s="12">
        <v>45902</v>
      </c>
      <c r="C771" s="12" t="s">
        <v>373</v>
      </c>
      <c r="D771" s="12" t="s">
        <v>1682</v>
      </c>
      <c r="E771" s="12" t="s">
        <v>1904</v>
      </c>
      <c r="F771" s="12" t="s">
        <v>1957</v>
      </c>
      <c r="G771" s="17">
        <v>2</v>
      </c>
      <c r="H771" s="20">
        <v>365.91</v>
      </c>
      <c r="I771" s="23">
        <v>0.14000000000000001</v>
      </c>
      <c r="J771" s="25">
        <v>629.36520000000007</v>
      </c>
      <c r="K771" s="25" t="str">
        <f>VLOOKUP(C771,Table5[#All],8,0)</f>
        <v>Silver</v>
      </c>
      <c r="L771" s="13" t="str">
        <f>VLOOKUP(C771,Table5[#All],4,0)</f>
        <v>Male</v>
      </c>
      <c r="M771" s="12" t="str">
        <f>VLOOKUP(D771,Table2[#All],2,0)</f>
        <v>Men's Casual Sneakers</v>
      </c>
      <c r="N771" s="12" t="str">
        <f>VLOOKUP(D771,Table2[#All],3)</f>
        <v>Clothing</v>
      </c>
      <c r="O771" s="12" t="str">
        <f>VLOOKUP(D771,Table2[#All],4,0)</f>
        <v>Footwear</v>
      </c>
      <c r="P771" s="12" t="str">
        <f>VLOOKUP(D771,Table2[#All],5,0)</f>
        <v>Hogan-Lee</v>
      </c>
      <c r="Q771" s="12" t="str">
        <f>VLOOKUP(E771,Table6[#All],2,0)</f>
        <v>Benson-Elliott</v>
      </c>
      <c r="R771" s="12" t="str">
        <f>VLOOKUP(E771,Table6[#All],5,0)</f>
        <v>Online</v>
      </c>
      <c r="S771" s="12" t="str">
        <f>VLOOKUP(E771,Table6[#All],3,0)</f>
        <v>East</v>
      </c>
      <c r="T771" s="12" t="str">
        <f>VLOOKUP(E771,Table6[#All],4,0)</f>
        <v>Port Josephberg</v>
      </c>
    </row>
    <row r="772" spans="1:20" x14ac:dyDescent="0.3">
      <c r="A772" s="11" t="s">
        <v>2730</v>
      </c>
      <c r="B772" s="12">
        <v>45762</v>
      </c>
      <c r="C772" s="12" t="s">
        <v>259</v>
      </c>
      <c r="D772" s="12" t="s">
        <v>1645</v>
      </c>
      <c r="E772" s="12" t="s">
        <v>1935</v>
      </c>
      <c r="F772" s="12" t="s">
        <v>1952</v>
      </c>
      <c r="G772" s="17">
        <v>3</v>
      </c>
      <c r="H772" s="20">
        <v>852.72</v>
      </c>
      <c r="I772" s="23">
        <v>0.16</v>
      </c>
      <c r="J772" s="25">
        <v>2148.8544000000002</v>
      </c>
      <c r="K772" s="25" t="str">
        <f>VLOOKUP(C772,Table5[#All],8,0)</f>
        <v>Platinum</v>
      </c>
      <c r="L772" s="13" t="str">
        <f>VLOOKUP(C772,Table5[#All],4,0)</f>
        <v>Female</v>
      </c>
      <c r="M772" s="12" t="str">
        <f>VLOOKUP(D772,Table2[#All],2,0)</f>
        <v>Women's Scarf Set</v>
      </c>
      <c r="N772" s="12" t="str">
        <f>VLOOKUP(D772,Table2[#All],3)</f>
        <v>Clothing</v>
      </c>
      <c r="O772" s="12" t="str">
        <f>VLOOKUP(D772,Table2[#All],4,0)</f>
        <v>Accessories</v>
      </c>
      <c r="P772" s="12" t="str">
        <f>VLOOKUP(D772,Table2[#All],5,0)</f>
        <v>Brown and Sons</v>
      </c>
      <c r="Q772" s="12" t="str">
        <f>VLOOKUP(E772,Table6[#All],2,0)</f>
        <v>Holloway Ltd</v>
      </c>
      <c r="R772" s="12" t="str">
        <f>VLOOKUP(E772,Table6[#All],5,0)</f>
        <v>Flagship</v>
      </c>
      <c r="S772" s="12" t="str">
        <f>VLOOKUP(E772,Table6[#All],3,0)</f>
        <v>North</v>
      </c>
      <c r="T772" s="12" t="str">
        <f>VLOOKUP(E772,Table6[#All],4,0)</f>
        <v>Bensonhaven</v>
      </c>
    </row>
    <row r="773" spans="1:20" x14ac:dyDescent="0.3">
      <c r="A773" s="11" t="s">
        <v>2731</v>
      </c>
      <c r="B773" s="12">
        <v>45752</v>
      </c>
      <c r="C773" s="12" t="s">
        <v>801</v>
      </c>
      <c r="D773" s="12" t="s">
        <v>1593</v>
      </c>
      <c r="E773" s="12" t="s">
        <v>1897</v>
      </c>
      <c r="F773" s="12" t="s">
        <v>1952</v>
      </c>
      <c r="G773" s="17">
        <v>1</v>
      </c>
      <c r="H773" s="20">
        <v>768.25</v>
      </c>
      <c r="I773" s="23">
        <v>0.18</v>
      </c>
      <c r="J773" s="25">
        <v>629.96500000000003</v>
      </c>
      <c r="K773" s="25" t="str">
        <f>VLOOKUP(C773,Table5[#All],8,0)</f>
        <v>Platinum</v>
      </c>
      <c r="L773" s="13" t="str">
        <f>VLOOKUP(C773,Table5[#All],4,0)</f>
        <v>Male</v>
      </c>
      <c r="M773" s="12" t="str">
        <f>VLOOKUP(D773,Table2[#All],2,0)</f>
        <v>Ceramic Kitchen Bowl Set</v>
      </c>
      <c r="N773" s="12" t="str">
        <f>VLOOKUP(D773,Table2[#All],3)</f>
        <v>Home</v>
      </c>
      <c r="O773" s="12" t="str">
        <f>VLOOKUP(D773,Table2[#All],4,0)</f>
        <v>Kitchen</v>
      </c>
      <c r="P773" s="12" t="str">
        <f>VLOOKUP(D773,Table2[#All],5,0)</f>
        <v>Hamilton Group</v>
      </c>
      <c r="Q773" s="12" t="str">
        <f>VLOOKUP(E773,Table6[#All],2,0)</f>
        <v>Alexander Group</v>
      </c>
      <c r="R773" s="12" t="str">
        <f>VLOOKUP(E773,Table6[#All],5,0)</f>
        <v>Online</v>
      </c>
      <c r="S773" s="12" t="str">
        <f>VLOOKUP(E773,Table6[#All],3,0)</f>
        <v>South</v>
      </c>
      <c r="T773" s="12" t="str">
        <f>VLOOKUP(E773,Table6[#All],4,0)</f>
        <v>Port Sharon</v>
      </c>
    </row>
    <row r="774" spans="1:20" x14ac:dyDescent="0.3">
      <c r="A774" s="11" t="s">
        <v>2732</v>
      </c>
      <c r="B774" s="12">
        <v>45254</v>
      </c>
      <c r="C774" s="12" t="s">
        <v>1108</v>
      </c>
      <c r="D774" s="12" t="s">
        <v>1852</v>
      </c>
      <c r="E774" s="12" t="s">
        <v>1941</v>
      </c>
      <c r="F774" s="12" t="s">
        <v>1957</v>
      </c>
      <c r="G774" s="17">
        <v>2</v>
      </c>
      <c r="H774" s="20">
        <v>318.62</v>
      </c>
      <c r="I774" s="23">
        <v>0.02</v>
      </c>
      <c r="J774" s="25">
        <v>624.49519999999995</v>
      </c>
      <c r="K774" s="25" t="str">
        <f>VLOOKUP(C774,Table5[#All],8,0)</f>
        <v>Silver</v>
      </c>
      <c r="L774" s="13" t="str">
        <f>VLOOKUP(C774,Table5[#All],4,0)</f>
        <v>Male</v>
      </c>
      <c r="M774" s="12" t="str">
        <f>VLOOKUP(D774,Table2[#All],2,0)</f>
        <v>Microwave Oven</v>
      </c>
      <c r="N774" s="12" t="str">
        <f>VLOOKUP(D774,Table2[#All],3)</f>
        <v>Home</v>
      </c>
      <c r="O774" s="12" t="str">
        <f>VLOOKUP(D774,Table2[#All],4,0)</f>
        <v>Appliances</v>
      </c>
      <c r="P774" s="12" t="str">
        <f>VLOOKUP(D774,Table2[#All],5,0)</f>
        <v>Green, Powell and Palmer</v>
      </c>
      <c r="Q774" s="12" t="str">
        <f>VLOOKUP(E774,Table6[#All],2,0)</f>
        <v>Mann-Austin</v>
      </c>
      <c r="R774" s="12" t="str">
        <f>VLOOKUP(E774,Table6[#All],5,0)</f>
        <v>Online</v>
      </c>
      <c r="S774" s="12" t="str">
        <f>VLOOKUP(E774,Table6[#All],3,0)</f>
        <v>East</v>
      </c>
      <c r="T774" s="12" t="str">
        <f>VLOOKUP(E774,Table6[#All],4,0)</f>
        <v>Vasquezborough</v>
      </c>
    </row>
    <row r="775" spans="1:20" x14ac:dyDescent="0.3">
      <c r="A775" s="11" t="s">
        <v>2733</v>
      </c>
      <c r="B775" s="12">
        <v>45683</v>
      </c>
      <c r="C775" s="12" t="s">
        <v>192</v>
      </c>
      <c r="D775" s="12" t="s">
        <v>1804</v>
      </c>
      <c r="E775" s="12" t="s">
        <v>1889</v>
      </c>
      <c r="F775" s="12" t="s">
        <v>1954</v>
      </c>
      <c r="G775" s="17">
        <v>4</v>
      </c>
      <c r="H775" s="20">
        <v>402.11</v>
      </c>
      <c r="I775" s="23">
        <v>0.14000000000000001</v>
      </c>
      <c r="J775" s="25">
        <v>1383.2583999999999</v>
      </c>
      <c r="K775" s="25" t="str">
        <f>VLOOKUP(C775,Table5[#All],8,0)</f>
        <v>Gold</v>
      </c>
      <c r="L775" s="13" t="str">
        <f>VLOOKUP(C775,Table5[#All],4,0)</f>
        <v>Female</v>
      </c>
      <c r="M775" s="12" t="str">
        <f>VLOOKUP(D775,Table2[#All],2,0)</f>
        <v>Wireless Mouse</v>
      </c>
      <c r="N775" s="12" t="str">
        <f>VLOOKUP(D775,Table2[#All],3)</f>
        <v>Electronics</v>
      </c>
      <c r="O775" s="12" t="str">
        <f>VLOOKUP(D775,Table2[#All],4,0)</f>
        <v>Computer</v>
      </c>
      <c r="P775" s="12" t="str">
        <f>VLOOKUP(D775,Table2[#All],5,0)</f>
        <v>Larson Ltd</v>
      </c>
      <c r="Q775" s="12" t="str">
        <f>VLOOKUP(E775,Table6[#All],2,0)</f>
        <v>Black-Horn</v>
      </c>
      <c r="R775" s="12" t="str">
        <f>VLOOKUP(E775,Table6[#All],5,0)</f>
        <v>Outlet</v>
      </c>
      <c r="S775" s="12" t="str">
        <f>VLOOKUP(E775,Table6[#All],3,0)</f>
        <v>South</v>
      </c>
      <c r="T775" s="12" t="str">
        <f>VLOOKUP(E775,Table6[#All],4,0)</f>
        <v>North Nancyview</v>
      </c>
    </row>
    <row r="776" spans="1:20" x14ac:dyDescent="0.3">
      <c r="A776" s="11" t="s">
        <v>2734</v>
      </c>
      <c r="B776" s="12">
        <v>45804</v>
      </c>
      <c r="C776" s="12" t="s">
        <v>1280</v>
      </c>
      <c r="D776" s="12" t="s">
        <v>1828</v>
      </c>
      <c r="E776" s="12" t="s">
        <v>1935</v>
      </c>
      <c r="F776" s="12" t="s">
        <v>1957</v>
      </c>
      <c r="G776" s="17">
        <v>3</v>
      </c>
      <c r="H776" s="20">
        <v>846.31</v>
      </c>
      <c r="I776" s="23">
        <v>0.18</v>
      </c>
      <c r="J776" s="25">
        <v>2081.9225999999999</v>
      </c>
      <c r="K776" s="25" t="str">
        <f>VLOOKUP(C776,Table5[#All],8,0)</f>
        <v>Gold</v>
      </c>
      <c r="L776" s="13" t="str">
        <f>VLOOKUP(C776,Table5[#All],4,0)</f>
        <v>Male</v>
      </c>
      <c r="M776" s="12" t="str">
        <f>VLOOKUP(D776,Table2[#All],2,0)</f>
        <v>Wooden Bookshelf</v>
      </c>
      <c r="N776" s="12" t="str">
        <f>VLOOKUP(D776,Table2[#All],3)</f>
        <v>Home</v>
      </c>
      <c r="O776" s="12" t="str">
        <f>VLOOKUP(D776,Table2[#All],4,0)</f>
        <v>Furniture</v>
      </c>
      <c r="P776" s="12" t="str">
        <f>VLOOKUP(D776,Table2[#All],5,0)</f>
        <v>Collins-Stephenson</v>
      </c>
      <c r="Q776" s="12" t="str">
        <f>VLOOKUP(E776,Table6[#All],2,0)</f>
        <v>Holloway Ltd</v>
      </c>
      <c r="R776" s="12" t="str">
        <f>VLOOKUP(E776,Table6[#All],5,0)</f>
        <v>Flagship</v>
      </c>
      <c r="S776" s="12" t="str">
        <f>VLOOKUP(E776,Table6[#All],3,0)</f>
        <v>North</v>
      </c>
      <c r="T776" s="12" t="str">
        <f>VLOOKUP(E776,Table6[#All],4,0)</f>
        <v>Bensonhaven</v>
      </c>
    </row>
    <row r="777" spans="1:20" x14ac:dyDescent="0.3">
      <c r="A777" s="11" t="s">
        <v>2735</v>
      </c>
      <c r="B777" s="12">
        <v>45821</v>
      </c>
      <c r="C777" s="12" t="s">
        <v>565</v>
      </c>
      <c r="D777" s="12" t="s">
        <v>1858</v>
      </c>
      <c r="E777" s="12" t="s">
        <v>1927</v>
      </c>
      <c r="F777" s="12" t="s">
        <v>1957</v>
      </c>
      <c r="G777" s="17">
        <v>1</v>
      </c>
      <c r="H777" s="20">
        <v>269.94</v>
      </c>
      <c r="I777" s="23">
        <v>7.0000000000000007E-2</v>
      </c>
      <c r="J777" s="25">
        <v>251.04419999999999</v>
      </c>
      <c r="K777" s="25" t="str">
        <f>VLOOKUP(C777,Table5[#All],8,0)</f>
        <v>Platinum</v>
      </c>
      <c r="L777" s="13" t="str">
        <f>VLOOKUP(C777,Table5[#All],4,0)</f>
        <v>Female</v>
      </c>
      <c r="M777" s="12" t="str">
        <f>VLOOKUP(D777,Table2[#All],2,0)</f>
        <v>Vitamin E Body Lotion</v>
      </c>
      <c r="N777" s="12" t="str">
        <f>VLOOKUP(D777,Table2[#All],3)</f>
        <v>Beauty</v>
      </c>
      <c r="O777" s="12" t="str">
        <f>VLOOKUP(D777,Table2[#All],4,0)</f>
        <v>Skincare</v>
      </c>
      <c r="P777" s="12" t="str">
        <f>VLOOKUP(D777,Table2[#All],5,0)</f>
        <v>Hoffman-Williams</v>
      </c>
      <c r="Q777" s="12" t="str">
        <f>VLOOKUP(E777,Table6[#All],2,0)</f>
        <v>Mcdonald Inc</v>
      </c>
      <c r="R777" s="12" t="str">
        <f>VLOOKUP(E777,Table6[#All],5,0)</f>
        <v>Outlet</v>
      </c>
      <c r="S777" s="12" t="str">
        <f>VLOOKUP(E777,Table6[#All],3,0)</f>
        <v>South</v>
      </c>
      <c r="T777" s="12" t="str">
        <f>VLOOKUP(E777,Table6[#All],4,0)</f>
        <v>Christopherland</v>
      </c>
    </row>
    <row r="778" spans="1:20" x14ac:dyDescent="0.3">
      <c r="A778" s="11" t="s">
        <v>2736</v>
      </c>
      <c r="B778" s="12">
        <v>45472</v>
      </c>
      <c r="C778" s="12" t="s">
        <v>783</v>
      </c>
      <c r="D778" s="12" t="s">
        <v>1628</v>
      </c>
      <c r="E778" s="12" t="s">
        <v>1897</v>
      </c>
      <c r="F778" s="12" t="s">
        <v>1957</v>
      </c>
      <c r="G778" s="17">
        <v>3</v>
      </c>
      <c r="H778" s="20">
        <v>909.25</v>
      </c>
      <c r="I778" s="23">
        <v>0.28999999999999998</v>
      </c>
      <c r="J778" s="25">
        <v>1936.7025000000001</v>
      </c>
      <c r="K778" s="25" t="str">
        <f>VLOOKUP(C778,Table5[#All],8,0)</f>
        <v>Platinum</v>
      </c>
      <c r="L778" s="13" t="str">
        <f>VLOOKUP(C778,Table5[#All],4,0)</f>
        <v>Male</v>
      </c>
      <c r="M778" s="12" t="str">
        <f>VLOOKUP(D778,Table2[#All],2,0)</f>
        <v>Outdoor Sports Water Bottle</v>
      </c>
      <c r="N778" s="12" t="str">
        <f>VLOOKUP(D778,Table2[#All],3)</f>
        <v>Sports</v>
      </c>
      <c r="O778" s="12" t="str">
        <f>VLOOKUP(D778,Table2[#All],4,0)</f>
        <v>Accessories</v>
      </c>
      <c r="P778" s="12" t="str">
        <f>VLOOKUP(D778,Table2[#All],5,0)</f>
        <v>Soto-Ellis</v>
      </c>
      <c r="Q778" s="12" t="str">
        <f>VLOOKUP(E778,Table6[#All],2,0)</f>
        <v>Alexander Group</v>
      </c>
      <c r="R778" s="12" t="str">
        <f>VLOOKUP(E778,Table6[#All],5,0)</f>
        <v>Online</v>
      </c>
      <c r="S778" s="12" t="str">
        <f>VLOOKUP(E778,Table6[#All],3,0)</f>
        <v>South</v>
      </c>
      <c r="T778" s="12" t="str">
        <f>VLOOKUP(E778,Table6[#All],4,0)</f>
        <v>Port Sharon</v>
      </c>
    </row>
    <row r="779" spans="1:20" x14ac:dyDescent="0.3">
      <c r="A779" s="11" t="s">
        <v>2737</v>
      </c>
      <c r="B779" s="12">
        <v>45331</v>
      </c>
      <c r="C779" s="12" t="s">
        <v>1147</v>
      </c>
      <c r="D779" s="12" t="s">
        <v>1849</v>
      </c>
      <c r="E779" s="12" t="s">
        <v>1922</v>
      </c>
      <c r="F779" s="12" t="s">
        <v>1957</v>
      </c>
      <c r="G779" s="17">
        <v>2</v>
      </c>
      <c r="H779" s="20">
        <v>229.81</v>
      </c>
      <c r="I779" s="23">
        <v>0.21</v>
      </c>
      <c r="J779" s="25">
        <v>363.09980000000002</v>
      </c>
      <c r="K779" s="25" t="str">
        <f>VLOOKUP(C779,Table5[#All],8,0)</f>
        <v>Bronze</v>
      </c>
      <c r="L779" s="13" t="str">
        <f>VLOOKUP(C779,Table5[#All],4,0)</f>
        <v>Male</v>
      </c>
      <c r="M779" s="12" t="str">
        <f>VLOOKUP(D779,Table2[#All],2,0)</f>
        <v>Women's High Heels</v>
      </c>
      <c r="N779" s="12" t="str">
        <f>VLOOKUP(D779,Table2[#All],3)</f>
        <v>Clothing</v>
      </c>
      <c r="O779" s="12" t="str">
        <f>VLOOKUP(D779,Table2[#All],4,0)</f>
        <v>Footwear</v>
      </c>
      <c r="P779" s="12" t="str">
        <f>VLOOKUP(D779,Table2[#All],5,0)</f>
        <v>Smith-Charles</v>
      </c>
      <c r="Q779" s="12" t="str">
        <f>VLOOKUP(E779,Table6[#All],2,0)</f>
        <v>Thomas, Bridges and Harris</v>
      </c>
      <c r="R779" s="12" t="str">
        <f>VLOOKUP(E779,Table6[#All],5,0)</f>
        <v>Online</v>
      </c>
      <c r="S779" s="12" t="str">
        <f>VLOOKUP(E779,Table6[#All],3,0)</f>
        <v>North</v>
      </c>
      <c r="T779" s="12" t="str">
        <f>VLOOKUP(E779,Table6[#All],4,0)</f>
        <v>Sabrinatown</v>
      </c>
    </row>
    <row r="780" spans="1:20" x14ac:dyDescent="0.3">
      <c r="A780" s="11" t="s">
        <v>2738</v>
      </c>
      <c r="B780" s="12">
        <v>45451</v>
      </c>
      <c r="C780" s="12" t="s">
        <v>151</v>
      </c>
      <c r="D780" s="12" t="s">
        <v>1810</v>
      </c>
      <c r="E780" s="12" t="s">
        <v>1929</v>
      </c>
      <c r="F780" s="12" t="s">
        <v>1954</v>
      </c>
      <c r="G780" s="17">
        <v>3</v>
      </c>
      <c r="H780" s="20">
        <v>442.36</v>
      </c>
      <c r="I780" s="23">
        <v>0.06</v>
      </c>
      <c r="J780" s="25">
        <v>1247.4552000000001</v>
      </c>
      <c r="K780" s="25" t="str">
        <f>VLOOKUP(C780,Table5[#All],8,0)</f>
        <v>Platinum</v>
      </c>
      <c r="L780" s="13" t="str">
        <f>VLOOKUP(C780,Table5[#All],4,0)</f>
        <v>Female</v>
      </c>
      <c r="M780" s="12" t="str">
        <f>VLOOKUP(D780,Table2[#All],2,0)</f>
        <v>Essential Oil Diffuser</v>
      </c>
      <c r="N780" s="12" t="str">
        <f>VLOOKUP(D780,Table2[#All],3)</f>
        <v>Home</v>
      </c>
      <c r="O780" s="12" t="str">
        <f>VLOOKUP(D780,Table2[#All],4,0)</f>
        <v>Decor</v>
      </c>
      <c r="P780" s="12" t="str">
        <f>VLOOKUP(D780,Table2[#All],5,0)</f>
        <v>Hernandez Inc</v>
      </c>
      <c r="Q780" s="12" t="str">
        <f>VLOOKUP(E780,Table6[#All],2,0)</f>
        <v>Shelton PLC</v>
      </c>
      <c r="R780" s="12" t="str">
        <f>VLOOKUP(E780,Table6[#All],5,0)</f>
        <v>Flagship</v>
      </c>
      <c r="S780" s="12" t="str">
        <f>VLOOKUP(E780,Table6[#All],3,0)</f>
        <v>North</v>
      </c>
      <c r="T780" s="12" t="str">
        <f>VLOOKUP(E780,Table6[#All],4,0)</f>
        <v>East Jenniferstad</v>
      </c>
    </row>
    <row r="781" spans="1:20" x14ac:dyDescent="0.3">
      <c r="A781" s="11" t="s">
        <v>2739</v>
      </c>
      <c r="B781" s="12">
        <v>45386</v>
      </c>
      <c r="C781" s="12" t="s">
        <v>777</v>
      </c>
      <c r="D781" s="12" t="s">
        <v>1834</v>
      </c>
      <c r="E781" s="12" t="s">
        <v>1894</v>
      </c>
      <c r="F781" s="12" t="s">
        <v>1952</v>
      </c>
      <c r="G781" s="17">
        <v>3</v>
      </c>
      <c r="H781" s="20">
        <v>413.74</v>
      </c>
      <c r="I781" s="23">
        <v>0.01</v>
      </c>
      <c r="J781" s="25">
        <v>1228.8078</v>
      </c>
      <c r="K781" s="25" t="str">
        <f>VLOOKUP(C781,Table5[#All],8,0)</f>
        <v>Platinum</v>
      </c>
      <c r="L781" s="13" t="str">
        <f>VLOOKUP(C781,Table5[#All],4,0)</f>
        <v>Female</v>
      </c>
      <c r="M781" s="12" t="str">
        <f>VLOOKUP(D781,Table2[#All],2,0)</f>
        <v>Kitchen Cutting Board</v>
      </c>
      <c r="N781" s="12" t="str">
        <f>VLOOKUP(D781,Table2[#All],3)</f>
        <v>Home</v>
      </c>
      <c r="O781" s="12" t="str">
        <f>VLOOKUP(D781,Table2[#All],4,0)</f>
        <v>Kitchen</v>
      </c>
      <c r="P781" s="12" t="str">
        <f>VLOOKUP(D781,Table2[#All],5,0)</f>
        <v>Taylor, Dodson and Johnston</v>
      </c>
      <c r="Q781" s="12" t="str">
        <f>VLOOKUP(E781,Table6[#All],2,0)</f>
        <v>Johnson-Wright</v>
      </c>
      <c r="R781" s="12" t="str">
        <f>VLOOKUP(E781,Table6[#All],5,0)</f>
        <v>Outlet</v>
      </c>
      <c r="S781" s="12" t="str">
        <f>VLOOKUP(E781,Table6[#All],3,0)</f>
        <v>North</v>
      </c>
      <c r="T781" s="12" t="str">
        <f>VLOOKUP(E781,Table6[#All],4,0)</f>
        <v>Hoodberg</v>
      </c>
    </row>
    <row r="782" spans="1:20" x14ac:dyDescent="0.3">
      <c r="A782" s="11" t="s">
        <v>2740</v>
      </c>
      <c r="B782" s="12">
        <v>45477</v>
      </c>
      <c r="C782" s="12" t="s">
        <v>1532</v>
      </c>
      <c r="D782" s="12" t="s">
        <v>1843</v>
      </c>
      <c r="E782" s="12" t="s">
        <v>1927</v>
      </c>
      <c r="F782" s="12" t="s">
        <v>1954</v>
      </c>
      <c r="G782" s="17">
        <v>4</v>
      </c>
      <c r="H782" s="20">
        <v>79.75</v>
      </c>
      <c r="I782" s="23">
        <v>0.18</v>
      </c>
      <c r="J782" s="25">
        <v>261.58</v>
      </c>
      <c r="K782" s="25" t="str">
        <f>VLOOKUP(C782,Table5[#All],8,0)</f>
        <v>Bronze</v>
      </c>
      <c r="L782" s="13" t="str">
        <f>VLOOKUP(C782,Table5[#All],4,0)</f>
        <v>Male</v>
      </c>
      <c r="M782" s="12" t="str">
        <f>VLOOKUP(D782,Table2[#All],2,0)</f>
        <v>Face Foundation Kit</v>
      </c>
      <c r="N782" s="12" t="str">
        <f>VLOOKUP(D782,Table2[#All],3)</f>
        <v>Beauty</v>
      </c>
      <c r="O782" s="12" t="str">
        <f>VLOOKUP(D782,Table2[#All],4,0)</f>
        <v>Makeup</v>
      </c>
      <c r="P782" s="12" t="str">
        <f>VLOOKUP(D782,Table2[#All],5,0)</f>
        <v>Taylor-Elliott</v>
      </c>
      <c r="Q782" s="12" t="str">
        <f>VLOOKUP(E782,Table6[#All],2,0)</f>
        <v>Mcdonald Inc</v>
      </c>
      <c r="R782" s="12" t="str">
        <f>VLOOKUP(E782,Table6[#All],5,0)</f>
        <v>Outlet</v>
      </c>
      <c r="S782" s="12" t="str">
        <f>VLOOKUP(E782,Table6[#All],3,0)</f>
        <v>South</v>
      </c>
      <c r="T782" s="12" t="str">
        <f>VLOOKUP(E782,Table6[#All],4,0)</f>
        <v>Christopherland</v>
      </c>
    </row>
    <row r="783" spans="1:20" x14ac:dyDescent="0.3">
      <c r="A783" s="11" t="s">
        <v>2741</v>
      </c>
      <c r="B783" s="12">
        <v>45433</v>
      </c>
      <c r="C783" s="12" t="s">
        <v>1529</v>
      </c>
      <c r="D783" s="12" t="s">
        <v>1693</v>
      </c>
      <c r="E783" s="12" t="s">
        <v>1922</v>
      </c>
      <c r="F783" s="12" t="s">
        <v>1952</v>
      </c>
      <c r="G783" s="17">
        <v>4</v>
      </c>
      <c r="H783" s="20">
        <v>95.06</v>
      </c>
      <c r="I783" s="23">
        <v>0.03</v>
      </c>
      <c r="J783" s="25">
        <v>368.83280000000002</v>
      </c>
      <c r="K783" s="25" t="str">
        <f>VLOOKUP(C783,Table5[#All],8,0)</f>
        <v>Bronze</v>
      </c>
      <c r="L783" s="13" t="str">
        <f>VLOOKUP(C783,Table5[#All],4,0)</f>
        <v>Female</v>
      </c>
      <c r="M783" s="12" t="str">
        <f>VLOOKUP(D783,Table2[#All],2,0)</f>
        <v>Noise-Canceling Headphones</v>
      </c>
      <c r="N783" s="12" t="str">
        <f>VLOOKUP(D783,Table2[#All],3)</f>
        <v>Electronics</v>
      </c>
      <c r="O783" s="12" t="str">
        <f>VLOOKUP(D783,Table2[#All],4,0)</f>
        <v>Audio</v>
      </c>
      <c r="P783" s="12" t="str">
        <f>VLOOKUP(D783,Table2[#All],5,0)</f>
        <v>Taylor-Hart</v>
      </c>
      <c r="Q783" s="12" t="str">
        <f>VLOOKUP(E783,Table6[#All],2,0)</f>
        <v>Thomas, Bridges and Harris</v>
      </c>
      <c r="R783" s="12" t="str">
        <f>VLOOKUP(E783,Table6[#All],5,0)</f>
        <v>Online</v>
      </c>
      <c r="S783" s="12" t="str">
        <f>VLOOKUP(E783,Table6[#All],3,0)</f>
        <v>North</v>
      </c>
      <c r="T783" s="12" t="str">
        <f>VLOOKUP(E783,Table6[#All],4,0)</f>
        <v>Sabrinatown</v>
      </c>
    </row>
    <row r="784" spans="1:20" x14ac:dyDescent="0.3">
      <c r="A784" s="11" t="s">
        <v>2742</v>
      </c>
      <c r="B784" s="12">
        <v>45759</v>
      </c>
      <c r="C784" s="12" t="s">
        <v>1303</v>
      </c>
      <c r="D784" s="12" t="s">
        <v>1870</v>
      </c>
      <c r="E784" s="12" t="s">
        <v>1907</v>
      </c>
      <c r="F784" s="12" t="s">
        <v>1957</v>
      </c>
      <c r="G784" s="17">
        <v>4</v>
      </c>
      <c r="H784" s="20">
        <v>107.08</v>
      </c>
      <c r="I784" s="23">
        <v>0.27</v>
      </c>
      <c r="J784" s="25">
        <v>312.67360000000002</v>
      </c>
      <c r="K784" s="25" t="str">
        <f>VLOOKUP(C784,Table5[#All],8,0)</f>
        <v>Platinum</v>
      </c>
      <c r="L784" s="13" t="str">
        <f>VLOOKUP(C784,Table5[#All],4,0)</f>
        <v>Male</v>
      </c>
      <c r="M784" s="12" t="str">
        <f>VLOOKUP(D784,Table2[#All],2,0)</f>
        <v>Portable Bluetooth Speaker</v>
      </c>
      <c r="N784" s="12" t="str">
        <f>VLOOKUP(D784,Table2[#All],3)</f>
        <v>Electronics</v>
      </c>
      <c r="O784" s="12" t="str">
        <f>VLOOKUP(D784,Table2[#All],4,0)</f>
        <v>Audio</v>
      </c>
      <c r="P784" s="12" t="str">
        <f>VLOOKUP(D784,Table2[#All],5,0)</f>
        <v>Flores-King</v>
      </c>
      <c r="Q784" s="12" t="str">
        <f>VLOOKUP(E784,Table6[#All],2,0)</f>
        <v>Martinez-Mullins</v>
      </c>
      <c r="R784" s="12" t="str">
        <f>VLOOKUP(E784,Table6[#All],5,0)</f>
        <v>Online</v>
      </c>
      <c r="S784" s="12" t="str">
        <f>VLOOKUP(E784,Table6[#All],3,0)</f>
        <v>South</v>
      </c>
      <c r="T784" s="12" t="str">
        <f>VLOOKUP(E784,Table6[#All],4,0)</f>
        <v>Williamsfurt</v>
      </c>
    </row>
    <row r="785" spans="1:20" x14ac:dyDescent="0.3">
      <c r="A785" s="11" t="s">
        <v>2743</v>
      </c>
      <c r="B785" s="12">
        <v>45794</v>
      </c>
      <c r="C785" s="12" t="s">
        <v>1471</v>
      </c>
      <c r="D785" s="12" t="s">
        <v>1873</v>
      </c>
      <c r="E785" s="12" t="s">
        <v>1938</v>
      </c>
      <c r="F785" s="12" t="s">
        <v>1957</v>
      </c>
      <c r="G785" s="17">
        <v>1</v>
      </c>
      <c r="H785" s="20">
        <v>873.18</v>
      </c>
      <c r="I785" s="23">
        <v>0.03</v>
      </c>
      <c r="J785" s="25">
        <v>846.98459999999989</v>
      </c>
      <c r="K785" s="25" t="str">
        <f>VLOOKUP(C785,Table5[#All],8,0)</f>
        <v>Platinum</v>
      </c>
      <c r="L785" s="13" t="str">
        <f>VLOOKUP(C785,Table5[#All],4,0)</f>
        <v>Female</v>
      </c>
      <c r="M785" s="12" t="str">
        <f>VLOOKUP(D785,Table2[#All],2,0)</f>
        <v>Stainless Steel Cookware Set</v>
      </c>
      <c r="N785" s="12" t="str">
        <f>VLOOKUP(D785,Table2[#All],3)</f>
        <v>Home</v>
      </c>
      <c r="O785" s="12" t="str">
        <f>VLOOKUP(D785,Table2[#All],4,0)</f>
        <v>Kitchen</v>
      </c>
      <c r="P785" s="12" t="str">
        <f>VLOOKUP(D785,Table2[#All],5,0)</f>
        <v>Campbell Ltd</v>
      </c>
      <c r="Q785" s="12" t="str">
        <f>VLOOKUP(E785,Table6[#All],2,0)</f>
        <v>Guerrero-Schmitt</v>
      </c>
      <c r="R785" s="12" t="str">
        <f>VLOOKUP(E785,Table6[#All],5,0)</f>
        <v>Flagship</v>
      </c>
      <c r="S785" s="12" t="str">
        <f>VLOOKUP(E785,Table6[#All],3,0)</f>
        <v>East</v>
      </c>
      <c r="T785" s="12" t="str">
        <f>VLOOKUP(E785,Table6[#All],4,0)</f>
        <v>East Stevechester</v>
      </c>
    </row>
    <row r="786" spans="1:20" x14ac:dyDescent="0.3">
      <c r="A786" s="11" t="s">
        <v>2744</v>
      </c>
      <c r="B786" s="12">
        <v>45764</v>
      </c>
      <c r="C786" s="12" t="s">
        <v>1189</v>
      </c>
      <c r="D786" s="12" t="s">
        <v>1786</v>
      </c>
      <c r="E786" s="12" t="s">
        <v>1938</v>
      </c>
      <c r="F786" s="12" t="s">
        <v>1957</v>
      </c>
      <c r="G786" s="17">
        <v>1</v>
      </c>
      <c r="H786" s="20">
        <v>914.75</v>
      </c>
      <c r="I786" s="23">
        <v>0.1</v>
      </c>
      <c r="J786" s="25">
        <v>823.27499999999998</v>
      </c>
      <c r="K786" s="25" t="str">
        <f>VLOOKUP(C786,Table5[#All],8,0)</f>
        <v>Gold</v>
      </c>
      <c r="L786" s="13" t="str">
        <f>VLOOKUP(C786,Table5[#All],4,0)</f>
        <v>Female</v>
      </c>
      <c r="M786" s="12" t="str">
        <f>VLOOKUP(D786,Table2[#All],2,0)</f>
        <v>Kitchen Storage Rack</v>
      </c>
      <c r="N786" s="12" t="str">
        <f>VLOOKUP(D786,Table2[#All],3)</f>
        <v>Home</v>
      </c>
      <c r="O786" s="12" t="str">
        <f>VLOOKUP(D786,Table2[#All],4,0)</f>
        <v>Storage</v>
      </c>
      <c r="P786" s="12" t="str">
        <f>VLOOKUP(D786,Table2[#All],5,0)</f>
        <v>Duran Group</v>
      </c>
      <c r="Q786" s="12" t="str">
        <f>VLOOKUP(E786,Table6[#All],2,0)</f>
        <v>Guerrero-Schmitt</v>
      </c>
      <c r="R786" s="12" t="str">
        <f>VLOOKUP(E786,Table6[#All],5,0)</f>
        <v>Flagship</v>
      </c>
      <c r="S786" s="12" t="str">
        <f>VLOOKUP(E786,Table6[#All],3,0)</f>
        <v>East</v>
      </c>
      <c r="T786" s="12" t="str">
        <f>VLOOKUP(E786,Table6[#All],4,0)</f>
        <v>East Stevechester</v>
      </c>
    </row>
    <row r="787" spans="1:20" x14ac:dyDescent="0.3">
      <c r="A787" s="11" t="s">
        <v>2745</v>
      </c>
      <c r="B787" s="12">
        <v>45279</v>
      </c>
      <c r="C787" s="12" t="s">
        <v>192</v>
      </c>
      <c r="D787" s="12" t="s">
        <v>1795</v>
      </c>
      <c r="E787" s="12" t="s">
        <v>1925</v>
      </c>
      <c r="F787" s="12" t="s">
        <v>1952</v>
      </c>
      <c r="G787" s="17">
        <v>4</v>
      </c>
      <c r="H787" s="20">
        <v>457.33</v>
      </c>
      <c r="I787" s="23">
        <v>0.1</v>
      </c>
      <c r="J787" s="25">
        <v>1646.3879999999999</v>
      </c>
      <c r="K787" s="25" t="str">
        <f>VLOOKUP(C787,Table5[#All],8,0)</f>
        <v>Gold</v>
      </c>
      <c r="L787" s="13" t="str">
        <f>VLOOKUP(C787,Table5[#All],4,0)</f>
        <v>Female</v>
      </c>
      <c r="M787" s="12" t="str">
        <f>VLOOKUP(D787,Table2[#All],2,0)</f>
        <v>Shin Guards – Adult</v>
      </c>
      <c r="N787" s="12" t="str">
        <f>VLOOKUP(D787,Table2[#All],3)</f>
        <v>Sports</v>
      </c>
      <c r="O787" s="12" t="str">
        <f>VLOOKUP(D787,Table2[#All],4,0)</f>
        <v>Team Sports</v>
      </c>
      <c r="P787" s="12" t="str">
        <f>VLOOKUP(D787,Table2[#All],5,0)</f>
        <v>French Ltd</v>
      </c>
      <c r="Q787" s="12" t="str">
        <f>VLOOKUP(E787,Table6[#All],2,0)</f>
        <v>Gardner, Humphrey and Contreras</v>
      </c>
      <c r="R787" s="12" t="str">
        <f>VLOOKUP(E787,Table6[#All],5,0)</f>
        <v>Flagship</v>
      </c>
      <c r="S787" s="12" t="str">
        <f>VLOOKUP(E787,Table6[#All],3,0)</f>
        <v>East</v>
      </c>
      <c r="T787" s="12" t="str">
        <f>VLOOKUP(E787,Table6[#All],4,0)</f>
        <v>Johnsonville</v>
      </c>
    </row>
    <row r="788" spans="1:20" x14ac:dyDescent="0.3">
      <c r="A788" s="11" t="s">
        <v>2746</v>
      </c>
      <c r="B788" s="12">
        <v>45602</v>
      </c>
      <c r="C788" s="12" t="s">
        <v>936</v>
      </c>
      <c r="D788" s="12" t="s">
        <v>1873</v>
      </c>
      <c r="E788" s="12" t="s">
        <v>1894</v>
      </c>
      <c r="F788" s="12" t="s">
        <v>1954</v>
      </c>
      <c r="G788" s="17">
        <v>3</v>
      </c>
      <c r="H788" s="20">
        <v>761.88</v>
      </c>
      <c r="I788" s="23">
        <v>0.23</v>
      </c>
      <c r="J788" s="25">
        <v>1759.9428</v>
      </c>
      <c r="K788" s="25" t="str">
        <f>VLOOKUP(C788,Table5[#All],8,0)</f>
        <v>Silver</v>
      </c>
      <c r="L788" s="13" t="str">
        <f>VLOOKUP(C788,Table5[#All],4,0)</f>
        <v>Male</v>
      </c>
      <c r="M788" s="12" t="str">
        <f>VLOOKUP(D788,Table2[#All],2,0)</f>
        <v>Stainless Steel Cookware Set</v>
      </c>
      <c r="N788" s="12" t="str">
        <f>VLOOKUP(D788,Table2[#All],3)</f>
        <v>Home</v>
      </c>
      <c r="O788" s="12" t="str">
        <f>VLOOKUP(D788,Table2[#All],4,0)</f>
        <v>Kitchen</v>
      </c>
      <c r="P788" s="12" t="str">
        <f>VLOOKUP(D788,Table2[#All],5,0)</f>
        <v>Campbell Ltd</v>
      </c>
      <c r="Q788" s="12" t="str">
        <f>VLOOKUP(E788,Table6[#All],2,0)</f>
        <v>Johnson-Wright</v>
      </c>
      <c r="R788" s="12" t="str">
        <f>VLOOKUP(E788,Table6[#All],5,0)</f>
        <v>Outlet</v>
      </c>
      <c r="S788" s="12" t="str">
        <f>VLOOKUP(E788,Table6[#All],3,0)</f>
        <v>North</v>
      </c>
      <c r="T788" s="12" t="str">
        <f>VLOOKUP(E788,Table6[#All],4,0)</f>
        <v>Hoodberg</v>
      </c>
    </row>
    <row r="789" spans="1:20" x14ac:dyDescent="0.3">
      <c r="A789" s="11" t="s">
        <v>2747</v>
      </c>
      <c r="B789" s="12">
        <v>45793</v>
      </c>
      <c r="C789" s="12" t="s">
        <v>592</v>
      </c>
      <c r="D789" s="12" t="s">
        <v>1682</v>
      </c>
      <c r="E789" s="12" t="s">
        <v>1941</v>
      </c>
      <c r="F789" s="12" t="s">
        <v>1952</v>
      </c>
      <c r="G789" s="17">
        <v>4</v>
      </c>
      <c r="H789" s="20">
        <v>122.87</v>
      </c>
      <c r="I789" s="23">
        <v>0.13</v>
      </c>
      <c r="J789" s="25">
        <v>427.58760000000001</v>
      </c>
      <c r="K789" s="25" t="str">
        <f>VLOOKUP(C789,Table5[#All],8,0)</f>
        <v>Platinum</v>
      </c>
      <c r="L789" s="13" t="str">
        <f>VLOOKUP(C789,Table5[#All],4,0)</f>
        <v>Male</v>
      </c>
      <c r="M789" s="12" t="str">
        <f>VLOOKUP(D789,Table2[#All],2,0)</f>
        <v>Men's Casual Sneakers</v>
      </c>
      <c r="N789" s="12" t="str">
        <f>VLOOKUP(D789,Table2[#All],3)</f>
        <v>Clothing</v>
      </c>
      <c r="O789" s="12" t="str">
        <f>VLOOKUP(D789,Table2[#All],4,0)</f>
        <v>Footwear</v>
      </c>
      <c r="P789" s="12" t="str">
        <f>VLOOKUP(D789,Table2[#All],5,0)</f>
        <v>Hogan-Lee</v>
      </c>
      <c r="Q789" s="12" t="str">
        <f>VLOOKUP(E789,Table6[#All],2,0)</f>
        <v>Mann-Austin</v>
      </c>
      <c r="R789" s="12" t="str">
        <f>VLOOKUP(E789,Table6[#All],5,0)</f>
        <v>Online</v>
      </c>
      <c r="S789" s="12" t="str">
        <f>VLOOKUP(E789,Table6[#All],3,0)</f>
        <v>East</v>
      </c>
      <c r="T789" s="12" t="str">
        <f>VLOOKUP(E789,Table6[#All],4,0)</f>
        <v>Vasquezborough</v>
      </c>
    </row>
    <row r="790" spans="1:20" x14ac:dyDescent="0.3">
      <c r="A790" s="11" t="s">
        <v>2748</v>
      </c>
      <c r="B790" s="12">
        <v>45778</v>
      </c>
      <c r="C790" s="12" t="s">
        <v>1474</v>
      </c>
      <c r="D790" s="12" t="s">
        <v>1795</v>
      </c>
      <c r="E790" s="12" t="s">
        <v>1897</v>
      </c>
      <c r="F790" s="12" t="s">
        <v>1957</v>
      </c>
      <c r="G790" s="17">
        <v>4</v>
      </c>
      <c r="H790" s="20">
        <v>753</v>
      </c>
      <c r="I790" s="23">
        <v>0.28000000000000003</v>
      </c>
      <c r="J790" s="25">
        <v>2168.64</v>
      </c>
      <c r="K790" s="25" t="str">
        <f>VLOOKUP(C790,Table5[#All],8,0)</f>
        <v>Platinum</v>
      </c>
      <c r="L790" s="13" t="str">
        <f>VLOOKUP(C790,Table5[#All],4,0)</f>
        <v>Female</v>
      </c>
      <c r="M790" s="12" t="str">
        <f>VLOOKUP(D790,Table2[#All],2,0)</f>
        <v>Shin Guards – Adult</v>
      </c>
      <c r="N790" s="12" t="str">
        <f>VLOOKUP(D790,Table2[#All],3)</f>
        <v>Sports</v>
      </c>
      <c r="O790" s="12" t="str">
        <f>VLOOKUP(D790,Table2[#All],4,0)</f>
        <v>Team Sports</v>
      </c>
      <c r="P790" s="12" t="str">
        <f>VLOOKUP(D790,Table2[#All],5,0)</f>
        <v>French Ltd</v>
      </c>
      <c r="Q790" s="12" t="str">
        <f>VLOOKUP(E790,Table6[#All],2,0)</f>
        <v>Alexander Group</v>
      </c>
      <c r="R790" s="12" t="str">
        <f>VLOOKUP(E790,Table6[#All],5,0)</f>
        <v>Online</v>
      </c>
      <c r="S790" s="12" t="str">
        <f>VLOOKUP(E790,Table6[#All],3,0)</f>
        <v>South</v>
      </c>
      <c r="T790" s="12" t="str">
        <f>VLOOKUP(E790,Table6[#All],4,0)</f>
        <v>Port Sharon</v>
      </c>
    </row>
    <row r="791" spans="1:20" x14ac:dyDescent="0.3">
      <c r="A791" s="11" t="s">
        <v>2749</v>
      </c>
      <c r="B791" s="12">
        <v>45325</v>
      </c>
      <c r="C791" s="12" t="s">
        <v>1168</v>
      </c>
      <c r="D791" s="12" t="s">
        <v>1570</v>
      </c>
      <c r="E791" s="12" t="s">
        <v>1901</v>
      </c>
      <c r="F791" s="12" t="s">
        <v>1952</v>
      </c>
      <c r="G791" s="17">
        <v>2</v>
      </c>
      <c r="H791" s="20">
        <v>788.05</v>
      </c>
      <c r="I791" s="23">
        <v>0.21</v>
      </c>
      <c r="J791" s="25">
        <v>1245.1189999999999</v>
      </c>
      <c r="K791" s="25" t="str">
        <f>VLOOKUP(C791,Table5[#All],8,0)</f>
        <v>Silver</v>
      </c>
      <c r="L791" s="13" t="str">
        <f>VLOOKUP(C791,Table5[#All],4,0)</f>
        <v>Male</v>
      </c>
      <c r="M791" s="12" t="str">
        <f>VLOOKUP(D791,Table2[#All],2,0)</f>
        <v>Men's Leather Belt</v>
      </c>
      <c r="N791" s="12" t="str">
        <f>VLOOKUP(D791,Table2[#All],3)</f>
        <v>Beauty</v>
      </c>
      <c r="O791" s="12" t="str">
        <f>VLOOKUP(D791,Table2[#All],4,0)</f>
        <v>Accessories</v>
      </c>
      <c r="P791" s="12" t="str">
        <f>VLOOKUP(D791,Table2[#All],5,0)</f>
        <v>Baldwin, Garza and Gonzalez</v>
      </c>
      <c r="Q791" s="12" t="str">
        <f>VLOOKUP(E791,Table6[#All],2,0)</f>
        <v>Gray Ltd</v>
      </c>
      <c r="R791" s="12" t="str">
        <f>VLOOKUP(E791,Table6[#All],5,0)</f>
        <v>Outlet</v>
      </c>
      <c r="S791" s="12" t="str">
        <f>VLOOKUP(E791,Table6[#All],3,0)</f>
        <v>North</v>
      </c>
      <c r="T791" s="12" t="str">
        <f>VLOOKUP(E791,Table6[#All],4,0)</f>
        <v>New Michaelchester</v>
      </c>
    </row>
    <row r="792" spans="1:20" x14ac:dyDescent="0.3">
      <c r="A792" s="11" t="s">
        <v>2750</v>
      </c>
      <c r="B792" s="12">
        <v>45875</v>
      </c>
      <c r="C792" s="12" t="s">
        <v>1436</v>
      </c>
      <c r="D792" s="12" t="s">
        <v>1822</v>
      </c>
      <c r="E792" s="12" t="s">
        <v>1917</v>
      </c>
      <c r="F792" s="12" t="s">
        <v>1952</v>
      </c>
      <c r="G792" s="17">
        <v>2</v>
      </c>
      <c r="H792" s="20">
        <v>807.1</v>
      </c>
      <c r="I792" s="23">
        <v>0.28999999999999998</v>
      </c>
      <c r="J792" s="25">
        <v>1146.0820000000001</v>
      </c>
      <c r="K792" s="25" t="str">
        <f>VLOOKUP(C792,Table5[#All],8,0)</f>
        <v>Silver</v>
      </c>
      <c r="L792" s="13" t="str">
        <f>VLOOKUP(C792,Table5[#All],4,0)</f>
        <v>Female</v>
      </c>
      <c r="M792" s="12" t="str">
        <f>VLOOKUP(D792,Table2[#All],2,0)</f>
        <v>Fitness Resistance Bands</v>
      </c>
      <c r="N792" s="12" t="str">
        <f>VLOOKUP(D792,Table2[#All],3)</f>
        <v>Sports</v>
      </c>
      <c r="O792" s="12" t="str">
        <f>VLOOKUP(D792,Table2[#All],4,0)</f>
        <v>Fitness</v>
      </c>
      <c r="P792" s="12" t="str">
        <f>VLOOKUP(D792,Table2[#All],5,0)</f>
        <v>Reese-Watson</v>
      </c>
      <c r="Q792" s="12" t="str">
        <f>VLOOKUP(E792,Table6[#All],2,0)</f>
        <v>Hill, Wagner and Ballard</v>
      </c>
      <c r="R792" s="12" t="str">
        <f>VLOOKUP(E792,Table6[#All],5,0)</f>
        <v>Online</v>
      </c>
      <c r="S792" s="12" t="str">
        <f>VLOOKUP(E792,Table6[#All],3,0)</f>
        <v>East</v>
      </c>
      <c r="T792" s="12" t="str">
        <f>VLOOKUP(E792,Table6[#All],4,0)</f>
        <v>East Davidville</v>
      </c>
    </row>
    <row r="793" spans="1:20" x14ac:dyDescent="0.3">
      <c r="A793" s="11" t="s">
        <v>2751</v>
      </c>
      <c r="B793" s="12">
        <v>45320</v>
      </c>
      <c r="C793" s="12" t="s">
        <v>464</v>
      </c>
      <c r="D793" s="12" t="s">
        <v>1584</v>
      </c>
      <c r="E793" s="12" t="s">
        <v>1885</v>
      </c>
      <c r="F793" s="12" t="s">
        <v>1954</v>
      </c>
      <c r="G793" s="17">
        <v>2</v>
      </c>
      <c r="H793" s="20">
        <v>443.09</v>
      </c>
      <c r="I793" s="23">
        <v>0.02</v>
      </c>
      <c r="J793" s="25">
        <v>868.45639999999992</v>
      </c>
      <c r="K793" s="25" t="str">
        <f>VLOOKUP(C793,Table5[#All],8,0)</f>
        <v>Gold</v>
      </c>
      <c r="L793" s="13" t="str">
        <f>VLOOKUP(C793,Table5[#All],4,0)</f>
        <v>Male</v>
      </c>
      <c r="M793" s="12" t="str">
        <f>VLOOKUP(D793,Table2[#All],2,0)</f>
        <v>Wireless Bluetooth Earbuds</v>
      </c>
      <c r="N793" s="12" t="str">
        <f>VLOOKUP(D793,Table2[#All],3)</f>
        <v>Home</v>
      </c>
      <c r="O793" s="12" t="str">
        <f>VLOOKUP(D793,Table2[#All],4,0)</f>
        <v>Audio</v>
      </c>
      <c r="P793" s="12" t="str">
        <f>VLOOKUP(D793,Table2[#All],5,0)</f>
        <v>Perez-Johnston</v>
      </c>
      <c r="Q793" s="12" t="str">
        <f>VLOOKUP(E793,Table6[#All],2,0)</f>
        <v>Martinez, Adkins and Johnson</v>
      </c>
      <c r="R793" s="12" t="str">
        <f>VLOOKUP(E793,Table6[#All],5,0)</f>
        <v>Flagship</v>
      </c>
      <c r="S793" s="12" t="str">
        <f>VLOOKUP(E793,Table6[#All],3,0)</f>
        <v>North</v>
      </c>
      <c r="T793" s="12" t="str">
        <f>VLOOKUP(E793,Table6[#All],4,0)</f>
        <v>Danielmouth</v>
      </c>
    </row>
    <row r="794" spans="1:20" x14ac:dyDescent="0.3">
      <c r="A794" s="11" t="s">
        <v>2752</v>
      </c>
      <c r="B794" s="12">
        <v>45870</v>
      </c>
      <c r="C794" s="12" t="s">
        <v>1453</v>
      </c>
      <c r="D794" s="12" t="s">
        <v>1624</v>
      </c>
      <c r="E794" s="12" t="s">
        <v>1929</v>
      </c>
      <c r="F794" s="12" t="s">
        <v>1957</v>
      </c>
      <c r="G794" s="17">
        <v>1</v>
      </c>
      <c r="H794" s="20">
        <v>512.16</v>
      </c>
      <c r="I794" s="23">
        <v>0.02</v>
      </c>
      <c r="J794" s="25">
        <v>501.91680000000002</v>
      </c>
      <c r="K794" s="25" t="str">
        <f>VLOOKUP(C794,Table5[#All],8,0)</f>
        <v>Bronze</v>
      </c>
      <c r="L794" s="13" t="str">
        <f>VLOOKUP(C794,Table5[#All],4,0)</f>
        <v>Male</v>
      </c>
      <c r="M794" s="12" t="str">
        <f>VLOOKUP(D794,Table2[#All],2,0)</f>
        <v>Knee Support Brace</v>
      </c>
      <c r="N794" s="12" t="str">
        <f>VLOOKUP(D794,Table2[#All],3)</f>
        <v>Sports</v>
      </c>
      <c r="O794" s="12" t="str">
        <f>VLOOKUP(D794,Table2[#All],4,0)</f>
        <v>Equipment</v>
      </c>
      <c r="P794" s="12" t="str">
        <f>VLOOKUP(D794,Table2[#All],5,0)</f>
        <v>May-Reese</v>
      </c>
      <c r="Q794" s="12" t="str">
        <f>VLOOKUP(E794,Table6[#All],2,0)</f>
        <v>Shelton PLC</v>
      </c>
      <c r="R794" s="12" t="str">
        <f>VLOOKUP(E794,Table6[#All],5,0)</f>
        <v>Flagship</v>
      </c>
      <c r="S794" s="12" t="str">
        <f>VLOOKUP(E794,Table6[#All],3,0)</f>
        <v>North</v>
      </c>
      <c r="T794" s="12" t="str">
        <f>VLOOKUP(E794,Table6[#All],4,0)</f>
        <v>East Jenniferstad</v>
      </c>
    </row>
    <row r="795" spans="1:20" x14ac:dyDescent="0.3">
      <c r="A795" s="11" t="s">
        <v>2753</v>
      </c>
      <c r="B795" s="12">
        <v>45577</v>
      </c>
      <c r="C795" s="12" t="s">
        <v>685</v>
      </c>
      <c r="D795" s="12" t="s">
        <v>1696</v>
      </c>
      <c r="E795" s="12" t="s">
        <v>1938</v>
      </c>
      <c r="F795" s="12" t="s">
        <v>1957</v>
      </c>
      <c r="G795" s="17">
        <v>2</v>
      </c>
      <c r="H795" s="20">
        <v>602.54999999999995</v>
      </c>
      <c r="I795" s="23">
        <v>0.23</v>
      </c>
      <c r="J795" s="25">
        <v>927.92699999999991</v>
      </c>
      <c r="K795" s="25" t="str">
        <f>VLOOKUP(C795,Table5[#All],8,0)</f>
        <v>Platinum</v>
      </c>
      <c r="L795" s="13" t="str">
        <f>VLOOKUP(C795,Table5[#All],4,0)</f>
        <v>Male</v>
      </c>
      <c r="M795" s="12" t="str">
        <f>VLOOKUP(D795,Table2[#All],2,0)</f>
        <v>Yoga Exercise Mat</v>
      </c>
      <c r="N795" s="12" t="str">
        <f>VLOOKUP(D795,Table2[#All],3)</f>
        <v>Sports</v>
      </c>
      <c r="O795" s="12" t="str">
        <f>VLOOKUP(D795,Table2[#All],4,0)</f>
        <v>Fitness</v>
      </c>
      <c r="P795" s="12" t="str">
        <f>VLOOKUP(D795,Table2[#All],5,0)</f>
        <v>Carroll, Long and Mendoza</v>
      </c>
      <c r="Q795" s="12" t="str">
        <f>VLOOKUP(E795,Table6[#All],2,0)</f>
        <v>Guerrero-Schmitt</v>
      </c>
      <c r="R795" s="12" t="str">
        <f>VLOOKUP(E795,Table6[#All],5,0)</f>
        <v>Flagship</v>
      </c>
      <c r="S795" s="12" t="str">
        <f>VLOOKUP(E795,Table6[#All],3,0)</f>
        <v>East</v>
      </c>
      <c r="T795" s="12" t="str">
        <f>VLOOKUP(E795,Table6[#All],4,0)</f>
        <v>East Stevechester</v>
      </c>
    </row>
    <row r="796" spans="1:20" x14ac:dyDescent="0.3">
      <c r="A796" s="11" t="s">
        <v>2754</v>
      </c>
      <c r="B796" s="12">
        <v>45745</v>
      </c>
      <c r="C796" s="12" t="s">
        <v>553</v>
      </c>
      <c r="D796" s="12" t="s">
        <v>1699</v>
      </c>
      <c r="E796" s="12" t="s">
        <v>1880</v>
      </c>
      <c r="F796" s="12" t="s">
        <v>1957</v>
      </c>
      <c r="G796" s="17">
        <v>3</v>
      </c>
      <c r="H796" s="20">
        <v>846.19</v>
      </c>
      <c r="I796" s="23">
        <v>0.09</v>
      </c>
      <c r="J796" s="25">
        <v>2310.0987</v>
      </c>
      <c r="K796" s="25" t="str">
        <f>VLOOKUP(C796,Table5[#All],8,0)</f>
        <v>Silver</v>
      </c>
      <c r="L796" s="13" t="str">
        <f>VLOOKUP(C796,Table5[#All],4,0)</f>
        <v>Female</v>
      </c>
      <c r="M796" s="12" t="str">
        <f>VLOOKUP(D796,Table2[#All],2,0)</f>
        <v>Smart Home WiFi Camera</v>
      </c>
      <c r="N796" s="12" t="str">
        <f>VLOOKUP(D796,Table2[#All],3)</f>
        <v>Electronics</v>
      </c>
      <c r="O796" s="12" t="str">
        <f>VLOOKUP(D796,Table2[#All],4,0)</f>
        <v>Accessories</v>
      </c>
      <c r="P796" s="12" t="str">
        <f>VLOOKUP(D796,Table2[#All],5,0)</f>
        <v>Holmes LLC</v>
      </c>
      <c r="Q796" s="12" t="str">
        <f>VLOOKUP(E796,Table6[#All],2,0)</f>
        <v>Rivera-Warner</v>
      </c>
      <c r="R796" s="12" t="str">
        <f>VLOOKUP(E796,Table6[#All],5,0)</f>
        <v>Flagship</v>
      </c>
      <c r="S796" s="12" t="str">
        <f>VLOOKUP(E796,Table6[#All],3,0)</f>
        <v>East</v>
      </c>
      <c r="T796" s="12" t="str">
        <f>VLOOKUP(E796,Table6[#All],4,0)</f>
        <v>Washingtonfurt</v>
      </c>
    </row>
    <row r="797" spans="1:20" x14ac:dyDescent="0.3">
      <c r="A797" s="11" t="s">
        <v>2755</v>
      </c>
      <c r="B797" s="12">
        <v>45772</v>
      </c>
      <c r="C797" s="12" t="s">
        <v>1036</v>
      </c>
      <c r="D797" s="12" t="s">
        <v>1783</v>
      </c>
      <c r="E797" s="12" t="s">
        <v>1910</v>
      </c>
      <c r="F797" s="12" t="s">
        <v>1952</v>
      </c>
      <c r="G797" s="17">
        <v>1</v>
      </c>
      <c r="H797" s="20">
        <v>506.73</v>
      </c>
      <c r="I797" s="23">
        <v>0.28999999999999998</v>
      </c>
      <c r="J797" s="25">
        <v>359.7783</v>
      </c>
      <c r="K797" s="25" t="str">
        <f>VLOOKUP(C797,Table5[#All],8,0)</f>
        <v>Gold</v>
      </c>
      <c r="L797" s="13" t="str">
        <f>VLOOKUP(C797,Table5[#All],4,0)</f>
        <v>Female</v>
      </c>
      <c r="M797" s="12" t="str">
        <f>VLOOKUP(D797,Table2[#All],2,0)</f>
        <v>Men's Sports Shorts</v>
      </c>
      <c r="N797" s="12" t="str">
        <f>VLOOKUP(D797,Table2[#All],3)</f>
        <v>Clothing</v>
      </c>
      <c r="O797" s="12" t="str">
        <f>VLOOKUP(D797,Table2[#All],4,0)</f>
        <v>Bottoms</v>
      </c>
      <c r="P797" s="12" t="str">
        <f>VLOOKUP(D797,Table2[#All],5,0)</f>
        <v>Fitzpatrick Ltd</v>
      </c>
      <c r="Q797" s="12" t="str">
        <f>VLOOKUP(E797,Table6[#All],2,0)</f>
        <v>Bean, Jones and Park</v>
      </c>
      <c r="R797" s="12" t="str">
        <f>VLOOKUP(E797,Table6[#All],5,0)</f>
        <v>Online</v>
      </c>
      <c r="S797" s="12" t="str">
        <f>VLOOKUP(E797,Table6[#All],3,0)</f>
        <v>West</v>
      </c>
      <c r="T797" s="12" t="str">
        <f>VLOOKUP(E797,Table6[#All],4,0)</f>
        <v>Thompsonborough</v>
      </c>
    </row>
    <row r="798" spans="1:20" x14ac:dyDescent="0.3">
      <c r="A798" s="11" t="s">
        <v>2756</v>
      </c>
      <c r="B798" s="12">
        <v>45299</v>
      </c>
      <c r="C798" s="12" t="s">
        <v>202</v>
      </c>
      <c r="D798" s="12" t="s">
        <v>1728</v>
      </c>
      <c r="E798" s="12" t="s">
        <v>1932</v>
      </c>
      <c r="F798" s="12" t="s">
        <v>1957</v>
      </c>
      <c r="G798" s="17">
        <v>1</v>
      </c>
      <c r="H798" s="20">
        <v>408.66</v>
      </c>
      <c r="I798" s="23">
        <v>0.13</v>
      </c>
      <c r="J798" s="25">
        <v>355.5342</v>
      </c>
      <c r="K798" s="25" t="str">
        <f>VLOOKUP(C798,Table5[#All],8,0)</f>
        <v>Bronze</v>
      </c>
      <c r="L798" s="13" t="str">
        <f>VLOOKUP(C798,Table5[#All],4,0)</f>
        <v>Male</v>
      </c>
      <c r="M798" s="12" t="str">
        <f>VLOOKUP(D798,Table2[#All],2,0)</f>
        <v>HDMI Cable – 2m</v>
      </c>
      <c r="N798" s="12" t="str">
        <f>VLOOKUP(D798,Table2[#All],3)</f>
        <v>Electronics</v>
      </c>
      <c r="O798" s="12" t="str">
        <f>VLOOKUP(D798,Table2[#All],4,0)</f>
        <v>Accessories</v>
      </c>
      <c r="P798" s="12" t="str">
        <f>VLOOKUP(D798,Table2[#All],5,0)</f>
        <v>Bautista, Green and Hale</v>
      </c>
      <c r="Q798" s="12" t="str">
        <f>VLOOKUP(E798,Table6[#All],2,0)</f>
        <v>Frederick-Wright</v>
      </c>
      <c r="R798" s="12" t="str">
        <f>VLOOKUP(E798,Table6[#All],5,0)</f>
        <v>Flagship</v>
      </c>
      <c r="S798" s="12" t="str">
        <f>VLOOKUP(E798,Table6[#All],3,0)</f>
        <v>West</v>
      </c>
      <c r="T798" s="12" t="str">
        <f>VLOOKUP(E798,Table6[#All],4,0)</f>
        <v>New Jimmymouth</v>
      </c>
    </row>
    <row r="799" spans="1:20" x14ac:dyDescent="0.3">
      <c r="A799" s="11" t="s">
        <v>2757</v>
      </c>
      <c r="B799" s="12">
        <v>45447</v>
      </c>
      <c r="C799" s="12" t="s">
        <v>391</v>
      </c>
      <c r="D799" s="12" t="s">
        <v>1584</v>
      </c>
      <c r="E799" s="12" t="s">
        <v>1935</v>
      </c>
      <c r="F799" s="12" t="s">
        <v>1957</v>
      </c>
      <c r="G799" s="17">
        <v>3</v>
      </c>
      <c r="H799" s="20">
        <v>170.48</v>
      </c>
      <c r="I799" s="23">
        <v>0.06</v>
      </c>
      <c r="J799" s="25">
        <v>480.75359999999989</v>
      </c>
      <c r="K799" s="25" t="str">
        <f>VLOOKUP(C799,Table5[#All],8,0)</f>
        <v>Gold</v>
      </c>
      <c r="L799" s="13" t="str">
        <f>VLOOKUP(C799,Table5[#All],4,0)</f>
        <v>Female</v>
      </c>
      <c r="M799" s="12" t="str">
        <f>VLOOKUP(D799,Table2[#All],2,0)</f>
        <v>Wireless Bluetooth Earbuds</v>
      </c>
      <c r="N799" s="12" t="str">
        <f>VLOOKUP(D799,Table2[#All],3)</f>
        <v>Home</v>
      </c>
      <c r="O799" s="12" t="str">
        <f>VLOOKUP(D799,Table2[#All],4,0)</f>
        <v>Audio</v>
      </c>
      <c r="P799" s="12" t="str">
        <f>VLOOKUP(D799,Table2[#All],5,0)</f>
        <v>Perez-Johnston</v>
      </c>
      <c r="Q799" s="12" t="str">
        <f>VLOOKUP(E799,Table6[#All],2,0)</f>
        <v>Holloway Ltd</v>
      </c>
      <c r="R799" s="12" t="str">
        <f>VLOOKUP(E799,Table6[#All],5,0)</f>
        <v>Flagship</v>
      </c>
      <c r="S799" s="12" t="str">
        <f>VLOOKUP(E799,Table6[#All],3,0)</f>
        <v>North</v>
      </c>
      <c r="T799" s="12" t="str">
        <f>VLOOKUP(E799,Table6[#All],4,0)</f>
        <v>Bensonhaven</v>
      </c>
    </row>
    <row r="800" spans="1:20" x14ac:dyDescent="0.3">
      <c r="A800" s="11" t="s">
        <v>2758</v>
      </c>
      <c r="B800" s="12">
        <v>45717</v>
      </c>
      <c r="C800" s="12" t="s">
        <v>351</v>
      </c>
      <c r="D800" s="12" t="s">
        <v>1621</v>
      </c>
      <c r="E800" s="12" t="s">
        <v>1914</v>
      </c>
      <c r="F800" s="12" t="s">
        <v>1954</v>
      </c>
      <c r="G800" s="17">
        <v>1</v>
      </c>
      <c r="H800" s="20">
        <v>423.48</v>
      </c>
      <c r="I800" s="23">
        <v>0.18</v>
      </c>
      <c r="J800" s="25">
        <v>347.25360000000012</v>
      </c>
      <c r="K800" s="25" t="str">
        <f>VLOOKUP(C800,Table5[#All],8,0)</f>
        <v>Silver</v>
      </c>
      <c r="L800" s="13" t="str">
        <f>VLOOKUP(C800,Table5[#All],4,0)</f>
        <v>Male</v>
      </c>
      <c r="M800" s="12" t="str">
        <f>VLOOKUP(D800,Table2[#All],2,0)</f>
        <v>Women's Denim Jeans</v>
      </c>
      <c r="N800" s="12" t="str">
        <f>VLOOKUP(D800,Table2[#All],3)</f>
        <v>Clothing</v>
      </c>
      <c r="O800" s="12" t="str">
        <f>VLOOKUP(D800,Table2[#All],4,0)</f>
        <v>Bottoms</v>
      </c>
      <c r="P800" s="12" t="str">
        <f>VLOOKUP(D800,Table2[#All],5,0)</f>
        <v>Guerra-Hendrix</v>
      </c>
      <c r="Q800" s="12" t="str">
        <f>VLOOKUP(E800,Table6[#All],2,0)</f>
        <v>Moore, Padilla and Butler</v>
      </c>
      <c r="R800" s="12" t="str">
        <f>VLOOKUP(E800,Table6[#All],5,0)</f>
        <v>Flagship</v>
      </c>
      <c r="S800" s="12" t="str">
        <f>VLOOKUP(E800,Table6[#All],3,0)</f>
        <v>South</v>
      </c>
      <c r="T800" s="12" t="str">
        <f>VLOOKUP(E800,Table6[#All],4,0)</f>
        <v>East Johnstad</v>
      </c>
    </row>
    <row r="801" spans="1:20" x14ac:dyDescent="0.3">
      <c r="A801" s="11" t="s">
        <v>2759</v>
      </c>
      <c r="B801" s="12">
        <v>45213</v>
      </c>
      <c r="C801" s="12" t="s">
        <v>765</v>
      </c>
      <c r="D801" s="12" t="s">
        <v>1852</v>
      </c>
      <c r="E801" s="12" t="s">
        <v>1920</v>
      </c>
      <c r="F801" s="12" t="s">
        <v>1952</v>
      </c>
      <c r="G801" s="17">
        <v>4</v>
      </c>
      <c r="H801" s="20">
        <v>23.57</v>
      </c>
      <c r="I801" s="23">
        <v>0.1</v>
      </c>
      <c r="J801" s="25">
        <v>84.852000000000004</v>
      </c>
      <c r="K801" s="25" t="str">
        <f>VLOOKUP(C801,Table5[#All],8,0)</f>
        <v>Bronze</v>
      </c>
      <c r="L801" s="13" t="str">
        <f>VLOOKUP(C801,Table5[#All],4,0)</f>
        <v>Female</v>
      </c>
      <c r="M801" s="12" t="str">
        <f>VLOOKUP(D801,Table2[#All],2,0)</f>
        <v>Microwave Oven</v>
      </c>
      <c r="N801" s="12" t="str">
        <f>VLOOKUP(D801,Table2[#All],3)</f>
        <v>Home</v>
      </c>
      <c r="O801" s="12" t="str">
        <f>VLOOKUP(D801,Table2[#All],4,0)</f>
        <v>Appliances</v>
      </c>
      <c r="P801" s="12" t="str">
        <f>VLOOKUP(D801,Table2[#All],5,0)</f>
        <v>Green, Powell and Palmer</v>
      </c>
      <c r="Q801" s="12" t="str">
        <f>VLOOKUP(E801,Table6[#All],2,0)</f>
        <v>Aguirre-Keller</v>
      </c>
      <c r="R801" s="12" t="str">
        <f>VLOOKUP(E801,Table6[#All],5,0)</f>
        <v>Online</v>
      </c>
      <c r="S801" s="12" t="str">
        <f>VLOOKUP(E801,Table6[#All],3,0)</f>
        <v>South</v>
      </c>
      <c r="T801" s="12" t="str">
        <f>VLOOKUP(E801,Table6[#All],4,0)</f>
        <v>Lake Michael</v>
      </c>
    </row>
    <row r="802" spans="1:20" x14ac:dyDescent="0.3">
      <c r="A802" s="11" t="s">
        <v>2760</v>
      </c>
      <c r="B802" s="12">
        <v>45837</v>
      </c>
      <c r="C802" s="12" t="s">
        <v>1201</v>
      </c>
      <c r="D802" s="12" t="s">
        <v>1699</v>
      </c>
      <c r="E802" s="12" t="s">
        <v>1938</v>
      </c>
      <c r="F802" s="12" t="s">
        <v>1957</v>
      </c>
      <c r="G802" s="17">
        <v>2</v>
      </c>
      <c r="H802" s="20">
        <v>953.26</v>
      </c>
      <c r="I802" s="23">
        <v>0.1</v>
      </c>
      <c r="J802" s="25">
        <v>1715.8679999999999</v>
      </c>
      <c r="K802" s="25" t="str">
        <f>VLOOKUP(C802,Table5[#All],8,0)</f>
        <v>Silver</v>
      </c>
      <c r="L802" s="13" t="str">
        <f>VLOOKUP(C802,Table5[#All],4,0)</f>
        <v>Male</v>
      </c>
      <c r="M802" s="12" t="str">
        <f>VLOOKUP(D802,Table2[#All],2,0)</f>
        <v>Smart Home WiFi Camera</v>
      </c>
      <c r="N802" s="12" t="str">
        <f>VLOOKUP(D802,Table2[#All],3)</f>
        <v>Electronics</v>
      </c>
      <c r="O802" s="12" t="str">
        <f>VLOOKUP(D802,Table2[#All],4,0)</f>
        <v>Accessories</v>
      </c>
      <c r="P802" s="12" t="str">
        <f>VLOOKUP(D802,Table2[#All],5,0)</f>
        <v>Holmes LLC</v>
      </c>
      <c r="Q802" s="12" t="str">
        <f>VLOOKUP(E802,Table6[#All],2,0)</f>
        <v>Guerrero-Schmitt</v>
      </c>
      <c r="R802" s="12" t="str">
        <f>VLOOKUP(E802,Table6[#All],5,0)</f>
        <v>Flagship</v>
      </c>
      <c r="S802" s="12" t="str">
        <f>VLOOKUP(E802,Table6[#All],3,0)</f>
        <v>East</v>
      </c>
      <c r="T802" s="12" t="str">
        <f>VLOOKUP(E802,Table6[#All],4,0)</f>
        <v>East Stevechester</v>
      </c>
    </row>
    <row r="803" spans="1:20" x14ac:dyDescent="0.3">
      <c r="A803" s="11" t="s">
        <v>2761</v>
      </c>
      <c r="B803" s="12">
        <v>45277</v>
      </c>
      <c r="C803" s="12" t="s">
        <v>1099</v>
      </c>
      <c r="D803" s="12" t="s">
        <v>1795</v>
      </c>
      <c r="E803" s="12" t="s">
        <v>1907</v>
      </c>
      <c r="F803" s="12" t="s">
        <v>1957</v>
      </c>
      <c r="G803" s="17">
        <v>3</v>
      </c>
      <c r="H803" s="20">
        <v>405.13</v>
      </c>
      <c r="I803" s="23">
        <v>0.14000000000000001</v>
      </c>
      <c r="J803" s="25">
        <v>1045.2354</v>
      </c>
      <c r="K803" s="25" t="str">
        <f>VLOOKUP(C803,Table5[#All],8,0)</f>
        <v>Gold</v>
      </c>
      <c r="L803" s="13" t="str">
        <f>VLOOKUP(C803,Table5[#All],4,0)</f>
        <v>Female</v>
      </c>
      <c r="M803" s="12" t="str">
        <f>VLOOKUP(D803,Table2[#All],2,0)</f>
        <v>Shin Guards – Adult</v>
      </c>
      <c r="N803" s="12" t="str">
        <f>VLOOKUP(D803,Table2[#All],3)</f>
        <v>Sports</v>
      </c>
      <c r="O803" s="12" t="str">
        <f>VLOOKUP(D803,Table2[#All],4,0)</f>
        <v>Team Sports</v>
      </c>
      <c r="P803" s="12" t="str">
        <f>VLOOKUP(D803,Table2[#All],5,0)</f>
        <v>French Ltd</v>
      </c>
      <c r="Q803" s="12" t="str">
        <f>VLOOKUP(E803,Table6[#All],2,0)</f>
        <v>Martinez-Mullins</v>
      </c>
      <c r="R803" s="12" t="str">
        <f>VLOOKUP(E803,Table6[#All],5,0)</f>
        <v>Online</v>
      </c>
      <c r="S803" s="12" t="str">
        <f>VLOOKUP(E803,Table6[#All],3,0)</f>
        <v>South</v>
      </c>
      <c r="T803" s="12" t="str">
        <f>VLOOKUP(E803,Table6[#All],4,0)</f>
        <v>Williamsfurt</v>
      </c>
    </row>
    <row r="804" spans="1:20" x14ac:dyDescent="0.3">
      <c r="A804" s="11" t="s">
        <v>2762</v>
      </c>
      <c r="B804" s="12">
        <v>45248</v>
      </c>
      <c r="C804" s="12" t="s">
        <v>1075</v>
      </c>
      <c r="D804" s="12" t="s">
        <v>1560</v>
      </c>
      <c r="E804" s="12" t="s">
        <v>1897</v>
      </c>
      <c r="F804" s="12" t="s">
        <v>1954</v>
      </c>
      <c r="G804" s="17">
        <v>2</v>
      </c>
      <c r="H804" s="20">
        <v>333.83</v>
      </c>
      <c r="I804" s="23">
        <v>0.26</v>
      </c>
      <c r="J804" s="25">
        <v>494.0684</v>
      </c>
      <c r="K804" s="25" t="str">
        <f>VLOOKUP(C804,Table5[#All],8,0)</f>
        <v>Platinum</v>
      </c>
      <c r="L804" s="13" t="str">
        <f>VLOOKUP(C804,Table5[#All],4,0)</f>
        <v>Female</v>
      </c>
      <c r="M804" s="12" t="str">
        <f>VLOOKUP(D804,Table2[#All],2,0)</f>
        <v>Women's Casual Hoodie</v>
      </c>
      <c r="N804" s="12" t="str">
        <f>VLOOKUP(D804,Table2[#All],3)</f>
        <v>Sports</v>
      </c>
      <c r="O804" s="12" t="str">
        <f>VLOOKUP(D804,Table2[#All],4,0)</f>
        <v>Outerwear</v>
      </c>
      <c r="P804" s="12" t="str">
        <f>VLOOKUP(D804,Table2[#All],5,0)</f>
        <v>Sims Inc</v>
      </c>
      <c r="Q804" s="12" t="str">
        <f>VLOOKUP(E804,Table6[#All],2,0)</f>
        <v>Alexander Group</v>
      </c>
      <c r="R804" s="12" t="str">
        <f>VLOOKUP(E804,Table6[#All],5,0)</f>
        <v>Online</v>
      </c>
      <c r="S804" s="12" t="str">
        <f>VLOOKUP(E804,Table6[#All],3,0)</f>
        <v>South</v>
      </c>
      <c r="T804" s="12" t="str">
        <f>VLOOKUP(E804,Table6[#All],4,0)</f>
        <v>Port Sharon</v>
      </c>
    </row>
    <row r="805" spans="1:20" x14ac:dyDescent="0.3">
      <c r="A805" s="11" t="s">
        <v>2763</v>
      </c>
      <c r="B805" s="12">
        <v>45741</v>
      </c>
      <c r="C805" s="12" t="s">
        <v>1057</v>
      </c>
      <c r="D805" s="12" t="s">
        <v>1849</v>
      </c>
      <c r="E805" s="12" t="s">
        <v>1894</v>
      </c>
      <c r="F805" s="12" t="s">
        <v>1954</v>
      </c>
      <c r="G805" s="17">
        <v>2</v>
      </c>
      <c r="H805" s="20">
        <v>727.18</v>
      </c>
      <c r="I805" s="23">
        <v>0.22</v>
      </c>
      <c r="J805" s="25">
        <v>1134.4007999999999</v>
      </c>
      <c r="K805" s="25" t="str">
        <f>VLOOKUP(C805,Table5[#All],8,0)</f>
        <v>Gold</v>
      </c>
      <c r="L805" s="13" t="str">
        <f>VLOOKUP(C805,Table5[#All],4,0)</f>
        <v>Female</v>
      </c>
      <c r="M805" s="12" t="str">
        <f>VLOOKUP(D805,Table2[#All],2,0)</f>
        <v>Women's High Heels</v>
      </c>
      <c r="N805" s="12" t="str">
        <f>VLOOKUP(D805,Table2[#All],3)</f>
        <v>Clothing</v>
      </c>
      <c r="O805" s="12" t="str">
        <f>VLOOKUP(D805,Table2[#All],4,0)</f>
        <v>Footwear</v>
      </c>
      <c r="P805" s="12" t="str">
        <f>VLOOKUP(D805,Table2[#All],5,0)</f>
        <v>Smith-Charles</v>
      </c>
      <c r="Q805" s="12" t="str">
        <f>VLOOKUP(E805,Table6[#All],2,0)</f>
        <v>Johnson-Wright</v>
      </c>
      <c r="R805" s="12" t="str">
        <f>VLOOKUP(E805,Table6[#All],5,0)</f>
        <v>Outlet</v>
      </c>
      <c r="S805" s="12" t="str">
        <f>VLOOKUP(E805,Table6[#All],3,0)</f>
        <v>North</v>
      </c>
      <c r="T805" s="12" t="str">
        <f>VLOOKUP(E805,Table6[#All],4,0)</f>
        <v>Hoodberg</v>
      </c>
    </row>
    <row r="806" spans="1:20" x14ac:dyDescent="0.3">
      <c r="A806" s="11" t="s">
        <v>2764</v>
      </c>
      <c r="B806" s="12">
        <v>45778</v>
      </c>
      <c r="C806" s="12" t="s">
        <v>976</v>
      </c>
      <c r="D806" s="12" t="s">
        <v>1570</v>
      </c>
      <c r="E806" s="12" t="s">
        <v>1917</v>
      </c>
      <c r="F806" s="12" t="s">
        <v>1957</v>
      </c>
      <c r="G806" s="17">
        <v>2</v>
      </c>
      <c r="H806" s="20">
        <v>516.02</v>
      </c>
      <c r="I806" s="23">
        <v>0.19</v>
      </c>
      <c r="J806" s="25">
        <v>835.95240000000001</v>
      </c>
      <c r="K806" s="25" t="str">
        <f>VLOOKUP(C806,Table5[#All],8,0)</f>
        <v>Platinum</v>
      </c>
      <c r="L806" s="13" t="str">
        <f>VLOOKUP(C806,Table5[#All],4,0)</f>
        <v>Male</v>
      </c>
      <c r="M806" s="12" t="str">
        <f>VLOOKUP(D806,Table2[#All],2,0)</f>
        <v>Men's Leather Belt</v>
      </c>
      <c r="N806" s="12" t="str">
        <f>VLOOKUP(D806,Table2[#All],3)</f>
        <v>Beauty</v>
      </c>
      <c r="O806" s="12" t="str">
        <f>VLOOKUP(D806,Table2[#All],4,0)</f>
        <v>Accessories</v>
      </c>
      <c r="P806" s="12" t="str">
        <f>VLOOKUP(D806,Table2[#All],5,0)</f>
        <v>Baldwin, Garza and Gonzalez</v>
      </c>
      <c r="Q806" s="12" t="str">
        <f>VLOOKUP(E806,Table6[#All],2,0)</f>
        <v>Hill, Wagner and Ballard</v>
      </c>
      <c r="R806" s="12" t="str">
        <f>VLOOKUP(E806,Table6[#All],5,0)</f>
        <v>Online</v>
      </c>
      <c r="S806" s="12" t="str">
        <f>VLOOKUP(E806,Table6[#All],3,0)</f>
        <v>East</v>
      </c>
      <c r="T806" s="12" t="str">
        <f>VLOOKUP(E806,Table6[#All],4,0)</f>
        <v>East Davidville</v>
      </c>
    </row>
    <row r="807" spans="1:20" x14ac:dyDescent="0.3">
      <c r="A807" s="11" t="s">
        <v>2765</v>
      </c>
      <c r="B807" s="12">
        <v>45361</v>
      </c>
      <c r="C807" s="12" t="s">
        <v>942</v>
      </c>
      <c r="D807" s="12" t="s">
        <v>1699</v>
      </c>
      <c r="E807" s="12" t="s">
        <v>1920</v>
      </c>
      <c r="F807" s="12" t="s">
        <v>1952</v>
      </c>
      <c r="G807" s="17">
        <v>2</v>
      </c>
      <c r="H807" s="20">
        <v>705.61</v>
      </c>
      <c r="I807" s="23">
        <v>0.28000000000000003</v>
      </c>
      <c r="J807" s="25">
        <v>1016.0784</v>
      </c>
      <c r="K807" s="25" t="str">
        <f>VLOOKUP(C807,Table5[#All],8,0)</f>
        <v>Platinum</v>
      </c>
      <c r="L807" s="13" t="str">
        <f>VLOOKUP(C807,Table5[#All],4,0)</f>
        <v>Male</v>
      </c>
      <c r="M807" s="12" t="str">
        <f>VLOOKUP(D807,Table2[#All],2,0)</f>
        <v>Smart Home WiFi Camera</v>
      </c>
      <c r="N807" s="12" t="str">
        <f>VLOOKUP(D807,Table2[#All],3)</f>
        <v>Electronics</v>
      </c>
      <c r="O807" s="12" t="str">
        <f>VLOOKUP(D807,Table2[#All],4,0)</f>
        <v>Accessories</v>
      </c>
      <c r="P807" s="12" t="str">
        <f>VLOOKUP(D807,Table2[#All],5,0)</f>
        <v>Holmes LLC</v>
      </c>
      <c r="Q807" s="12" t="str">
        <f>VLOOKUP(E807,Table6[#All],2,0)</f>
        <v>Aguirre-Keller</v>
      </c>
      <c r="R807" s="12" t="str">
        <f>VLOOKUP(E807,Table6[#All],5,0)</f>
        <v>Online</v>
      </c>
      <c r="S807" s="12" t="str">
        <f>VLOOKUP(E807,Table6[#All],3,0)</f>
        <v>South</v>
      </c>
      <c r="T807" s="12" t="str">
        <f>VLOOKUP(E807,Table6[#All],4,0)</f>
        <v>Lake Michael</v>
      </c>
    </row>
    <row r="808" spans="1:20" x14ac:dyDescent="0.3">
      <c r="A808" s="11" t="s">
        <v>2766</v>
      </c>
      <c r="B808" s="12">
        <v>45414</v>
      </c>
      <c r="C808" s="12" t="s">
        <v>885</v>
      </c>
      <c r="D808" s="12" t="s">
        <v>1828</v>
      </c>
      <c r="E808" s="12" t="s">
        <v>1910</v>
      </c>
      <c r="F808" s="12" t="s">
        <v>1957</v>
      </c>
      <c r="G808" s="17">
        <v>3</v>
      </c>
      <c r="H808" s="20">
        <v>654.47</v>
      </c>
      <c r="I808" s="23">
        <v>0.18</v>
      </c>
      <c r="J808" s="25">
        <v>1609.9962</v>
      </c>
      <c r="K808" s="25" t="str">
        <f>VLOOKUP(C808,Table5[#All],8,0)</f>
        <v>Gold</v>
      </c>
      <c r="L808" s="13" t="str">
        <f>VLOOKUP(C808,Table5[#All],4,0)</f>
        <v>Male</v>
      </c>
      <c r="M808" s="12" t="str">
        <f>VLOOKUP(D808,Table2[#All],2,0)</f>
        <v>Wooden Bookshelf</v>
      </c>
      <c r="N808" s="12" t="str">
        <f>VLOOKUP(D808,Table2[#All],3)</f>
        <v>Home</v>
      </c>
      <c r="O808" s="12" t="str">
        <f>VLOOKUP(D808,Table2[#All],4,0)</f>
        <v>Furniture</v>
      </c>
      <c r="P808" s="12" t="str">
        <f>VLOOKUP(D808,Table2[#All],5,0)</f>
        <v>Collins-Stephenson</v>
      </c>
      <c r="Q808" s="12" t="str">
        <f>VLOOKUP(E808,Table6[#All],2,0)</f>
        <v>Bean, Jones and Park</v>
      </c>
      <c r="R808" s="12" t="str">
        <f>VLOOKUP(E808,Table6[#All],5,0)</f>
        <v>Online</v>
      </c>
      <c r="S808" s="12" t="str">
        <f>VLOOKUP(E808,Table6[#All],3,0)</f>
        <v>West</v>
      </c>
      <c r="T808" s="12" t="str">
        <f>VLOOKUP(E808,Table6[#All],4,0)</f>
        <v>Thompsonborough</v>
      </c>
    </row>
    <row r="809" spans="1:20" x14ac:dyDescent="0.3">
      <c r="A809" s="11" t="s">
        <v>2767</v>
      </c>
      <c r="B809" s="12">
        <v>45734</v>
      </c>
      <c r="C809" s="12" t="s">
        <v>574</v>
      </c>
      <c r="D809" s="12" t="s">
        <v>1840</v>
      </c>
      <c r="E809" s="12" t="s">
        <v>1929</v>
      </c>
      <c r="F809" s="12" t="s">
        <v>1952</v>
      </c>
      <c r="G809" s="17">
        <v>2</v>
      </c>
      <c r="H809" s="20">
        <v>315.27</v>
      </c>
      <c r="I809" s="23">
        <v>0.23</v>
      </c>
      <c r="J809" s="25">
        <v>485.51580000000001</v>
      </c>
      <c r="K809" s="25" t="str">
        <f>VLOOKUP(C809,Table5[#All],8,0)</f>
        <v>Platinum</v>
      </c>
      <c r="L809" s="13" t="str">
        <f>VLOOKUP(C809,Table5[#All],4,0)</f>
        <v>Female</v>
      </c>
      <c r="M809" s="12" t="str">
        <f>VLOOKUP(D809,Table2[#All],2,0)</f>
        <v>Sports Wrist Sweatbands</v>
      </c>
      <c r="N809" s="12" t="str">
        <f>VLOOKUP(D809,Table2[#All],3)</f>
        <v>Sports</v>
      </c>
      <c r="O809" s="12" t="str">
        <f>VLOOKUP(D809,Table2[#All],4,0)</f>
        <v>Accessories</v>
      </c>
      <c r="P809" s="12" t="str">
        <f>VLOOKUP(D809,Table2[#All],5,0)</f>
        <v>Olsen-Daniels</v>
      </c>
      <c r="Q809" s="12" t="str">
        <f>VLOOKUP(E809,Table6[#All],2,0)</f>
        <v>Shelton PLC</v>
      </c>
      <c r="R809" s="12" t="str">
        <f>VLOOKUP(E809,Table6[#All],5,0)</f>
        <v>Flagship</v>
      </c>
      <c r="S809" s="12" t="str">
        <f>VLOOKUP(E809,Table6[#All],3,0)</f>
        <v>North</v>
      </c>
      <c r="T809" s="12" t="str">
        <f>VLOOKUP(E809,Table6[#All],4,0)</f>
        <v>East Jenniferstad</v>
      </c>
    </row>
    <row r="810" spans="1:20" x14ac:dyDescent="0.3">
      <c r="A810" s="11" t="s">
        <v>2768</v>
      </c>
      <c r="B810" s="12">
        <v>45623</v>
      </c>
      <c r="C810" s="12" t="s">
        <v>728</v>
      </c>
      <c r="D810" s="12" t="s">
        <v>1654</v>
      </c>
      <c r="E810" s="12" t="s">
        <v>1889</v>
      </c>
      <c r="F810" s="12" t="s">
        <v>1952</v>
      </c>
      <c r="G810" s="17">
        <v>1</v>
      </c>
      <c r="H810" s="20">
        <v>974.47</v>
      </c>
      <c r="I810" s="23">
        <v>0.05</v>
      </c>
      <c r="J810" s="25">
        <v>925.74649999999997</v>
      </c>
      <c r="K810" s="25" t="str">
        <f>VLOOKUP(C810,Table5[#All],8,0)</f>
        <v>Platinum</v>
      </c>
      <c r="L810" s="13" t="str">
        <f>VLOOKUP(C810,Table5[#All],4,0)</f>
        <v>Male</v>
      </c>
      <c r="M810" s="12" t="str">
        <f>VLOOKUP(D810,Table2[#All],2,0)</f>
        <v>Sports Stopwatch Timer</v>
      </c>
      <c r="N810" s="12" t="str">
        <f>VLOOKUP(D810,Table2[#All],3)</f>
        <v>Sports</v>
      </c>
      <c r="O810" s="12" t="str">
        <f>VLOOKUP(D810,Table2[#All],4,0)</f>
        <v>Accessories</v>
      </c>
      <c r="P810" s="12" t="str">
        <f>VLOOKUP(D810,Table2[#All],5,0)</f>
        <v>Burns-Hansen</v>
      </c>
      <c r="Q810" s="12" t="str">
        <f>VLOOKUP(E810,Table6[#All],2,0)</f>
        <v>Black-Horn</v>
      </c>
      <c r="R810" s="12" t="str">
        <f>VLOOKUP(E810,Table6[#All],5,0)</f>
        <v>Outlet</v>
      </c>
      <c r="S810" s="12" t="str">
        <f>VLOOKUP(E810,Table6[#All],3,0)</f>
        <v>South</v>
      </c>
      <c r="T810" s="12" t="str">
        <f>VLOOKUP(E810,Table6[#All],4,0)</f>
        <v>North Nancyview</v>
      </c>
    </row>
    <row r="811" spans="1:20" x14ac:dyDescent="0.3">
      <c r="A811" s="11" t="s">
        <v>2769</v>
      </c>
      <c r="B811" s="12">
        <v>45340</v>
      </c>
      <c r="C811" s="12" t="s">
        <v>251</v>
      </c>
      <c r="D811" s="12" t="s">
        <v>1560</v>
      </c>
      <c r="E811" s="12" t="s">
        <v>1897</v>
      </c>
      <c r="F811" s="12" t="s">
        <v>1952</v>
      </c>
      <c r="G811" s="17">
        <v>2</v>
      </c>
      <c r="H811" s="20">
        <v>803.3</v>
      </c>
      <c r="I811" s="23">
        <v>0.17</v>
      </c>
      <c r="J811" s="25">
        <v>1333.4780000000001</v>
      </c>
      <c r="K811" s="25" t="str">
        <f>VLOOKUP(C811,Table5[#All],8,0)</f>
        <v>Silver</v>
      </c>
      <c r="L811" s="13" t="str">
        <f>VLOOKUP(C811,Table5[#All],4,0)</f>
        <v>Male</v>
      </c>
      <c r="M811" s="12" t="str">
        <f>VLOOKUP(D811,Table2[#All],2,0)</f>
        <v>Women's Casual Hoodie</v>
      </c>
      <c r="N811" s="12" t="str">
        <f>VLOOKUP(D811,Table2[#All],3)</f>
        <v>Sports</v>
      </c>
      <c r="O811" s="12" t="str">
        <f>VLOOKUP(D811,Table2[#All],4,0)</f>
        <v>Outerwear</v>
      </c>
      <c r="P811" s="12" t="str">
        <f>VLOOKUP(D811,Table2[#All],5,0)</f>
        <v>Sims Inc</v>
      </c>
      <c r="Q811" s="12" t="str">
        <f>VLOOKUP(E811,Table6[#All],2,0)</f>
        <v>Alexander Group</v>
      </c>
      <c r="R811" s="12" t="str">
        <f>VLOOKUP(E811,Table6[#All],5,0)</f>
        <v>Online</v>
      </c>
      <c r="S811" s="12" t="str">
        <f>VLOOKUP(E811,Table6[#All],3,0)</f>
        <v>South</v>
      </c>
      <c r="T811" s="12" t="str">
        <f>VLOOKUP(E811,Table6[#All],4,0)</f>
        <v>Port Sharon</v>
      </c>
    </row>
    <row r="812" spans="1:20" x14ac:dyDescent="0.3">
      <c r="A812" s="11" t="s">
        <v>2770</v>
      </c>
      <c r="B812" s="12">
        <v>45447</v>
      </c>
      <c r="C812" s="12" t="s">
        <v>66</v>
      </c>
      <c r="D812" s="12" t="s">
        <v>1560</v>
      </c>
      <c r="E812" s="12" t="s">
        <v>1917</v>
      </c>
      <c r="F812" s="12" t="s">
        <v>1957</v>
      </c>
      <c r="G812" s="17">
        <v>4</v>
      </c>
      <c r="H812" s="20">
        <v>863.87</v>
      </c>
      <c r="I812" s="23">
        <v>0.21</v>
      </c>
      <c r="J812" s="25">
        <v>2729.8292000000001</v>
      </c>
      <c r="K812" s="25" t="str">
        <f>VLOOKUP(C812,Table5[#All],8,0)</f>
        <v>Silver</v>
      </c>
      <c r="L812" s="13" t="str">
        <f>VLOOKUP(C812,Table5[#All],4,0)</f>
        <v>Female</v>
      </c>
      <c r="M812" s="12" t="str">
        <f>VLOOKUP(D812,Table2[#All],2,0)</f>
        <v>Women's Casual Hoodie</v>
      </c>
      <c r="N812" s="12" t="str">
        <f>VLOOKUP(D812,Table2[#All],3)</f>
        <v>Sports</v>
      </c>
      <c r="O812" s="12" t="str">
        <f>VLOOKUP(D812,Table2[#All],4,0)</f>
        <v>Outerwear</v>
      </c>
      <c r="P812" s="12" t="str">
        <f>VLOOKUP(D812,Table2[#All],5,0)</f>
        <v>Sims Inc</v>
      </c>
      <c r="Q812" s="12" t="str">
        <f>VLOOKUP(E812,Table6[#All],2,0)</f>
        <v>Hill, Wagner and Ballard</v>
      </c>
      <c r="R812" s="12" t="str">
        <f>VLOOKUP(E812,Table6[#All],5,0)</f>
        <v>Online</v>
      </c>
      <c r="S812" s="12" t="str">
        <f>VLOOKUP(E812,Table6[#All],3,0)</f>
        <v>East</v>
      </c>
      <c r="T812" s="12" t="str">
        <f>VLOOKUP(E812,Table6[#All],4,0)</f>
        <v>East Davidville</v>
      </c>
    </row>
    <row r="813" spans="1:20" x14ac:dyDescent="0.3">
      <c r="A813" s="11" t="s">
        <v>2771</v>
      </c>
      <c r="B813" s="12">
        <v>45513</v>
      </c>
      <c r="C813" s="12" t="s">
        <v>1456</v>
      </c>
      <c r="D813" s="12" t="s">
        <v>1816</v>
      </c>
      <c r="E813" s="12" t="s">
        <v>1938</v>
      </c>
      <c r="F813" s="12" t="s">
        <v>1952</v>
      </c>
      <c r="G813" s="17">
        <v>1</v>
      </c>
      <c r="H813" s="20">
        <v>450.11</v>
      </c>
      <c r="I813" s="23">
        <v>0.17</v>
      </c>
      <c r="J813" s="25">
        <v>373.59129999999999</v>
      </c>
      <c r="K813" s="25" t="str">
        <f>VLOOKUP(C813,Table5[#All],8,0)</f>
        <v>Gold</v>
      </c>
      <c r="L813" s="13" t="str">
        <f>VLOOKUP(C813,Table5[#All],4,0)</f>
        <v>Male</v>
      </c>
      <c r="M813" s="12" t="str">
        <f>VLOOKUP(D813,Table2[#All],2,0)</f>
        <v>Wall-Mounted Spice Rack</v>
      </c>
      <c r="N813" s="12" t="str">
        <f>VLOOKUP(D813,Table2[#All],3)</f>
        <v>Home</v>
      </c>
      <c r="O813" s="12" t="str">
        <f>VLOOKUP(D813,Table2[#All],4,0)</f>
        <v>Kitchen</v>
      </c>
      <c r="P813" s="12" t="str">
        <f>VLOOKUP(D813,Table2[#All],5,0)</f>
        <v>Allison Ltd</v>
      </c>
      <c r="Q813" s="12" t="str">
        <f>VLOOKUP(E813,Table6[#All],2,0)</f>
        <v>Guerrero-Schmitt</v>
      </c>
      <c r="R813" s="12" t="str">
        <f>VLOOKUP(E813,Table6[#All],5,0)</f>
        <v>Flagship</v>
      </c>
      <c r="S813" s="12" t="str">
        <f>VLOOKUP(E813,Table6[#All],3,0)</f>
        <v>East</v>
      </c>
      <c r="T813" s="12" t="str">
        <f>VLOOKUP(E813,Table6[#All],4,0)</f>
        <v>East Stevechester</v>
      </c>
    </row>
    <row r="814" spans="1:20" x14ac:dyDescent="0.3">
      <c r="A814" s="11" t="s">
        <v>2772</v>
      </c>
      <c r="B814" s="12">
        <v>45486</v>
      </c>
      <c r="C814" s="12" t="s">
        <v>750</v>
      </c>
      <c r="D814" s="12" t="s">
        <v>1779</v>
      </c>
      <c r="E814" s="12" t="s">
        <v>1925</v>
      </c>
      <c r="F814" s="12" t="s">
        <v>1957</v>
      </c>
      <c r="G814" s="17">
        <v>1</v>
      </c>
      <c r="H814" s="20">
        <v>289.82</v>
      </c>
      <c r="I814" s="23">
        <v>0.18</v>
      </c>
      <c r="J814" s="25">
        <v>237.6524</v>
      </c>
      <c r="K814" s="25" t="str">
        <f>VLOOKUP(C814,Table5[#All],8,0)</f>
        <v>Bronze</v>
      </c>
      <c r="L814" s="13" t="str">
        <f>VLOOKUP(C814,Table5[#All],4,0)</f>
        <v>Male</v>
      </c>
      <c r="M814" s="12" t="str">
        <f>VLOOKUP(D814,Table2[#All],2,0)</f>
        <v>Wooden Nightstand</v>
      </c>
      <c r="N814" s="12" t="str">
        <f>VLOOKUP(D814,Table2[#All],3)</f>
        <v>Home</v>
      </c>
      <c r="O814" s="12" t="str">
        <f>VLOOKUP(D814,Table2[#All],4,0)</f>
        <v>Furniture</v>
      </c>
      <c r="P814" s="12" t="str">
        <f>VLOOKUP(D814,Table2[#All],5,0)</f>
        <v>Wolfe, Ross and Hester</v>
      </c>
      <c r="Q814" s="12" t="str">
        <f>VLOOKUP(E814,Table6[#All],2,0)</f>
        <v>Gardner, Humphrey and Contreras</v>
      </c>
      <c r="R814" s="12" t="str">
        <f>VLOOKUP(E814,Table6[#All],5,0)</f>
        <v>Flagship</v>
      </c>
      <c r="S814" s="12" t="str">
        <f>VLOOKUP(E814,Table6[#All],3,0)</f>
        <v>East</v>
      </c>
      <c r="T814" s="12" t="str">
        <f>VLOOKUP(E814,Table6[#All],4,0)</f>
        <v>Johnsonville</v>
      </c>
    </row>
    <row r="815" spans="1:20" x14ac:dyDescent="0.3">
      <c r="A815" s="11" t="s">
        <v>2773</v>
      </c>
      <c r="B815" s="12">
        <v>45890</v>
      </c>
      <c r="C815" s="12" t="s">
        <v>1060</v>
      </c>
      <c r="D815" s="12" t="s">
        <v>1737</v>
      </c>
      <c r="E815" s="12" t="s">
        <v>1917</v>
      </c>
      <c r="F815" s="12" t="s">
        <v>1954</v>
      </c>
      <c r="G815" s="17">
        <v>4</v>
      </c>
      <c r="H815" s="20">
        <v>250.64</v>
      </c>
      <c r="I815" s="23">
        <v>0.1</v>
      </c>
      <c r="J815" s="25">
        <v>902.30399999999997</v>
      </c>
      <c r="K815" s="25" t="str">
        <f>VLOOKUP(C815,Table5[#All],8,0)</f>
        <v>Silver</v>
      </c>
      <c r="L815" s="13" t="str">
        <f>VLOOKUP(C815,Table5[#All],4,0)</f>
        <v>Female</v>
      </c>
      <c r="M815" s="12" t="str">
        <f>VLOOKUP(D815,Table2[#All],2,0)</f>
        <v>Sports Stopwatch Pro</v>
      </c>
      <c r="N815" s="12" t="str">
        <f>VLOOKUP(D815,Table2[#All],3)</f>
        <v>Sports</v>
      </c>
      <c r="O815" s="12" t="str">
        <f>VLOOKUP(D815,Table2[#All],4,0)</f>
        <v>Accessories</v>
      </c>
      <c r="P815" s="12" t="str">
        <f>VLOOKUP(D815,Table2[#All],5,0)</f>
        <v>Thompson-French</v>
      </c>
      <c r="Q815" s="12" t="str">
        <f>VLOOKUP(E815,Table6[#All],2,0)</f>
        <v>Hill, Wagner and Ballard</v>
      </c>
      <c r="R815" s="12" t="str">
        <f>VLOOKUP(E815,Table6[#All],5,0)</f>
        <v>Online</v>
      </c>
      <c r="S815" s="12" t="str">
        <f>VLOOKUP(E815,Table6[#All],3,0)</f>
        <v>East</v>
      </c>
      <c r="T815" s="12" t="str">
        <f>VLOOKUP(E815,Table6[#All],4,0)</f>
        <v>East Davidville</v>
      </c>
    </row>
    <row r="816" spans="1:20" x14ac:dyDescent="0.3">
      <c r="A816" s="11" t="s">
        <v>2774</v>
      </c>
      <c r="B816" s="12">
        <v>45876</v>
      </c>
      <c r="C816" s="12" t="s">
        <v>921</v>
      </c>
      <c r="D816" s="12" t="s">
        <v>1783</v>
      </c>
      <c r="E816" s="12" t="s">
        <v>1941</v>
      </c>
      <c r="F816" s="12" t="s">
        <v>1957</v>
      </c>
      <c r="G816" s="17">
        <v>4</v>
      </c>
      <c r="H816" s="20">
        <v>373.49</v>
      </c>
      <c r="I816" s="23">
        <v>0.16</v>
      </c>
      <c r="J816" s="25">
        <v>1254.9264000000001</v>
      </c>
      <c r="K816" s="25" t="str">
        <f>VLOOKUP(C816,Table5[#All],8,0)</f>
        <v>Gold</v>
      </c>
      <c r="L816" s="13" t="str">
        <f>VLOOKUP(C816,Table5[#All],4,0)</f>
        <v>Female</v>
      </c>
      <c r="M816" s="12" t="str">
        <f>VLOOKUP(D816,Table2[#All],2,0)</f>
        <v>Men's Sports Shorts</v>
      </c>
      <c r="N816" s="12" t="str">
        <f>VLOOKUP(D816,Table2[#All],3)</f>
        <v>Clothing</v>
      </c>
      <c r="O816" s="12" t="str">
        <f>VLOOKUP(D816,Table2[#All],4,0)</f>
        <v>Bottoms</v>
      </c>
      <c r="P816" s="12" t="str">
        <f>VLOOKUP(D816,Table2[#All],5,0)</f>
        <v>Fitzpatrick Ltd</v>
      </c>
      <c r="Q816" s="12" t="str">
        <f>VLOOKUP(E816,Table6[#All],2,0)</f>
        <v>Mann-Austin</v>
      </c>
      <c r="R816" s="12" t="str">
        <f>VLOOKUP(E816,Table6[#All],5,0)</f>
        <v>Online</v>
      </c>
      <c r="S816" s="12" t="str">
        <f>VLOOKUP(E816,Table6[#All],3,0)</f>
        <v>East</v>
      </c>
      <c r="T816" s="12" t="str">
        <f>VLOOKUP(E816,Table6[#All],4,0)</f>
        <v>Vasquezborough</v>
      </c>
    </row>
    <row r="817" spans="1:20" x14ac:dyDescent="0.3">
      <c r="A817" s="11" t="s">
        <v>2775</v>
      </c>
      <c r="B817" s="12">
        <v>45398</v>
      </c>
      <c r="C817" s="12" t="s">
        <v>248</v>
      </c>
      <c r="D817" s="12" t="s">
        <v>2054</v>
      </c>
      <c r="E817" s="12" t="s">
        <v>1914</v>
      </c>
      <c r="F817" s="12" t="s">
        <v>1954</v>
      </c>
      <c r="G817" s="17">
        <v>4</v>
      </c>
      <c r="H817" s="20">
        <v>348.91</v>
      </c>
      <c r="I817" s="23">
        <v>0.18</v>
      </c>
      <c r="J817" s="25">
        <v>1144.4248</v>
      </c>
      <c r="K817" s="25" t="str">
        <f>VLOOKUP(C817,Table5[#All],8,0)</f>
        <v>Silver</v>
      </c>
      <c r="L817" s="13" t="str">
        <f>VLOOKUP(C817,Table5[#All],4,0)</f>
        <v>Female</v>
      </c>
      <c r="M817" s="12" t="str">
        <f>VLOOKUP(D817,Table2[#All],2,0)</f>
        <v>Men's Running Jacket</v>
      </c>
      <c r="N817" s="12" t="str">
        <f>VLOOKUP(D817,Table2[#All],3)</f>
        <v>Home</v>
      </c>
      <c r="O817" s="12" t="str">
        <f>VLOOKUP(D817,Table2[#All],4,0)</f>
        <v>Outerwear</v>
      </c>
      <c r="P817" s="12" t="str">
        <f>VLOOKUP(D817,Table2[#All],5,0)</f>
        <v>Pineda Ltd</v>
      </c>
      <c r="Q817" s="12" t="str">
        <f>VLOOKUP(E817,Table6[#All],2,0)</f>
        <v>Moore, Padilla and Butler</v>
      </c>
      <c r="R817" s="12" t="str">
        <f>VLOOKUP(E817,Table6[#All],5,0)</f>
        <v>Flagship</v>
      </c>
      <c r="S817" s="12" t="str">
        <f>VLOOKUP(E817,Table6[#All],3,0)</f>
        <v>South</v>
      </c>
      <c r="T817" s="12" t="str">
        <f>VLOOKUP(E817,Table6[#All],4,0)</f>
        <v>East Johnstad</v>
      </c>
    </row>
    <row r="818" spans="1:20" x14ac:dyDescent="0.3">
      <c r="A818" s="11" t="s">
        <v>2776</v>
      </c>
      <c r="B818" s="12">
        <v>45390</v>
      </c>
      <c r="C818" s="12" t="s">
        <v>391</v>
      </c>
      <c r="D818" s="12" t="s">
        <v>1858</v>
      </c>
      <c r="E818" s="12" t="s">
        <v>1935</v>
      </c>
      <c r="F818" s="12" t="s">
        <v>1952</v>
      </c>
      <c r="G818" s="17">
        <v>4</v>
      </c>
      <c r="H818" s="20">
        <v>212.96</v>
      </c>
      <c r="I818" s="23">
        <v>0.17</v>
      </c>
      <c r="J818" s="25">
        <v>707.02719999999999</v>
      </c>
      <c r="K818" s="25" t="str">
        <f>VLOOKUP(C818,Table5[#All],8,0)</f>
        <v>Gold</v>
      </c>
      <c r="L818" s="13" t="str">
        <f>VLOOKUP(C818,Table5[#All],4,0)</f>
        <v>Female</v>
      </c>
      <c r="M818" s="12" t="str">
        <f>VLOOKUP(D818,Table2[#All],2,0)</f>
        <v>Vitamin E Body Lotion</v>
      </c>
      <c r="N818" s="12" t="str">
        <f>VLOOKUP(D818,Table2[#All],3)</f>
        <v>Beauty</v>
      </c>
      <c r="O818" s="12" t="str">
        <f>VLOOKUP(D818,Table2[#All],4,0)</f>
        <v>Skincare</v>
      </c>
      <c r="P818" s="12" t="str">
        <f>VLOOKUP(D818,Table2[#All],5,0)</f>
        <v>Hoffman-Williams</v>
      </c>
      <c r="Q818" s="12" t="str">
        <f>VLOOKUP(E818,Table6[#All],2,0)</f>
        <v>Holloway Ltd</v>
      </c>
      <c r="R818" s="12" t="str">
        <f>VLOOKUP(E818,Table6[#All],5,0)</f>
        <v>Flagship</v>
      </c>
      <c r="S818" s="12" t="str">
        <f>VLOOKUP(E818,Table6[#All],3,0)</f>
        <v>North</v>
      </c>
      <c r="T818" s="12" t="str">
        <f>VLOOKUP(E818,Table6[#All],4,0)</f>
        <v>Bensonhaven</v>
      </c>
    </row>
    <row r="819" spans="1:20" x14ac:dyDescent="0.3">
      <c r="A819" s="11" t="s">
        <v>2777</v>
      </c>
      <c r="B819" s="12">
        <v>45406</v>
      </c>
      <c r="C819" s="12" t="s">
        <v>632</v>
      </c>
      <c r="D819" s="12" t="s">
        <v>1651</v>
      </c>
      <c r="E819" s="12" t="s">
        <v>1941</v>
      </c>
      <c r="F819" s="12" t="s">
        <v>1957</v>
      </c>
      <c r="G819" s="17">
        <v>3</v>
      </c>
      <c r="H819" s="20">
        <v>871.34</v>
      </c>
      <c r="I819" s="23">
        <v>0.11</v>
      </c>
      <c r="J819" s="25">
        <v>2326.4778000000001</v>
      </c>
      <c r="K819" s="25" t="str">
        <f>VLOOKUP(C819,Table5[#All],8,0)</f>
        <v>Bronze</v>
      </c>
      <c r="L819" s="13" t="str">
        <f>VLOOKUP(C819,Table5[#All],4,0)</f>
        <v>Male</v>
      </c>
      <c r="M819" s="12" t="str">
        <f>VLOOKUP(D819,Table2[#All],2,0)</f>
        <v>Decorative Floor Vase</v>
      </c>
      <c r="N819" s="12" t="str">
        <f>VLOOKUP(D819,Table2[#All],3)</f>
        <v>Home</v>
      </c>
      <c r="O819" s="12" t="str">
        <f>VLOOKUP(D819,Table2[#All],4,0)</f>
        <v>Decor</v>
      </c>
      <c r="P819" s="12" t="str">
        <f>VLOOKUP(D819,Table2[#All],5,0)</f>
        <v>Khan, Jones and Paul</v>
      </c>
      <c r="Q819" s="12" t="str">
        <f>VLOOKUP(E819,Table6[#All],2,0)</f>
        <v>Mann-Austin</v>
      </c>
      <c r="R819" s="12" t="str">
        <f>VLOOKUP(E819,Table6[#All],5,0)</f>
        <v>Online</v>
      </c>
      <c r="S819" s="12" t="str">
        <f>VLOOKUP(E819,Table6[#All],3,0)</f>
        <v>East</v>
      </c>
      <c r="T819" s="12" t="str">
        <f>VLOOKUP(E819,Table6[#All],4,0)</f>
        <v>Vasquezborough</v>
      </c>
    </row>
    <row r="820" spans="1:20" x14ac:dyDescent="0.3">
      <c r="A820" s="11" t="s">
        <v>2778</v>
      </c>
      <c r="B820" s="12">
        <v>45844</v>
      </c>
      <c r="C820" s="12" t="s">
        <v>360</v>
      </c>
      <c r="D820" s="12" t="s">
        <v>1858</v>
      </c>
      <c r="E820" s="12" t="s">
        <v>1880</v>
      </c>
      <c r="F820" s="12" t="s">
        <v>1952</v>
      </c>
      <c r="G820" s="17">
        <v>2</v>
      </c>
      <c r="H820" s="20">
        <v>698.94</v>
      </c>
      <c r="I820" s="23">
        <v>0.06</v>
      </c>
      <c r="J820" s="25">
        <v>1314.0072</v>
      </c>
      <c r="K820" s="25" t="str">
        <f>VLOOKUP(C820,Table5[#All],8,0)</f>
        <v>Platinum</v>
      </c>
      <c r="L820" s="13" t="str">
        <f>VLOOKUP(C820,Table5[#All],4,0)</f>
        <v>Female</v>
      </c>
      <c r="M820" s="12" t="str">
        <f>VLOOKUP(D820,Table2[#All],2,0)</f>
        <v>Vitamin E Body Lotion</v>
      </c>
      <c r="N820" s="12" t="str">
        <f>VLOOKUP(D820,Table2[#All],3)</f>
        <v>Beauty</v>
      </c>
      <c r="O820" s="12" t="str">
        <f>VLOOKUP(D820,Table2[#All],4,0)</f>
        <v>Skincare</v>
      </c>
      <c r="P820" s="12" t="str">
        <f>VLOOKUP(D820,Table2[#All],5,0)</f>
        <v>Hoffman-Williams</v>
      </c>
      <c r="Q820" s="12" t="str">
        <f>VLOOKUP(E820,Table6[#All],2,0)</f>
        <v>Rivera-Warner</v>
      </c>
      <c r="R820" s="12" t="str">
        <f>VLOOKUP(E820,Table6[#All],5,0)</f>
        <v>Flagship</v>
      </c>
      <c r="S820" s="12" t="str">
        <f>VLOOKUP(E820,Table6[#All],3,0)</f>
        <v>East</v>
      </c>
      <c r="T820" s="12" t="str">
        <f>VLOOKUP(E820,Table6[#All],4,0)</f>
        <v>Washingtonfurt</v>
      </c>
    </row>
    <row r="821" spans="1:20" x14ac:dyDescent="0.3">
      <c r="A821" s="11" t="s">
        <v>2779</v>
      </c>
      <c r="B821" s="12">
        <v>45697</v>
      </c>
      <c r="C821" s="12" t="s">
        <v>1006</v>
      </c>
      <c r="D821" s="12" t="s">
        <v>1798</v>
      </c>
      <c r="E821" s="12" t="s">
        <v>1880</v>
      </c>
      <c r="F821" s="12" t="s">
        <v>1957</v>
      </c>
      <c r="G821" s="17">
        <v>1</v>
      </c>
      <c r="H821" s="20">
        <v>719.94</v>
      </c>
      <c r="I821" s="23">
        <v>0.23</v>
      </c>
      <c r="J821" s="25">
        <v>554.35380000000009</v>
      </c>
      <c r="K821" s="25" t="str">
        <f>VLOOKUP(C821,Table5[#All],8,0)</f>
        <v>Gold</v>
      </c>
      <c r="L821" s="13" t="str">
        <f>VLOOKUP(C821,Table5[#All],4,0)</f>
        <v>Male</v>
      </c>
      <c r="M821" s="12" t="str">
        <f>VLOOKUP(D821,Table2[#All],2,0)</f>
        <v>Bluetooth Car Audio System</v>
      </c>
      <c r="N821" s="12" t="str">
        <f>VLOOKUP(D821,Table2[#All],3)</f>
        <v>Electronics</v>
      </c>
      <c r="O821" s="12" t="str">
        <f>VLOOKUP(D821,Table2[#All],4,0)</f>
        <v>Audio</v>
      </c>
      <c r="P821" s="12" t="str">
        <f>VLOOKUP(D821,Table2[#All],5,0)</f>
        <v>Bruce-Bowen</v>
      </c>
      <c r="Q821" s="12" t="str">
        <f>VLOOKUP(E821,Table6[#All],2,0)</f>
        <v>Rivera-Warner</v>
      </c>
      <c r="R821" s="12" t="str">
        <f>VLOOKUP(E821,Table6[#All],5,0)</f>
        <v>Flagship</v>
      </c>
      <c r="S821" s="12" t="str">
        <f>VLOOKUP(E821,Table6[#All],3,0)</f>
        <v>East</v>
      </c>
      <c r="T821" s="12" t="str">
        <f>VLOOKUP(E821,Table6[#All],4,0)</f>
        <v>Washingtonfurt</v>
      </c>
    </row>
    <row r="822" spans="1:20" x14ac:dyDescent="0.3">
      <c r="A822" s="11" t="s">
        <v>2780</v>
      </c>
      <c r="B822" s="12">
        <v>45607</v>
      </c>
      <c r="C822" s="12" t="s">
        <v>38</v>
      </c>
      <c r="D822" s="12" t="s">
        <v>1654</v>
      </c>
      <c r="E822" s="12" t="s">
        <v>1897</v>
      </c>
      <c r="F822" s="12" t="s">
        <v>1954</v>
      </c>
      <c r="G822" s="17">
        <v>2</v>
      </c>
      <c r="H822" s="20">
        <v>278.16000000000003</v>
      </c>
      <c r="I822" s="23">
        <v>0.22</v>
      </c>
      <c r="J822" s="25">
        <v>433.92960000000011</v>
      </c>
      <c r="K822" s="25" t="str">
        <f>VLOOKUP(C822,Table5[#All],8,0)</f>
        <v>Platinum</v>
      </c>
      <c r="L822" s="13" t="str">
        <f>VLOOKUP(C822,Table5[#All],4,0)</f>
        <v>Female</v>
      </c>
      <c r="M822" s="12" t="str">
        <f>VLOOKUP(D822,Table2[#All],2,0)</f>
        <v>Sports Stopwatch Timer</v>
      </c>
      <c r="N822" s="12" t="str">
        <f>VLOOKUP(D822,Table2[#All],3)</f>
        <v>Sports</v>
      </c>
      <c r="O822" s="12" t="str">
        <f>VLOOKUP(D822,Table2[#All],4,0)</f>
        <v>Accessories</v>
      </c>
      <c r="P822" s="12" t="str">
        <f>VLOOKUP(D822,Table2[#All],5,0)</f>
        <v>Burns-Hansen</v>
      </c>
      <c r="Q822" s="12" t="str">
        <f>VLOOKUP(E822,Table6[#All],2,0)</f>
        <v>Alexander Group</v>
      </c>
      <c r="R822" s="12" t="str">
        <f>VLOOKUP(E822,Table6[#All],5,0)</f>
        <v>Online</v>
      </c>
      <c r="S822" s="12" t="str">
        <f>VLOOKUP(E822,Table6[#All],3,0)</f>
        <v>South</v>
      </c>
      <c r="T822" s="12" t="str">
        <f>VLOOKUP(E822,Table6[#All],4,0)</f>
        <v>Port Sharon</v>
      </c>
    </row>
    <row r="823" spans="1:20" x14ac:dyDescent="0.3">
      <c r="A823" s="11" t="s">
        <v>2781</v>
      </c>
      <c r="B823" s="12">
        <v>45307</v>
      </c>
      <c r="C823" s="12" t="s">
        <v>206</v>
      </c>
      <c r="D823" s="12" t="s">
        <v>1721</v>
      </c>
      <c r="E823" s="12" t="s">
        <v>1901</v>
      </c>
      <c r="F823" s="12" t="s">
        <v>1952</v>
      </c>
      <c r="G823" s="17">
        <v>1</v>
      </c>
      <c r="H823" s="20">
        <v>678.9</v>
      </c>
      <c r="I823" s="23">
        <v>0.17</v>
      </c>
      <c r="J823" s="25">
        <v>563.48699999999997</v>
      </c>
      <c r="K823" s="25" t="str">
        <f>VLOOKUP(C823,Table5[#All],8,0)</f>
        <v>Gold</v>
      </c>
      <c r="L823" s="13" t="str">
        <f>VLOOKUP(C823,Table5[#All],4,0)</f>
        <v>Female</v>
      </c>
      <c r="M823" s="12" t="str">
        <f>VLOOKUP(D823,Table2[#All],2,0)</f>
        <v>Men's Roll-On Perfume</v>
      </c>
      <c r="N823" s="12" t="str">
        <f>VLOOKUP(D823,Table2[#All],3)</f>
        <v>Beauty</v>
      </c>
      <c r="O823" s="12" t="str">
        <f>VLOOKUP(D823,Table2[#All],4,0)</f>
        <v>Fragrance</v>
      </c>
      <c r="P823" s="12" t="str">
        <f>VLOOKUP(D823,Table2[#All],5,0)</f>
        <v>Sullivan and Sons</v>
      </c>
      <c r="Q823" s="12" t="str">
        <f>VLOOKUP(E823,Table6[#All],2,0)</f>
        <v>Gray Ltd</v>
      </c>
      <c r="R823" s="12" t="str">
        <f>VLOOKUP(E823,Table6[#All],5,0)</f>
        <v>Outlet</v>
      </c>
      <c r="S823" s="12" t="str">
        <f>VLOOKUP(E823,Table6[#All],3,0)</f>
        <v>North</v>
      </c>
      <c r="T823" s="12" t="str">
        <f>VLOOKUP(E823,Table6[#All],4,0)</f>
        <v>New Michaelchester</v>
      </c>
    </row>
    <row r="824" spans="1:20" x14ac:dyDescent="0.3">
      <c r="A824" s="11" t="s">
        <v>2782</v>
      </c>
      <c r="B824" s="12">
        <v>45520</v>
      </c>
      <c r="C824" s="12" t="s">
        <v>74</v>
      </c>
      <c r="D824" s="12" t="s">
        <v>1645</v>
      </c>
      <c r="E824" s="12" t="s">
        <v>1929</v>
      </c>
      <c r="F824" s="12" t="s">
        <v>1952</v>
      </c>
      <c r="G824" s="17">
        <v>4</v>
      </c>
      <c r="H824" s="20">
        <v>94.13</v>
      </c>
      <c r="I824" s="23">
        <v>0.15</v>
      </c>
      <c r="J824" s="25">
        <v>320.04199999999997</v>
      </c>
      <c r="K824" s="25" t="str">
        <f>VLOOKUP(C824,Table5[#All],8,0)</f>
        <v>Platinum</v>
      </c>
      <c r="L824" s="13" t="str">
        <f>VLOOKUP(C824,Table5[#All],4,0)</f>
        <v>Female</v>
      </c>
      <c r="M824" s="12" t="str">
        <f>VLOOKUP(D824,Table2[#All],2,0)</f>
        <v>Women's Scarf Set</v>
      </c>
      <c r="N824" s="12" t="str">
        <f>VLOOKUP(D824,Table2[#All],3)</f>
        <v>Clothing</v>
      </c>
      <c r="O824" s="12" t="str">
        <f>VLOOKUP(D824,Table2[#All],4,0)</f>
        <v>Accessories</v>
      </c>
      <c r="P824" s="12" t="str">
        <f>VLOOKUP(D824,Table2[#All],5,0)</f>
        <v>Brown and Sons</v>
      </c>
      <c r="Q824" s="12" t="str">
        <f>VLOOKUP(E824,Table6[#All],2,0)</f>
        <v>Shelton PLC</v>
      </c>
      <c r="R824" s="12" t="str">
        <f>VLOOKUP(E824,Table6[#All],5,0)</f>
        <v>Flagship</v>
      </c>
      <c r="S824" s="12" t="str">
        <f>VLOOKUP(E824,Table6[#All],3,0)</f>
        <v>North</v>
      </c>
      <c r="T824" s="12" t="str">
        <f>VLOOKUP(E824,Table6[#All],4,0)</f>
        <v>East Jenniferstad</v>
      </c>
    </row>
    <row r="825" spans="1:20" x14ac:dyDescent="0.3">
      <c r="A825" s="11" t="s">
        <v>2783</v>
      </c>
      <c r="B825" s="12">
        <v>45933</v>
      </c>
      <c r="C825" s="12" t="s">
        <v>1376</v>
      </c>
      <c r="D825" s="12" t="s">
        <v>1705</v>
      </c>
      <c r="E825" s="12" t="s">
        <v>1885</v>
      </c>
      <c r="F825" s="12" t="s">
        <v>1954</v>
      </c>
      <c r="G825" s="17">
        <v>4</v>
      </c>
      <c r="H825" s="20">
        <v>415.02</v>
      </c>
      <c r="I825" s="23">
        <v>0.01</v>
      </c>
      <c r="J825" s="25">
        <v>1643.4792</v>
      </c>
      <c r="K825" s="25" t="str">
        <f>VLOOKUP(C825,Table5[#All],8,0)</f>
        <v>Silver</v>
      </c>
      <c r="L825" s="13" t="str">
        <f>VLOOKUP(C825,Table5[#All],4,0)</f>
        <v>Male</v>
      </c>
      <c r="M825" s="12" t="str">
        <f>VLOOKUP(D825,Table2[#All],2,0)</f>
        <v>Adjustable Jump Rope</v>
      </c>
      <c r="N825" s="12" t="str">
        <f>VLOOKUP(D825,Table2[#All],3)</f>
        <v>Sports</v>
      </c>
      <c r="O825" s="12" t="str">
        <f>VLOOKUP(D825,Table2[#All],4,0)</f>
        <v>Fitness</v>
      </c>
      <c r="P825" s="12" t="str">
        <f>VLOOKUP(D825,Table2[#All],5,0)</f>
        <v>Cox Inc</v>
      </c>
      <c r="Q825" s="12" t="str">
        <f>VLOOKUP(E825,Table6[#All],2,0)</f>
        <v>Martinez, Adkins and Johnson</v>
      </c>
      <c r="R825" s="12" t="str">
        <f>VLOOKUP(E825,Table6[#All],5,0)</f>
        <v>Flagship</v>
      </c>
      <c r="S825" s="12" t="str">
        <f>VLOOKUP(E825,Table6[#All],3,0)</f>
        <v>North</v>
      </c>
      <c r="T825" s="12" t="str">
        <f>VLOOKUP(E825,Table6[#All],4,0)</f>
        <v>Danielmouth</v>
      </c>
    </row>
    <row r="826" spans="1:20" x14ac:dyDescent="0.3">
      <c r="A826" s="11" t="s">
        <v>2784</v>
      </c>
      <c r="B826" s="12">
        <v>45841</v>
      </c>
      <c r="C826" s="12" t="s">
        <v>199</v>
      </c>
      <c r="D826" s="12" t="s">
        <v>1597</v>
      </c>
      <c r="E826" s="12" t="s">
        <v>1897</v>
      </c>
      <c r="F826" s="12" t="s">
        <v>1952</v>
      </c>
      <c r="G826" s="17">
        <v>4</v>
      </c>
      <c r="H826" s="20">
        <v>780.07</v>
      </c>
      <c r="I826" s="23">
        <v>0.03</v>
      </c>
      <c r="J826" s="25">
        <v>3026.6716000000001</v>
      </c>
      <c r="K826" s="25" t="str">
        <f>VLOOKUP(C826,Table5[#All],8,0)</f>
        <v>Gold</v>
      </c>
      <c r="L826" s="13" t="str">
        <f>VLOOKUP(C826,Table5[#All],4,0)</f>
        <v>Female</v>
      </c>
      <c r="M826" s="12" t="str">
        <f>VLOOKUP(D826,Table2[#All],2,0)</f>
        <v>HD Smart TV Stick</v>
      </c>
      <c r="N826" s="12" t="str">
        <f>VLOOKUP(D826,Table2[#All],3)</f>
        <v>Electronics</v>
      </c>
      <c r="O826" s="12" t="str">
        <f>VLOOKUP(D826,Table2[#All],4,0)</f>
        <v>Accessories</v>
      </c>
      <c r="P826" s="12" t="str">
        <f>VLOOKUP(D826,Table2[#All],5,0)</f>
        <v>Gibson, Hobbs and Weaver</v>
      </c>
      <c r="Q826" s="12" t="str">
        <f>VLOOKUP(E826,Table6[#All],2,0)</f>
        <v>Alexander Group</v>
      </c>
      <c r="R826" s="12" t="str">
        <f>VLOOKUP(E826,Table6[#All],5,0)</f>
        <v>Online</v>
      </c>
      <c r="S826" s="12" t="str">
        <f>VLOOKUP(E826,Table6[#All],3,0)</f>
        <v>South</v>
      </c>
      <c r="T826" s="12" t="str">
        <f>VLOOKUP(E826,Table6[#All],4,0)</f>
        <v>Port Sharon</v>
      </c>
    </row>
    <row r="827" spans="1:20" x14ac:dyDescent="0.3">
      <c r="A827" s="11" t="s">
        <v>2785</v>
      </c>
      <c r="B827" s="12">
        <v>45877</v>
      </c>
      <c r="C827" s="12" t="s">
        <v>1339</v>
      </c>
      <c r="D827" s="12" t="s">
        <v>1682</v>
      </c>
      <c r="E827" s="12" t="s">
        <v>1929</v>
      </c>
      <c r="F827" s="12" t="s">
        <v>1952</v>
      </c>
      <c r="G827" s="17">
        <v>4</v>
      </c>
      <c r="H827" s="20">
        <v>184.57</v>
      </c>
      <c r="I827" s="23">
        <v>0.28000000000000003</v>
      </c>
      <c r="J827" s="25">
        <v>531.5616</v>
      </c>
      <c r="K827" s="25" t="str">
        <f>VLOOKUP(C827,Table5[#All],8,0)</f>
        <v>Bronze</v>
      </c>
      <c r="L827" s="13" t="str">
        <f>VLOOKUP(C827,Table5[#All],4,0)</f>
        <v>Female</v>
      </c>
      <c r="M827" s="12" t="str">
        <f>VLOOKUP(D827,Table2[#All],2,0)</f>
        <v>Men's Casual Sneakers</v>
      </c>
      <c r="N827" s="12" t="str">
        <f>VLOOKUP(D827,Table2[#All],3)</f>
        <v>Clothing</v>
      </c>
      <c r="O827" s="12" t="str">
        <f>VLOOKUP(D827,Table2[#All],4,0)</f>
        <v>Footwear</v>
      </c>
      <c r="P827" s="12" t="str">
        <f>VLOOKUP(D827,Table2[#All],5,0)</f>
        <v>Hogan-Lee</v>
      </c>
      <c r="Q827" s="12" t="str">
        <f>VLOOKUP(E827,Table6[#All],2,0)</f>
        <v>Shelton PLC</v>
      </c>
      <c r="R827" s="12" t="str">
        <f>VLOOKUP(E827,Table6[#All],5,0)</f>
        <v>Flagship</v>
      </c>
      <c r="S827" s="12" t="str">
        <f>VLOOKUP(E827,Table6[#All],3,0)</f>
        <v>North</v>
      </c>
      <c r="T827" s="12" t="str">
        <f>VLOOKUP(E827,Table6[#All],4,0)</f>
        <v>East Jenniferstad</v>
      </c>
    </row>
    <row r="828" spans="1:20" x14ac:dyDescent="0.3">
      <c r="A828" s="11" t="s">
        <v>2786</v>
      </c>
      <c r="B828" s="12">
        <v>45532</v>
      </c>
      <c r="C828" s="12" t="s">
        <v>921</v>
      </c>
      <c r="D828" s="12" t="s">
        <v>1770</v>
      </c>
      <c r="E828" s="12" t="s">
        <v>1897</v>
      </c>
      <c r="F828" s="12" t="s">
        <v>1954</v>
      </c>
      <c r="G828" s="17">
        <v>4</v>
      </c>
      <c r="H828" s="20">
        <v>277.58</v>
      </c>
      <c r="I828" s="23">
        <v>0.22</v>
      </c>
      <c r="J828" s="25">
        <v>866.04959999999994</v>
      </c>
      <c r="K828" s="25" t="str">
        <f>VLOOKUP(C828,Table5[#All],8,0)</f>
        <v>Gold</v>
      </c>
      <c r="L828" s="13" t="str">
        <f>VLOOKUP(C828,Table5[#All],4,0)</f>
        <v>Female</v>
      </c>
      <c r="M828" s="12" t="str">
        <f>VLOOKUP(D828,Table2[#All],2,0)</f>
        <v>Adjustable Dumbbells 20kg</v>
      </c>
      <c r="N828" s="12" t="str">
        <f>VLOOKUP(D828,Table2[#All],3)</f>
        <v>Sports</v>
      </c>
      <c r="O828" s="12" t="str">
        <f>VLOOKUP(D828,Table2[#All],4,0)</f>
        <v>Fitness</v>
      </c>
      <c r="P828" s="12" t="str">
        <f>VLOOKUP(D828,Table2[#All],5,0)</f>
        <v>Montgomery, Benton and Miller</v>
      </c>
      <c r="Q828" s="12" t="str">
        <f>VLOOKUP(E828,Table6[#All],2,0)</f>
        <v>Alexander Group</v>
      </c>
      <c r="R828" s="12" t="str">
        <f>VLOOKUP(E828,Table6[#All],5,0)</f>
        <v>Online</v>
      </c>
      <c r="S828" s="12" t="str">
        <f>VLOOKUP(E828,Table6[#All],3,0)</f>
        <v>South</v>
      </c>
      <c r="T828" s="12" t="str">
        <f>VLOOKUP(E828,Table6[#All],4,0)</f>
        <v>Port Sharon</v>
      </c>
    </row>
    <row r="829" spans="1:20" x14ac:dyDescent="0.3">
      <c r="A829" s="11" t="s">
        <v>2787</v>
      </c>
      <c r="B829" s="12">
        <v>45734</v>
      </c>
      <c r="C829" s="12" t="s">
        <v>373</v>
      </c>
      <c r="D829" s="12" t="s">
        <v>1663</v>
      </c>
      <c r="E829" s="12" t="s">
        <v>1894</v>
      </c>
      <c r="F829" s="12" t="s">
        <v>1952</v>
      </c>
      <c r="G829" s="17">
        <v>1</v>
      </c>
      <c r="H829" s="20">
        <v>36.799999999999997</v>
      </c>
      <c r="I829" s="23">
        <v>0.18</v>
      </c>
      <c r="J829" s="25">
        <v>30.175999999999998</v>
      </c>
      <c r="K829" s="25" t="str">
        <f>VLOOKUP(C829,Table5[#All],8,0)</f>
        <v>Silver</v>
      </c>
      <c r="L829" s="13" t="str">
        <f>VLOOKUP(C829,Table5[#All],4,0)</f>
        <v>Male</v>
      </c>
      <c r="M829" s="12" t="str">
        <f>VLOOKUP(D829,Table2[#All],2,0)</f>
        <v>Basketball</v>
      </c>
      <c r="N829" s="12" t="str">
        <f>VLOOKUP(D829,Table2[#All],3)</f>
        <v>Sports</v>
      </c>
      <c r="O829" s="12" t="str">
        <f>VLOOKUP(D829,Table2[#All],4,0)</f>
        <v>Team Sports</v>
      </c>
      <c r="P829" s="12" t="str">
        <f>VLOOKUP(D829,Table2[#All],5,0)</f>
        <v>Nolan-Snow</v>
      </c>
      <c r="Q829" s="12" t="str">
        <f>VLOOKUP(E829,Table6[#All],2,0)</f>
        <v>Johnson-Wright</v>
      </c>
      <c r="R829" s="12" t="str">
        <f>VLOOKUP(E829,Table6[#All],5,0)</f>
        <v>Outlet</v>
      </c>
      <c r="S829" s="12" t="str">
        <f>VLOOKUP(E829,Table6[#All],3,0)</f>
        <v>North</v>
      </c>
      <c r="T829" s="12" t="str">
        <f>VLOOKUP(E829,Table6[#All],4,0)</f>
        <v>Hoodberg</v>
      </c>
    </row>
    <row r="830" spans="1:20" x14ac:dyDescent="0.3">
      <c r="A830" s="11" t="s">
        <v>2788</v>
      </c>
      <c r="B830" s="12">
        <v>45809</v>
      </c>
      <c r="C830" s="12" t="s">
        <v>1126</v>
      </c>
      <c r="D830" s="12" t="s">
        <v>1840</v>
      </c>
      <c r="E830" s="12" t="s">
        <v>1904</v>
      </c>
      <c r="F830" s="12" t="s">
        <v>1952</v>
      </c>
      <c r="G830" s="17">
        <v>1</v>
      </c>
      <c r="H830" s="20">
        <v>539.37</v>
      </c>
      <c r="I830" s="23">
        <v>0.14000000000000001</v>
      </c>
      <c r="J830" s="25">
        <v>463.85820000000001</v>
      </c>
      <c r="K830" s="25" t="str">
        <f>VLOOKUP(C830,Table5[#All],8,0)</f>
        <v>Bronze</v>
      </c>
      <c r="L830" s="13" t="str">
        <f>VLOOKUP(C830,Table5[#All],4,0)</f>
        <v>Male</v>
      </c>
      <c r="M830" s="12" t="str">
        <f>VLOOKUP(D830,Table2[#All],2,0)</f>
        <v>Sports Wrist Sweatbands</v>
      </c>
      <c r="N830" s="12" t="str">
        <f>VLOOKUP(D830,Table2[#All],3)</f>
        <v>Sports</v>
      </c>
      <c r="O830" s="12" t="str">
        <f>VLOOKUP(D830,Table2[#All],4,0)</f>
        <v>Accessories</v>
      </c>
      <c r="P830" s="12" t="str">
        <f>VLOOKUP(D830,Table2[#All],5,0)</f>
        <v>Olsen-Daniels</v>
      </c>
      <c r="Q830" s="12" t="str">
        <f>VLOOKUP(E830,Table6[#All],2,0)</f>
        <v>Benson-Elliott</v>
      </c>
      <c r="R830" s="12" t="str">
        <f>VLOOKUP(E830,Table6[#All],5,0)</f>
        <v>Online</v>
      </c>
      <c r="S830" s="12" t="str">
        <f>VLOOKUP(E830,Table6[#All],3,0)</f>
        <v>East</v>
      </c>
      <c r="T830" s="12" t="str">
        <f>VLOOKUP(E830,Table6[#All],4,0)</f>
        <v>Port Josephberg</v>
      </c>
    </row>
    <row r="831" spans="1:20" x14ac:dyDescent="0.3">
      <c r="A831" s="11" t="s">
        <v>2789</v>
      </c>
      <c r="B831" s="12">
        <v>45760</v>
      </c>
      <c r="C831" s="12" t="s">
        <v>325</v>
      </c>
      <c r="D831" s="12" t="s">
        <v>1628</v>
      </c>
      <c r="E831" s="12" t="s">
        <v>1938</v>
      </c>
      <c r="F831" s="12" t="s">
        <v>1954</v>
      </c>
      <c r="G831" s="17">
        <v>1</v>
      </c>
      <c r="H831" s="20">
        <v>27.83</v>
      </c>
      <c r="I831" s="23">
        <v>0.3</v>
      </c>
      <c r="J831" s="25">
        <v>19.481000000000002</v>
      </c>
      <c r="K831" s="25" t="str">
        <f>VLOOKUP(C831,Table5[#All],8,0)</f>
        <v>Platinum</v>
      </c>
      <c r="L831" s="13" t="str">
        <f>VLOOKUP(C831,Table5[#All],4,0)</f>
        <v>Male</v>
      </c>
      <c r="M831" s="12" t="str">
        <f>VLOOKUP(D831,Table2[#All],2,0)</f>
        <v>Outdoor Sports Water Bottle</v>
      </c>
      <c r="N831" s="12" t="str">
        <f>VLOOKUP(D831,Table2[#All],3)</f>
        <v>Sports</v>
      </c>
      <c r="O831" s="12" t="str">
        <f>VLOOKUP(D831,Table2[#All],4,0)</f>
        <v>Accessories</v>
      </c>
      <c r="P831" s="12" t="str">
        <f>VLOOKUP(D831,Table2[#All],5,0)</f>
        <v>Soto-Ellis</v>
      </c>
      <c r="Q831" s="12" t="str">
        <f>VLOOKUP(E831,Table6[#All],2,0)</f>
        <v>Guerrero-Schmitt</v>
      </c>
      <c r="R831" s="12" t="str">
        <f>VLOOKUP(E831,Table6[#All],5,0)</f>
        <v>Flagship</v>
      </c>
      <c r="S831" s="12" t="str">
        <f>VLOOKUP(E831,Table6[#All],3,0)</f>
        <v>East</v>
      </c>
      <c r="T831" s="12" t="str">
        <f>VLOOKUP(E831,Table6[#All],4,0)</f>
        <v>East Stevechester</v>
      </c>
    </row>
    <row r="832" spans="1:20" x14ac:dyDescent="0.3">
      <c r="A832" s="11" t="s">
        <v>2790</v>
      </c>
      <c r="B832" s="12">
        <v>45456</v>
      </c>
      <c r="C832" s="12" t="s">
        <v>909</v>
      </c>
      <c r="D832" s="12" t="s">
        <v>1786</v>
      </c>
      <c r="E832" s="12" t="s">
        <v>1897</v>
      </c>
      <c r="F832" s="12" t="s">
        <v>1957</v>
      </c>
      <c r="G832" s="17">
        <v>3</v>
      </c>
      <c r="H832" s="20">
        <v>698.72</v>
      </c>
      <c r="I832" s="23">
        <v>0.28000000000000003</v>
      </c>
      <c r="J832" s="25">
        <v>1509.2352000000001</v>
      </c>
      <c r="K832" s="25" t="str">
        <f>VLOOKUP(C832,Table5[#All],8,0)</f>
        <v>Silver</v>
      </c>
      <c r="L832" s="13" t="str">
        <f>VLOOKUP(C832,Table5[#All],4,0)</f>
        <v>Female</v>
      </c>
      <c r="M832" s="12" t="str">
        <f>VLOOKUP(D832,Table2[#All],2,0)</f>
        <v>Kitchen Storage Rack</v>
      </c>
      <c r="N832" s="12" t="str">
        <f>VLOOKUP(D832,Table2[#All],3)</f>
        <v>Home</v>
      </c>
      <c r="O832" s="12" t="str">
        <f>VLOOKUP(D832,Table2[#All],4,0)</f>
        <v>Storage</v>
      </c>
      <c r="P832" s="12" t="str">
        <f>VLOOKUP(D832,Table2[#All],5,0)</f>
        <v>Duran Group</v>
      </c>
      <c r="Q832" s="12" t="str">
        <f>VLOOKUP(E832,Table6[#All],2,0)</f>
        <v>Alexander Group</v>
      </c>
      <c r="R832" s="12" t="str">
        <f>VLOOKUP(E832,Table6[#All],5,0)</f>
        <v>Online</v>
      </c>
      <c r="S832" s="12" t="str">
        <f>VLOOKUP(E832,Table6[#All],3,0)</f>
        <v>South</v>
      </c>
      <c r="T832" s="12" t="str">
        <f>VLOOKUP(E832,Table6[#All],4,0)</f>
        <v>Port Sharon</v>
      </c>
    </row>
    <row r="833" spans="1:20" x14ac:dyDescent="0.3">
      <c r="A833" s="11" t="s">
        <v>2791</v>
      </c>
      <c r="B833" s="12">
        <v>45698</v>
      </c>
      <c r="C833" s="12" t="s">
        <v>62</v>
      </c>
      <c r="D833" s="12" t="s">
        <v>1804</v>
      </c>
      <c r="E833" s="12" t="s">
        <v>1925</v>
      </c>
      <c r="F833" s="12" t="s">
        <v>1957</v>
      </c>
      <c r="G833" s="17">
        <v>4</v>
      </c>
      <c r="H833" s="20">
        <v>528.23</v>
      </c>
      <c r="I833" s="23">
        <v>0.15</v>
      </c>
      <c r="J833" s="25">
        <v>1795.982</v>
      </c>
      <c r="K833" s="25" t="str">
        <f>VLOOKUP(C833,Table5[#All],8,0)</f>
        <v>Platinum</v>
      </c>
      <c r="L833" s="13" t="str">
        <f>VLOOKUP(C833,Table5[#All],4,0)</f>
        <v>Female</v>
      </c>
      <c r="M833" s="12" t="str">
        <f>VLOOKUP(D833,Table2[#All],2,0)</f>
        <v>Wireless Mouse</v>
      </c>
      <c r="N833" s="12" t="str">
        <f>VLOOKUP(D833,Table2[#All],3)</f>
        <v>Electronics</v>
      </c>
      <c r="O833" s="12" t="str">
        <f>VLOOKUP(D833,Table2[#All],4,0)</f>
        <v>Computer</v>
      </c>
      <c r="P833" s="12" t="str">
        <f>VLOOKUP(D833,Table2[#All],5,0)</f>
        <v>Larson Ltd</v>
      </c>
      <c r="Q833" s="12" t="str">
        <f>VLOOKUP(E833,Table6[#All],2,0)</f>
        <v>Gardner, Humphrey and Contreras</v>
      </c>
      <c r="R833" s="12" t="str">
        <f>VLOOKUP(E833,Table6[#All],5,0)</f>
        <v>Flagship</v>
      </c>
      <c r="S833" s="12" t="str">
        <f>VLOOKUP(E833,Table6[#All],3,0)</f>
        <v>East</v>
      </c>
      <c r="T833" s="12" t="str">
        <f>VLOOKUP(E833,Table6[#All],4,0)</f>
        <v>Johnsonville</v>
      </c>
    </row>
    <row r="834" spans="1:20" x14ac:dyDescent="0.3">
      <c r="A834" s="11" t="s">
        <v>2792</v>
      </c>
      <c r="B834" s="12">
        <v>45548</v>
      </c>
      <c r="C834" s="12" t="s">
        <v>1521</v>
      </c>
      <c r="D834" s="12" t="s">
        <v>1711</v>
      </c>
      <c r="E834" s="12" t="s">
        <v>1932</v>
      </c>
      <c r="F834" s="12" t="s">
        <v>1954</v>
      </c>
      <c r="G834" s="17">
        <v>2</v>
      </c>
      <c r="H834" s="20">
        <v>780.9</v>
      </c>
      <c r="I834" s="23">
        <v>0.24</v>
      </c>
      <c r="J834" s="25">
        <v>1186.9680000000001</v>
      </c>
      <c r="K834" s="25" t="str">
        <f>VLOOKUP(C834,Table5[#All],8,0)</f>
        <v>Platinum</v>
      </c>
      <c r="L834" s="13" t="str">
        <f>VLOOKUP(C834,Table5[#All],4,0)</f>
        <v>Female</v>
      </c>
      <c r="M834" s="12" t="str">
        <f>VLOOKUP(D834,Table2[#All],2,0)</f>
        <v>Men's Winter Jacket</v>
      </c>
      <c r="N834" s="12" t="str">
        <f>VLOOKUP(D834,Table2[#All],3)</f>
        <v>Clothing</v>
      </c>
      <c r="O834" s="12" t="str">
        <f>VLOOKUP(D834,Table2[#All],4,0)</f>
        <v>Outerwear</v>
      </c>
      <c r="P834" s="12" t="str">
        <f>VLOOKUP(D834,Table2[#All],5,0)</f>
        <v>Kelly, Smith and Perez</v>
      </c>
      <c r="Q834" s="12" t="str">
        <f>VLOOKUP(E834,Table6[#All],2,0)</f>
        <v>Frederick-Wright</v>
      </c>
      <c r="R834" s="12" t="str">
        <f>VLOOKUP(E834,Table6[#All],5,0)</f>
        <v>Flagship</v>
      </c>
      <c r="S834" s="12" t="str">
        <f>VLOOKUP(E834,Table6[#All],3,0)</f>
        <v>West</v>
      </c>
      <c r="T834" s="12" t="str">
        <f>VLOOKUP(E834,Table6[#All],4,0)</f>
        <v>New Jimmymouth</v>
      </c>
    </row>
    <row r="835" spans="1:20" x14ac:dyDescent="0.3">
      <c r="A835" s="11" t="s">
        <v>2793</v>
      </c>
      <c r="B835" s="12">
        <v>45236</v>
      </c>
      <c r="C835" s="12" t="s">
        <v>602</v>
      </c>
      <c r="D835" s="12" t="s">
        <v>1631</v>
      </c>
      <c r="E835" s="12" t="s">
        <v>1927</v>
      </c>
      <c r="F835" s="12" t="s">
        <v>1957</v>
      </c>
      <c r="G835" s="17">
        <v>1</v>
      </c>
      <c r="H835" s="20">
        <v>977.97</v>
      </c>
      <c r="I835" s="23">
        <v>0.06</v>
      </c>
      <c r="J835" s="25">
        <v>919.29179999999997</v>
      </c>
      <c r="K835" s="25" t="str">
        <f>VLOOKUP(C835,Table5[#All],8,0)</f>
        <v>Bronze</v>
      </c>
      <c r="L835" s="13" t="str">
        <f>VLOOKUP(C835,Table5[#All],4,0)</f>
        <v>Male</v>
      </c>
      <c r="M835" s="12" t="str">
        <f>VLOOKUP(D835,Table2[#All],2,0)</f>
        <v>Multi-Purpose Storage Box</v>
      </c>
      <c r="N835" s="12" t="str">
        <f>VLOOKUP(D835,Table2[#All],3)</f>
        <v>Home</v>
      </c>
      <c r="O835" s="12" t="str">
        <f>VLOOKUP(D835,Table2[#All],4,0)</f>
        <v>Storage</v>
      </c>
      <c r="P835" s="12" t="str">
        <f>VLOOKUP(D835,Table2[#All],5,0)</f>
        <v>Gardner-Montes</v>
      </c>
      <c r="Q835" s="12" t="str">
        <f>VLOOKUP(E835,Table6[#All],2,0)</f>
        <v>Mcdonald Inc</v>
      </c>
      <c r="R835" s="12" t="str">
        <f>VLOOKUP(E835,Table6[#All],5,0)</f>
        <v>Outlet</v>
      </c>
      <c r="S835" s="12" t="str">
        <f>VLOOKUP(E835,Table6[#All],3,0)</f>
        <v>South</v>
      </c>
      <c r="T835" s="12" t="str">
        <f>VLOOKUP(E835,Table6[#All],4,0)</f>
        <v>Christopherland</v>
      </c>
    </row>
    <row r="836" spans="1:20" x14ac:dyDescent="0.3">
      <c r="A836" s="11" t="s">
        <v>2794</v>
      </c>
      <c r="B836" s="12">
        <v>45310</v>
      </c>
      <c r="C836" s="12" t="s">
        <v>1165</v>
      </c>
      <c r="D836" s="12" t="s">
        <v>1825</v>
      </c>
      <c r="E836" s="12" t="s">
        <v>1922</v>
      </c>
      <c r="F836" s="12" t="s">
        <v>1952</v>
      </c>
      <c r="G836" s="17">
        <v>4</v>
      </c>
      <c r="H836" s="20">
        <v>354.65</v>
      </c>
      <c r="I836" s="23">
        <v>0.19</v>
      </c>
      <c r="J836" s="25">
        <v>1149.066</v>
      </c>
      <c r="K836" s="25" t="str">
        <f>VLOOKUP(C836,Table5[#All],8,0)</f>
        <v>Platinum</v>
      </c>
      <c r="L836" s="13" t="str">
        <f>VLOOKUP(C836,Table5[#All],4,0)</f>
        <v>Female</v>
      </c>
      <c r="M836" s="12" t="str">
        <f>VLOOKUP(D836,Table2[#All],2,0)</f>
        <v>Hydrating Face Cleanser</v>
      </c>
      <c r="N836" s="12" t="str">
        <f>VLOOKUP(D836,Table2[#All],3)</f>
        <v>Beauty</v>
      </c>
      <c r="O836" s="12" t="str">
        <f>VLOOKUP(D836,Table2[#All],4,0)</f>
        <v>Skincare</v>
      </c>
      <c r="P836" s="12" t="str">
        <f>VLOOKUP(D836,Table2[#All],5,0)</f>
        <v>Butler Group</v>
      </c>
      <c r="Q836" s="12" t="str">
        <f>VLOOKUP(E836,Table6[#All],2,0)</f>
        <v>Thomas, Bridges and Harris</v>
      </c>
      <c r="R836" s="12" t="str">
        <f>VLOOKUP(E836,Table6[#All],5,0)</f>
        <v>Online</v>
      </c>
      <c r="S836" s="12" t="str">
        <f>VLOOKUP(E836,Table6[#All],3,0)</f>
        <v>North</v>
      </c>
      <c r="T836" s="12" t="str">
        <f>VLOOKUP(E836,Table6[#All],4,0)</f>
        <v>Sabrinatown</v>
      </c>
    </row>
    <row r="837" spans="1:20" x14ac:dyDescent="0.3">
      <c r="A837" s="11" t="s">
        <v>2795</v>
      </c>
      <c r="B837" s="12">
        <v>45376</v>
      </c>
      <c r="C837" s="12" t="s">
        <v>909</v>
      </c>
      <c r="D837" s="12" t="s">
        <v>1779</v>
      </c>
      <c r="E837" s="12" t="s">
        <v>1941</v>
      </c>
      <c r="F837" s="12" t="s">
        <v>1957</v>
      </c>
      <c r="G837" s="17">
        <v>1</v>
      </c>
      <c r="H837" s="20">
        <v>671.62</v>
      </c>
      <c r="I837" s="23">
        <v>0.09</v>
      </c>
      <c r="J837" s="25">
        <v>611.17420000000004</v>
      </c>
      <c r="K837" s="25" t="str">
        <f>VLOOKUP(C837,Table5[#All],8,0)</f>
        <v>Silver</v>
      </c>
      <c r="L837" s="13" t="str">
        <f>VLOOKUP(C837,Table5[#All],4,0)</f>
        <v>Female</v>
      </c>
      <c r="M837" s="12" t="str">
        <f>VLOOKUP(D837,Table2[#All],2,0)</f>
        <v>Wooden Nightstand</v>
      </c>
      <c r="N837" s="12" t="str">
        <f>VLOOKUP(D837,Table2[#All],3)</f>
        <v>Home</v>
      </c>
      <c r="O837" s="12" t="str">
        <f>VLOOKUP(D837,Table2[#All],4,0)</f>
        <v>Furniture</v>
      </c>
      <c r="P837" s="12" t="str">
        <f>VLOOKUP(D837,Table2[#All],5,0)</f>
        <v>Wolfe, Ross and Hester</v>
      </c>
      <c r="Q837" s="12" t="str">
        <f>VLOOKUP(E837,Table6[#All],2,0)</f>
        <v>Mann-Austin</v>
      </c>
      <c r="R837" s="12" t="str">
        <f>VLOOKUP(E837,Table6[#All],5,0)</f>
        <v>Online</v>
      </c>
      <c r="S837" s="12" t="str">
        <f>VLOOKUP(E837,Table6[#All],3,0)</f>
        <v>East</v>
      </c>
      <c r="T837" s="12" t="str">
        <f>VLOOKUP(E837,Table6[#All],4,0)</f>
        <v>Vasquezborough</v>
      </c>
    </row>
    <row r="838" spans="1:20" x14ac:dyDescent="0.3">
      <c r="A838" s="11" t="s">
        <v>2796</v>
      </c>
      <c r="B838" s="12">
        <v>45914</v>
      </c>
      <c r="C838" s="12" t="s">
        <v>1009</v>
      </c>
      <c r="D838" s="12" t="s">
        <v>1822</v>
      </c>
      <c r="E838" s="12" t="s">
        <v>1894</v>
      </c>
      <c r="F838" s="12" t="s">
        <v>1954</v>
      </c>
      <c r="G838" s="17">
        <v>1</v>
      </c>
      <c r="H838" s="20">
        <v>867.32</v>
      </c>
      <c r="I838" s="23">
        <v>0.28999999999999998</v>
      </c>
      <c r="J838" s="25">
        <v>615.79719999999998</v>
      </c>
      <c r="K838" s="25" t="str">
        <f>VLOOKUP(C838,Table5[#All],8,0)</f>
        <v>Gold</v>
      </c>
      <c r="L838" s="13" t="str">
        <f>VLOOKUP(C838,Table5[#All],4,0)</f>
        <v>Female</v>
      </c>
      <c r="M838" s="12" t="str">
        <f>VLOOKUP(D838,Table2[#All],2,0)</f>
        <v>Fitness Resistance Bands</v>
      </c>
      <c r="N838" s="12" t="str">
        <f>VLOOKUP(D838,Table2[#All],3)</f>
        <v>Sports</v>
      </c>
      <c r="O838" s="12" t="str">
        <f>VLOOKUP(D838,Table2[#All],4,0)</f>
        <v>Fitness</v>
      </c>
      <c r="P838" s="12" t="str">
        <f>VLOOKUP(D838,Table2[#All],5,0)</f>
        <v>Reese-Watson</v>
      </c>
      <c r="Q838" s="12" t="str">
        <f>VLOOKUP(E838,Table6[#All],2,0)</f>
        <v>Johnson-Wright</v>
      </c>
      <c r="R838" s="12" t="str">
        <f>VLOOKUP(E838,Table6[#All],5,0)</f>
        <v>Outlet</v>
      </c>
      <c r="S838" s="12" t="str">
        <f>VLOOKUP(E838,Table6[#All],3,0)</f>
        <v>North</v>
      </c>
      <c r="T838" s="12" t="str">
        <f>VLOOKUP(E838,Table6[#All],4,0)</f>
        <v>Hoodberg</v>
      </c>
    </row>
    <row r="839" spans="1:20" x14ac:dyDescent="0.3">
      <c r="A839" s="11" t="s">
        <v>2797</v>
      </c>
      <c r="B839" s="12">
        <v>45336</v>
      </c>
      <c r="C839" s="12" t="s">
        <v>299</v>
      </c>
      <c r="D839" s="12" t="s">
        <v>1593</v>
      </c>
      <c r="E839" s="12" t="s">
        <v>1922</v>
      </c>
      <c r="F839" s="12" t="s">
        <v>1954</v>
      </c>
      <c r="G839" s="17">
        <v>3</v>
      </c>
      <c r="H839" s="20">
        <v>240.27</v>
      </c>
      <c r="I839" s="23">
        <v>0.15</v>
      </c>
      <c r="J839" s="25">
        <v>612.68850000000009</v>
      </c>
      <c r="K839" s="25" t="str">
        <f>VLOOKUP(C839,Table5[#All],8,0)</f>
        <v>Platinum</v>
      </c>
      <c r="L839" s="13" t="str">
        <f>VLOOKUP(C839,Table5[#All],4,0)</f>
        <v>Female</v>
      </c>
      <c r="M839" s="12" t="str">
        <f>VLOOKUP(D839,Table2[#All],2,0)</f>
        <v>Ceramic Kitchen Bowl Set</v>
      </c>
      <c r="N839" s="12" t="str">
        <f>VLOOKUP(D839,Table2[#All],3)</f>
        <v>Home</v>
      </c>
      <c r="O839" s="12" t="str">
        <f>VLOOKUP(D839,Table2[#All],4,0)</f>
        <v>Kitchen</v>
      </c>
      <c r="P839" s="12" t="str">
        <f>VLOOKUP(D839,Table2[#All],5,0)</f>
        <v>Hamilton Group</v>
      </c>
      <c r="Q839" s="12" t="str">
        <f>VLOOKUP(E839,Table6[#All],2,0)</f>
        <v>Thomas, Bridges and Harris</v>
      </c>
      <c r="R839" s="12" t="str">
        <f>VLOOKUP(E839,Table6[#All],5,0)</f>
        <v>Online</v>
      </c>
      <c r="S839" s="12" t="str">
        <f>VLOOKUP(E839,Table6[#All],3,0)</f>
        <v>North</v>
      </c>
      <c r="T839" s="12" t="str">
        <f>VLOOKUP(E839,Table6[#All],4,0)</f>
        <v>Sabrinatown</v>
      </c>
    </row>
    <row r="840" spans="1:20" x14ac:dyDescent="0.3">
      <c r="A840" s="11" t="s">
        <v>2798</v>
      </c>
      <c r="B840" s="12">
        <v>45728</v>
      </c>
      <c r="C840" s="12" t="s">
        <v>279</v>
      </c>
      <c r="D840" s="12" t="s">
        <v>1654</v>
      </c>
      <c r="E840" s="12" t="s">
        <v>1932</v>
      </c>
      <c r="F840" s="12" t="s">
        <v>1957</v>
      </c>
      <c r="G840" s="17">
        <v>2</v>
      </c>
      <c r="H840" s="20">
        <v>619.12</v>
      </c>
      <c r="I840" s="23">
        <v>0.28000000000000003</v>
      </c>
      <c r="J840" s="25">
        <v>891.53279999999995</v>
      </c>
      <c r="K840" s="25" t="str">
        <f>VLOOKUP(C840,Table5[#All],8,0)</f>
        <v>Gold</v>
      </c>
      <c r="L840" s="13" t="str">
        <f>VLOOKUP(C840,Table5[#All],4,0)</f>
        <v>Female</v>
      </c>
      <c r="M840" s="12" t="str">
        <f>VLOOKUP(D840,Table2[#All],2,0)</f>
        <v>Sports Stopwatch Timer</v>
      </c>
      <c r="N840" s="12" t="str">
        <f>VLOOKUP(D840,Table2[#All],3)</f>
        <v>Sports</v>
      </c>
      <c r="O840" s="12" t="str">
        <f>VLOOKUP(D840,Table2[#All],4,0)</f>
        <v>Accessories</v>
      </c>
      <c r="P840" s="12" t="str">
        <f>VLOOKUP(D840,Table2[#All],5,0)</f>
        <v>Burns-Hansen</v>
      </c>
      <c r="Q840" s="12" t="str">
        <f>VLOOKUP(E840,Table6[#All],2,0)</f>
        <v>Frederick-Wright</v>
      </c>
      <c r="R840" s="12" t="str">
        <f>VLOOKUP(E840,Table6[#All],5,0)</f>
        <v>Flagship</v>
      </c>
      <c r="S840" s="12" t="str">
        <f>VLOOKUP(E840,Table6[#All],3,0)</f>
        <v>West</v>
      </c>
      <c r="T840" s="12" t="str">
        <f>VLOOKUP(E840,Table6[#All],4,0)</f>
        <v>New Jimmymouth</v>
      </c>
    </row>
    <row r="841" spans="1:20" x14ac:dyDescent="0.3">
      <c r="A841" s="11" t="s">
        <v>2799</v>
      </c>
      <c r="B841" s="12">
        <v>45755</v>
      </c>
      <c r="C841" s="12" t="s">
        <v>700</v>
      </c>
      <c r="D841" s="12" t="s">
        <v>1837</v>
      </c>
      <c r="E841" s="12" t="s">
        <v>1880</v>
      </c>
      <c r="F841" s="12" t="s">
        <v>1954</v>
      </c>
      <c r="G841" s="17">
        <v>3</v>
      </c>
      <c r="H841" s="20">
        <v>693.42</v>
      </c>
      <c r="I841" s="23">
        <v>0.08</v>
      </c>
      <c r="J841" s="25">
        <v>1913.8391999999999</v>
      </c>
      <c r="K841" s="25" t="str">
        <f>VLOOKUP(C841,Table5[#All],8,0)</f>
        <v>Platinum</v>
      </c>
      <c r="L841" s="13" t="str">
        <f>VLOOKUP(C841,Table5[#All],4,0)</f>
        <v>Female</v>
      </c>
      <c r="M841" s="12" t="str">
        <f>VLOOKUP(D841,Table2[#All],2,0)</f>
        <v>LED Bedside Lamp</v>
      </c>
      <c r="N841" s="12" t="str">
        <f>VLOOKUP(D841,Table2[#All],3)</f>
        <v>Home</v>
      </c>
      <c r="O841" s="12" t="str">
        <f>VLOOKUP(D841,Table2[#All],4,0)</f>
        <v>Lighting</v>
      </c>
      <c r="P841" s="12" t="str">
        <f>VLOOKUP(D841,Table2[#All],5,0)</f>
        <v>Aguilar, Horton and Lewis</v>
      </c>
      <c r="Q841" s="12" t="str">
        <f>VLOOKUP(E841,Table6[#All],2,0)</f>
        <v>Rivera-Warner</v>
      </c>
      <c r="R841" s="12" t="str">
        <f>VLOOKUP(E841,Table6[#All],5,0)</f>
        <v>Flagship</v>
      </c>
      <c r="S841" s="12" t="str">
        <f>VLOOKUP(E841,Table6[#All],3,0)</f>
        <v>East</v>
      </c>
      <c r="T841" s="12" t="str">
        <f>VLOOKUP(E841,Table6[#All],4,0)</f>
        <v>Washingtonfurt</v>
      </c>
    </row>
    <row r="842" spans="1:20" x14ac:dyDescent="0.3">
      <c r="A842" s="11" t="s">
        <v>2800</v>
      </c>
      <c r="B842" s="12">
        <v>45695</v>
      </c>
      <c r="C842" s="12" t="s">
        <v>385</v>
      </c>
      <c r="D842" s="12" t="s">
        <v>1718</v>
      </c>
      <c r="E842" s="12" t="s">
        <v>1917</v>
      </c>
      <c r="F842" s="12" t="s">
        <v>1957</v>
      </c>
      <c r="G842" s="17">
        <v>4</v>
      </c>
      <c r="H842" s="20">
        <v>751.63</v>
      </c>
      <c r="I842" s="23">
        <v>0.28000000000000003</v>
      </c>
      <c r="J842" s="25">
        <v>2164.6943999999999</v>
      </c>
      <c r="K842" s="25" t="str">
        <f>VLOOKUP(C842,Table5[#All],8,0)</f>
        <v>Bronze</v>
      </c>
      <c r="L842" s="13" t="str">
        <f>VLOOKUP(C842,Table5[#All],4,0)</f>
        <v>Male</v>
      </c>
      <c r="M842" s="12" t="str">
        <f>VLOOKUP(D842,Table2[#All],2,0)</f>
        <v>Car Dashboard Phone Holder</v>
      </c>
      <c r="N842" s="12" t="str">
        <f>VLOOKUP(D842,Table2[#All],3)</f>
        <v>Electronics</v>
      </c>
      <c r="O842" s="12" t="str">
        <f>VLOOKUP(D842,Table2[#All],4,0)</f>
        <v>Accessories</v>
      </c>
      <c r="P842" s="12" t="str">
        <f>VLOOKUP(D842,Table2[#All],5,0)</f>
        <v>Byrd, Stewart and Valdez</v>
      </c>
      <c r="Q842" s="12" t="str">
        <f>VLOOKUP(E842,Table6[#All],2,0)</f>
        <v>Hill, Wagner and Ballard</v>
      </c>
      <c r="R842" s="12" t="str">
        <f>VLOOKUP(E842,Table6[#All],5,0)</f>
        <v>Online</v>
      </c>
      <c r="S842" s="12" t="str">
        <f>VLOOKUP(E842,Table6[#All],3,0)</f>
        <v>East</v>
      </c>
      <c r="T842" s="12" t="str">
        <f>VLOOKUP(E842,Table6[#All],4,0)</f>
        <v>East Davidville</v>
      </c>
    </row>
    <row r="843" spans="1:20" x14ac:dyDescent="0.3">
      <c r="A843" s="11" t="s">
        <v>2801</v>
      </c>
      <c r="B843" s="12">
        <v>45380</v>
      </c>
      <c r="C843" s="12" t="s">
        <v>391</v>
      </c>
      <c r="D843" s="12" t="s">
        <v>1663</v>
      </c>
      <c r="E843" s="12" t="s">
        <v>1929</v>
      </c>
      <c r="F843" s="12" t="s">
        <v>1957</v>
      </c>
      <c r="G843" s="17">
        <v>3</v>
      </c>
      <c r="H843" s="20">
        <v>108.14</v>
      </c>
      <c r="I843" s="23">
        <v>0.19</v>
      </c>
      <c r="J843" s="25">
        <v>262.78019999999998</v>
      </c>
      <c r="K843" s="25" t="str">
        <f>VLOOKUP(C843,Table5[#All],8,0)</f>
        <v>Gold</v>
      </c>
      <c r="L843" s="13" t="str">
        <f>VLOOKUP(C843,Table5[#All],4,0)</f>
        <v>Female</v>
      </c>
      <c r="M843" s="12" t="str">
        <f>VLOOKUP(D843,Table2[#All],2,0)</f>
        <v>Basketball</v>
      </c>
      <c r="N843" s="12" t="str">
        <f>VLOOKUP(D843,Table2[#All],3)</f>
        <v>Sports</v>
      </c>
      <c r="O843" s="12" t="str">
        <f>VLOOKUP(D843,Table2[#All],4,0)</f>
        <v>Team Sports</v>
      </c>
      <c r="P843" s="12" t="str">
        <f>VLOOKUP(D843,Table2[#All],5,0)</f>
        <v>Nolan-Snow</v>
      </c>
      <c r="Q843" s="12" t="str">
        <f>VLOOKUP(E843,Table6[#All],2,0)</f>
        <v>Shelton PLC</v>
      </c>
      <c r="R843" s="12" t="str">
        <f>VLOOKUP(E843,Table6[#All],5,0)</f>
        <v>Flagship</v>
      </c>
      <c r="S843" s="12" t="str">
        <f>VLOOKUP(E843,Table6[#All],3,0)</f>
        <v>North</v>
      </c>
      <c r="T843" s="12" t="str">
        <f>VLOOKUP(E843,Table6[#All],4,0)</f>
        <v>East Jenniferstad</v>
      </c>
    </row>
    <row r="844" spans="1:20" x14ac:dyDescent="0.3">
      <c r="A844" s="11" t="s">
        <v>2802</v>
      </c>
      <c r="B844" s="12">
        <v>45446</v>
      </c>
      <c r="C844" s="12" t="s">
        <v>828</v>
      </c>
      <c r="D844" s="12" t="s">
        <v>1651</v>
      </c>
      <c r="E844" s="12" t="s">
        <v>1897</v>
      </c>
      <c r="F844" s="12" t="s">
        <v>1957</v>
      </c>
      <c r="G844" s="17">
        <v>1</v>
      </c>
      <c r="H844" s="20">
        <v>964.11</v>
      </c>
      <c r="I844" s="23">
        <v>0.17</v>
      </c>
      <c r="J844" s="25">
        <v>800.21129999999994</v>
      </c>
      <c r="K844" s="25" t="str">
        <f>VLOOKUP(C844,Table5[#All],8,0)</f>
        <v>Platinum</v>
      </c>
      <c r="L844" s="13" t="str">
        <f>VLOOKUP(C844,Table5[#All],4,0)</f>
        <v>Male</v>
      </c>
      <c r="M844" s="12" t="str">
        <f>VLOOKUP(D844,Table2[#All],2,0)</f>
        <v>Decorative Floor Vase</v>
      </c>
      <c r="N844" s="12" t="str">
        <f>VLOOKUP(D844,Table2[#All],3)</f>
        <v>Home</v>
      </c>
      <c r="O844" s="12" t="str">
        <f>VLOOKUP(D844,Table2[#All],4,0)</f>
        <v>Decor</v>
      </c>
      <c r="P844" s="12" t="str">
        <f>VLOOKUP(D844,Table2[#All],5,0)</f>
        <v>Khan, Jones and Paul</v>
      </c>
      <c r="Q844" s="12" t="str">
        <f>VLOOKUP(E844,Table6[#All],2,0)</f>
        <v>Alexander Group</v>
      </c>
      <c r="R844" s="12" t="str">
        <f>VLOOKUP(E844,Table6[#All],5,0)</f>
        <v>Online</v>
      </c>
      <c r="S844" s="12" t="str">
        <f>VLOOKUP(E844,Table6[#All],3,0)</f>
        <v>South</v>
      </c>
      <c r="T844" s="12" t="str">
        <f>VLOOKUP(E844,Table6[#All],4,0)</f>
        <v>Port Sharon</v>
      </c>
    </row>
    <row r="845" spans="1:20" x14ac:dyDescent="0.3">
      <c r="A845" s="11" t="s">
        <v>2803</v>
      </c>
      <c r="B845" s="12">
        <v>45525</v>
      </c>
      <c r="C845" s="12" t="s">
        <v>455</v>
      </c>
      <c r="D845" s="12" t="s">
        <v>1624</v>
      </c>
      <c r="E845" s="12" t="s">
        <v>1880</v>
      </c>
      <c r="F845" s="12" t="s">
        <v>1952</v>
      </c>
      <c r="G845" s="17">
        <v>1</v>
      </c>
      <c r="H845" s="20">
        <v>346.2</v>
      </c>
      <c r="I845" s="23">
        <v>0.28999999999999998</v>
      </c>
      <c r="J845" s="25">
        <v>245.80199999999999</v>
      </c>
      <c r="K845" s="25" t="str">
        <f>VLOOKUP(C845,Table5[#All],8,0)</f>
        <v>Bronze</v>
      </c>
      <c r="L845" s="13" t="str">
        <f>VLOOKUP(C845,Table5[#All],4,0)</f>
        <v>Female</v>
      </c>
      <c r="M845" s="12" t="str">
        <f>VLOOKUP(D845,Table2[#All],2,0)</f>
        <v>Knee Support Brace</v>
      </c>
      <c r="N845" s="12" t="str">
        <f>VLOOKUP(D845,Table2[#All],3)</f>
        <v>Sports</v>
      </c>
      <c r="O845" s="12" t="str">
        <f>VLOOKUP(D845,Table2[#All],4,0)</f>
        <v>Equipment</v>
      </c>
      <c r="P845" s="12" t="str">
        <f>VLOOKUP(D845,Table2[#All],5,0)</f>
        <v>May-Reese</v>
      </c>
      <c r="Q845" s="12" t="str">
        <f>VLOOKUP(E845,Table6[#All],2,0)</f>
        <v>Rivera-Warner</v>
      </c>
      <c r="R845" s="12" t="str">
        <f>VLOOKUP(E845,Table6[#All],5,0)</f>
        <v>Flagship</v>
      </c>
      <c r="S845" s="12" t="str">
        <f>VLOOKUP(E845,Table6[#All],3,0)</f>
        <v>East</v>
      </c>
      <c r="T845" s="12" t="str">
        <f>VLOOKUP(E845,Table6[#All],4,0)</f>
        <v>Washingtonfurt</v>
      </c>
    </row>
    <row r="846" spans="1:20" x14ac:dyDescent="0.3">
      <c r="A846" s="11" t="s">
        <v>2804</v>
      </c>
      <c r="B846" s="12">
        <v>45527</v>
      </c>
      <c r="C846" s="12" t="s">
        <v>1422</v>
      </c>
      <c r="D846" s="12" t="s">
        <v>1702</v>
      </c>
      <c r="E846" s="12" t="s">
        <v>1929</v>
      </c>
      <c r="F846" s="12" t="s">
        <v>1952</v>
      </c>
      <c r="G846" s="17">
        <v>3</v>
      </c>
      <c r="H846" s="20">
        <v>791.75</v>
      </c>
      <c r="I846" s="23">
        <v>0.28999999999999998</v>
      </c>
      <c r="J846" s="25">
        <v>1686.4275</v>
      </c>
      <c r="K846" s="25" t="str">
        <f>VLOOKUP(C846,Table5[#All],8,0)</f>
        <v>Platinum</v>
      </c>
      <c r="L846" s="13" t="str">
        <f>VLOOKUP(C846,Table5[#All],4,0)</f>
        <v>Male</v>
      </c>
      <c r="M846" s="12" t="str">
        <f>VLOOKUP(D846,Table2[#All],2,0)</f>
        <v>USB External Hard Drive</v>
      </c>
      <c r="N846" s="12" t="str">
        <f>VLOOKUP(D846,Table2[#All],3)</f>
        <v>Electronics</v>
      </c>
      <c r="O846" s="12" t="str">
        <f>VLOOKUP(D846,Table2[#All],4,0)</f>
        <v>Computer</v>
      </c>
      <c r="P846" s="12" t="str">
        <f>VLOOKUP(D846,Table2[#All],5,0)</f>
        <v>Robinson Inc</v>
      </c>
      <c r="Q846" s="12" t="str">
        <f>VLOOKUP(E846,Table6[#All],2,0)</f>
        <v>Shelton PLC</v>
      </c>
      <c r="R846" s="12" t="str">
        <f>VLOOKUP(E846,Table6[#All],5,0)</f>
        <v>Flagship</v>
      </c>
      <c r="S846" s="12" t="str">
        <f>VLOOKUP(E846,Table6[#All],3,0)</f>
        <v>North</v>
      </c>
      <c r="T846" s="12" t="str">
        <f>VLOOKUP(E846,Table6[#All],4,0)</f>
        <v>East Jenniferstad</v>
      </c>
    </row>
    <row r="847" spans="1:20" x14ac:dyDescent="0.3">
      <c r="A847" s="11" t="s">
        <v>2805</v>
      </c>
      <c r="B847" s="12">
        <v>45265</v>
      </c>
      <c r="C847" s="12" t="s">
        <v>1015</v>
      </c>
      <c r="D847" s="12" t="s">
        <v>1689</v>
      </c>
      <c r="E847" s="12" t="s">
        <v>1925</v>
      </c>
      <c r="F847" s="12" t="s">
        <v>1954</v>
      </c>
      <c r="G847" s="17">
        <v>1</v>
      </c>
      <c r="H847" s="20">
        <v>529.84</v>
      </c>
      <c r="I847" s="23">
        <v>0.13</v>
      </c>
      <c r="J847" s="25">
        <v>460.96080000000001</v>
      </c>
      <c r="K847" s="25" t="str">
        <f>VLOOKUP(C847,Table5[#All],8,0)</f>
        <v>Platinum</v>
      </c>
      <c r="L847" s="13" t="str">
        <f>VLOOKUP(C847,Table5[#All],4,0)</f>
        <v>Male</v>
      </c>
      <c r="M847" s="12" t="str">
        <f>VLOOKUP(D847,Table2[#All],2,0)</f>
        <v>Portable Power Bank</v>
      </c>
      <c r="N847" s="12" t="str">
        <f>VLOOKUP(D847,Table2[#All],3)</f>
        <v>Electronics</v>
      </c>
      <c r="O847" s="12" t="str">
        <f>VLOOKUP(D847,Table2[#All],4,0)</f>
        <v>Mobile</v>
      </c>
      <c r="P847" s="12" t="str">
        <f>VLOOKUP(D847,Table2[#All],5,0)</f>
        <v>Cummings and Sons</v>
      </c>
      <c r="Q847" s="12" t="str">
        <f>VLOOKUP(E847,Table6[#All],2,0)</f>
        <v>Gardner, Humphrey and Contreras</v>
      </c>
      <c r="R847" s="12" t="str">
        <f>VLOOKUP(E847,Table6[#All],5,0)</f>
        <v>Flagship</v>
      </c>
      <c r="S847" s="12" t="str">
        <f>VLOOKUP(E847,Table6[#All],3,0)</f>
        <v>East</v>
      </c>
      <c r="T847" s="12" t="str">
        <f>VLOOKUP(E847,Table6[#All],4,0)</f>
        <v>Johnsonville</v>
      </c>
    </row>
    <row r="848" spans="1:20" x14ac:dyDescent="0.3">
      <c r="A848" s="11" t="s">
        <v>2806</v>
      </c>
      <c r="B848" s="12">
        <v>45936</v>
      </c>
      <c r="C848" s="12" t="s">
        <v>1462</v>
      </c>
      <c r="D848" s="12" t="s">
        <v>1737</v>
      </c>
      <c r="E848" s="12" t="s">
        <v>1894</v>
      </c>
      <c r="F848" s="12" t="s">
        <v>1954</v>
      </c>
      <c r="G848" s="17">
        <v>3</v>
      </c>
      <c r="H848" s="20">
        <v>582.57000000000005</v>
      </c>
      <c r="I848" s="23">
        <v>0.11</v>
      </c>
      <c r="J848" s="25">
        <v>1555.4619</v>
      </c>
      <c r="K848" s="25" t="str">
        <f>VLOOKUP(C848,Table5[#All],8,0)</f>
        <v>Platinum</v>
      </c>
      <c r="L848" s="13" t="str">
        <f>VLOOKUP(C848,Table5[#All],4,0)</f>
        <v>Male</v>
      </c>
      <c r="M848" s="12" t="str">
        <f>VLOOKUP(D848,Table2[#All],2,0)</f>
        <v>Sports Stopwatch Pro</v>
      </c>
      <c r="N848" s="12" t="str">
        <f>VLOOKUP(D848,Table2[#All],3)</f>
        <v>Sports</v>
      </c>
      <c r="O848" s="12" t="str">
        <f>VLOOKUP(D848,Table2[#All],4,0)</f>
        <v>Accessories</v>
      </c>
      <c r="P848" s="12" t="str">
        <f>VLOOKUP(D848,Table2[#All],5,0)</f>
        <v>Thompson-French</v>
      </c>
      <c r="Q848" s="12" t="str">
        <f>VLOOKUP(E848,Table6[#All],2,0)</f>
        <v>Johnson-Wright</v>
      </c>
      <c r="R848" s="12" t="str">
        <f>VLOOKUP(E848,Table6[#All],5,0)</f>
        <v>Outlet</v>
      </c>
      <c r="S848" s="12" t="str">
        <f>VLOOKUP(E848,Table6[#All],3,0)</f>
        <v>North</v>
      </c>
      <c r="T848" s="12" t="str">
        <f>VLOOKUP(E848,Table6[#All],4,0)</f>
        <v>Hoodberg</v>
      </c>
    </row>
    <row r="849" spans="1:20" x14ac:dyDescent="0.3">
      <c r="A849" s="11" t="s">
        <v>2807</v>
      </c>
      <c r="B849" s="12">
        <v>45242</v>
      </c>
      <c r="C849" s="12" t="s">
        <v>694</v>
      </c>
      <c r="D849" s="12" t="s">
        <v>1861</v>
      </c>
      <c r="E849" s="12" t="s">
        <v>1935</v>
      </c>
      <c r="F849" s="12" t="s">
        <v>1957</v>
      </c>
      <c r="G849" s="17">
        <v>1</v>
      </c>
      <c r="H849" s="20">
        <v>219.81</v>
      </c>
      <c r="I849" s="23">
        <v>0.22</v>
      </c>
      <c r="J849" s="25">
        <v>171.45179999999999</v>
      </c>
      <c r="K849" s="25" t="str">
        <f>VLOOKUP(C849,Table5[#All],8,0)</f>
        <v>Silver</v>
      </c>
      <c r="L849" s="13" t="str">
        <f>VLOOKUP(C849,Table5[#All],4,0)</f>
        <v>Female</v>
      </c>
      <c r="M849" s="12" t="str">
        <f>VLOOKUP(D849,Table2[#All],2,0)</f>
        <v>Sports Stopwatch Basic</v>
      </c>
      <c r="N849" s="12" t="str">
        <f>VLOOKUP(D849,Table2[#All],3)</f>
        <v>Sports</v>
      </c>
      <c r="O849" s="12" t="str">
        <f>VLOOKUP(D849,Table2[#All],4,0)</f>
        <v>Accessories</v>
      </c>
      <c r="P849" s="12" t="str">
        <f>VLOOKUP(D849,Table2[#All],5,0)</f>
        <v>Wilson Group</v>
      </c>
      <c r="Q849" s="12" t="str">
        <f>VLOOKUP(E849,Table6[#All],2,0)</f>
        <v>Holloway Ltd</v>
      </c>
      <c r="R849" s="12" t="str">
        <f>VLOOKUP(E849,Table6[#All],5,0)</f>
        <v>Flagship</v>
      </c>
      <c r="S849" s="12" t="str">
        <f>VLOOKUP(E849,Table6[#All],3,0)</f>
        <v>North</v>
      </c>
      <c r="T849" s="12" t="str">
        <f>VLOOKUP(E849,Table6[#All],4,0)</f>
        <v>Bensonhaven</v>
      </c>
    </row>
    <row r="850" spans="1:20" x14ac:dyDescent="0.3">
      <c r="A850" s="11" t="s">
        <v>2808</v>
      </c>
      <c r="B850" s="12">
        <v>45437</v>
      </c>
      <c r="C850" s="12" t="s">
        <v>1535</v>
      </c>
      <c r="D850" s="12" t="s">
        <v>1786</v>
      </c>
      <c r="E850" s="12" t="s">
        <v>1938</v>
      </c>
      <c r="F850" s="12" t="s">
        <v>1952</v>
      </c>
      <c r="G850" s="17">
        <v>4</v>
      </c>
      <c r="H850" s="20">
        <v>883.31</v>
      </c>
      <c r="I850" s="23">
        <v>0.27</v>
      </c>
      <c r="J850" s="25">
        <v>2579.2651999999998</v>
      </c>
      <c r="K850" s="25" t="str">
        <f>VLOOKUP(C850,Table5[#All],8,0)</f>
        <v>Gold</v>
      </c>
      <c r="L850" s="13" t="str">
        <f>VLOOKUP(C850,Table5[#All],4,0)</f>
        <v>Female</v>
      </c>
      <c r="M850" s="12" t="str">
        <f>VLOOKUP(D850,Table2[#All],2,0)</f>
        <v>Kitchen Storage Rack</v>
      </c>
      <c r="N850" s="12" t="str">
        <f>VLOOKUP(D850,Table2[#All],3)</f>
        <v>Home</v>
      </c>
      <c r="O850" s="12" t="str">
        <f>VLOOKUP(D850,Table2[#All],4,0)</f>
        <v>Storage</v>
      </c>
      <c r="P850" s="12" t="str">
        <f>VLOOKUP(D850,Table2[#All],5,0)</f>
        <v>Duran Group</v>
      </c>
      <c r="Q850" s="12" t="str">
        <f>VLOOKUP(E850,Table6[#All],2,0)</f>
        <v>Guerrero-Schmitt</v>
      </c>
      <c r="R850" s="12" t="str">
        <f>VLOOKUP(E850,Table6[#All],5,0)</f>
        <v>Flagship</v>
      </c>
      <c r="S850" s="12" t="str">
        <f>VLOOKUP(E850,Table6[#All],3,0)</f>
        <v>East</v>
      </c>
      <c r="T850" s="12" t="str">
        <f>VLOOKUP(E850,Table6[#All],4,0)</f>
        <v>East Stevechester</v>
      </c>
    </row>
    <row r="851" spans="1:20" x14ac:dyDescent="0.3">
      <c r="A851" s="11" t="s">
        <v>2809</v>
      </c>
      <c r="B851" s="12">
        <v>45627</v>
      </c>
      <c r="C851" s="12" t="s">
        <v>762</v>
      </c>
      <c r="D851" s="12" t="s">
        <v>1618</v>
      </c>
      <c r="E851" s="12" t="s">
        <v>1927</v>
      </c>
      <c r="F851" s="12" t="s">
        <v>1957</v>
      </c>
      <c r="G851" s="17">
        <v>4</v>
      </c>
      <c r="H851" s="20">
        <v>329.06</v>
      </c>
      <c r="I851" s="23">
        <v>0.04</v>
      </c>
      <c r="J851" s="25">
        <v>1263.5904</v>
      </c>
      <c r="K851" s="25" t="str">
        <f>VLOOKUP(C851,Table5[#All],8,0)</f>
        <v>Gold</v>
      </c>
      <c r="L851" s="13" t="str">
        <f>VLOOKUP(C851,Table5[#All],4,0)</f>
        <v>Female</v>
      </c>
      <c r="M851" s="12" t="str">
        <f>VLOOKUP(D851,Table2[#All],2,0)</f>
        <v>Soccer Training Cone Set</v>
      </c>
      <c r="N851" s="12" t="str">
        <f>VLOOKUP(D851,Table2[#All],3)</f>
        <v>Sports</v>
      </c>
      <c r="O851" s="12" t="str">
        <f>VLOOKUP(D851,Table2[#All],4,0)</f>
        <v>Accessories</v>
      </c>
      <c r="P851" s="12" t="str">
        <f>VLOOKUP(D851,Table2[#All],5,0)</f>
        <v>Ford, Murphy and Wilson</v>
      </c>
      <c r="Q851" s="12" t="str">
        <f>VLOOKUP(E851,Table6[#All],2,0)</f>
        <v>Mcdonald Inc</v>
      </c>
      <c r="R851" s="12" t="str">
        <f>VLOOKUP(E851,Table6[#All],5,0)</f>
        <v>Outlet</v>
      </c>
      <c r="S851" s="12" t="str">
        <f>VLOOKUP(E851,Table6[#All],3,0)</f>
        <v>South</v>
      </c>
      <c r="T851" s="12" t="str">
        <f>VLOOKUP(E851,Table6[#All],4,0)</f>
        <v>Christopherland</v>
      </c>
    </row>
    <row r="852" spans="1:20" x14ac:dyDescent="0.3">
      <c r="A852" s="11" t="s">
        <v>2810</v>
      </c>
      <c r="B852" s="12">
        <v>45678</v>
      </c>
      <c r="C852" s="12" t="s">
        <v>376</v>
      </c>
      <c r="D852" s="12" t="s">
        <v>1779</v>
      </c>
      <c r="E852" s="12" t="s">
        <v>1920</v>
      </c>
      <c r="F852" s="12" t="s">
        <v>1954</v>
      </c>
      <c r="G852" s="17">
        <v>1</v>
      </c>
      <c r="H852" s="20">
        <v>935.78</v>
      </c>
      <c r="I852" s="23">
        <v>0.03</v>
      </c>
      <c r="J852" s="25">
        <v>907.70659999999998</v>
      </c>
      <c r="K852" s="25" t="str">
        <f>VLOOKUP(C852,Table5[#All],8,0)</f>
        <v>Gold</v>
      </c>
      <c r="L852" s="13" t="str">
        <f>VLOOKUP(C852,Table5[#All],4,0)</f>
        <v>Female</v>
      </c>
      <c r="M852" s="12" t="str">
        <f>VLOOKUP(D852,Table2[#All],2,0)</f>
        <v>Wooden Nightstand</v>
      </c>
      <c r="N852" s="12" t="str">
        <f>VLOOKUP(D852,Table2[#All],3)</f>
        <v>Home</v>
      </c>
      <c r="O852" s="12" t="str">
        <f>VLOOKUP(D852,Table2[#All],4,0)</f>
        <v>Furniture</v>
      </c>
      <c r="P852" s="12" t="str">
        <f>VLOOKUP(D852,Table2[#All],5,0)</f>
        <v>Wolfe, Ross and Hester</v>
      </c>
      <c r="Q852" s="12" t="str">
        <f>VLOOKUP(E852,Table6[#All],2,0)</f>
        <v>Aguirre-Keller</v>
      </c>
      <c r="R852" s="12" t="str">
        <f>VLOOKUP(E852,Table6[#All],5,0)</f>
        <v>Online</v>
      </c>
      <c r="S852" s="12" t="str">
        <f>VLOOKUP(E852,Table6[#All],3,0)</f>
        <v>South</v>
      </c>
      <c r="T852" s="12" t="str">
        <f>VLOOKUP(E852,Table6[#All],4,0)</f>
        <v>Lake Michael</v>
      </c>
    </row>
    <row r="853" spans="1:20" x14ac:dyDescent="0.3">
      <c r="A853" s="11" t="s">
        <v>2811</v>
      </c>
      <c r="B853" s="12">
        <v>45484</v>
      </c>
      <c r="C853" s="12" t="s">
        <v>1018</v>
      </c>
      <c r="D853" s="12" t="s">
        <v>1755</v>
      </c>
      <c r="E853" s="12" t="s">
        <v>1917</v>
      </c>
      <c r="F853" s="12" t="s">
        <v>1952</v>
      </c>
      <c r="G853" s="17">
        <v>4</v>
      </c>
      <c r="H853" s="20">
        <v>597.79999999999995</v>
      </c>
      <c r="I853" s="23">
        <v>0.2</v>
      </c>
      <c r="J853" s="25">
        <v>1912.96</v>
      </c>
      <c r="K853" s="25" t="str">
        <f>VLOOKUP(C853,Table5[#All],8,0)</f>
        <v>Bronze</v>
      </c>
      <c r="L853" s="13" t="str">
        <f>VLOOKUP(C853,Table5[#All],4,0)</f>
        <v>Female</v>
      </c>
      <c r="M853" s="12" t="str">
        <f>VLOOKUP(D853,Table2[#All],2,0)</f>
        <v>Luxury Perfume Spray</v>
      </c>
      <c r="N853" s="12" t="str">
        <f>VLOOKUP(D853,Table2[#All],3)</f>
        <v>Beauty</v>
      </c>
      <c r="O853" s="12" t="str">
        <f>VLOOKUP(D853,Table2[#All],4,0)</f>
        <v>Fragrance</v>
      </c>
      <c r="P853" s="12" t="str">
        <f>VLOOKUP(D853,Table2[#All],5,0)</f>
        <v>Gibson, Green and Lopez</v>
      </c>
      <c r="Q853" s="12" t="str">
        <f>VLOOKUP(E853,Table6[#All],2,0)</f>
        <v>Hill, Wagner and Ballard</v>
      </c>
      <c r="R853" s="12" t="str">
        <f>VLOOKUP(E853,Table6[#All],5,0)</f>
        <v>Online</v>
      </c>
      <c r="S853" s="12" t="str">
        <f>VLOOKUP(E853,Table6[#All],3,0)</f>
        <v>East</v>
      </c>
      <c r="T853" s="12" t="str">
        <f>VLOOKUP(E853,Table6[#All],4,0)</f>
        <v>East Davidville</v>
      </c>
    </row>
    <row r="854" spans="1:20" x14ac:dyDescent="0.3">
      <c r="A854" s="11" t="s">
        <v>2812</v>
      </c>
      <c r="B854" s="12">
        <v>45700</v>
      </c>
      <c r="C854" s="12" t="s">
        <v>837</v>
      </c>
      <c r="D854" s="12" t="s">
        <v>1604</v>
      </c>
      <c r="E854" s="12" t="s">
        <v>1938</v>
      </c>
      <c r="F854" s="12" t="s">
        <v>1952</v>
      </c>
      <c r="G854" s="17">
        <v>4</v>
      </c>
      <c r="H854" s="20">
        <v>266.98</v>
      </c>
      <c r="I854" s="23">
        <v>0.16</v>
      </c>
      <c r="J854" s="25">
        <v>897.05280000000005</v>
      </c>
      <c r="K854" s="25" t="str">
        <f>VLOOKUP(C854,Table5[#All],8,0)</f>
        <v>Silver</v>
      </c>
      <c r="L854" s="13" t="str">
        <f>VLOOKUP(C854,Table5[#All],4,0)</f>
        <v>Female</v>
      </c>
      <c r="M854" s="12" t="str">
        <f>VLOOKUP(D854,Table2[#All],2,0)</f>
        <v>USB-C Fast Charger</v>
      </c>
      <c r="N854" s="12" t="str">
        <f>VLOOKUP(D854,Table2[#All],3)</f>
        <v>Electronics</v>
      </c>
      <c r="O854" s="12" t="str">
        <f>VLOOKUP(D854,Table2[#All],4,0)</f>
        <v>Accessories</v>
      </c>
      <c r="P854" s="12" t="str">
        <f>VLOOKUP(D854,Table2[#All],5,0)</f>
        <v>Dawson-Perkins</v>
      </c>
      <c r="Q854" s="12" t="str">
        <f>VLOOKUP(E854,Table6[#All],2,0)</f>
        <v>Guerrero-Schmitt</v>
      </c>
      <c r="R854" s="12" t="str">
        <f>VLOOKUP(E854,Table6[#All],5,0)</f>
        <v>Flagship</v>
      </c>
      <c r="S854" s="12" t="str">
        <f>VLOOKUP(E854,Table6[#All],3,0)</f>
        <v>East</v>
      </c>
      <c r="T854" s="12" t="str">
        <f>VLOOKUP(E854,Table6[#All],4,0)</f>
        <v>East Stevechester</v>
      </c>
    </row>
    <row r="855" spans="1:20" x14ac:dyDescent="0.3">
      <c r="A855" s="11" t="s">
        <v>2813</v>
      </c>
      <c r="B855" s="12">
        <v>45873</v>
      </c>
      <c r="C855" s="12" t="s">
        <v>1277</v>
      </c>
      <c r="D855" s="12" t="s">
        <v>1786</v>
      </c>
      <c r="E855" s="12" t="s">
        <v>1929</v>
      </c>
      <c r="F855" s="12" t="s">
        <v>1952</v>
      </c>
      <c r="G855" s="17">
        <v>3</v>
      </c>
      <c r="H855" s="20">
        <v>360.18</v>
      </c>
      <c r="I855" s="23">
        <v>0.03</v>
      </c>
      <c r="J855" s="25">
        <v>1048.1238000000001</v>
      </c>
      <c r="K855" s="25" t="str">
        <f>VLOOKUP(C855,Table5[#All],8,0)</f>
        <v>Gold</v>
      </c>
      <c r="L855" s="13" t="str">
        <f>VLOOKUP(C855,Table5[#All],4,0)</f>
        <v>Male</v>
      </c>
      <c r="M855" s="12" t="str">
        <f>VLOOKUP(D855,Table2[#All],2,0)</f>
        <v>Kitchen Storage Rack</v>
      </c>
      <c r="N855" s="12" t="str">
        <f>VLOOKUP(D855,Table2[#All],3)</f>
        <v>Home</v>
      </c>
      <c r="O855" s="12" t="str">
        <f>VLOOKUP(D855,Table2[#All],4,0)</f>
        <v>Storage</v>
      </c>
      <c r="P855" s="12" t="str">
        <f>VLOOKUP(D855,Table2[#All],5,0)</f>
        <v>Duran Group</v>
      </c>
      <c r="Q855" s="12" t="str">
        <f>VLOOKUP(E855,Table6[#All],2,0)</f>
        <v>Shelton PLC</v>
      </c>
      <c r="R855" s="12" t="str">
        <f>VLOOKUP(E855,Table6[#All],5,0)</f>
        <v>Flagship</v>
      </c>
      <c r="S855" s="12" t="str">
        <f>VLOOKUP(E855,Table6[#All],3,0)</f>
        <v>North</v>
      </c>
      <c r="T855" s="12" t="str">
        <f>VLOOKUP(E855,Table6[#All],4,0)</f>
        <v>East Jenniferstad</v>
      </c>
    </row>
    <row r="856" spans="1:20" x14ac:dyDescent="0.3">
      <c r="A856" s="11" t="s">
        <v>2814</v>
      </c>
      <c r="B856" s="12">
        <v>45860</v>
      </c>
      <c r="C856" s="12" t="s">
        <v>1147</v>
      </c>
      <c r="D856" s="12" t="s">
        <v>1743</v>
      </c>
      <c r="E856" s="12" t="s">
        <v>1880</v>
      </c>
      <c r="F856" s="12" t="s">
        <v>1957</v>
      </c>
      <c r="G856" s="17">
        <v>3</v>
      </c>
      <c r="H856" s="20">
        <v>247.41</v>
      </c>
      <c r="I856" s="23">
        <v>0.05</v>
      </c>
      <c r="J856" s="25">
        <v>705.11850000000004</v>
      </c>
      <c r="K856" s="25" t="str">
        <f>VLOOKUP(C856,Table5[#All],8,0)</f>
        <v>Bronze</v>
      </c>
      <c r="L856" s="13" t="str">
        <f>VLOOKUP(C856,Table5[#All],4,0)</f>
        <v>Male</v>
      </c>
      <c r="M856" s="12" t="str">
        <f>VLOOKUP(D856,Table2[#All],2,0)</f>
        <v>Premium Blanket Throw</v>
      </c>
      <c r="N856" s="12" t="str">
        <f>VLOOKUP(D856,Table2[#All],3)</f>
        <v>Home</v>
      </c>
      <c r="O856" s="12" t="str">
        <f>VLOOKUP(D856,Table2[#All],4,0)</f>
        <v>Decor</v>
      </c>
      <c r="P856" s="12" t="str">
        <f>VLOOKUP(D856,Table2[#All],5,0)</f>
        <v>Hernandez, Kennedy and Porter</v>
      </c>
      <c r="Q856" s="12" t="str">
        <f>VLOOKUP(E856,Table6[#All],2,0)</f>
        <v>Rivera-Warner</v>
      </c>
      <c r="R856" s="12" t="str">
        <f>VLOOKUP(E856,Table6[#All],5,0)</f>
        <v>Flagship</v>
      </c>
      <c r="S856" s="12" t="str">
        <f>VLOOKUP(E856,Table6[#All],3,0)</f>
        <v>East</v>
      </c>
      <c r="T856" s="12" t="str">
        <f>VLOOKUP(E856,Table6[#All],4,0)</f>
        <v>Washingtonfurt</v>
      </c>
    </row>
    <row r="857" spans="1:20" x14ac:dyDescent="0.3">
      <c r="A857" s="11" t="s">
        <v>2815</v>
      </c>
      <c r="B857" s="12">
        <v>45235</v>
      </c>
      <c r="C857" s="12" t="s">
        <v>288</v>
      </c>
      <c r="D857" s="12" t="s">
        <v>1708</v>
      </c>
      <c r="E857" s="12" t="s">
        <v>1929</v>
      </c>
      <c r="F857" s="12" t="s">
        <v>1952</v>
      </c>
      <c r="G857" s="17">
        <v>3</v>
      </c>
      <c r="H857" s="20">
        <v>674.66</v>
      </c>
      <c r="I857" s="23">
        <v>0.23</v>
      </c>
      <c r="J857" s="25">
        <v>1558.4646</v>
      </c>
      <c r="K857" s="25" t="str">
        <f>VLOOKUP(C857,Table5[#All],8,0)</f>
        <v>Gold</v>
      </c>
      <c r="L857" s="13" t="str">
        <f>VLOOKUP(C857,Table5[#All],4,0)</f>
        <v>Male</v>
      </c>
      <c r="M857" s="12" t="str">
        <f>VLOOKUP(D857,Table2[#All],2,0)</f>
        <v>High-Grip Football</v>
      </c>
      <c r="N857" s="12" t="str">
        <f>VLOOKUP(D857,Table2[#All],3)</f>
        <v>Sports</v>
      </c>
      <c r="O857" s="12" t="str">
        <f>VLOOKUP(D857,Table2[#All],4,0)</f>
        <v>Team Sports</v>
      </c>
      <c r="P857" s="12" t="str">
        <f>VLOOKUP(D857,Table2[#All],5,0)</f>
        <v>Bridges, Banks and Cummings</v>
      </c>
      <c r="Q857" s="12" t="str">
        <f>VLOOKUP(E857,Table6[#All],2,0)</f>
        <v>Shelton PLC</v>
      </c>
      <c r="R857" s="12" t="str">
        <f>VLOOKUP(E857,Table6[#All],5,0)</f>
        <v>Flagship</v>
      </c>
      <c r="S857" s="12" t="str">
        <f>VLOOKUP(E857,Table6[#All],3,0)</f>
        <v>North</v>
      </c>
      <c r="T857" s="12" t="str">
        <f>VLOOKUP(E857,Table6[#All],4,0)</f>
        <v>East Jenniferstad</v>
      </c>
    </row>
    <row r="858" spans="1:20" x14ac:dyDescent="0.3">
      <c r="A858" s="11" t="s">
        <v>2816</v>
      </c>
      <c r="B858" s="12">
        <v>45874</v>
      </c>
      <c r="C858" s="12" t="s">
        <v>1300</v>
      </c>
      <c r="D858" s="12" t="s">
        <v>1699</v>
      </c>
      <c r="E858" s="12" t="s">
        <v>1897</v>
      </c>
      <c r="F858" s="12" t="s">
        <v>1954</v>
      </c>
      <c r="G858" s="17">
        <v>1</v>
      </c>
      <c r="H858" s="20">
        <v>913.98</v>
      </c>
      <c r="I858" s="23">
        <v>0.27</v>
      </c>
      <c r="J858" s="25">
        <v>667.20539999999994</v>
      </c>
      <c r="K858" s="25" t="str">
        <f>VLOOKUP(C858,Table5[#All],8,0)</f>
        <v>Silver</v>
      </c>
      <c r="L858" s="13" t="str">
        <f>VLOOKUP(C858,Table5[#All],4,0)</f>
        <v>Female</v>
      </c>
      <c r="M858" s="12" t="str">
        <f>VLOOKUP(D858,Table2[#All],2,0)</f>
        <v>Smart Home WiFi Camera</v>
      </c>
      <c r="N858" s="12" t="str">
        <f>VLOOKUP(D858,Table2[#All],3)</f>
        <v>Electronics</v>
      </c>
      <c r="O858" s="12" t="str">
        <f>VLOOKUP(D858,Table2[#All],4,0)</f>
        <v>Accessories</v>
      </c>
      <c r="P858" s="12" t="str">
        <f>VLOOKUP(D858,Table2[#All],5,0)</f>
        <v>Holmes LLC</v>
      </c>
      <c r="Q858" s="12" t="str">
        <f>VLOOKUP(E858,Table6[#All],2,0)</f>
        <v>Alexander Group</v>
      </c>
      <c r="R858" s="12" t="str">
        <f>VLOOKUP(E858,Table6[#All],5,0)</f>
        <v>Online</v>
      </c>
      <c r="S858" s="12" t="str">
        <f>VLOOKUP(E858,Table6[#All],3,0)</f>
        <v>South</v>
      </c>
      <c r="T858" s="12" t="str">
        <f>VLOOKUP(E858,Table6[#All],4,0)</f>
        <v>Port Sharon</v>
      </c>
    </row>
    <row r="859" spans="1:20" x14ac:dyDescent="0.3">
      <c r="A859" s="11" t="s">
        <v>2817</v>
      </c>
      <c r="B859" s="12">
        <v>45769</v>
      </c>
      <c r="C859" s="12" t="s">
        <v>1000</v>
      </c>
      <c r="D859" s="12" t="s">
        <v>1855</v>
      </c>
      <c r="E859" s="12" t="s">
        <v>1917</v>
      </c>
      <c r="F859" s="12" t="s">
        <v>1954</v>
      </c>
      <c r="G859" s="17">
        <v>4</v>
      </c>
      <c r="H859" s="20">
        <v>370.5</v>
      </c>
      <c r="I859" s="23">
        <v>0.13</v>
      </c>
      <c r="J859" s="25">
        <v>1289.3399999999999</v>
      </c>
      <c r="K859" s="25" t="str">
        <f>VLOOKUP(C859,Table5[#All],8,0)</f>
        <v>Silver</v>
      </c>
      <c r="L859" s="13" t="str">
        <f>VLOOKUP(C859,Table5[#All],4,0)</f>
        <v>Female</v>
      </c>
      <c r="M859" s="12" t="str">
        <f>VLOOKUP(D859,Table2[#All],2,0)</f>
        <v>USB-C Laptop Charger</v>
      </c>
      <c r="N859" s="12" t="str">
        <f>VLOOKUP(D859,Table2[#All],3)</f>
        <v>Electronics</v>
      </c>
      <c r="O859" s="12" t="str">
        <f>VLOOKUP(D859,Table2[#All],4,0)</f>
        <v>Computer</v>
      </c>
      <c r="P859" s="12" t="str">
        <f>VLOOKUP(D859,Table2[#All],5,0)</f>
        <v>Martin LLC</v>
      </c>
      <c r="Q859" s="12" t="str">
        <f>VLOOKUP(E859,Table6[#All],2,0)</f>
        <v>Hill, Wagner and Ballard</v>
      </c>
      <c r="R859" s="12" t="str">
        <f>VLOOKUP(E859,Table6[#All],5,0)</f>
        <v>Online</v>
      </c>
      <c r="S859" s="12" t="str">
        <f>VLOOKUP(E859,Table6[#All],3,0)</f>
        <v>East</v>
      </c>
      <c r="T859" s="12" t="str">
        <f>VLOOKUP(E859,Table6[#All],4,0)</f>
        <v>East Davidville</v>
      </c>
    </row>
    <row r="860" spans="1:20" x14ac:dyDescent="0.3">
      <c r="A860" s="11" t="s">
        <v>2818</v>
      </c>
      <c r="B860" s="12">
        <v>45619</v>
      </c>
      <c r="C860" s="12" t="s">
        <v>1132</v>
      </c>
      <c r="D860" s="12" t="s">
        <v>1792</v>
      </c>
      <c r="E860" s="12" t="s">
        <v>1925</v>
      </c>
      <c r="F860" s="12" t="s">
        <v>1954</v>
      </c>
      <c r="G860" s="17">
        <v>1</v>
      </c>
      <c r="H860" s="20">
        <v>735.1</v>
      </c>
      <c r="I860" s="23">
        <v>0.1</v>
      </c>
      <c r="J860" s="25">
        <v>661.59</v>
      </c>
      <c r="K860" s="25" t="str">
        <f>VLOOKUP(C860,Table5[#All],8,0)</f>
        <v>Gold</v>
      </c>
      <c r="L860" s="13" t="str">
        <f>VLOOKUP(C860,Table5[#All],4,0)</f>
        <v>Female</v>
      </c>
      <c r="M860" s="12" t="str">
        <f>VLOOKUP(D860,Table2[#All],2,0)</f>
        <v>Professional Jump Rope</v>
      </c>
      <c r="N860" s="12" t="str">
        <f>VLOOKUP(D860,Table2[#All],3)</f>
        <v>Sports</v>
      </c>
      <c r="O860" s="12" t="str">
        <f>VLOOKUP(D860,Table2[#All],4,0)</f>
        <v>Fitness</v>
      </c>
      <c r="P860" s="12" t="str">
        <f>VLOOKUP(D860,Table2[#All],5,0)</f>
        <v>Davis PLC</v>
      </c>
      <c r="Q860" s="12" t="str">
        <f>VLOOKUP(E860,Table6[#All],2,0)</f>
        <v>Gardner, Humphrey and Contreras</v>
      </c>
      <c r="R860" s="12" t="str">
        <f>VLOOKUP(E860,Table6[#All],5,0)</f>
        <v>Flagship</v>
      </c>
      <c r="S860" s="12" t="str">
        <f>VLOOKUP(E860,Table6[#All],3,0)</f>
        <v>East</v>
      </c>
      <c r="T860" s="12" t="str">
        <f>VLOOKUP(E860,Table6[#All],4,0)</f>
        <v>Johnsonville</v>
      </c>
    </row>
    <row r="861" spans="1:20" x14ac:dyDescent="0.3">
      <c r="A861" s="11" t="s">
        <v>2819</v>
      </c>
      <c r="B861" s="12">
        <v>45614</v>
      </c>
      <c r="C861" s="12" t="s">
        <v>467</v>
      </c>
      <c r="D861" s="12" t="s">
        <v>1813</v>
      </c>
      <c r="E861" s="12" t="s">
        <v>1889</v>
      </c>
      <c r="F861" s="12" t="s">
        <v>1952</v>
      </c>
      <c r="G861" s="17">
        <v>3</v>
      </c>
      <c r="H861" s="20">
        <v>448.55</v>
      </c>
      <c r="I861" s="23">
        <v>0.05</v>
      </c>
      <c r="J861" s="25">
        <v>1278.3675000000001</v>
      </c>
      <c r="K861" s="25" t="str">
        <f>VLOOKUP(C861,Table5[#All],8,0)</f>
        <v>Platinum</v>
      </c>
      <c r="L861" s="13" t="str">
        <f>VLOOKUP(C861,Table5[#All],4,0)</f>
        <v>Female</v>
      </c>
      <c r="M861" s="12" t="str">
        <f>VLOOKUP(D861,Table2[#All],2,0)</f>
        <v>Decorative Lamp Shade</v>
      </c>
      <c r="N861" s="12" t="str">
        <f>VLOOKUP(D861,Table2[#All],3)</f>
        <v>Home</v>
      </c>
      <c r="O861" s="12" t="str">
        <f>VLOOKUP(D861,Table2[#All],4,0)</f>
        <v>Lighting</v>
      </c>
      <c r="P861" s="12" t="str">
        <f>VLOOKUP(D861,Table2[#All],5,0)</f>
        <v>Ramirez-Hanson</v>
      </c>
      <c r="Q861" s="12" t="str">
        <f>VLOOKUP(E861,Table6[#All],2,0)</f>
        <v>Black-Horn</v>
      </c>
      <c r="R861" s="12" t="str">
        <f>VLOOKUP(E861,Table6[#All],5,0)</f>
        <v>Outlet</v>
      </c>
      <c r="S861" s="12" t="str">
        <f>VLOOKUP(E861,Table6[#All],3,0)</f>
        <v>South</v>
      </c>
      <c r="T861" s="12" t="str">
        <f>VLOOKUP(E861,Table6[#All],4,0)</f>
        <v>North Nancyview</v>
      </c>
    </row>
    <row r="862" spans="1:20" x14ac:dyDescent="0.3">
      <c r="A862" s="11" t="s">
        <v>2820</v>
      </c>
      <c r="B862" s="12">
        <v>45691</v>
      </c>
      <c r="C862" s="12" t="s">
        <v>225</v>
      </c>
      <c r="D862" s="12" t="s">
        <v>1828</v>
      </c>
      <c r="E862" s="12" t="s">
        <v>1925</v>
      </c>
      <c r="F862" s="12" t="s">
        <v>1957</v>
      </c>
      <c r="G862" s="17">
        <v>3</v>
      </c>
      <c r="H862" s="20">
        <v>904.96</v>
      </c>
      <c r="I862" s="23">
        <v>7.0000000000000007E-2</v>
      </c>
      <c r="J862" s="25">
        <v>2524.8384000000001</v>
      </c>
      <c r="K862" s="25" t="str">
        <f>VLOOKUP(C862,Table5[#All],8,0)</f>
        <v>Platinum</v>
      </c>
      <c r="L862" s="13" t="str">
        <f>VLOOKUP(C862,Table5[#All],4,0)</f>
        <v>Male</v>
      </c>
      <c r="M862" s="12" t="str">
        <f>VLOOKUP(D862,Table2[#All],2,0)</f>
        <v>Wooden Bookshelf</v>
      </c>
      <c r="N862" s="12" t="str">
        <f>VLOOKUP(D862,Table2[#All],3)</f>
        <v>Home</v>
      </c>
      <c r="O862" s="12" t="str">
        <f>VLOOKUP(D862,Table2[#All],4,0)</f>
        <v>Furniture</v>
      </c>
      <c r="P862" s="12" t="str">
        <f>VLOOKUP(D862,Table2[#All],5,0)</f>
        <v>Collins-Stephenson</v>
      </c>
      <c r="Q862" s="12" t="str">
        <f>VLOOKUP(E862,Table6[#All],2,0)</f>
        <v>Gardner, Humphrey and Contreras</v>
      </c>
      <c r="R862" s="12" t="str">
        <f>VLOOKUP(E862,Table6[#All],5,0)</f>
        <v>Flagship</v>
      </c>
      <c r="S862" s="12" t="str">
        <f>VLOOKUP(E862,Table6[#All],3,0)</f>
        <v>East</v>
      </c>
      <c r="T862" s="12" t="str">
        <f>VLOOKUP(E862,Table6[#All],4,0)</f>
        <v>Johnsonville</v>
      </c>
    </row>
    <row r="863" spans="1:20" x14ac:dyDescent="0.3">
      <c r="A863" s="11" t="s">
        <v>2821</v>
      </c>
      <c r="B863" s="12">
        <v>45608</v>
      </c>
      <c r="C863" s="12" t="s">
        <v>1198</v>
      </c>
      <c r="D863" s="12" t="s">
        <v>1779</v>
      </c>
      <c r="E863" s="12" t="s">
        <v>1925</v>
      </c>
      <c r="F863" s="12" t="s">
        <v>1957</v>
      </c>
      <c r="G863" s="17">
        <v>4</v>
      </c>
      <c r="H863" s="20">
        <v>408.72</v>
      </c>
      <c r="I863" s="23">
        <v>0.16</v>
      </c>
      <c r="J863" s="25">
        <v>1373.2991999999999</v>
      </c>
      <c r="K863" s="25" t="str">
        <f>VLOOKUP(C863,Table5[#All],8,0)</f>
        <v>Gold</v>
      </c>
      <c r="L863" s="13" t="str">
        <f>VLOOKUP(C863,Table5[#All],4,0)</f>
        <v>Male</v>
      </c>
      <c r="M863" s="12" t="str">
        <f>VLOOKUP(D863,Table2[#All],2,0)</f>
        <v>Wooden Nightstand</v>
      </c>
      <c r="N863" s="12" t="str">
        <f>VLOOKUP(D863,Table2[#All],3)</f>
        <v>Home</v>
      </c>
      <c r="O863" s="12" t="str">
        <f>VLOOKUP(D863,Table2[#All],4,0)</f>
        <v>Furniture</v>
      </c>
      <c r="P863" s="12" t="str">
        <f>VLOOKUP(D863,Table2[#All],5,0)</f>
        <v>Wolfe, Ross and Hester</v>
      </c>
      <c r="Q863" s="12" t="str">
        <f>VLOOKUP(E863,Table6[#All],2,0)</f>
        <v>Gardner, Humphrey and Contreras</v>
      </c>
      <c r="R863" s="12" t="str">
        <f>VLOOKUP(E863,Table6[#All],5,0)</f>
        <v>Flagship</v>
      </c>
      <c r="S863" s="12" t="str">
        <f>VLOOKUP(E863,Table6[#All],3,0)</f>
        <v>East</v>
      </c>
      <c r="T863" s="12" t="str">
        <f>VLOOKUP(E863,Table6[#All],4,0)</f>
        <v>Johnsonville</v>
      </c>
    </row>
    <row r="864" spans="1:20" x14ac:dyDescent="0.3">
      <c r="A864" s="11" t="s">
        <v>2822</v>
      </c>
      <c r="B864" s="12">
        <v>45412</v>
      </c>
      <c r="C864" s="12" t="s">
        <v>906</v>
      </c>
      <c r="D864" s="12" t="s">
        <v>1789</v>
      </c>
      <c r="E864" s="12" t="s">
        <v>1894</v>
      </c>
      <c r="F864" s="12" t="s">
        <v>1952</v>
      </c>
      <c r="G864" s="17">
        <v>4</v>
      </c>
      <c r="H864" s="20">
        <v>770.65</v>
      </c>
      <c r="I864" s="23">
        <v>0.27</v>
      </c>
      <c r="J864" s="25">
        <v>2250.2979999999998</v>
      </c>
      <c r="K864" s="25" t="str">
        <f>VLOOKUP(C864,Table5[#All],8,0)</f>
        <v>Gold</v>
      </c>
      <c r="L864" s="13" t="str">
        <f>VLOOKUP(C864,Table5[#All],4,0)</f>
        <v>Female</v>
      </c>
      <c r="M864" s="12" t="str">
        <f>VLOOKUP(D864,Table2[#All],2,0)</f>
        <v>Hair Repair Oil Treatment</v>
      </c>
      <c r="N864" s="12" t="str">
        <f>VLOOKUP(D864,Table2[#All],3)</f>
        <v>Beauty</v>
      </c>
      <c r="O864" s="12" t="str">
        <f>VLOOKUP(D864,Table2[#All],4,0)</f>
        <v>Haircare</v>
      </c>
      <c r="P864" s="12" t="str">
        <f>VLOOKUP(D864,Table2[#All],5,0)</f>
        <v>Hopkins Ltd</v>
      </c>
      <c r="Q864" s="12" t="str">
        <f>VLOOKUP(E864,Table6[#All],2,0)</f>
        <v>Johnson-Wright</v>
      </c>
      <c r="R864" s="12" t="str">
        <f>VLOOKUP(E864,Table6[#All],5,0)</f>
        <v>Outlet</v>
      </c>
      <c r="S864" s="12" t="str">
        <f>VLOOKUP(E864,Table6[#All],3,0)</f>
        <v>North</v>
      </c>
      <c r="T864" s="12" t="str">
        <f>VLOOKUP(E864,Table6[#All],4,0)</f>
        <v>Hoodberg</v>
      </c>
    </row>
    <row r="865" spans="1:20" x14ac:dyDescent="0.3">
      <c r="A865" s="11" t="s">
        <v>2823</v>
      </c>
      <c r="B865" s="12">
        <v>45767</v>
      </c>
      <c r="C865" s="12" t="s">
        <v>670</v>
      </c>
      <c r="D865" s="12" t="s">
        <v>1660</v>
      </c>
      <c r="E865" s="12" t="s">
        <v>1904</v>
      </c>
      <c r="F865" s="12" t="s">
        <v>1957</v>
      </c>
      <c r="G865" s="17">
        <v>1</v>
      </c>
      <c r="H865" s="20">
        <v>649.22</v>
      </c>
      <c r="I865" s="23">
        <v>0.03</v>
      </c>
      <c r="J865" s="25">
        <v>629.74340000000007</v>
      </c>
      <c r="K865" s="25" t="str">
        <f>VLOOKUP(C865,Table5[#All],8,0)</f>
        <v>Platinum</v>
      </c>
      <c r="L865" s="13" t="str">
        <f>VLOOKUP(C865,Table5[#All],4,0)</f>
        <v>Male</v>
      </c>
      <c r="M865" s="12" t="str">
        <f>VLOOKUP(D865,Table2[#All],2,0)</f>
        <v>Stainless Steel Cutlery Set</v>
      </c>
      <c r="N865" s="12" t="str">
        <f>VLOOKUP(D865,Table2[#All],3)</f>
        <v>Home</v>
      </c>
      <c r="O865" s="12" t="str">
        <f>VLOOKUP(D865,Table2[#All],4,0)</f>
        <v>Kitchen</v>
      </c>
      <c r="P865" s="12" t="str">
        <f>VLOOKUP(D865,Table2[#All],5,0)</f>
        <v>Stevens, Fernandez and Martin</v>
      </c>
      <c r="Q865" s="12" t="str">
        <f>VLOOKUP(E865,Table6[#All],2,0)</f>
        <v>Benson-Elliott</v>
      </c>
      <c r="R865" s="12" t="str">
        <f>VLOOKUP(E865,Table6[#All],5,0)</f>
        <v>Online</v>
      </c>
      <c r="S865" s="12" t="str">
        <f>VLOOKUP(E865,Table6[#All],3,0)</f>
        <v>East</v>
      </c>
      <c r="T865" s="12" t="str">
        <f>VLOOKUP(E865,Table6[#All],4,0)</f>
        <v>Port Josephberg</v>
      </c>
    </row>
    <row r="866" spans="1:20" x14ac:dyDescent="0.3">
      <c r="A866" s="11" t="s">
        <v>2824</v>
      </c>
      <c r="B866" s="12">
        <v>45428</v>
      </c>
      <c r="C866" s="12" t="s">
        <v>1102</v>
      </c>
      <c r="D866" s="12" t="s">
        <v>1670</v>
      </c>
      <c r="E866" s="12" t="s">
        <v>1917</v>
      </c>
      <c r="F866" s="12" t="s">
        <v>1952</v>
      </c>
      <c r="G866" s="17">
        <v>2</v>
      </c>
      <c r="H866" s="20">
        <v>379.78</v>
      </c>
      <c r="I866" s="23">
        <v>0.2</v>
      </c>
      <c r="J866" s="25">
        <v>607.64800000000002</v>
      </c>
      <c r="K866" s="25" t="str">
        <f>VLOOKUP(C866,Table5[#All],8,0)</f>
        <v>Silver</v>
      </c>
      <c r="L866" s="13" t="str">
        <f>VLOOKUP(C866,Table5[#All],4,0)</f>
        <v>Male</v>
      </c>
      <c r="M866" s="12" t="str">
        <f>VLOOKUP(D866,Table2[#All],2,0)</f>
        <v>Modern Wall Clock</v>
      </c>
      <c r="N866" s="12" t="str">
        <f>VLOOKUP(D866,Table2[#All],3)</f>
        <v>Home</v>
      </c>
      <c r="O866" s="12" t="str">
        <f>VLOOKUP(D866,Table2[#All],4,0)</f>
        <v>Decor</v>
      </c>
      <c r="P866" s="12" t="str">
        <f>VLOOKUP(D866,Table2[#All],5,0)</f>
        <v>Weiss-Watson</v>
      </c>
      <c r="Q866" s="12" t="str">
        <f>VLOOKUP(E866,Table6[#All],2,0)</f>
        <v>Hill, Wagner and Ballard</v>
      </c>
      <c r="R866" s="12" t="str">
        <f>VLOOKUP(E866,Table6[#All],5,0)</f>
        <v>Online</v>
      </c>
      <c r="S866" s="12" t="str">
        <f>VLOOKUP(E866,Table6[#All],3,0)</f>
        <v>East</v>
      </c>
      <c r="T866" s="12" t="str">
        <f>VLOOKUP(E866,Table6[#All],4,0)</f>
        <v>East Davidville</v>
      </c>
    </row>
    <row r="867" spans="1:20" x14ac:dyDescent="0.3">
      <c r="A867" s="11" t="s">
        <v>2825</v>
      </c>
      <c r="B867" s="12">
        <v>45770</v>
      </c>
      <c r="C867" s="12" t="s">
        <v>804</v>
      </c>
      <c r="D867" s="12" t="s">
        <v>1702</v>
      </c>
      <c r="E867" s="12" t="s">
        <v>1910</v>
      </c>
      <c r="F867" s="12" t="s">
        <v>1954</v>
      </c>
      <c r="G867" s="17">
        <v>3</v>
      </c>
      <c r="H867" s="20">
        <v>924.15</v>
      </c>
      <c r="I867" s="23">
        <v>0.1</v>
      </c>
      <c r="J867" s="25">
        <v>2495.2049999999999</v>
      </c>
      <c r="K867" s="25" t="str">
        <f>VLOOKUP(C867,Table5[#All],8,0)</f>
        <v>Gold</v>
      </c>
      <c r="L867" s="13" t="str">
        <f>VLOOKUP(C867,Table5[#All],4,0)</f>
        <v>Male</v>
      </c>
      <c r="M867" s="12" t="str">
        <f>VLOOKUP(D867,Table2[#All],2,0)</f>
        <v>USB External Hard Drive</v>
      </c>
      <c r="N867" s="12" t="str">
        <f>VLOOKUP(D867,Table2[#All],3)</f>
        <v>Electronics</v>
      </c>
      <c r="O867" s="12" t="str">
        <f>VLOOKUP(D867,Table2[#All],4,0)</f>
        <v>Computer</v>
      </c>
      <c r="P867" s="12" t="str">
        <f>VLOOKUP(D867,Table2[#All],5,0)</f>
        <v>Robinson Inc</v>
      </c>
      <c r="Q867" s="12" t="str">
        <f>VLOOKUP(E867,Table6[#All],2,0)</f>
        <v>Bean, Jones and Park</v>
      </c>
      <c r="R867" s="12" t="str">
        <f>VLOOKUP(E867,Table6[#All],5,0)</f>
        <v>Online</v>
      </c>
      <c r="S867" s="12" t="str">
        <f>VLOOKUP(E867,Table6[#All],3,0)</f>
        <v>West</v>
      </c>
      <c r="T867" s="12" t="str">
        <f>VLOOKUP(E867,Table6[#All],4,0)</f>
        <v>Thompsonborough</v>
      </c>
    </row>
    <row r="868" spans="1:20" x14ac:dyDescent="0.3">
      <c r="A868" s="11" t="s">
        <v>2826</v>
      </c>
      <c r="B868" s="12">
        <v>45571</v>
      </c>
      <c r="C868" s="12" t="s">
        <v>1456</v>
      </c>
      <c r="D868" s="12" t="s">
        <v>1708</v>
      </c>
      <c r="E868" s="12" t="s">
        <v>1935</v>
      </c>
      <c r="F868" s="12" t="s">
        <v>1957</v>
      </c>
      <c r="G868" s="17">
        <v>3</v>
      </c>
      <c r="H868" s="20">
        <v>144.66999999999999</v>
      </c>
      <c r="I868" s="23">
        <v>0.28999999999999998</v>
      </c>
      <c r="J868" s="25">
        <v>308.14710000000002</v>
      </c>
      <c r="K868" s="25" t="str">
        <f>VLOOKUP(C868,Table5[#All],8,0)</f>
        <v>Gold</v>
      </c>
      <c r="L868" s="13" t="str">
        <f>VLOOKUP(C868,Table5[#All],4,0)</f>
        <v>Male</v>
      </c>
      <c r="M868" s="12" t="str">
        <f>VLOOKUP(D868,Table2[#All],2,0)</f>
        <v>High-Grip Football</v>
      </c>
      <c r="N868" s="12" t="str">
        <f>VLOOKUP(D868,Table2[#All],3)</f>
        <v>Sports</v>
      </c>
      <c r="O868" s="12" t="str">
        <f>VLOOKUP(D868,Table2[#All],4,0)</f>
        <v>Team Sports</v>
      </c>
      <c r="P868" s="12" t="str">
        <f>VLOOKUP(D868,Table2[#All],5,0)</f>
        <v>Bridges, Banks and Cummings</v>
      </c>
      <c r="Q868" s="12" t="str">
        <f>VLOOKUP(E868,Table6[#All],2,0)</f>
        <v>Holloway Ltd</v>
      </c>
      <c r="R868" s="12" t="str">
        <f>VLOOKUP(E868,Table6[#All],5,0)</f>
        <v>Flagship</v>
      </c>
      <c r="S868" s="12" t="str">
        <f>VLOOKUP(E868,Table6[#All],3,0)</f>
        <v>North</v>
      </c>
      <c r="T868" s="12" t="str">
        <f>VLOOKUP(E868,Table6[#All],4,0)</f>
        <v>Bensonhaven</v>
      </c>
    </row>
    <row r="869" spans="1:20" x14ac:dyDescent="0.3">
      <c r="A869" s="11" t="s">
        <v>2827</v>
      </c>
      <c r="B869" s="12">
        <v>45700</v>
      </c>
      <c r="C869" s="12" t="s">
        <v>424</v>
      </c>
      <c r="D869" s="12" t="s">
        <v>1670</v>
      </c>
      <c r="E869" s="12" t="s">
        <v>1929</v>
      </c>
      <c r="F869" s="12" t="s">
        <v>1954</v>
      </c>
      <c r="G869" s="17">
        <v>2</v>
      </c>
      <c r="H869" s="20">
        <v>667.17</v>
      </c>
      <c r="I869" s="23">
        <v>0.1</v>
      </c>
      <c r="J869" s="25">
        <v>1200.9059999999999</v>
      </c>
      <c r="K869" s="25" t="str">
        <f>VLOOKUP(C869,Table5[#All],8,0)</f>
        <v>Platinum</v>
      </c>
      <c r="L869" s="13" t="str">
        <f>VLOOKUP(C869,Table5[#All],4,0)</f>
        <v>Male</v>
      </c>
      <c r="M869" s="12" t="str">
        <f>VLOOKUP(D869,Table2[#All],2,0)</f>
        <v>Modern Wall Clock</v>
      </c>
      <c r="N869" s="12" t="str">
        <f>VLOOKUP(D869,Table2[#All],3)</f>
        <v>Home</v>
      </c>
      <c r="O869" s="12" t="str">
        <f>VLOOKUP(D869,Table2[#All],4,0)</f>
        <v>Decor</v>
      </c>
      <c r="P869" s="12" t="str">
        <f>VLOOKUP(D869,Table2[#All],5,0)</f>
        <v>Weiss-Watson</v>
      </c>
      <c r="Q869" s="12" t="str">
        <f>VLOOKUP(E869,Table6[#All],2,0)</f>
        <v>Shelton PLC</v>
      </c>
      <c r="R869" s="12" t="str">
        <f>VLOOKUP(E869,Table6[#All],5,0)</f>
        <v>Flagship</v>
      </c>
      <c r="S869" s="12" t="str">
        <f>VLOOKUP(E869,Table6[#All],3,0)</f>
        <v>North</v>
      </c>
      <c r="T869" s="12" t="str">
        <f>VLOOKUP(E869,Table6[#All],4,0)</f>
        <v>East Jenniferstad</v>
      </c>
    </row>
    <row r="870" spans="1:20" x14ac:dyDescent="0.3">
      <c r="A870" s="11" t="s">
        <v>2828</v>
      </c>
      <c r="B870" s="12">
        <v>45382</v>
      </c>
      <c r="C870" s="12" t="s">
        <v>1263</v>
      </c>
      <c r="D870" s="12" t="s">
        <v>1773</v>
      </c>
      <c r="E870" s="12" t="s">
        <v>1894</v>
      </c>
      <c r="F870" s="12" t="s">
        <v>1952</v>
      </c>
      <c r="G870" s="17">
        <v>1</v>
      </c>
      <c r="H870" s="20">
        <v>984.6</v>
      </c>
      <c r="I870" s="23">
        <v>0.22</v>
      </c>
      <c r="J870" s="25">
        <v>767.98800000000006</v>
      </c>
      <c r="K870" s="25" t="str">
        <f>VLOOKUP(C870,Table5[#All],8,0)</f>
        <v>Bronze</v>
      </c>
      <c r="L870" s="13" t="str">
        <f>VLOOKUP(C870,Table5[#All],4,0)</f>
        <v>Male</v>
      </c>
      <c r="M870" s="12" t="str">
        <f>VLOOKUP(D870,Table2[#All],2,0)</f>
        <v>Women's Hair Dryer Brush</v>
      </c>
      <c r="N870" s="12" t="str">
        <f>VLOOKUP(D870,Table2[#All],3)</f>
        <v>Beauty</v>
      </c>
      <c r="O870" s="12" t="str">
        <f>VLOOKUP(D870,Table2[#All],4,0)</f>
        <v>Haircare</v>
      </c>
      <c r="P870" s="12" t="str">
        <f>VLOOKUP(D870,Table2[#All],5,0)</f>
        <v>Torres, Spencer and Potter</v>
      </c>
      <c r="Q870" s="12" t="str">
        <f>VLOOKUP(E870,Table6[#All],2,0)</f>
        <v>Johnson-Wright</v>
      </c>
      <c r="R870" s="12" t="str">
        <f>VLOOKUP(E870,Table6[#All],5,0)</f>
        <v>Outlet</v>
      </c>
      <c r="S870" s="12" t="str">
        <f>VLOOKUP(E870,Table6[#All],3,0)</f>
        <v>North</v>
      </c>
      <c r="T870" s="12" t="str">
        <f>VLOOKUP(E870,Table6[#All],4,0)</f>
        <v>Hoodberg</v>
      </c>
    </row>
    <row r="871" spans="1:20" x14ac:dyDescent="0.3">
      <c r="A871" s="11" t="s">
        <v>2829</v>
      </c>
      <c r="B871" s="12">
        <v>45260</v>
      </c>
      <c r="C871" s="12" t="s">
        <v>897</v>
      </c>
      <c r="D871" s="12" t="s">
        <v>1604</v>
      </c>
      <c r="E871" s="12" t="s">
        <v>1910</v>
      </c>
      <c r="F871" s="12" t="s">
        <v>1952</v>
      </c>
      <c r="G871" s="17">
        <v>1</v>
      </c>
      <c r="H871" s="20">
        <v>139.29</v>
      </c>
      <c r="I871" s="23">
        <v>0</v>
      </c>
      <c r="J871" s="25">
        <v>139.29</v>
      </c>
      <c r="K871" s="25" t="str">
        <f>VLOOKUP(C871,Table5[#All],8,0)</f>
        <v>Bronze</v>
      </c>
      <c r="L871" s="13" t="str">
        <f>VLOOKUP(C871,Table5[#All],4,0)</f>
        <v>Female</v>
      </c>
      <c r="M871" s="12" t="str">
        <f>VLOOKUP(D871,Table2[#All],2,0)</f>
        <v>USB-C Fast Charger</v>
      </c>
      <c r="N871" s="12" t="str">
        <f>VLOOKUP(D871,Table2[#All],3)</f>
        <v>Electronics</v>
      </c>
      <c r="O871" s="12" t="str">
        <f>VLOOKUP(D871,Table2[#All],4,0)</f>
        <v>Accessories</v>
      </c>
      <c r="P871" s="12" t="str">
        <f>VLOOKUP(D871,Table2[#All],5,0)</f>
        <v>Dawson-Perkins</v>
      </c>
      <c r="Q871" s="12" t="str">
        <f>VLOOKUP(E871,Table6[#All],2,0)</f>
        <v>Bean, Jones and Park</v>
      </c>
      <c r="R871" s="12" t="str">
        <f>VLOOKUP(E871,Table6[#All],5,0)</f>
        <v>Online</v>
      </c>
      <c r="S871" s="12" t="str">
        <f>VLOOKUP(E871,Table6[#All],3,0)</f>
        <v>West</v>
      </c>
      <c r="T871" s="12" t="str">
        <f>VLOOKUP(E871,Table6[#All],4,0)</f>
        <v>Thompsonborough</v>
      </c>
    </row>
    <row r="872" spans="1:20" x14ac:dyDescent="0.3">
      <c r="A872" s="11" t="s">
        <v>2830</v>
      </c>
      <c r="B872" s="12">
        <v>45702</v>
      </c>
      <c r="C872" s="12" t="s">
        <v>138</v>
      </c>
      <c r="D872" s="12" t="s">
        <v>1991</v>
      </c>
      <c r="E872" s="12" t="s">
        <v>1910</v>
      </c>
      <c r="F872" s="12" t="s">
        <v>1957</v>
      </c>
      <c r="G872" s="17">
        <v>3</v>
      </c>
      <c r="H872" s="20">
        <v>459.57</v>
      </c>
      <c r="I872" s="23">
        <v>0.1</v>
      </c>
      <c r="J872" s="25">
        <v>1240.8389999999999</v>
      </c>
      <c r="K872" s="25" t="str">
        <f>VLOOKUP(C872,Table5[#All],8,0)</f>
        <v>Platinum</v>
      </c>
      <c r="L872" s="13" t="str">
        <f>VLOOKUP(C872,Table5[#All],4,0)</f>
        <v>Male</v>
      </c>
      <c r="M872" s="12" t="str">
        <f>VLOOKUP(D872,Table2[#All],2,0)</f>
        <v>Beard Grooming Kit</v>
      </c>
      <c r="N872" s="12" t="str">
        <f>VLOOKUP(D872,Table2[#All],3)</f>
        <v>Beauty</v>
      </c>
      <c r="O872" s="12" t="str">
        <f>VLOOKUP(D872,Table2[#All],4,0)</f>
        <v>Grooming</v>
      </c>
      <c r="P872" s="12" t="str">
        <f>VLOOKUP(D872,Table2[#All],5,0)</f>
        <v>Erickson-Green</v>
      </c>
      <c r="Q872" s="12" t="str">
        <f>VLOOKUP(E872,Table6[#All],2,0)</f>
        <v>Bean, Jones and Park</v>
      </c>
      <c r="R872" s="12" t="str">
        <f>VLOOKUP(E872,Table6[#All],5,0)</f>
        <v>Online</v>
      </c>
      <c r="S872" s="12" t="str">
        <f>VLOOKUP(E872,Table6[#All],3,0)</f>
        <v>West</v>
      </c>
      <c r="T872" s="12" t="str">
        <f>VLOOKUP(E872,Table6[#All],4,0)</f>
        <v>Thompsonborough</v>
      </c>
    </row>
    <row r="873" spans="1:20" x14ac:dyDescent="0.3">
      <c r="A873" s="11" t="s">
        <v>2831</v>
      </c>
      <c r="B873" s="12">
        <v>45302</v>
      </c>
      <c r="C873" s="12" t="s">
        <v>248</v>
      </c>
      <c r="D873" s="12" t="s">
        <v>1693</v>
      </c>
      <c r="E873" s="12" t="s">
        <v>1929</v>
      </c>
      <c r="F873" s="12" t="s">
        <v>1952</v>
      </c>
      <c r="G873" s="17">
        <v>1</v>
      </c>
      <c r="H873" s="20">
        <v>517.82000000000005</v>
      </c>
      <c r="I873" s="23">
        <v>0.28999999999999998</v>
      </c>
      <c r="J873" s="25">
        <v>367.65219999999999</v>
      </c>
      <c r="K873" s="25" t="str">
        <f>VLOOKUP(C873,Table5[#All],8,0)</f>
        <v>Silver</v>
      </c>
      <c r="L873" s="13" t="str">
        <f>VLOOKUP(C873,Table5[#All],4,0)</f>
        <v>Female</v>
      </c>
      <c r="M873" s="12" t="str">
        <f>VLOOKUP(D873,Table2[#All],2,0)</f>
        <v>Noise-Canceling Headphones</v>
      </c>
      <c r="N873" s="12" t="str">
        <f>VLOOKUP(D873,Table2[#All],3)</f>
        <v>Electronics</v>
      </c>
      <c r="O873" s="12" t="str">
        <f>VLOOKUP(D873,Table2[#All],4,0)</f>
        <v>Audio</v>
      </c>
      <c r="P873" s="12" t="str">
        <f>VLOOKUP(D873,Table2[#All],5,0)</f>
        <v>Taylor-Hart</v>
      </c>
      <c r="Q873" s="12" t="str">
        <f>VLOOKUP(E873,Table6[#All],2,0)</f>
        <v>Shelton PLC</v>
      </c>
      <c r="R873" s="12" t="str">
        <f>VLOOKUP(E873,Table6[#All],5,0)</f>
        <v>Flagship</v>
      </c>
      <c r="S873" s="12" t="str">
        <f>VLOOKUP(E873,Table6[#All],3,0)</f>
        <v>North</v>
      </c>
      <c r="T873" s="12" t="str">
        <f>VLOOKUP(E873,Table6[#All],4,0)</f>
        <v>East Jenniferstad</v>
      </c>
    </row>
    <row r="874" spans="1:20" x14ac:dyDescent="0.3">
      <c r="A874" s="11" t="s">
        <v>2832</v>
      </c>
      <c r="B874" s="12">
        <v>45653</v>
      </c>
      <c r="C874" s="12" t="s">
        <v>1195</v>
      </c>
      <c r="D874" s="12" t="s">
        <v>1804</v>
      </c>
      <c r="E874" s="12" t="s">
        <v>1904</v>
      </c>
      <c r="F874" s="12" t="s">
        <v>1957</v>
      </c>
      <c r="G874" s="17">
        <v>4</v>
      </c>
      <c r="H874" s="20">
        <v>282.45</v>
      </c>
      <c r="I874" s="23">
        <v>0.28999999999999998</v>
      </c>
      <c r="J874" s="25">
        <v>802.1579999999999</v>
      </c>
      <c r="K874" s="25" t="str">
        <f>VLOOKUP(C874,Table5[#All],8,0)</f>
        <v>Gold</v>
      </c>
      <c r="L874" s="13" t="str">
        <f>VLOOKUP(C874,Table5[#All],4,0)</f>
        <v>Female</v>
      </c>
      <c r="M874" s="12" t="str">
        <f>VLOOKUP(D874,Table2[#All],2,0)</f>
        <v>Wireless Mouse</v>
      </c>
      <c r="N874" s="12" t="str">
        <f>VLOOKUP(D874,Table2[#All],3)</f>
        <v>Electronics</v>
      </c>
      <c r="O874" s="12" t="str">
        <f>VLOOKUP(D874,Table2[#All],4,0)</f>
        <v>Computer</v>
      </c>
      <c r="P874" s="12" t="str">
        <f>VLOOKUP(D874,Table2[#All],5,0)</f>
        <v>Larson Ltd</v>
      </c>
      <c r="Q874" s="12" t="str">
        <f>VLOOKUP(E874,Table6[#All],2,0)</f>
        <v>Benson-Elliott</v>
      </c>
      <c r="R874" s="12" t="str">
        <f>VLOOKUP(E874,Table6[#All],5,0)</f>
        <v>Online</v>
      </c>
      <c r="S874" s="12" t="str">
        <f>VLOOKUP(E874,Table6[#All],3,0)</f>
        <v>East</v>
      </c>
      <c r="T874" s="12" t="str">
        <f>VLOOKUP(E874,Table6[#All],4,0)</f>
        <v>Port Josephberg</v>
      </c>
    </row>
    <row r="875" spans="1:20" x14ac:dyDescent="0.3">
      <c r="A875" s="11" t="s">
        <v>2833</v>
      </c>
      <c r="B875" s="12">
        <v>45250</v>
      </c>
      <c r="C875" s="12" t="s">
        <v>1416</v>
      </c>
      <c r="D875" s="12" t="s">
        <v>1837</v>
      </c>
      <c r="E875" s="12" t="s">
        <v>1907</v>
      </c>
      <c r="F875" s="12" t="s">
        <v>1957</v>
      </c>
      <c r="G875" s="17">
        <v>2</v>
      </c>
      <c r="H875" s="20">
        <v>386.46</v>
      </c>
      <c r="I875" s="23">
        <v>0.23</v>
      </c>
      <c r="J875" s="25">
        <v>595.14840000000004</v>
      </c>
      <c r="K875" s="25" t="str">
        <f>VLOOKUP(C875,Table5[#All],8,0)</f>
        <v>Gold</v>
      </c>
      <c r="L875" s="13" t="str">
        <f>VLOOKUP(C875,Table5[#All],4,0)</f>
        <v>Male</v>
      </c>
      <c r="M875" s="12" t="str">
        <f>VLOOKUP(D875,Table2[#All],2,0)</f>
        <v>LED Bedside Lamp</v>
      </c>
      <c r="N875" s="12" t="str">
        <f>VLOOKUP(D875,Table2[#All],3)</f>
        <v>Home</v>
      </c>
      <c r="O875" s="12" t="str">
        <f>VLOOKUP(D875,Table2[#All],4,0)</f>
        <v>Lighting</v>
      </c>
      <c r="P875" s="12" t="str">
        <f>VLOOKUP(D875,Table2[#All],5,0)</f>
        <v>Aguilar, Horton and Lewis</v>
      </c>
      <c r="Q875" s="12" t="str">
        <f>VLOOKUP(E875,Table6[#All],2,0)</f>
        <v>Martinez-Mullins</v>
      </c>
      <c r="R875" s="12" t="str">
        <f>VLOOKUP(E875,Table6[#All],5,0)</f>
        <v>Online</v>
      </c>
      <c r="S875" s="12" t="str">
        <f>VLOOKUP(E875,Table6[#All],3,0)</f>
        <v>South</v>
      </c>
      <c r="T875" s="12" t="str">
        <f>VLOOKUP(E875,Table6[#All],4,0)</f>
        <v>Williamsfurt</v>
      </c>
    </row>
    <row r="876" spans="1:20" x14ac:dyDescent="0.3">
      <c r="A876" s="11" t="s">
        <v>2834</v>
      </c>
      <c r="B876" s="12">
        <v>45661</v>
      </c>
      <c r="C876" s="12" t="s">
        <v>647</v>
      </c>
      <c r="D876" s="12" t="s">
        <v>1624</v>
      </c>
      <c r="E876" s="12" t="s">
        <v>1894</v>
      </c>
      <c r="F876" s="12" t="s">
        <v>1957</v>
      </c>
      <c r="G876" s="17">
        <v>1</v>
      </c>
      <c r="H876" s="20">
        <v>270.45</v>
      </c>
      <c r="I876" s="23">
        <v>0.15</v>
      </c>
      <c r="J876" s="25">
        <v>229.88249999999999</v>
      </c>
      <c r="K876" s="25" t="str">
        <f>VLOOKUP(C876,Table5[#All],8,0)</f>
        <v>Silver</v>
      </c>
      <c r="L876" s="13" t="str">
        <f>VLOOKUP(C876,Table5[#All],4,0)</f>
        <v>Male</v>
      </c>
      <c r="M876" s="12" t="str">
        <f>VLOOKUP(D876,Table2[#All],2,0)</f>
        <v>Knee Support Brace</v>
      </c>
      <c r="N876" s="12" t="str">
        <f>VLOOKUP(D876,Table2[#All],3)</f>
        <v>Sports</v>
      </c>
      <c r="O876" s="12" t="str">
        <f>VLOOKUP(D876,Table2[#All],4,0)</f>
        <v>Equipment</v>
      </c>
      <c r="P876" s="12" t="str">
        <f>VLOOKUP(D876,Table2[#All],5,0)</f>
        <v>May-Reese</v>
      </c>
      <c r="Q876" s="12" t="str">
        <f>VLOOKUP(E876,Table6[#All],2,0)</f>
        <v>Johnson-Wright</v>
      </c>
      <c r="R876" s="12" t="str">
        <f>VLOOKUP(E876,Table6[#All],5,0)</f>
        <v>Outlet</v>
      </c>
      <c r="S876" s="12" t="str">
        <f>VLOOKUP(E876,Table6[#All],3,0)</f>
        <v>North</v>
      </c>
      <c r="T876" s="12" t="str">
        <f>VLOOKUP(E876,Table6[#All],4,0)</f>
        <v>Hoodberg</v>
      </c>
    </row>
    <row r="877" spans="1:20" x14ac:dyDescent="0.3">
      <c r="A877" s="11" t="s">
        <v>2835</v>
      </c>
      <c r="B877" s="12">
        <v>45493</v>
      </c>
      <c r="C877" s="12" t="s">
        <v>164</v>
      </c>
      <c r="D877" s="12" t="s">
        <v>1804</v>
      </c>
      <c r="E877" s="12" t="s">
        <v>1917</v>
      </c>
      <c r="F877" s="12" t="s">
        <v>1957</v>
      </c>
      <c r="G877" s="17">
        <v>4</v>
      </c>
      <c r="H877" s="20">
        <v>762.94</v>
      </c>
      <c r="I877" s="23">
        <v>0.09</v>
      </c>
      <c r="J877" s="25">
        <v>2777.1016</v>
      </c>
      <c r="K877" s="25" t="str">
        <f>VLOOKUP(C877,Table5[#All],8,0)</f>
        <v>Platinum</v>
      </c>
      <c r="L877" s="13" t="str">
        <f>VLOOKUP(C877,Table5[#All],4,0)</f>
        <v>Male</v>
      </c>
      <c r="M877" s="12" t="str">
        <f>VLOOKUP(D877,Table2[#All],2,0)</f>
        <v>Wireless Mouse</v>
      </c>
      <c r="N877" s="12" t="str">
        <f>VLOOKUP(D877,Table2[#All],3)</f>
        <v>Electronics</v>
      </c>
      <c r="O877" s="12" t="str">
        <f>VLOOKUP(D877,Table2[#All],4,0)</f>
        <v>Computer</v>
      </c>
      <c r="P877" s="12" t="str">
        <f>VLOOKUP(D877,Table2[#All],5,0)</f>
        <v>Larson Ltd</v>
      </c>
      <c r="Q877" s="12" t="str">
        <f>VLOOKUP(E877,Table6[#All],2,0)</f>
        <v>Hill, Wagner and Ballard</v>
      </c>
      <c r="R877" s="12" t="str">
        <f>VLOOKUP(E877,Table6[#All],5,0)</f>
        <v>Online</v>
      </c>
      <c r="S877" s="12" t="str">
        <f>VLOOKUP(E877,Table6[#All],3,0)</f>
        <v>East</v>
      </c>
      <c r="T877" s="12" t="str">
        <f>VLOOKUP(E877,Table6[#All],4,0)</f>
        <v>East Davidville</v>
      </c>
    </row>
    <row r="878" spans="1:20" x14ac:dyDescent="0.3">
      <c r="A878" s="11" t="s">
        <v>2836</v>
      </c>
      <c r="B878" s="12">
        <v>45242</v>
      </c>
      <c r="C878" s="12" t="s">
        <v>1526</v>
      </c>
      <c r="D878" s="12" t="s">
        <v>1696</v>
      </c>
      <c r="E878" s="12" t="s">
        <v>1925</v>
      </c>
      <c r="F878" s="12" t="s">
        <v>1957</v>
      </c>
      <c r="G878" s="17">
        <v>1</v>
      </c>
      <c r="H878" s="20">
        <v>409.03</v>
      </c>
      <c r="I878" s="23">
        <v>0.25</v>
      </c>
      <c r="J878" s="25">
        <v>306.77249999999998</v>
      </c>
      <c r="K878" s="25" t="str">
        <f>VLOOKUP(C878,Table5[#All],8,0)</f>
        <v>Gold</v>
      </c>
      <c r="L878" s="13" t="str">
        <f>VLOOKUP(C878,Table5[#All],4,0)</f>
        <v>Male</v>
      </c>
      <c r="M878" s="12" t="str">
        <f>VLOOKUP(D878,Table2[#All],2,0)</f>
        <v>Yoga Exercise Mat</v>
      </c>
      <c r="N878" s="12" t="str">
        <f>VLOOKUP(D878,Table2[#All],3)</f>
        <v>Sports</v>
      </c>
      <c r="O878" s="12" t="str">
        <f>VLOOKUP(D878,Table2[#All],4,0)</f>
        <v>Fitness</v>
      </c>
      <c r="P878" s="12" t="str">
        <f>VLOOKUP(D878,Table2[#All],5,0)</f>
        <v>Carroll, Long and Mendoza</v>
      </c>
      <c r="Q878" s="12" t="str">
        <f>VLOOKUP(E878,Table6[#All],2,0)</f>
        <v>Gardner, Humphrey and Contreras</v>
      </c>
      <c r="R878" s="12" t="str">
        <f>VLOOKUP(E878,Table6[#All],5,0)</f>
        <v>Flagship</v>
      </c>
      <c r="S878" s="12" t="str">
        <f>VLOOKUP(E878,Table6[#All],3,0)</f>
        <v>East</v>
      </c>
      <c r="T878" s="12" t="str">
        <f>VLOOKUP(E878,Table6[#All],4,0)</f>
        <v>Johnsonville</v>
      </c>
    </row>
    <row r="879" spans="1:20" x14ac:dyDescent="0.3">
      <c r="A879" s="11" t="s">
        <v>2837</v>
      </c>
      <c r="B879" s="12">
        <v>45411</v>
      </c>
      <c r="C879" s="12" t="s">
        <v>718</v>
      </c>
      <c r="D879" s="12" t="s">
        <v>1864</v>
      </c>
      <c r="E879" s="12" t="s">
        <v>1938</v>
      </c>
      <c r="F879" s="12" t="s">
        <v>1952</v>
      </c>
      <c r="G879" s="17">
        <v>2</v>
      </c>
      <c r="H879" s="20">
        <v>891.13</v>
      </c>
      <c r="I879" s="23">
        <v>0.13</v>
      </c>
      <c r="J879" s="25">
        <v>1550.5662</v>
      </c>
      <c r="K879" s="25" t="str">
        <f>VLOOKUP(C879,Table5[#All],8,0)</f>
        <v>Gold</v>
      </c>
      <c r="L879" s="13" t="str">
        <f>VLOOKUP(C879,Table5[#All],4,0)</f>
        <v>Female</v>
      </c>
      <c r="M879" s="12" t="str">
        <f>VLOOKUP(D879,Table2[#All],2,0)</f>
        <v>Women's Formal Blazer</v>
      </c>
      <c r="N879" s="12" t="str">
        <f>VLOOKUP(D879,Table2[#All],3)</f>
        <v>Clothing</v>
      </c>
      <c r="O879" s="12" t="str">
        <f>VLOOKUP(D879,Table2[#All],4,0)</f>
        <v>Outerwear</v>
      </c>
      <c r="P879" s="12" t="str">
        <f>VLOOKUP(D879,Table2[#All],5,0)</f>
        <v>Phillips and Sons</v>
      </c>
      <c r="Q879" s="12" t="str">
        <f>VLOOKUP(E879,Table6[#All],2,0)</f>
        <v>Guerrero-Schmitt</v>
      </c>
      <c r="R879" s="12" t="str">
        <f>VLOOKUP(E879,Table6[#All],5,0)</f>
        <v>Flagship</v>
      </c>
      <c r="S879" s="12" t="str">
        <f>VLOOKUP(E879,Table6[#All],3,0)</f>
        <v>East</v>
      </c>
      <c r="T879" s="12" t="str">
        <f>VLOOKUP(E879,Table6[#All],4,0)</f>
        <v>East Stevechester</v>
      </c>
    </row>
    <row r="880" spans="1:20" x14ac:dyDescent="0.3">
      <c r="A880" s="11" t="s">
        <v>2838</v>
      </c>
      <c r="B880" s="12">
        <v>45593</v>
      </c>
      <c r="C880" s="12" t="s">
        <v>134</v>
      </c>
      <c r="D880" s="12" t="s">
        <v>1852</v>
      </c>
      <c r="E880" s="12" t="s">
        <v>1932</v>
      </c>
      <c r="F880" s="12" t="s">
        <v>1954</v>
      </c>
      <c r="G880" s="17">
        <v>1</v>
      </c>
      <c r="H880" s="20">
        <v>553.38</v>
      </c>
      <c r="I880" s="23">
        <v>0.21</v>
      </c>
      <c r="J880" s="25">
        <v>437.17020000000002</v>
      </c>
      <c r="K880" s="25" t="str">
        <f>VLOOKUP(C880,Table5[#All],8,0)</f>
        <v>Gold</v>
      </c>
      <c r="L880" s="13" t="str">
        <f>VLOOKUP(C880,Table5[#All],4,0)</f>
        <v>Female</v>
      </c>
      <c r="M880" s="12" t="str">
        <f>VLOOKUP(D880,Table2[#All],2,0)</f>
        <v>Microwave Oven</v>
      </c>
      <c r="N880" s="12" t="str">
        <f>VLOOKUP(D880,Table2[#All],3)</f>
        <v>Home</v>
      </c>
      <c r="O880" s="12" t="str">
        <f>VLOOKUP(D880,Table2[#All],4,0)</f>
        <v>Appliances</v>
      </c>
      <c r="P880" s="12" t="str">
        <f>VLOOKUP(D880,Table2[#All],5,0)</f>
        <v>Green, Powell and Palmer</v>
      </c>
      <c r="Q880" s="12" t="str">
        <f>VLOOKUP(E880,Table6[#All],2,0)</f>
        <v>Frederick-Wright</v>
      </c>
      <c r="R880" s="12" t="str">
        <f>VLOOKUP(E880,Table6[#All],5,0)</f>
        <v>Flagship</v>
      </c>
      <c r="S880" s="12" t="str">
        <f>VLOOKUP(E880,Table6[#All],3,0)</f>
        <v>West</v>
      </c>
      <c r="T880" s="12" t="str">
        <f>VLOOKUP(E880,Table6[#All],4,0)</f>
        <v>New Jimmymouth</v>
      </c>
    </row>
    <row r="881" spans="1:20" x14ac:dyDescent="0.3">
      <c r="A881" s="11" t="s">
        <v>2839</v>
      </c>
      <c r="B881" s="12">
        <v>45281</v>
      </c>
      <c r="C881" s="12" t="s">
        <v>541</v>
      </c>
      <c r="D881" s="12" t="s">
        <v>1831</v>
      </c>
      <c r="E881" s="12" t="s">
        <v>1925</v>
      </c>
      <c r="F881" s="12" t="s">
        <v>1957</v>
      </c>
      <c r="G881" s="17">
        <v>2</v>
      </c>
      <c r="H881" s="20">
        <v>652.29999999999995</v>
      </c>
      <c r="I881" s="23">
        <v>0.16</v>
      </c>
      <c r="J881" s="25">
        <v>1095.864</v>
      </c>
      <c r="K881" s="25" t="str">
        <f>VLOOKUP(C881,Table5[#All],8,0)</f>
        <v>Platinum</v>
      </c>
      <c r="L881" s="13" t="str">
        <f>VLOOKUP(C881,Table5[#All],4,0)</f>
        <v>Female</v>
      </c>
      <c r="M881" s="12" t="str">
        <f>VLOOKUP(D881,Table2[#All],2,0)</f>
        <v>Women's Beanie Hat</v>
      </c>
      <c r="N881" s="12" t="str">
        <f>VLOOKUP(D881,Table2[#All],3)</f>
        <v>Clothing</v>
      </c>
      <c r="O881" s="12" t="str">
        <f>VLOOKUP(D881,Table2[#All],4,0)</f>
        <v>Accessories</v>
      </c>
      <c r="P881" s="12" t="str">
        <f>VLOOKUP(D881,Table2[#All],5,0)</f>
        <v>Richardson-Carrillo</v>
      </c>
      <c r="Q881" s="12" t="str">
        <f>VLOOKUP(E881,Table6[#All],2,0)</f>
        <v>Gardner, Humphrey and Contreras</v>
      </c>
      <c r="R881" s="12" t="str">
        <f>VLOOKUP(E881,Table6[#All],5,0)</f>
        <v>Flagship</v>
      </c>
      <c r="S881" s="12" t="str">
        <f>VLOOKUP(E881,Table6[#All],3,0)</f>
        <v>East</v>
      </c>
      <c r="T881" s="12" t="str">
        <f>VLOOKUP(E881,Table6[#All],4,0)</f>
        <v>Johnsonville</v>
      </c>
    </row>
    <row r="882" spans="1:20" x14ac:dyDescent="0.3">
      <c r="A882" s="11" t="s">
        <v>2840</v>
      </c>
      <c r="B882" s="12">
        <v>45575</v>
      </c>
      <c r="C882" s="12" t="s">
        <v>427</v>
      </c>
      <c r="D882" s="12" t="s">
        <v>1699</v>
      </c>
      <c r="E882" s="12" t="s">
        <v>1914</v>
      </c>
      <c r="F882" s="12" t="s">
        <v>1957</v>
      </c>
      <c r="G882" s="17">
        <v>4</v>
      </c>
      <c r="H882" s="20">
        <v>194.36</v>
      </c>
      <c r="I882" s="23">
        <v>0.18</v>
      </c>
      <c r="J882" s="25">
        <v>637.50080000000014</v>
      </c>
      <c r="K882" s="25" t="str">
        <f>VLOOKUP(C882,Table5[#All],8,0)</f>
        <v>Platinum</v>
      </c>
      <c r="L882" s="13" t="str">
        <f>VLOOKUP(C882,Table5[#All],4,0)</f>
        <v>Male</v>
      </c>
      <c r="M882" s="12" t="str">
        <f>VLOOKUP(D882,Table2[#All],2,0)</f>
        <v>Smart Home WiFi Camera</v>
      </c>
      <c r="N882" s="12" t="str">
        <f>VLOOKUP(D882,Table2[#All],3)</f>
        <v>Electronics</v>
      </c>
      <c r="O882" s="12" t="str">
        <f>VLOOKUP(D882,Table2[#All],4,0)</f>
        <v>Accessories</v>
      </c>
      <c r="P882" s="12" t="str">
        <f>VLOOKUP(D882,Table2[#All],5,0)</f>
        <v>Holmes LLC</v>
      </c>
      <c r="Q882" s="12" t="str">
        <f>VLOOKUP(E882,Table6[#All],2,0)</f>
        <v>Moore, Padilla and Butler</v>
      </c>
      <c r="R882" s="12" t="str">
        <f>VLOOKUP(E882,Table6[#All],5,0)</f>
        <v>Flagship</v>
      </c>
      <c r="S882" s="12" t="str">
        <f>VLOOKUP(E882,Table6[#All],3,0)</f>
        <v>South</v>
      </c>
      <c r="T882" s="12" t="str">
        <f>VLOOKUP(E882,Table6[#All],4,0)</f>
        <v>East Johnstad</v>
      </c>
    </row>
    <row r="883" spans="1:20" x14ac:dyDescent="0.3">
      <c r="A883" s="11" t="s">
        <v>2841</v>
      </c>
      <c r="B883" s="12">
        <v>45660</v>
      </c>
      <c r="C883" s="12" t="s">
        <v>520</v>
      </c>
      <c r="D883" s="12" t="s">
        <v>1852</v>
      </c>
      <c r="E883" s="12" t="s">
        <v>1885</v>
      </c>
      <c r="F883" s="12" t="s">
        <v>1957</v>
      </c>
      <c r="G883" s="17">
        <v>3</v>
      </c>
      <c r="H883" s="20">
        <v>476.37</v>
      </c>
      <c r="I883" s="23">
        <v>0.21</v>
      </c>
      <c r="J883" s="25">
        <v>1128.9969000000001</v>
      </c>
      <c r="K883" s="25" t="str">
        <f>VLOOKUP(C883,Table5[#All],8,0)</f>
        <v>Bronze</v>
      </c>
      <c r="L883" s="13" t="str">
        <f>VLOOKUP(C883,Table5[#All],4,0)</f>
        <v>Male</v>
      </c>
      <c r="M883" s="12" t="str">
        <f>VLOOKUP(D883,Table2[#All],2,0)</f>
        <v>Microwave Oven</v>
      </c>
      <c r="N883" s="12" t="str">
        <f>VLOOKUP(D883,Table2[#All],3)</f>
        <v>Home</v>
      </c>
      <c r="O883" s="12" t="str">
        <f>VLOOKUP(D883,Table2[#All],4,0)</f>
        <v>Appliances</v>
      </c>
      <c r="P883" s="12" t="str">
        <f>VLOOKUP(D883,Table2[#All],5,0)</f>
        <v>Green, Powell and Palmer</v>
      </c>
      <c r="Q883" s="12" t="str">
        <f>VLOOKUP(E883,Table6[#All],2,0)</f>
        <v>Martinez, Adkins and Johnson</v>
      </c>
      <c r="R883" s="12" t="str">
        <f>VLOOKUP(E883,Table6[#All],5,0)</f>
        <v>Flagship</v>
      </c>
      <c r="S883" s="12" t="str">
        <f>VLOOKUP(E883,Table6[#All],3,0)</f>
        <v>North</v>
      </c>
      <c r="T883" s="12" t="str">
        <f>VLOOKUP(E883,Table6[#All],4,0)</f>
        <v>Danielmouth</v>
      </c>
    </row>
    <row r="884" spans="1:20" x14ac:dyDescent="0.3">
      <c r="A884" s="11" t="s">
        <v>2842</v>
      </c>
      <c r="B884" s="12">
        <v>45360</v>
      </c>
      <c r="C884" s="12" t="s">
        <v>1153</v>
      </c>
      <c r="D884" s="12" t="s">
        <v>1693</v>
      </c>
      <c r="E884" s="12" t="s">
        <v>1901</v>
      </c>
      <c r="F884" s="12" t="s">
        <v>1954</v>
      </c>
      <c r="G884" s="17">
        <v>3</v>
      </c>
      <c r="H884" s="20">
        <v>174.57</v>
      </c>
      <c r="I884" s="23">
        <v>0</v>
      </c>
      <c r="J884" s="25">
        <v>523.71</v>
      </c>
      <c r="K884" s="25" t="str">
        <f>VLOOKUP(C884,Table5[#All],8,0)</f>
        <v>Platinum</v>
      </c>
      <c r="L884" s="13" t="str">
        <f>VLOOKUP(C884,Table5[#All],4,0)</f>
        <v>Female</v>
      </c>
      <c r="M884" s="12" t="str">
        <f>VLOOKUP(D884,Table2[#All],2,0)</f>
        <v>Noise-Canceling Headphones</v>
      </c>
      <c r="N884" s="12" t="str">
        <f>VLOOKUP(D884,Table2[#All],3)</f>
        <v>Electronics</v>
      </c>
      <c r="O884" s="12" t="str">
        <f>VLOOKUP(D884,Table2[#All],4,0)</f>
        <v>Audio</v>
      </c>
      <c r="P884" s="12" t="str">
        <f>VLOOKUP(D884,Table2[#All],5,0)</f>
        <v>Taylor-Hart</v>
      </c>
      <c r="Q884" s="12" t="str">
        <f>VLOOKUP(E884,Table6[#All],2,0)</f>
        <v>Gray Ltd</v>
      </c>
      <c r="R884" s="12" t="str">
        <f>VLOOKUP(E884,Table6[#All],5,0)</f>
        <v>Outlet</v>
      </c>
      <c r="S884" s="12" t="str">
        <f>VLOOKUP(E884,Table6[#All],3,0)</f>
        <v>North</v>
      </c>
      <c r="T884" s="12" t="str">
        <f>VLOOKUP(E884,Table6[#All],4,0)</f>
        <v>New Michaelchester</v>
      </c>
    </row>
    <row r="885" spans="1:20" x14ac:dyDescent="0.3">
      <c r="A885" s="11" t="s">
        <v>2843</v>
      </c>
      <c r="B885" s="12">
        <v>45526</v>
      </c>
      <c r="C885" s="12" t="s">
        <v>418</v>
      </c>
      <c r="D885" s="12" t="s">
        <v>1831</v>
      </c>
      <c r="E885" s="12" t="s">
        <v>1880</v>
      </c>
      <c r="F885" s="12" t="s">
        <v>1954</v>
      </c>
      <c r="G885" s="17">
        <v>3</v>
      </c>
      <c r="H885" s="20">
        <v>762</v>
      </c>
      <c r="I885" s="23">
        <v>0.02</v>
      </c>
      <c r="J885" s="25">
        <v>2240.2800000000002</v>
      </c>
      <c r="K885" s="25" t="str">
        <f>VLOOKUP(C885,Table5[#All],8,0)</f>
        <v>Bronze</v>
      </c>
      <c r="L885" s="13" t="str">
        <f>VLOOKUP(C885,Table5[#All],4,0)</f>
        <v>Male</v>
      </c>
      <c r="M885" s="12" t="str">
        <f>VLOOKUP(D885,Table2[#All],2,0)</f>
        <v>Women's Beanie Hat</v>
      </c>
      <c r="N885" s="12" t="str">
        <f>VLOOKUP(D885,Table2[#All],3)</f>
        <v>Clothing</v>
      </c>
      <c r="O885" s="12" t="str">
        <f>VLOOKUP(D885,Table2[#All],4,0)</f>
        <v>Accessories</v>
      </c>
      <c r="P885" s="12" t="str">
        <f>VLOOKUP(D885,Table2[#All],5,0)</f>
        <v>Richardson-Carrillo</v>
      </c>
      <c r="Q885" s="12" t="str">
        <f>VLOOKUP(E885,Table6[#All],2,0)</f>
        <v>Rivera-Warner</v>
      </c>
      <c r="R885" s="12" t="str">
        <f>VLOOKUP(E885,Table6[#All],5,0)</f>
        <v>Flagship</v>
      </c>
      <c r="S885" s="12" t="str">
        <f>VLOOKUP(E885,Table6[#All],3,0)</f>
        <v>East</v>
      </c>
      <c r="T885" s="12" t="str">
        <f>VLOOKUP(E885,Table6[#All],4,0)</f>
        <v>Washingtonfurt</v>
      </c>
    </row>
    <row r="886" spans="1:20" x14ac:dyDescent="0.3">
      <c r="A886" s="11" t="s">
        <v>2844</v>
      </c>
      <c r="B886" s="12">
        <v>45395</v>
      </c>
      <c r="C886" s="12" t="s">
        <v>1330</v>
      </c>
      <c r="D886" s="12" t="s">
        <v>1792</v>
      </c>
      <c r="E886" s="12" t="s">
        <v>1941</v>
      </c>
      <c r="F886" s="12" t="s">
        <v>1952</v>
      </c>
      <c r="G886" s="17">
        <v>1</v>
      </c>
      <c r="H886" s="20">
        <v>44.08</v>
      </c>
      <c r="I886" s="23">
        <v>0.05</v>
      </c>
      <c r="J886" s="25">
        <v>41.875999999999998</v>
      </c>
      <c r="K886" s="25" t="str">
        <f>VLOOKUP(C886,Table5[#All],8,0)</f>
        <v>Bronze</v>
      </c>
      <c r="L886" s="13" t="str">
        <f>VLOOKUP(C886,Table5[#All],4,0)</f>
        <v>Male</v>
      </c>
      <c r="M886" s="12" t="str">
        <f>VLOOKUP(D886,Table2[#All],2,0)</f>
        <v>Professional Jump Rope</v>
      </c>
      <c r="N886" s="12" t="str">
        <f>VLOOKUP(D886,Table2[#All],3)</f>
        <v>Sports</v>
      </c>
      <c r="O886" s="12" t="str">
        <f>VLOOKUP(D886,Table2[#All],4,0)</f>
        <v>Fitness</v>
      </c>
      <c r="P886" s="12" t="str">
        <f>VLOOKUP(D886,Table2[#All],5,0)</f>
        <v>Davis PLC</v>
      </c>
      <c r="Q886" s="12" t="str">
        <f>VLOOKUP(E886,Table6[#All],2,0)</f>
        <v>Mann-Austin</v>
      </c>
      <c r="R886" s="12" t="str">
        <f>VLOOKUP(E886,Table6[#All],5,0)</f>
        <v>Online</v>
      </c>
      <c r="S886" s="12" t="str">
        <f>VLOOKUP(E886,Table6[#All],3,0)</f>
        <v>East</v>
      </c>
      <c r="T886" s="12" t="str">
        <f>VLOOKUP(E886,Table6[#All],4,0)</f>
        <v>Vasquezborough</v>
      </c>
    </row>
    <row r="887" spans="1:20" x14ac:dyDescent="0.3">
      <c r="A887" s="11" t="s">
        <v>2845</v>
      </c>
      <c r="B887" s="12">
        <v>45466</v>
      </c>
      <c r="C887" s="12" t="s">
        <v>1529</v>
      </c>
      <c r="D887" s="12" t="s">
        <v>1752</v>
      </c>
      <c r="E887" s="12" t="s">
        <v>1925</v>
      </c>
      <c r="F887" s="12" t="s">
        <v>1957</v>
      </c>
      <c r="G887" s="17">
        <v>1</v>
      </c>
      <c r="H887" s="20">
        <v>992.37</v>
      </c>
      <c r="I887" s="23">
        <v>0.24</v>
      </c>
      <c r="J887" s="25">
        <v>754.20119999999997</v>
      </c>
      <c r="K887" s="25" t="str">
        <f>VLOOKUP(C887,Table5[#All],8,0)</f>
        <v>Bronze</v>
      </c>
      <c r="L887" s="13" t="str">
        <f>VLOOKUP(C887,Table5[#All],4,0)</f>
        <v>Female</v>
      </c>
      <c r="M887" s="12" t="str">
        <f>VLOOKUP(D887,Table2[#All],2,0)</f>
        <v>Men's Hair Styling Gel</v>
      </c>
      <c r="N887" s="12" t="str">
        <f>VLOOKUP(D887,Table2[#All],3)</f>
        <v>Beauty</v>
      </c>
      <c r="O887" s="12" t="str">
        <f>VLOOKUP(D887,Table2[#All],4,0)</f>
        <v>Haircare</v>
      </c>
      <c r="P887" s="12" t="str">
        <f>VLOOKUP(D887,Table2[#All],5,0)</f>
        <v>Cline-Mccarthy</v>
      </c>
      <c r="Q887" s="12" t="str">
        <f>VLOOKUP(E887,Table6[#All],2,0)</f>
        <v>Gardner, Humphrey and Contreras</v>
      </c>
      <c r="R887" s="12" t="str">
        <f>VLOOKUP(E887,Table6[#All],5,0)</f>
        <v>Flagship</v>
      </c>
      <c r="S887" s="12" t="str">
        <f>VLOOKUP(E887,Table6[#All],3,0)</f>
        <v>East</v>
      </c>
      <c r="T887" s="12" t="str">
        <f>VLOOKUP(E887,Table6[#All],4,0)</f>
        <v>Johnsonville</v>
      </c>
    </row>
    <row r="888" spans="1:20" x14ac:dyDescent="0.3">
      <c r="A888" s="11" t="s">
        <v>2846</v>
      </c>
      <c r="B888" s="12">
        <v>45876</v>
      </c>
      <c r="C888" s="12" t="s">
        <v>664</v>
      </c>
      <c r="D888" s="12" t="s">
        <v>1663</v>
      </c>
      <c r="E888" s="12" t="s">
        <v>1917</v>
      </c>
      <c r="F888" s="12" t="s">
        <v>1957</v>
      </c>
      <c r="G888" s="17">
        <v>3</v>
      </c>
      <c r="H888" s="20">
        <v>465.4</v>
      </c>
      <c r="I888" s="23">
        <v>0.28999999999999998</v>
      </c>
      <c r="J888" s="25">
        <v>991.30199999999979</v>
      </c>
      <c r="K888" s="25" t="str">
        <f>VLOOKUP(C888,Table5[#All],8,0)</f>
        <v>Bronze</v>
      </c>
      <c r="L888" s="13" t="str">
        <f>VLOOKUP(C888,Table5[#All],4,0)</f>
        <v>Female</v>
      </c>
      <c r="M888" s="12" t="str">
        <f>VLOOKUP(D888,Table2[#All],2,0)</f>
        <v>Basketball</v>
      </c>
      <c r="N888" s="12" t="str">
        <f>VLOOKUP(D888,Table2[#All],3)</f>
        <v>Sports</v>
      </c>
      <c r="O888" s="12" t="str">
        <f>VLOOKUP(D888,Table2[#All],4,0)</f>
        <v>Team Sports</v>
      </c>
      <c r="P888" s="12" t="str">
        <f>VLOOKUP(D888,Table2[#All],5,0)</f>
        <v>Nolan-Snow</v>
      </c>
      <c r="Q888" s="12" t="str">
        <f>VLOOKUP(E888,Table6[#All],2,0)</f>
        <v>Hill, Wagner and Ballard</v>
      </c>
      <c r="R888" s="12" t="str">
        <f>VLOOKUP(E888,Table6[#All],5,0)</f>
        <v>Online</v>
      </c>
      <c r="S888" s="12" t="str">
        <f>VLOOKUP(E888,Table6[#All],3,0)</f>
        <v>East</v>
      </c>
      <c r="T888" s="12" t="str">
        <f>VLOOKUP(E888,Table6[#All],4,0)</f>
        <v>East Davidville</v>
      </c>
    </row>
    <row r="889" spans="1:20" x14ac:dyDescent="0.3">
      <c r="A889" s="11" t="s">
        <v>2847</v>
      </c>
      <c r="B889" s="12">
        <v>45724</v>
      </c>
      <c r="C889" s="12" t="s">
        <v>1069</v>
      </c>
      <c r="D889" s="12" t="s">
        <v>1991</v>
      </c>
      <c r="E889" s="12" t="s">
        <v>1917</v>
      </c>
      <c r="F889" s="12" t="s">
        <v>1954</v>
      </c>
      <c r="G889" s="17">
        <v>2</v>
      </c>
      <c r="H889" s="20">
        <v>693.61</v>
      </c>
      <c r="I889" s="23">
        <v>0.15</v>
      </c>
      <c r="J889" s="25">
        <v>1179.1369999999999</v>
      </c>
      <c r="K889" s="25" t="str">
        <f>VLOOKUP(C889,Table5[#All],8,0)</f>
        <v>Bronze</v>
      </c>
      <c r="L889" s="13" t="str">
        <f>VLOOKUP(C889,Table5[#All],4,0)</f>
        <v>Female</v>
      </c>
      <c r="M889" s="12" t="str">
        <f>VLOOKUP(D889,Table2[#All],2,0)</f>
        <v>Beard Grooming Kit</v>
      </c>
      <c r="N889" s="12" t="str">
        <f>VLOOKUP(D889,Table2[#All],3)</f>
        <v>Beauty</v>
      </c>
      <c r="O889" s="12" t="str">
        <f>VLOOKUP(D889,Table2[#All],4,0)</f>
        <v>Grooming</v>
      </c>
      <c r="P889" s="12" t="str">
        <f>VLOOKUP(D889,Table2[#All],5,0)</f>
        <v>Erickson-Green</v>
      </c>
      <c r="Q889" s="12" t="str">
        <f>VLOOKUP(E889,Table6[#All],2,0)</f>
        <v>Hill, Wagner and Ballard</v>
      </c>
      <c r="R889" s="12" t="str">
        <f>VLOOKUP(E889,Table6[#All],5,0)</f>
        <v>Online</v>
      </c>
      <c r="S889" s="12" t="str">
        <f>VLOOKUP(E889,Table6[#All],3,0)</f>
        <v>East</v>
      </c>
      <c r="T889" s="12" t="str">
        <f>VLOOKUP(E889,Table6[#All],4,0)</f>
        <v>East Davidville</v>
      </c>
    </row>
    <row r="890" spans="1:20" x14ac:dyDescent="0.3">
      <c r="A890" s="11" t="s">
        <v>2848</v>
      </c>
      <c r="B890" s="12">
        <v>45801</v>
      </c>
      <c r="C890" s="12" t="s">
        <v>1444</v>
      </c>
      <c r="D890" s="12" t="s">
        <v>1776</v>
      </c>
      <c r="E890" s="12" t="s">
        <v>1910</v>
      </c>
      <c r="F890" s="12" t="s">
        <v>1954</v>
      </c>
      <c r="G890" s="17">
        <v>2</v>
      </c>
      <c r="H890" s="20">
        <v>995.11</v>
      </c>
      <c r="I890" s="23">
        <v>0.13</v>
      </c>
      <c r="J890" s="25">
        <v>1731.4914000000001</v>
      </c>
      <c r="K890" s="25" t="str">
        <f>VLOOKUP(C890,Table5[#All],8,0)</f>
        <v>Silver</v>
      </c>
      <c r="L890" s="13" t="str">
        <f>VLOOKUP(C890,Table5[#All],4,0)</f>
        <v>Female</v>
      </c>
      <c r="M890" s="12" t="str">
        <f>VLOOKUP(D890,Table2[#All],2,0)</f>
        <v>Smart LED Light Strip</v>
      </c>
      <c r="N890" s="12" t="str">
        <f>VLOOKUP(D890,Table2[#All],3)</f>
        <v>Electronics</v>
      </c>
      <c r="O890" s="12" t="str">
        <f>VLOOKUP(D890,Table2[#All],4,0)</f>
        <v>Accessories</v>
      </c>
      <c r="P890" s="12" t="str">
        <f>VLOOKUP(D890,Table2[#All],5,0)</f>
        <v>Flores-Davis</v>
      </c>
      <c r="Q890" s="12" t="str">
        <f>VLOOKUP(E890,Table6[#All],2,0)</f>
        <v>Bean, Jones and Park</v>
      </c>
      <c r="R890" s="12" t="str">
        <f>VLOOKUP(E890,Table6[#All],5,0)</f>
        <v>Online</v>
      </c>
      <c r="S890" s="12" t="str">
        <f>VLOOKUP(E890,Table6[#All],3,0)</f>
        <v>West</v>
      </c>
      <c r="T890" s="12" t="str">
        <f>VLOOKUP(E890,Table6[#All],4,0)</f>
        <v>Thompsonborough</v>
      </c>
    </row>
    <row r="891" spans="1:20" x14ac:dyDescent="0.3">
      <c r="A891" s="11" t="s">
        <v>2849</v>
      </c>
      <c r="B891" s="12">
        <v>45749</v>
      </c>
      <c r="C891" s="12" t="s">
        <v>1201</v>
      </c>
      <c r="D891" s="12" t="s">
        <v>1638</v>
      </c>
      <c r="E891" s="12" t="s">
        <v>1897</v>
      </c>
      <c r="F891" s="12" t="s">
        <v>1957</v>
      </c>
      <c r="G891" s="17">
        <v>3</v>
      </c>
      <c r="H891" s="20">
        <v>70.97</v>
      </c>
      <c r="I891" s="23">
        <v>0.06</v>
      </c>
      <c r="J891" s="25">
        <v>200.1354</v>
      </c>
      <c r="K891" s="25" t="str">
        <f>VLOOKUP(C891,Table5[#All],8,0)</f>
        <v>Silver</v>
      </c>
      <c r="L891" s="13" t="str">
        <f>VLOOKUP(C891,Table5[#All],4,0)</f>
        <v>Male</v>
      </c>
      <c r="M891" s="12" t="str">
        <f>VLOOKUP(D891,Table2[#All],2,0)</f>
        <v>Men's Formal Shirt</v>
      </c>
      <c r="N891" s="12" t="str">
        <f>VLOOKUP(D891,Table2[#All],3)</f>
        <v>Clothing</v>
      </c>
      <c r="O891" s="12" t="str">
        <f>VLOOKUP(D891,Table2[#All],4,0)</f>
        <v>Tops</v>
      </c>
      <c r="P891" s="12" t="str">
        <f>VLOOKUP(D891,Table2[#All],5,0)</f>
        <v>Moon, Mora and Santos</v>
      </c>
      <c r="Q891" s="12" t="str">
        <f>VLOOKUP(E891,Table6[#All],2,0)</f>
        <v>Alexander Group</v>
      </c>
      <c r="R891" s="12" t="str">
        <f>VLOOKUP(E891,Table6[#All],5,0)</f>
        <v>Online</v>
      </c>
      <c r="S891" s="12" t="str">
        <f>VLOOKUP(E891,Table6[#All],3,0)</f>
        <v>South</v>
      </c>
      <c r="T891" s="12" t="str">
        <f>VLOOKUP(E891,Table6[#All],4,0)</f>
        <v>Port Sharon</v>
      </c>
    </row>
    <row r="892" spans="1:20" x14ac:dyDescent="0.3">
      <c r="A892" s="11" t="s">
        <v>2850</v>
      </c>
      <c r="B892" s="12">
        <v>45325</v>
      </c>
      <c r="C892" s="12" t="s">
        <v>400</v>
      </c>
      <c r="D892" s="12" t="s">
        <v>1825</v>
      </c>
      <c r="E892" s="12" t="s">
        <v>1914</v>
      </c>
      <c r="F892" s="12" t="s">
        <v>1952</v>
      </c>
      <c r="G892" s="17">
        <v>3</v>
      </c>
      <c r="H892" s="20">
        <v>470.42</v>
      </c>
      <c r="I892" s="23">
        <v>0.16</v>
      </c>
      <c r="J892" s="25">
        <v>1185.4584</v>
      </c>
      <c r="K892" s="25" t="str">
        <f>VLOOKUP(C892,Table5[#All],8,0)</f>
        <v>Gold</v>
      </c>
      <c r="L892" s="13" t="str">
        <f>VLOOKUP(C892,Table5[#All],4,0)</f>
        <v>Male</v>
      </c>
      <c r="M892" s="12" t="str">
        <f>VLOOKUP(D892,Table2[#All],2,0)</f>
        <v>Hydrating Face Cleanser</v>
      </c>
      <c r="N892" s="12" t="str">
        <f>VLOOKUP(D892,Table2[#All],3)</f>
        <v>Beauty</v>
      </c>
      <c r="O892" s="12" t="str">
        <f>VLOOKUP(D892,Table2[#All],4,0)</f>
        <v>Skincare</v>
      </c>
      <c r="P892" s="12" t="str">
        <f>VLOOKUP(D892,Table2[#All],5,0)</f>
        <v>Butler Group</v>
      </c>
      <c r="Q892" s="12" t="str">
        <f>VLOOKUP(E892,Table6[#All],2,0)</f>
        <v>Moore, Padilla and Butler</v>
      </c>
      <c r="R892" s="12" t="str">
        <f>VLOOKUP(E892,Table6[#All],5,0)</f>
        <v>Flagship</v>
      </c>
      <c r="S892" s="12" t="str">
        <f>VLOOKUP(E892,Table6[#All],3,0)</f>
        <v>South</v>
      </c>
      <c r="T892" s="12" t="str">
        <f>VLOOKUP(E892,Table6[#All],4,0)</f>
        <v>East Johnstad</v>
      </c>
    </row>
    <row r="893" spans="1:20" x14ac:dyDescent="0.3">
      <c r="A893" s="11" t="s">
        <v>2851</v>
      </c>
      <c r="B893" s="12">
        <v>45932</v>
      </c>
      <c r="C893" s="12" t="s">
        <v>1000</v>
      </c>
      <c r="D893" s="12" t="s">
        <v>1834</v>
      </c>
      <c r="E893" s="12" t="s">
        <v>1932</v>
      </c>
      <c r="F893" s="12" t="s">
        <v>1952</v>
      </c>
      <c r="G893" s="17">
        <v>2</v>
      </c>
      <c r="H893" s="20">
        <v>215.59</v>
      </c>
      <c r="I893" s="23">
        <v>0.18</v>
      </c>
      <c r="J893" s="25">
        <v>353.56760000000003</v>
      </c>
      <c r="K893" s="25" t="str">
        <f>VLOOKUP(C893,Table5[#All],8,0)</f>
        <v>Silver</v>
      </c>
      <c r="L893" s="13" t="str">
        <f>VLOOKUP(C893,Table5[#All],4,0)</f>
        <v>Female</v>
      </c>
      <c r="M893" s="12" t="str">
        <f>VLOOKUP(D893,Table2[#All],2,0)</f>
        <v>Kitchen Cutting Board</v>
      </c>
      <c r="N893" s="12" t="str">
        <f>VLOOKUP(D893,Table2[#All],3)</f>
        <v>Home</v>
      </c>
      <c r="O893" s="12" t="str">
        <f>VLOOKUP(D893,Table2[#All],4,0)</f>
        <v>Kitchen</v>
      </c>
      <c r="P893" s="12" t="str">
        <f>VLOOKUP(D893,Table2[#All],5,0)</f>
        <v>Taylor, Dodson and Johnston</v>
      </c>
      <c r="Q893" s="12" t="str">
        <f>VLOOKUP(E893,Table6[#All],2,0)</f>
        <v>Frederick-Wright</v>
      </c>
      <c r="R893" s="12" t="str">
        <f>VLOOKUP(E893,Table6[#All],5,0)</f>
        <v>Flagship</v>
      </c>
      <c r="S893" s="12" t="str">
        <f>VLOOKUP(E893,Table6[#All],3,0)</f>
        <v>West</v>
      </c>
      <c r="T893" s="12" t="str">
        <f>VLOOKUP(E893,Table6[#All],4,0)</f>
        <v>New Jimmymouth</v>
      </c>
    </row>
    <row r="894" spans="1:20" x14ac:dyDescent="0.3">
      <c r="A894" s="11" t="s">
        <v>2852</v>
      </c>
      <c r="B894" s="12">
        <v>45895</v>
      </c>
      <c r="C894" s="12" t="s">
        <v>777</v>
      </c>
      <c r="D894" s="12" t="s">
        <v>1852</v>
      </c>
      <c r="E894" s="12" t="s">
        <v>1880</v>
      </c>
      <c r="F894" s="12" t="s">
        <v>1957</v>
      </c>
      <c r="G894" s="17">
        <v>1</v>
      </c>
      <c r="H894" s="20">
        <v>533.79999999999995</v>
      </c>
      <c r="I894" s="23">
        <v>0.27</v>
      </c>
      <c r="J894" s="25">
        <v>389.67399999999998</v>
      </c>
      <c r="K894" s="25" t="str">
        <f>VLOOKUP(C894,Table5[#All],8,0)</f>
        <v>Platinum</v>
      </c>
      <c r="L894" s="13" t="str">
        <f>VLOOKUP(C894,Table5[#All],4,0)</f>
        <v>Female</v>
      </c>
      <c r="M894" s="12" t="str">
        <f>VLOOKUP(D894,Table2[#All],2,0)</f>
        <v>Microwave Oven</v>
      </c>
      <c r="N894" s="12" t="str">
        <f>VLOOKUP(D894,Table2[#All],3)</f>
        <v>Home</v>
      </c>
      <c r="O894" s="12" t="str">
        <f>VLOOKUP(D894,Table2[#All],4,0)</f>
        <v>Appliances</v>
      </c>
      <c r="P894" s="12" t="str">
        <f>VLOOKUP(D894,Table2[#All],5,0)</f>
        <v>Green, Powell and Palmer</v>
      </c>
      <c r="Q894" s="12" t="str">
        <f>VLOOKUP(E894,Table6[#All],2,0)</f>
        <v>Rivera-Warner</v>
      </c>
      <c r="R894" s="12" t="str">
        <f>VLOOKUP(E894,Table6[#All],5,0)</f>
        <v>Flagship</v>
      </c>
      <c r="S894" s="12" t="str">
        <f>VLOOKUP(E894,Table6[#All],3,0)</f>
        <v>East</v>
      </c>
      <c r="T894" s="12" t="str">
        <f>VLOOKUP(E894,Table6[#All],4,0)</f>
        <v>Washingtonfurt</v>
      </c>
    </row>
    <row r="895" spans="1:20" x14ac:dyDescent="0.3">
      <c r="A895" s="11" t="s">
        <v>2853</v>
      </c>
      <c r="B895" s="12">
        <v>45614</v>
      </c>
      <c r="C895" s="12" t="s">
        <v>339</v>
      </c>
      <c r="D895" s="12" t="s">
        <v>1667</v>
      </c>
      <c r="E895" s="12" t="s">
        <v>1894</v>
      </c>
      <c r="F895" s="12" t="s">
        <v>1954</v>
      </c>
      <c r="G895" s="17">
        <v>2</v>
      </c>
      <c r="H895" s="20">
        <v>732.67</v>
      </c>
      <c r="I895" s="23">
        <v>0.24</v>
      </c>
      <c r="J895" s="25">
        <v>1113.6584</v>
      </c>
      <c r="K895" s="25" t="str">
        <f>VLOOKUP(C895,Table5[#All],8,0)</f>
        <v>Gold</v>
      </c>
      <c r="L895" s="13" t="str">
        <f>VLOOKUP(C895,Table5[#All],4,0)</f>
        <v>Female</v>
      </c>
      <c r="M895" s="12" t="str">
        <f>VLOOKUP(D895,Table2[#All],2,0)</f>
        <v>Vitamin C Face Serum</v>
      </c>
      <c r="N895" s="12" t="str">
        <f>VLOOKUP(D895,Table2[#All],3)</f>
        <v>Beauty</v>
      </c>
      <c r="O895" s="12" t="str">
        <f>VLOOKUP(D895,Table2[#All],4,0)</f>
        <v>Skincare</v>
      </c>
      <c r="P895" s="12" t="str">
        <f>VLOOKUP(D895,Table2[#All],5,0)</f>
        <v>Griffin Ltd</v>
      </c>
      <c r="Q895" s="12" t="str">
        <f>VLOOKUP(E895,Table6[#All],2,0)</f>
        <v>Johnson-Wright</v>
      </c>
      <c r="R895" s="12" t="str">
        <f>VLOOKUP(E895,Table6[#All],5,0)</f>
        <v>Outlet</v>
      </c>
      <c r="S895" s="12" t="str">
        <f>VLOOKUP(E895,Table6[#All],3,0)</f>
        <v>North</v>
      </c>
      <c r="T895" s="12" t="str">
        <f>VLOOKUP(E895,Table6[#All],4,0)</f>
        <v>Hoodberg</v>
      </c>
    </row>
    <row r="896" spans="1:20" x14ac:dyDescent="0.3">
      <c r="A896" s="11" t="s">
        <v>2854</v>
      </c>
      <c r="B896" s="12">
        <v>45247</v>
      </c>
      <c r="C896" s="12" t="s">
        <v>1513</v>
      </c>
      <c r="D896" s="12" t="s">
        <v>1755</v>
      </c>
      <c r="E896" s="12" t="s">
        <v>1925</v>
      </c>
      <c r="F896" s="12" t="s">
        <v>1957</v>
      </c>
      <c r="G896" s="17">
        <v>4</v>
      </c>
      <c r="H896" s="20">
        <v>106.48</v>
      </c>
      <c r="I896" s="23">
        <v>0.1</v>
      </c>
      <c r="J896" s="25">
        <v>383.32799999999997</v>
      </c>
      <c r="K896" s="25" t="str">
        <f>VLOOKUP(C896,Table5[#All],8,0)</f>
        <v>Silver</v>
      </c>
      <c r="L896" s="13" t="str">
        <f>VLOOKUP(C896,Table5[#All],4,0)</f>
        <v>Female</v>
      </c>
      <c r="M896" s="12" t="str">
        <f>VLOOKUP(D896,Table2[#All],2,0)</f>
        <v>Luxury Perfume Spray</v>
      </c>
      <c r="N896" s="12" t="str">
        <f>VLOOKUP(D896,Table2[#All],3)</f>
        <v>Beauty</v>
      </c>
      <c r="O896" s="12" t="str">
        <f>VLOOKUP(D896,Table2[#All],4,0)</f>
        <v>Fragrance</v>
      </c>
      <c r="P896" s="12" t="str">
        <f>VLOOKUP(D896,Table2[#All],5,0)</f>
        <v>Gibson, Green and Lopez</v>
      </c>
      <c r="Q896" s="12" t="str">
        <f>VLOOKUP(E896,Table6[#All],2,0)</f>
        <v>Gardner, Humphrey and Contreras</v>
      </c>
      <c r="R896" s="12" t="str">
        <f>VLOOKUP(E896,Table6[#All],5,0)</f>
        <v>Flagship</v>
      </c>
      <c r="S896" s="12" t="str">
        <f>VLOOKUP(E896,Table6[#All],3,0)</f>
        <v>East</v>
      </c>
      <c r="T896" s="12" t="str">
        <f>VLOOKUP(E896,Table6[#All],4,0)</f>
        <v>Johnsonville</v>
      </c>
    </row>
    <row r="897" spans="1:20" x14ac:dyDescent="0.3">
      <c r="A897" s="11" t="s">
        <v>2855</v>
      </c>
      <c r="B897" s="12">
        <v>45696</v>
      </c>
      <c r="C897" s="12" t="s">
        <v>376</v>
      </c>
      <c r="D897" s="12" t="s">
        <v>1746</v>
      </c>
      <c r="E897" s="12" t="s">
        <v>1894</v>
      </c>
      <c r="F897" s="12" t="s">
        <v>1952</v>
      </c>
      <c r="G897" s="17">
        <v>1</v>
      </c>
      <c r="H897" s="20">
        <v>38.950000000000003</v>
      </c>
      <c r="I897" s="23">
        <v>0.28000000000000003</v>
      </c>
      <c r="J897" s="25">
        <v>28.044</v>
      </c>
      <c r="K897" s="25" t="str">
        <f>VLOOKUP(C897,Table5[#All],8,0)</f>
        <v>Gold</v>
      </c>
      <c r="L897" s="13" t="str">
        <f>VLOOKUP(C897,Table5[#All],4,0)</f>
        <v>Female</v>
      </c>
      <c r="M897" s="12" t="str">
        <f>VLOOKUP(D897,Table2[#All],2,0)</f>
        <v>Foam Roller</v>
      </c>
      <c r="N897" s="12" t="str">
        <f>VLOOKUP(D897,Table2[#All],3)</f>
        <v>Sports</v>
      </c>
      <c r="O897" s="12" t="str">
        <f>VLOOKUP(D897,Table2[#All],4,0)</f>
        <v>Fitness</v>
      </c>
      <c r="P897" s="12" t="str">
        <f>VLOOKUP(D897,Table2[#All],5,0)</f>
        <v>Atkinson, Camacho and Oliver</v>
      </c>
      <c r="Q897" s="12" t="str">
        <f>VLOOKUP(E897,Table6[#All],2,0)</f>
        <v>Johnson-Wright</v>
      </c>
      <c r="R897" s="12" t="str">
        <f>VLOOKUP(E897,Table6[#All],5,0)</f>
        <v>Outlet</v>
      </c>
      <c r="S897" s="12" t="str">
        <f>VLOOKUP(E897,Table6[#All],3,0)</f>
        <v>North</v>
      </c>
      <c r="T897" s="12" t="str">
        <f>VLOOKUP(E897,Table6[#All],4,0)</f>
        <v>Hoodberg</v>
      </c>
    </row>
    <row r="898" spans="1:20" x14ac:dyDescent="0.3">
      <c r="A898" s="11" t="s">
        <v>2856</v>
      </c>
      <c r="B898" s="12">
        <v>45294</v>
      </c>
      <c r="C898" s="12" t="s">
        <v>1348</v>
      </c>
      <c r="D898" s="12" t="s">
        <v>1864</v>
      </c>
      <c r="E898" s="12" t="s">
        <v>1932</v>
      </c>
      <c r="F898" s="12" t="s">
        <v>1957</v>
      </c>
      <c r="G898" s="17">
        <v>1</v>
      </c>
      <c r="H898" s="20">
        <v>835.17</v>
      </c>
      <c r="I898" s="23">
        <v>0.02</v>
      </c>
      <c r="J898" s="25">
        <v>818.46659999999997</v>
      </c>
      <c r="K898" s="25" t="str">
        <f>VLOOKUP(C898,Table5[#All],8,0)</f>
        <v>Platinum</v>
      </c>
      <c r="L898" s="13" t="str">
        <f>VLOOKUP(C898,Table5[#All],4,0)</f>
        <v>Male</v>
      </c>
      <c r="M898" s="12" t="str">
        <f>VLOOKUP(D898,Table2[#All],2,0)</f>
        <v>Women's Formal Blazer</v>
      </c>
      <c r="N898" s="12" t="str">
        <f>VLOOKUP(D898,Table2[#All],3)</f>
        <v>Clothing</v>
      </c>
      <c r="O898" s="12" t="str">
        <f>VLOOKUP(D898,Table2[#All],4,0)</f>
        <v>Outerwear</v>
      </c>
      <c r="P898" s="12" t="str">
        <f>VLOOKUP(D898,Table2[#All],5,0)</f>
        <v>Phillips and Sons</v>
      </c>
      <c r="Q898" s="12" t="str">
        <f>VLOOKUP(E898,Table6[#All],2,0)</f>
        <v>Frederick-Wright</v>
      </c>
      <c r="R898" s="12" t="str">
        <f>VLOOKUP(E898,Table6[#All],5,0)</f>
        <v>Flagship</v>
      </c>
      <c r="S898" s="12" t="str">
        <f>VLOOKUP(E898,Table6[#All],3,0)</f>
        <v>West</v>
      </c>
      <c r="T898" s="12" t="str">
        <f>VLOOKUP(E898,Table6[#All],4,0)</f>
        <v>New Jimmymouth</v>
      </c>
    </row>
    <row r="899" spans="1:20" x14ac:dyDescent="0.3">
      <c r="A899" s="11" t="s">
        <v>2857</v>
      </c>
      <c r="B899" s="12">
        <v>45389</v>
      </c>
      <c r="C899" s="12" t="s">
        <v>464</v>
      </c>
      <c r="D899" s="12" t="s">
        <v>1825</v>
      </c>
      <c r="E899" s="12" t="s">
        <v>1894</v>
      </c>
      <c r="F899" s="12" t="s">
        <v>1952</v>
      </c>
      <c r="G899" s="17">
        <v>1</v>
      </c>
      <c r="H899" s="20">
        <v>113.07</v>
      </c>
      <c r="I899" s="23">
        <v>0.24</v>
      </c>
      <c r="J899" s="25">
        <v>85.933199999999999</v>
      </c>
      <c r="K899" s="25" t="str">
        <f>VLOOKUP(C899,Table5[#All],8,0)</f>
        <v>Gold</v>
      </c>
      <c r="L899" s="13" t="str">
        <f>VLOOKUP(C899,Table5[#All],4,0)</f>
        <v>Male</v>
      </c>
      <c r="M899" s="12" t="str">
        <f>VLOOKUP(D899,Table2[#All],2,0)</f>
        <v>Hydrating Face Cleanser</v>
      </c>
      <c r="N899" s="12" t="str">
        <f>VLOOKUP(D899,Table2[#All],3)</f>
        <v>Beauty</v>
      </c>
      <c r="O899" s="12" t="str">
        <f>VLOOKUP(D899,Table2[#All],4,0)</f>
        <v>Skincare</v>
      </c>
      <c r="P899" s="12" t="str">
        <f>VLOOKUP(D899,Table2[#All],5,0)</f>
        <v>Butler Group</v>
      </c>
      <c r="Q899" s="12" t="str">
        <f>VLOOKUP(E899,Table6[#All],2,0)</f>
        <v>Johnson-Wright</v>
      </c>
      <c r="R899" s="12" t="str">
        <f>VLOOKUP(E899,Table6[#All],5,0)</f>
        <v>Outlet</v>
      </c>
      <c r="S899" s="12" t="str">
        <f>VLOOKUP(E899,Table6[#All],3,0)</f>
        <v>North</v>
      </c>
      <c r="T899" s="12" t="str">
        <f>VLOOKUP(E899,Table6[#All],4,0)</f>
        <v>Hoodberg</v>
      </c>
    </row>
    <row r="900" spans="1:20" x14ac:dyDescent="0.3">
      <c r="A900" s="11" t="s">
        <v>2858</v>
      </c>
      <c r="B900" s="12">
        <v>45930</v>
      </c>
      <c r="C900" s="12" t="s">
        <v>1447</v>
      </c>
      <c r="D900" s="12" t="s">
        <v>1858</v>
      </c>
      <c r="E900" s="12" t="s">
        <v>1922</v>
      </c>
      <c r="F900" s="12" t="s">
        <v>1957</v>
      </c>
      <c r="G900" s="17">
        <v>2</v>
      </c>
      <c r="H900" s="20">
        <v>451.33</v>
      </c>
      <c r="I900" s="23">
        <v>0.23</v>
      </c>
      <c r="J900" s="25">
        <v>695.04819999999995</v>
      </c>
      <c r="K900" s="25" t="str">
        <f>VLOOKUP(C900,Table5[#All],8,0)</f>
        <v>Silver</v>
      </c>
      <c r="L900" s="13" t="str">
        <f>VLOOKUP(C900,Table5[#All],4,0)</f>
        <v>Male</v>
      </c>
      <c r="M900" s="12" t="str">
        <f>VLOOKUP(D900,Table2[#All],2,0)</f>
        <v>Vitamin E Body Lotion</v>
      </c>
      <c r="N900" s="12" t="str">
        <f>VLOOKUP(D900,Table2[#All],3)</f>
        <v>Beauty</v>
      </c>
      <c r="O900" s="12" t="str">
        <f>VLOOKUP(D900,Table2[#All],4,0)</f>
        <v>Skincare</v>
      </c>
      <c r="P900" s="12" t="str">
        <f>VLOOKUP(D900,Table2[#All],5,0)</f>
        <v>Hoffman-Williams</v>
      </c>
      <c r="Q900" s="12" t="str">
        <f>VLOOKUP(E900,Table6[#All],2,0)</f>
        <v>Thomas, Bridges and Harris</v>
      </c>
      <c r="R900" s="12" t="str">
        <f>VLOOKUP(E900,Table6[#All],5,0)</f>
        <v>Online</v>
      </c>
      <c r="S900" s="12" t="str">
        <f>VLOOKUP(E900,Table6[#All],3,0)</f>
        <v>North</v>
      </c>
      <c r="T900" s="12" t="str">
        <f>VLOOKUP(E900,Table6[#All],4,0)</f>
        <v>Sabrinatown</v>
      </c>
    </row>
    <row r="901" spans="1:20" x14ac:dyDescent="0.3">
      <c r="A901" s="11" t="s">
        <v>2859</v>
      </c>
      <c r="B901" s="12">
        <v>45456</v>
      </c>
      <c r="C901" s="12" t="s">
        <v>1174</v>
      </c>
      <c r="D901" s="12" t="s">
        <v>1834</v>
      </c>
      <c r="E901" s="12" t="s">
        <v>1904</v>
      </c>
      <c r="F901" s="12" t="s">
        <v>1957</v>
      </c>
      <c r="G901" s="17">
        <v>3</v>
      </c>
      <c r="H901" s="20">
        <v>619.80999999999995</v>
      </c>
      <c r="I901" s="23">
        <v>0.16</v>
      </c>
      <c r="J901" s="25">
        <v>1561.9212</v>
      </c>
      <c r="K901" s="25" t="str">
        <f>VLOOKUP(C901,Table5[#All],8,0)</f>
        <v>Bronze</v>
      </c>
      <c r="L901" s="13" t="str">
        <f>VLOOKUP(C901,Table5[#All],4,0)</f>
        <v>Male</v>
      </c>
      <c r="M901" s="12" t="str">
        <f>VLOOKUP(D901,Table2[#All],2,0)</f>
        <v>Kitchen Cutting Board</v>
      </c>
      <c r="N901" s="12" t="str">
        <f>VLOOKUP(D901,Table2[#All],3)</f>
        <v>Home</v>
      </c>
      <c r="O901" s="12" t="str">
        <f>VLOOKUP(D901,Table2[#All],4,0)</f>
        <v>Kitchen</v>
      </c>
      <c r="P901" s="12" t="str">
        <f>VLOOKUP(D901,Table2[#All],5,0)</f>
        <v>Taylor, Dodson and Johnston</v>
      </c>
      <c r="Q901" s="12" t="str">
        <f>VLOOKUP(E901,Table6[#All],2,0)</f>
        <v>Benson-Elliott</v>
      </c>
      <c r="R901" s="12" t="str">
        <f>VLOOKUP(E901,Table6[#All],5,0)</f>
        <v>Online</v>
      </c>
      <c r="S901" s="12" t="str">
        <f>VLOOKUP(E901,Table6[#All],3,0)</f>
        <v>East</v>
      </c>
      <c r="T901" s="12" t="str">
        <f>VLOOKUP(E901,Table6[#All],4,0)</f>
        <v>Port Josephberg</v>
      </c>
    </row>
    <row r="902" spans="1:20" x14ac:dyDescent="0.3">
      <c r="A902" s="11" t="s">
        <v>2860</v>
      </c>
      <c r="B902" s="12">
        <v>45713</v>
      </c>
      <c r="C902" s="12" t="s">
        <v>385</v>
      </c>
      <c r="D902" s="12" t="s">
        <v>1761</v>
      </c>
      <c r="E902" s="12" t="s">
        <v>1907</v>
      </c>
      <c r="F902" s="12" t="s">
        <v>1954</v>
      </c>
      <c r="G902" s="17">
        <v>4</v>
      </c>
      <c r="H902" s="20">
        <v>46.97</v>
      </c>
      <c r="I902" s="23">
        <v>0.26</v>
      </c>
      <c r="J902" s="25">
        <v>139.03120000000001</v>
      </c>
      <c r="K902" s="25" t="str">
        <f>VLOOKUP(C902,Table5[#All],8,0)</f>
        <v>Bronze</v>
      </c>
      <c r="L902" s="13" t="str">
        <f>VLOOKUP(C902,Table5[#All],4,0)</f>
        <v>Male</v>
      </c>
      <c r="M902" s="12" t="str">
        <f>VLOOKUP(D902,Table2[#All],2,0)</f>
        <v>Laptop Cooling Pad</v>
      </c>
      <c r="N902" s="12" t="str">
        <f>VLOOKUP(D902,Table2[#All],3)</f>
        <v>Electronics</v>
      </c>
      <c r="O902" s="12" t="str">
        <f>VLOOKUP(D902,Table2[#All],4,0)</f>
        <v>Computer</v>
      </c>
      <c r="P902" s="12" t="str">
        <f>VLOOKUP(D902,Table2[#All],5,0)</f>
        <v>Murray, Gould and Ware</v>
      </c>
      <c r="Q902" s="12" t="str">
        <f>VLOOKUP(E902,Table6[#All],2,0)</f>
        <v>Martinez-Mullins</v>
      </c>
      <c r="R902" s="12" t="str">
        <f>VLOOKUP(E902,Table6[#All],5,0)</f>
        <v>Online</v>
      </c>
      <c r="S902" s="12" t="str">
        <f>VLOOKUP(E902,Table6[#All],3,0)</f>
        <v>South</v>
      </c>
      <c r="T902" s="12" t="str">
        <f>VLOOKUP(E902,Table6[#All],4,0)</f>
        <v>Williamsfurt</v>
      </c>
    </row>
    <row r="903" spans="1:20" x14ac:dyDescent="0.3">
      <c r="A903" s="11" t="s">
        <v>2861</v>
      </c>
      <c r="B903" s="12">
        <v>45784</v>
      </c>
      <c r="C903" s="12" t="s">
        <v>614</v>
      </c>
      <c r="D903" s="12" t="s">
        <v>1711</v>
      </c>
      <c r="E903" s="12" t="s">
        <v>1889</v>
      </c>
      <c r="F903" s="12" t="s">
        <v>1957</v>
      </c>
      <c r="G903" s="17">
        <v>2</v>
      </c>
      <c r="H903" s="20">
        <v>71.48</v>
      </c>
      <c r="I903" s="23">
        <v>0.14000000000000001</v>
      </c>
      <c r="J903" s="25">
        <v>122.9456</v>
      </c>
      <c r="K903" s="25" t="str">
        <f>VLOOKUP(C903,Table5[#All],8,0)</f>
        <v>Silver</v>
      </c>
      <c r="L903" s="13" t="str">
        <f>VLOOKUP(C903,Table5[#All],4,0)</f>
        <v>Female</v>
      </c>
      <c r="M903" s="12" t="str">
        <f>VLOOKUP(D903,Table2[#All],2,0)</f>
        <v>Men's Winter Jacket</v>
      </c>
      <c r="N903" s="12" t="str">
        <f>VLOOKUP(D903,Table2[#All],3)</f>
        <v>Clothing</v>
      </c>
      <c r="O903" s="12" t="str">
        <f>VLOOKUP(D903,Table2[#All],4,0)</f>
        <v>Outerwear</v>
      </c>
      <c r="P903" s="12" t="str">
        <f>VLOOKUP(D903,Table2[#All],5,0)</f>
        <v>Kelly, Smith and Perez</v>
      </c>
      <c r="Q903" s="12" t="str">
        <f>VLOOKUP(E903,Table6[#All],2,0)</f>
        <v>Black-Horn</v>
      </c>
      <c r="R903" s="12" t="str">
        <f>VLOOKUP(E903,Table6[#All],5,0)</f>
        <v>Outlet</v>
      </c>
      <c r="S903" s="12" t="str">
        <f>VLOOKUP(E903,Table6[#All],3,0)</f>
        <v>South</v>
      </c>
      <c r="T903" s="12" t="str">
        <f>VLOOKUP(E903,Table6[#All],4,0)</f>
        <v>North Nancyview</v>
      </c>
    </row>
    <row r="904" spans="1:20" x14ac:dyDescent="0.3">
      <c r="A904" s="11" t="s">
        <v>2862</v>
      </c>
      <c r="B904" s="12">
        <v>45812</v>
      </c>
      <c r="C904" s="12" t="s">
        <v>8</v>
      </c>
      <c r="D904" s="12" t="s">
        <v>1743</v>
      </c>
      <c r="E904" s="12" t="s">
        <v>1941</v>
      </c>
      <c r="F904" s="12" t="s">
        <v>1952</v>
      </c>
      <c r="G904" s="17">
        <v>2</v>
      </c>
      <c r="H904" s="20">
        <v>404.08</v>
      </c>
      <c r="I904" s="23">
        <v>7.0000000000000007E-2</v>
      </c>
      <c r="J904" s="25">
        <v>751.58879999999988</v>
      </c>
      <c r="K904" s="25" t="str">
        <f>VLOOKUP(C904,Table5[#All],8,0)</f>
        <v>Platinum</v>
      </c>
      <c r="L904" s="13" t="str">
        <f>VLOOKUP(C904,Table5[#All],4,0)</f>
        <v>Male</v>
      </c>
      <c r="M904" s="12" t="str">
        <f>VLOOKUP(D904,Table2[#All],2,0)</f>
        <v>Premium Blanket Throw</v>
      </c>
      <c r="N904" s="12" t="str">
        <f>VLOOKUP(D904,Table2[#All],3)</f>
        <v>Home</v>
      </c>
      <c r="O904" s="12" t="str">
        <f>VLOOKUP(D904,Table2[#All],4,0)</f>
        <v>Decor</v>
      </c>
      <c r="P904" s="12" t="str">
        <f>VLOOKUP(D904,Table2[#All],5,0)</f>
        <v>Hernandez, Kennedy and Porter</v>
      </c>
      <c r="Q904" s="12" t="str">
        <f>VLOOKUP(E904,Table6[#All],2,0)</f>
        <v>Mann-Austin</v>
      </c>
      <c r="R904" s="12" t="str">
        <f>VLOOKUP(E904,Table6[#All],5,0)</f>
        <v>Online</v>
      </c>
      <c r="S904" s="12" t="str">
        <f>VLOOKUP(E904,Table6[#All],3,0)</f>
        <v>East</v>
      </c>
      <c r="T904" s="12" t="str">
        <f>VLOOKUP(E904,Table6[#All],4,0)</f>
        <v>Vasquezborough</v>
      </c>
    </row>
    <row r="905" spans="1:20" x14ac:dyDescent="0.3">
      <c r="A905" s="11" t="s">
        <v>2863</v>
      </c>
      <c r="B905" s="12">
        <v>45653</v>
      </c>
      <c r="C905" s="12" t="s">
        <v>852</v>
      </c>
      <c r="D905" s="12" t="s">
        <v>1618</v>
      </c>
      <c r="E905" s="12" t="s">
        <v>1932</v>
      </c>
      <c r="F905" s="12" t="s">
        <v>1957</v>
      </c>
      <c r="G905" s="17">
        <v>1</v>
      </c>
      <c r="H905" s="20">
        <v>519.91</v>
      </c>
      <c r="I905" s="23">
        <v>0.05</v>
      </c>
      <c r="J905" s="25">
        <v>493.91449999999992</v>
      </c>
      <c r="K905" s="25" t="str">
        <f>VLOOKUP(C905,Table5[#All],8,0)</f>
        <v>Gold</v>
      </c>
      <c r="L905" s="13" t="str">
        <f>VLOOKUP(C905,Table5[#All],4,0)</f>
        <v>Male</v>
      </c>
      <c r="M905" s="12" t="str">
        <f>VLOOKUP(D905,Table2[#All],2,0)</f>
        <v>Soccer Training Cone Set</v>
      </c>
      <c r="N905" s="12" t="str">
        <f>VLOOKUP(D905,Table2[#All],3)</f>
        <v>Sports</v>
      </c>
      <c r="O905" s="12" t="str">
        <f>VLOOKUP(D905,Table2[#All],4,0)</f>
        <v>Accessories</v>
      </c>
      <c r="P905" s="12" t="str">
        <f>VLOOKUP(D905,Table2[#All],5,0)</f>
        <v>Ford, Murphy and Wilson</v>
      </c>
      <c r="Q905" s="12" t="str">
        <f>VLOOKUP(E905,Table6[#All],2,0)</f>
        <v>Frederick-Wright</v>
      </c>
      <c r="R905" s="12" t="str">
        <f>VLOOKUP(E905,Table6[#All],5,0)</f>
        <v>Flagship</v>
      </c>
      <c r="S905" s="12" t="str">
        <f>VLOOKUP(E905,Table6[#All],3,0)</f>
        <v>West</v>
      </c>
      <c r="T905" s="12" t="str">
        <f>VLOOKUP(E905,Table6[#All],4,0)</f>
        <v>New Jimmymouth</v>
      </c>
    </row>
    <row r="906" spans="1:20" x14ac:dyDescent="0.3">
      <c r="A906" s="11" t="s">
        <v>2864</v>
      </c>
      <c r="B906" s="12">
        <v>45672</v>
      </c>
      <c r="C906" s="12" t="s">
        <v>496</v>
      </c>
      <c r="D906" s="12" t="s">
        <v>1718</v>
      </c>
      <c r="E906" s="12" t="s">
        <v>1925</v>
      </c>
      <c r="F906" s="12" t="s">
        <v>1954</v>
      </c>
      <c r="G906" s="17">
        <v>3</v>
      </c>
      <c r="H906" s="20">
        <v>566.16</v>
      </c>
      <c r="I906" s="23">
        <v>0.05</v>
      </c>
      <c r="J906" s="25">
        <v>1613.556</v>
      </c>
      <c r="K906" s="25" t="str">
        <f>VLOOKUP(C906,Table5[#All],8,0)</f>
        <v>Platinum</v>
      </c>
      <c r="L906" s="13" t="str">
        <f>VLOOKUP(C906,Table5[#All],4,0)</f>
        <v>Male</v>
      </c>
      <c r="M906" s="12" t="str">
        <f>VLOOKUP(D906,Table2[#All],2,0)</f>
        <v>Car Dashboard Phone Holder</v>
      </c>
      <c r="N906" s="12" t="str">
        <f>VLOOKUP(D906,Table2[#All],3)</f>
        <v>Electronics</v>
      </c>
      <c r="O906" s="12" t="str">
        <f>VLOOKUP(D906,Table2[#All],4,0)</f>
        <v>Accessories</v>
      </c>
      <c r="P906" s="12" t="str">
        <f>VLOOKUP(D906,Table2[#All],5,0)</f>
        <v>Byrd, Stewart and Valdez</v>
      </c>
      <c r="Q906" s="12" t="str">
        <f>VLOOKUP(E906,Table6[#All],2,0)</f>
        <v>Gardner, Humphrey and Contreras</v>
      </c>
      <c r="R906" s="12" t="str">
        <f>VLOOKUP(E906,Table6[#All],5,0)</f>
        <v>Flagship</v>
      </c>
      <c r="S906" s="12" t="str">
        <f>VLOOKUP(E906,Table6[#All],3,0)</f>
        <v>East</v>
      </c>
      <c r="T906" s="12" t="str">
        <f>VLOOKUP(E906,Table6[#All],4,0)</f>
        <v>Johnsonville</v>
      </c>
    </row>
    <row r="907" spans="1:20" x14ac:dyDescent="0.3">
      <c r="A907" s="11" t="s">
        <v>2865</v>
      </c>
      <c r="B907" s="12">
        <v>45799</v>
      </c>
      <c r="C907" s="12" t="s">
        <v>1234</v>
      </c>
      <c r="D907" s="12" t="s">
        <v>1731</v>
      </c>
      <c r="E907" s="12" t="s">
        <v>1917</v>
      </c>
      <c r="F907" s="12" t="s">
        <v>1957</v>
      </c>
      <c r="G907" s="17">
        <v>2</v>
      </c>
      <c r="H907" s="20">
        <v>295.12</v>
      </c>
      <c r="I907" s="23">
        <v>0.09</v>
      </c>
      <c r="J907" s="25">
        <v>537.11840000000007</v>
      </c>
      <c r="K907" s="25" t="str">
        <f>VLOOKUP(C907,Table5[#All],8,0)</f>
        <v>Gold</v>
      </c>
      <c r="L907" s="13" t="str">
        <f>VLOOKUP(C907,Table5[#All],4,0)</f>
        <v>Male</v>
      </c>
      <c r="M907" s="12" t="str">
        <f>VLOOKUP(D907,Table2[#All],2,0)</f>
        <v>Rugby Ball</v>
      </c>
      <c r="N907" s="12" t="str">
        <f>VLOOKUP(D907,Table2[#All],3)</f>
        <v>Sports</v>
      </c>
      <c r="O907" s="12" t="str">
        <f>VLOOKUP(D907,Table2[#All],4,0)</f>
        <v>Team Sports</v>
      </c>
      <c r="P907" s="12" t="str">
        <f>VLOOKUP(D907,Table2[#All],5,0)</f>
        <v>Harris Inc</v>
      </c>
      <c r="Q907" s="12" t="str">
        <f>VLOOKUP(E907,Table6[#All],2,0)</f>
        <v>Hill, Wagner and Ballard</v>
      </c>
      <c r="R907" s="12" t="str">
        <f>VLOOKUP(E907,Table6[#All],5,0)</f>
        <v>Online</v>
      </c>
      <c r="S907" s="12" t="str">
        <f>VLOOKUP(E907,Table6[#All],3,0)</f>
        <v>East</v>
      </c>
      <c r="T907" s="12" t="str">
        <f>VLOOKUP(E907,Table6[#All],4,0)</f>
        <v>East Davidville</v>
      </c>
    </row>
    <row r="908" spans="1:20" x14ac:dyDescent="0.3">
      <c r="A908" s="11" t="s">
        <v>2866</v>
      </c>
      <c r="B908" s="12">
        <v>45848</v>
      </c>
      <c r="C908" s="12" t="s">
        <v>388</v>
      </c>
      <c r="D908" s="12" t="s">
        <v>1673</v>
      </c>
      <c r="E908" s="12" t="s">
        <v>1920</v>
      </c>
      <c r="F908" s="12" t="s">
        <v>1954</v>
      </c>
      <c r="G908" s="17">
        <v>2</v>
      </c>
      <c r="H908" s="20">
        <v>414.18</v>
      </c>
      <c r="I908" s="23">
        <v>0.25</v>
      </c>
      <c r="J908" s="25">
        <v>621.27</v>
      </c>
      <c r="K908" s="25" t="str">
        <f>VLOOKUP(C908,Table5[#All],8,0)</f>
        <v>Silver</v>
      </c>
      <c r="L908" s="13" t="str">
        <f>VLOOKUP(C908,Table5[#All],4,0)</f>
        <v>Male</v>
      </c>
      <c r="M908" s="12" t="str">
        <f>VLOOKUP(D908,Table2[#All],2,0)</f>
        <v>Gaming Mechanical Keyboard</v>
      </c>
      <c r="N908" s="12" t="str">
        <f>VLOOKUP(D908,Table2[#All],3)</f>
        <v>Electronics</v>
      </c>
      <c r="O908" s="12" t="str">
        <f>VLOOKUP(D908,Table2[#All],4,0)</f>
        <v>Computer</v>
      </c>
      <c r="P908" s="12" t="str">
        <f>VLOOKUP(D908,Table2[#All],5,0)</f>
        <v>Lucero LLC</v>
      </c>
      <c r="Q908" s="12" t="str">
        <f>VLOOKUP(E908,Table6[#All],2,0)</f>
        <v>Aguirre-Keller</v>
      </c>
      <c r="R908" s="12" t="str">
        <f>VLOOKUP(E908,Table6[#All],5,0)</f>
        <v>Online</v>
      </c>
      <c r="S908" s="12" t="str">
        <f>VLOOKUP(E908,Table6[#All],3,0)</f>
        <v>South</v>
      </c>
      <c r="T908" s="12" t="str">
        <f>VLOOKUP(E908,Table6[#All],4,0)</f>
        <v>Lake Michael</v>
      </c>
    </row>
    <row r="909" spans="1:20" x14ac:dyDescent="0.3">
      <c r="A909" s="11" t="s">
        <v>2867</v>
      </c>
      <c r="B909" s="12">
        <v>45918</v>
      </c>
      <c r="C909" s="12" t="s">
        <v>864</v>
      </c>
      <c r="D909" s="12" t="s">
        <v>1749</v>
      </c>
      <c r="E909" s="12" t="s">
        <v>1910</v>
      </c>
      <c r="F909" s="12" t="s">
        <v>1952</v>
      </c>
      <c r="G909" s="17">
        <v>2</v>
      </c>
      <c r="H909" s="20">
        <v>433.75</v>
      </c>
      <c r="I909" s="23">
        <v>0</v>
      </c>
      <c r="J909" s="25">
        <v>867.5</v>
      </c>
      <c r="K909" s="25" t="str">
        <f>VLOOKUP(C909,Table5[#All],8,0)</f>
        <v>Bronze</v>
      </c>
      <c r="L909" s="13" t="str">
        <f>VLOOKUP(C909,Table5[#All],4,0)</f>
        <v>Female</v>
      </c>
      <c r="M909" s="12" t="str">
        <f>VLOOKUP(D909,Table2[#All],2,0)</f>
        <v>Womens Cotton Scarf</v>
      </c>
      <c r="N909" s="12" t="str">
        <f>VLOOKUP(D909,Table2[#All],3)</f>
        <v>Clothing</v>
      </c>
      <c r="O909" s="12" t="str">
        <f>VLOOKUP(D909,Table2[#All],4,0)</f>
        <v>Accessories</v>
      </c>
      <c r="P909" s="12" t="str">
        <f>VLOOKUP(D909,Table2[#All],5,0)</f>
        <v>Shepherd-Gould</v>
      </c>
      <c r="Q909" s="12" t="str">
        <f>VLOOKUP(E909,Table6[#All],2,0)</f>
        <v>Bean, Jones and Park</v>
      </c>
      <c r="R909" s="12" t="str">
        <f>VLOOKUP(E909,Table6[#All],5,0)</f>
        <v>Online</v>
      </c>
      <c r="S909" s="12" t="str">
        <f>VLOOKUP(E909,Table6[#All],3,0)</f>
        <v>West</v>
      </c>
      <c r="T909" s="12" t="str">
        <f>VLOOKUP(E909,Table6[#All],4,0)</f>
        <v>Thompsonborough</v>
      </c>
    </row>
    <row r="910" spans="1:20" x14ac:dyDescent="0.3">
      <c r="A910" s="11" t="s">
        <v>2868</v>
      </c>
      <c r="B910" s="12">
        <v>45288</v>
      </c>
      <c r="C910" s="12" t="s">
        <v>903</v>
      </c>
      <c r="D910" s="12" t="s">
        <v>1831</v>
      </c>
      <c r="E910" s="12" t="s">
        <v>1941</v>
      </c>
      <c r="F910" s="12" t="s">
        <v>1957</v>
      </c>
      <c r="G910" s="17">
        <v>3</v>
      </c>
      <c r="H910" s="20">
        <v>104.33</v>
      </c>
      <c r="I910" s="23">
        <v>0.13</v>
      </c>
      <c r="J910" s="25">
        <v>272.30130000000003</v>
      </c>
      <c r="K910" s="25" t="str">
        <f>VLOOKUP(C910,Table5[#All],8,0)</f>
        <v>Platinum</v>
      </c>
      <c r="L910" s="13" t="str">
        <f>VLOOKUP(C910,Table5[#All],4,0)</f>
        <v>Male</v>
      </c>
      <c r="M910" s="12" t="str">
        <f>VLOOKUP(D910,Table2[#All],2,0)</f>
        <v>Women's Beanie Hat</v>
      </c>
      <c r="N910" s="12" t="str">
        <f>VLOOKUP(D910,Table2[#All],3)</f>
        <v>Clothing</v>
      </c>
      <c r="O910" s="12" t="str">
        <f>VLOOKUP(D910,Table2[#All],4,0)</f>
        <v>Accessories</v>
      </c>
      <c r="P910" s="12" t="str">
        <f>VLOOKUP(D910,Table2[#All],5,0)</f>
        <v>Richardson-Carrillo</v>
      </c>
      <c r="Q910" s="12" t="str">
        <f>VLOOKUP(E910,Table6[#All],2,0)</f>
        <v>Mann-Austin</v>
      </c>
      <c r="R910" s="12" t="str">
        <f>VLOOKUP(E910,Table6[#All],5,0)</f>
        <v>Online</v>
      </c>
      <c r="S910" s="12" t="str">
        <f>VLOOKUP(E910,Table6[#All],3,0)</f>
        <v>East</v>
      </c>
      <c r="T910" s="12" t="str">
        <f>VLOOKUP(E910,Table6[#All],4,0)</f>
        <v>Vasquezborough</v>
      </c>
    </row>
    <row r="911" spans="1:20" x14ac:dyDescent="0.3">
      <c r="A911" s="11" t="s">
        <v>2869</v>
      </c>
      <c r="B911" s="12">
        <v>45477</v>
      </c>
      <c r="C911" s="12" t="s">
        <v>1964</v>
      </c>
      <c r="D911" s="12" t="s">
        <v>1566</v>
      </c>
      <c r="E911" s="12" t="s">
        <v>1922</v>
      </c>
      <c r="F911" s="12" t="s">
        <v>1952</v>
      </c>
      <c r="G911" s="17">
        <v>1</v>
      </c>
      <c r="H911" s="20">
        <v>221.7</v>
      </c>
      <c r="I911" s="23">
        <v>0.04</v>
      </c>
      <c r="J911" s="25">
        <v>212.83199999999999</v>
      </c>
      <c r="K911" s="25" t="s">
        <v>19</v>
      </c>
      <c r="L911" s="13" t="s">
        <v>16</v>
      </c>
      <c r="M911" s="12" t="str">
        <f>VLOOKUP(D911,Table2[#All],2,0)</f>
        <v>Women's Yoga Pants</v>
      </c>
      <c r="N911" s="12" t="str">
        <f>VLOOKUP(D911,Table2[#All],3)</f>
        <v>Electronics</v>
      </c>
      <c r="O911" s="12" t="str">
        <f>VLOOKUP(D911,Table2[#All],4,0)</f>
        <v>Bottoms</v>
      </c>
      <c r="P911" s="12" t="str">
        <f>VLOOKUP(D911,Table2[#All],5,0)</f>
        <v>Gonzales-Davis</v>
      </c>
      <c r="Q911" s="12" t="str">
        <f>VLOOKUP(E911,Table6[#All],2,0)</f>
        <v>Thomas, Bridges and Harris</v>
      </c>
      <c r="R911" s="12" t="str">
        <f>VLOOKUP(E911,Table6[#All],5,0)</f>
        <v>Online</v>
      </c>
      <c r="S911" s="12" t="str">
        <f>VLOOKUP(E911,Table6[#All],3,0)</f>
        <v>North</v>
      </c>
      <c r="T911" s="12" t="str">
        <f>VLOOKUP(E911,Table6[#All],4,0)</f>
        <v>Sabrinatown</v>
      </c>
    </row>
    <row r="912" spans="1:20" x14ac:dyDescent="0.3">
      <c r="A912" s="11" t="s">
        <v>2870</v>
      </c>
      <c r="B912" s="12">
        <v>45796</v>
      </c>
      <c r="C912" s="12" t="s">
        <v>694</v>
      </c>
      <c r="D912" s="12" t="s">
        <v>1776</v>
      </c>
      <c r="E912" s="12" t="s">
        <v>1901</v>
      </c>
      <c r="F912" s="12" t="s">
        <v>1957</v>
      </c>
      <c r="G912" s="17">
        <v>2</v>
      </c>
      <c r="H912" s="20">
        <v>491.26</v>
      </c>
      <c r="I912" s="23">
        <v>0.14000000000000001</v>
      </c>
      <c r="J912" s="25">
        <v>844.96719999999993</v>
      </c>
      <c r="K912" s="25" t="str">
        <f>VLOOKUP(C912,Table5[#All],8,0)</f>
        <v>Silver</v>
      </c>
      <c r="L912" s="13" t="str">
        <f>VLOOKUP(C912,Table5[#All],4,0)</f>
        <v>Female</v>
      </c>
      <c r="M912" s="12" t="str">
        <f>VLOOKUP(D912,Table2[#All],2,0)</f>
        <v>Smart LED Light Strip</v>
      </c>
      <c r="N912" s="12" t="str">
        <f>VLOOKUP(D912,Table2[#All],3)</f>
        <v>Electronics</v>
      </c>
      <c r="O912" s="12" t="str">
        <f>VLOOKUP(D912,Table2[#All],4,0)</f>
        <v>Accessories</v>
      </c>
      <c r="P912" s="12" t="str">
        <f>VLOOKUP(D912,Table2[#All],5,0)</f>
        <v>Flores-Davis</v>
      </c>
      <c r="Q912" s="12" t="str">
        <f>VLOOKUP(E912,Table6[#All],2,0)</f>
        <v>Gray Ltd</v>
      </c>
      <c r="R912" s="12" t="str">
        <f>VLOOKUP(E912,Table6[#All],5,0)</f>
        <v>Outlet</v>
      </c>
      <c r="S912" s="12" t="str">
        <f>VLOOKUP(E912,Table6[#All],3,0)</f>
        <v>North</v>
      </c>
      <c r="T912" s="12" t="str">
        <f>VLOOKUP(E912,Table6[#All],4,0)</f>
        <v>New Michaelchester</v>
      </c>
    </row>
    <row r="913" spans="1:20" x14ac:dyDescent="0.3">
      <c r="A913" s="11" t="s">
        <v>2871</v>
      </c>
      <c r="B913" s="12">
        <v>45630</v>
      </c>
      <c r="C913" s="12" t="s">
        <v>605</v>
      </c>
      <c r="D913" s="12" t="s">
        <v>1682</v>
      </c>
      <c r="E913" s="12" t="s">
        <v>1910</v>
      </c>
      <c r="F913" s="12" t="s">
        <v>1952</v>
      </c>
      <c r="G913" s="17">
        <v>4</v>
      </c>
      <c r="H913" s="20">
        <v>923.14</v>
      </c>
      <c r="I913" s="23">
        <v>0.15</v>
      </c>
      <c r="J913" s="25">
        <v>3138.6759999999999</v>
      </c>
      <c r="K913" s="25" t="str">
        <f>VLOOKUP(C913,Table5[#All],8,0)</f>
        <v>Bronze</v>
      </c>
      <c r="L913" s="13" t="str">
        <f>VLOOKUP(C913,Table5[#All],4,0)</f>
        <v>Male</v>
      </c>
      <c r="M913" s="12" t="str">
        <f>VLOOKUP(D913,Table2[#All],2,0)</f>
        <v>Men's Casual Sneakers</v>
      </c>
      <c r="N913" s="12" t="str">
        <f>VLOOKUP(D913,Table2[#All],3)</f>
        <v>Clothing</v>
      </c>
      <c r="O913" s="12" t="str">
        <f>VLOOKUP(D913,Table2[#All],4,0)</f>
        <v>Footwear</v>
      </c>
      <c r="P913" s="12" t="str">
        <f>VLOOKUP(D913,Table2[#All],5,0)</f>
        <v>Hogan-Lee</v>
      </c>
      <c r="Q913" s="12" t="str">
        <f>VLOOKUP(E913,Table6[#All],2,0)</f>
        <v>Bean, Jones and Park</v>
      </c>
      <c r="R913" s="12" t="str">
        <f>VLOOKUP(E913,Table6[#All],5,0)</f>
        <v>Online</v>
      </c>
      <c r="S913" s="12" t="str">
        <f>VLOOKUP(E913,Table6[#All],3,0)</f>
        <v>West</v>
      </c>
      <c r="T913" s="12" t="str">
        <f>VLOOKUP(E913,Table6[#All],4,0)</f>
        <v>Thompsonborough</v>
      </c>
    </row>
    <row r="914" spans="1:20" x14ac:dyDescent="0.3">
      <c r="A914" s="11" t="s">
        <v>2872</v>
      </c>
      <c r="B914" s="12">
        <v>45625</v>
      </c>
      <c r="C914" s="12" t="s">
        <v>641</v>
      </c>
      <c r="D914" s="12" t="s">
        <v>1767</v>
      </c>
      <c r="E914" s="12" t="s">
        <v>1907</v>
      </c>
      <c r="F914" s="12" t="s">
        <v>1952</v>
      </c>
      <c r="G914" s="17">
        <v>2</v>
      </c>
      <c r="H914" s="20">
        <v>747.65</v>
      </c>
      <c r="I914" s="23">
        <v>0.08</v>
      </c>
      <c r="J914" s="25">
        <v>1375.6759999999999</v>
      </c>
      <c r="K914" s="25" t="str">
        <f>VLOOKUP(C914,Table5[#All],8,0)</f>
        <v>Gold</v>
      </c>
      <c r="L914" s="13" t="str">
        <f>VLOOKUP(C914,Table5[#All],4,0)</f>
        <v>Male</v>
      </c>
      <c r="M914" s="12" t="str">
        <f>VLOOKUP(D914,Table2[#All],2,0)</f>
        <v>Matte Lipstick Set</v>
      </c>
      <c r="N914" s="12" t="str">
        <f>VLOOKUP(D914,Table2[#All],3)</f>
        <v>Beauty</v>
      </c>
      <c r="O914" s="12" t="str">
        <f>VLOOKUP(D914,Table2[#All],4,0)</f>
        <v>Makeup</v>
      </c>
      <c r="P914" s="12" t="str">
        <f>VLOOKUP(D914,Table2[#All],5,0)</f>
        <v>Zhang Inc</v>
      </c>
      <c r="Q914" s="12" t="str">
        <f>VLOOKUP(E914,Table6[#All],2,0)</f>
        <v>Martinez-Mullins</v>
      </c>
      <c r="R914" s="12" t="str">
        <f>VLOOKUP(E914,Table6[#All],5,0)</f>
        <v>Online</v>
      </c>
      <c r="S914" s="12" t="str">
        <f>VLOOKUP(E914,Table6[#All],3,0)</f>
        <v>South</v>
      </c>
      <c r="T914" s="12" t="str">
        <f>VLOOKUP(E914,Table6[#All],4,0)</f>
        <v>Williamsfurt</v>
      </c>
    </row>
    <row r="915" spans="1:20" x14ac:dyDescent="0.3">
      <c r="A915" s="11" t="s">
        <v>2873</v>
      </c>
      <c r="B915" s="12">
        <v>45773</v>
      </c>
      <c r="C915" s="12" t="s">
        <v>388</v>
      </c>
      <c r="D915" s="12" t="s">
        <v>1699</v>
      </c>
      <c r="E915" s="12" t="s">
        <v>1907</v>
      </c>
      <c r="F915" s="12" t="s">
        <v>1957</v>
      </c>
      <c r="G915" s="17">
        <v>3</v>
      </c>
      <c r="H915" s="20">
        <v>94.55</v>
      </c>
      <c r="I915" s="23">
        <v>0.13</v>
      </c>
      <c r="J915" s="25">
        <v>246.77549999999999</v>
      </c>
      <c r="K915" s="25" t="str">
        <f>VLOOKUP(C915,Table5[#All],8,0)</f>
        <v>Silver</v>
      </c>
      <c r="L915" s="13" t="str">
        <f>VLOOKUP(C915,Table5[#All],4,0)</f>
        <v>Male</v>
      </c>
      <c r="M915" s="12" t="str">
        <f>VLOOKUP(D915,Table2[#All],2,0)</f>
        <v>Smart Home WiFi Camera</v>
      </c>
      <c r="N915" s="12" t="str">
        <f>VLOOKUP(D915,Table2[#All],3)</f>
        <v>Electronics</v>
      </c>
      <c r="O915" s="12" t="str">
        <f>VLOOKUP(D915,Table2[#All],4,0)</f>
        <v>Accessories</v>
      </c>
      <c r="P915" s="12" t="str">
        <f>VLOOKUP(D915,Table2[#All],5,0)</f>
        <v>Holmes LLC</v>
      </c>
      <c r="Q915" s="12" t="str">
        <f>VLOOKUP(E915,Table6[#All],2,0)</f>
        <v>Martinez-Mullins</v>
      </c>
      <c r="R915" s="12" t="str">
        <f>VLOOKUP(E915,Table6[#All],5,0)</f>
        <v>Online</v>
      </c>
      <c r="S915" s="12" t="str">
        <f>VLOOKUP(E915,Table6[#All],3,0)</f>
        <v>South</v>
      </c>
      <c r="T915" s="12" t="str">
        <f>VLOOKUP(E915,Table6[#All],4,0)</f>
        <v>Williamsfurt</v>
      </c>
    </row>
    <row r="916" spans="1:20" x14ac:dyDescent="0.3">
      <c r="A916" s="11" t="s">
        <v>2874</v>
      </c>
      <c r="B916" s="12">
        <v>45308</v>
      </c>
      <c r="C916" s="12" t="s">
        <v>157</v>
      </c>
      <c r="D916" s="12" t="s">
        <v>1611</v>
      </c>
      <c r="E916" s="12" t="s">
        <v>1941</v>
      </c>
      <c r="F916" s="12" t="s">
        <v>1952</v>
      </c>
      <c r="G916" s="17">
        <v>3</v>
      </c>
      <c r="H916" s="20">
        <v>620.12</v>
      </c>
      <c r="I916" s="23">
        <v>0.06</v>
      </c>
      <c r="J916" s="25">
        <v>1748.7384</v>
      </c>
      <c r="K916" s="25" t="str">
        <f>VLOOKUP(C916,Table5[#All],8,0)</f>
        <v>Gold</v>
      </c>
      <c r="L916" s="13" t="str">
        <f>VLOOKUP(C916,Table5[#All],4,0)</f>
        <v>Female</v>
      </c>
      <c r="M916" s="12" t="str">
        <f>VLOOKUP(D916,Table2[#All],2,0)</f>
        <v>4K Home Projector</v>
      </c>
      <c r="N916" s="12" t="str">
        <f>VLOOKUP(D916,Table2[#All],3)</f>
        <v>Electronics</v>
      </c>
      <c r="O916" s="12" t="str">
        <f>VLOOKUP(D916,Table2[#All],4,0)</f>
        <v>Appliances</v>
      </c>
      <c r="P916" s="12" t="str">
        <f>VLOOKUP(D916,Table2[#All],5,0)</f>
        <v>Thomas LLC</v>
      </c>
      <c r="Q916" s="12" t="str">
        <f>VLOOKUP(E916,Table6[#All],2,0)</f>
        <v>Mann-Austin</v>
      </c>
      <c r="R916" s="12" t="str">
        <f>VLOOKUP(E916,Table6[#All],5,0)</f>
        <v>Online</v>
      </c>
      <c r="S916" s="12" t="str">
        <f>VLOOKUP(E916,Table6[#All],3,0)</f>
        <v>East</v>
      </c>
      <c r="T916" s="12" t="str">
        <f>VLOOKUP(E916,Table6[#All],4,0)</f>
        <v>Vasquezborough</v>
      </c>
    </row>
    <row r="917" spans="1:20" x14ac:dyDescent="0.3">
      <c r="A917" s="11" t="s">
        <v>2875</v>
      </c>
      <c r="B917" s="12">
        <v>45869</v>
      </c>
      <c r="C917" s="12" t="s">
        <v>2632</v>
      </c>
      <c r="D917" s="12" t="s">
        <v>1783</v>
      </c>
      <c r="E917" s="12" t="s">
        <v>1904</v>
      </c>
      <c r="F917" s="12" t="s">
        <v>1957</v>
      </c>
      <c r="G917" s="17">
        <v>2</v>
      </c>
      <c r="H917" s="20">
        <v>354.09</v>
      </c>
      <c r="I917" s="23">
        <v>0.12</v>
      </c>
      <c r="J917" s="25">
        <v>623.19839999999999</v>
      </c>
      <c r="K917" s="25" t="s">
        <v>28</v>
      </c>
      <c r="L917" s="13" t="s">
        <v>16</v>
      </c>
      <c r="M917" s="12" t="str">
        <f>VLOOKUP(D917,Table2[#All],2,0)</f>
        <v>Men's Sports Shorts</v>
      </c>
      <c r="N917" s="12" t="str">
        <f>VLOOKUP(D917,Table2[#All],3)</f>
        <v>Clothing</v>
      </c>
      <c r="O917" s="12" t="str">
        <f>VLOOKUP(D917,Table2[#All],4,0)</f>
        <v>Bottoms</v>
      </c>
      <c r="P917" s="12" t="str">
        <f>VLOOKUP(D917,Table2[#All],5,0)</f>
        <v>Fitzpatrick Ltd</v>
      </c>
      <c r="Q917" s="12" t="str">
        <f>VLOOKUP(E917,Table6[#All],2,0)</f>
        <v>Benson-Elliott</v>
      </c>
      <c r="R917" s="12" t="str">
        <f>VLOOKUP(E917,Table6[#All],5,0)</f>
        <v>Online</v>
      </c>
      <c r="S917" s="12" t="str">
        <f>VLOOKUP(E917,Table6[#All],3,0)</f>
        <v>East</v>
      </c>
      <c r="T917" s="12" t="str">
        <f>VLOOKUP(E917,Table6[#All],4,0)</f>
        <v>Port Josephberg</v>
      </c>
    </row>
    <row r="918" spans="1:20" x14ac:dyDescent="0.3">
      <c r="A918" s="11" t="s">
        <v>2876</v>
      </c>
      <c r="B918" s="12">
        <v>45621</v>
      </c>
      <c r="C918" s="12" t="s">
        <v>452</v>
      </c>
      <c r="D918" s="12" t="s">
        <v>1734</v>
      </c>
      <c r="E918" s="12" t="s">
        <v>1901</v>
      </c>
      <c r="F918" s="12" t="s">
        <v>1957</v>
      </c>
      <c r="G918" s="17">
        <v>3</v>
      </c>
      <c r="H918" s="20">
        <v>214.94</v>
      </c>
      <c r="I918" s="23">
        <v>0.22</v>
      </c>
      <c r="J918" s="25">
        <v>502.95960000000002</v>
      </c>
      <c r="K918" s="25" t="str">
        <f>VLOOKUP(C918,Table5[#All],8,0)</f>
        <v>Platinum</v>
      </c>
      <c r="L918" s="13" t="str">
        <f>VLOOKUP(C918,Table5[#All],4,0)</f>
        <v>Male</v>
      </c>
      <c r="M918" s="12" t="str">
        <f>VLOOKUP(D918,Table2[#All],2,0)</f>
        <v>Men's Track Pants</v>
      </c>
      <c r="N918" s="12" t="str">
        <f>VLOOKUP(D918,Table2[#All],3)</f>
        <v>Clothing</v>
      </c>
      <c r="O918" s="12" t="str">
        <f>VLOOKUP(D918,Table2[#All],4,0)</f>
        <v>Bottoms</v>
      </c>
      <c r="P918" s="12" t="str">
        <f>VLOOKUP(D918,Table2[#All],5,0)</f>
        <v>Hamilton, Woods and Walker</v>
      </c>
      <c r="Q918" s="12" t="str">
        <f>VLOOKUP(E918,Table6[#All],2,0)</f>
        <v>Gray Ltd</v>
      </c>
      <c r="R918" s="12" t="str">
        <f>VLOOKUP(E918,Table6[#All],5,0)</f>
        <v>Outlet</v>
      </c>
      <c r="S918" s="12" t="str">
        <f>VLOOKUP(E918,Table6[#All],3,0)</f>
        <v>North</v>
      </c>
      <c r="T918" s="12" t="str">
        <f>VLOOKUP(E918,Table6[#All],4,0)</f>
        <v>New Michaelchester</v>
      </c>
    </row>
    <row r="919" spans="1:20" x14ac:dyDescent="0.3">
      <c r="A919" s="11" t="s">
        <v>2877</v>
      </c>
      <c r="B919" s="12">
        <v>45428</v>
      </c>
      <c r="C919" s="12" t="s">
        <v>658</v>
      </c>
      <c r="D919" s="12" t="s">
        <v>1588</v>
      </c>
      <c r="E919" s="12" t="s">
        <v>1922</v>
      </c>
      <c r="F919" s="12" t="s">
        <v>1952</v>
      </c>
      <c r="G919" s="17">
        <v>2</v>
      </c>
      <c r="H919" s="20">
        <v>309.77999999999997</v>
      </c>
      <c r="I919" s="23">
        <v>0.16</v>
      </c>
      <c r="J919" s="25">
        <v>520.43039999999996</v>
      </c>
      <c r="K919" s="25" t="str">
        <f>VLOOKUP(C919,Table5[#All],8,0)</f>
        <v>Bronze</v>
      </c>
      <c r="L919" s="13" t="str">
        <f>VLOOKUP(C919,Table5[#All],4,0)</f>
        <v>Male</v>
      </c>
      <c r="M919" s="12" t="str">
        <f>VLOOKUP(D919,Table2[#All],2,0)</f>
        <v>Adjustable Dumbbell Set</v>
      </c>
      <c r="N919" s="12" t="str">
        <f>VLOOKUP(D919,Table2[#All],3)</f>
        <v>Beauty</v>
      </c>
      <c r="O919" s="12" t="str">
        <f>VLOOKUP(D919,Table2[#All],4,0)</f>
        <v>Fitness</v>
      </c>
      <c r="P919" s="12" t="str">
        <f>VLOOKUP(D919,Table2[#All],5,0)</f>
        <v>Hill PLC</v>
      </c>
      <c r="Q919" s="12" t="str">
        <f>VLOOKUP(E919,Table6[#All],2,0)</f>
        <v>Thomas, Bridges and Harris</v>
      </c>
      <c r="R919" s="12" t="str">
        <f>VLOOKUP(E919,Table6[#All],5,0)</f>
        <v>Online</v>
      </c>
      <c r="S919" s="12" t="str">
        <f>VLOOKUP(E919,Table6[#All],3,0)</f>
        <v>North</v>
      </c>
      <c r="T919" s="12" t="str">
        <f>VLOOKUP(E919,Table6[#All],4,0)</f>
        <v>Sabrinatown</v>
      </c>
    </row>
    <row r="920" spans="1:20" x14ac:dyDescent="0.3">
      <c r="A920" s="11" t="s">
        <v>2878</v>
      </c>
      <c r="B920" s="12">
        <v>45807</v>
      </c>
      <c r="C920" s="12" t="s">
        <v>259</v>
      </c>
      <c r="D920" s="12" t="s">
        <v>1604</v>
      </c>
      <c r="E920" s="12" t="s">
        <v>1894</v>
      </c>
      <c r="F920" s="12" t="s">
        <v>1954</v>
      </c>
      <c r="G920" s="17">
        <v>2</v>
      </c>
      <c r="H920" s="20">
        <v>183.85</v>
      </c>
      <c r="I920" s="23">
        <v>0.14000000000000001</v>
      </c>
      <c r="J920" s="25">
        <v>316.22199999999998</v>
      </c>
      <c r="K920" s="25" t="str">
        <f>VLOOKUP(C920,Table5[#All],8,0)</f>
        <v>Platinum</v>
      </c>
      <c r="L920" s="13" t="str">
        <f>VLOOKUP(C920,Table5[#All],4,0)</f>
        <v>Female</v>
      </c>
      <c r="M920" s="12" t="str">
        <f>VLOOKUP(D920,Table2[#All],2,0)</f>
        <v>USB-C Fast Charger</v>
      </c>
      <c r="N920" s="12" t="str">
        <f>VLOOKUP(D920,Table2[#All],3)</f>
        <v>Electronics</v>
      </c>
      <c r="O920" s="12" t="str">
        <f>VLOOKUP(D920,Table2[#All],4,0)</f>
        <v>Accessories</v>
      </c>
      <c r="P920" s="12" t="str">
        <f>VLOOKUP(D920,Table2[#All],5,0)</f>
        <v>Dawson-Perkins</v>
      </c>
      <c r="Q920" s="12" t="str">
        <f>VLOOKUP(E920,Table6[#All],2,0)</f>
        <v>Johnson-Wright</v>
      </c>
      <c r="R920" s="12" t="str">
        <f>VLOOKUP(E920,Table6[#All],5,0)</f>
        <v>Outlet</v>
      </c>
      <c r="S920" s="12" t="str">
        <f>VLOOKUP(E920,Table6[#All],3,0)</f>
        <v>North</v>
      </c>
      <c r="T920" s="12" t="str">
        <f>VLOOKUP(E920,Table6[#All],4,0)</f>
        <v>Hoodberg</v>
      </c>
    </row>
    <row r="921" spans="1:20" x14ac:dyDescent="0.3">
      <c r="A921" s="11" t="s">
        <v>2879</v>
      </c>
      <c r="B921" s="12">
        <v>45238</v>
      </c>
      <c r="C921" s="12" t="s">
        <v>1283</v>
      </c>
      <c r="D921" s="12" t="s">
        <v>1786</v>
      </c>
      <c r="E921" s="12" t="s">
        <v>1880</v>
      </c>
      <c r="F921" s="12" t="s">
        <v>1952</v>
      </c>
      <c r="G921" s="17">
        <v>1</v>
      </c>
      <c r="H921" s="20">
        <v>550.05999999999995</v>
      </c>
      <c r="I921" s="23">
        <v>0.01</v>
      </c>
      <c r="J921" s="25">
        <v>544.55939999999998</v>
      </c>
      <c r="K921" s="25" t="str">
        <f>VLOOKUP(C921,Table5[#All],8,0)</f>
        <v>Gold</v>
      </c>
      <c r="L921" s="13" t="str">
        <f>VLOOKUP(C921,Table5[#All],4,0)</f>
        <v>Male</v>
      </c>
      <c r="M921" s="12" t="str">
        <f>VLOOKUP(D921,Table2[#All],2,0)</f>
        <v>Kitchen Storage Rack</v>
      </c>
      <c r="N921" s="12" t="str">
        <f>VLOOKUP(D921,Table2[#All],3)</f>
        <v>Home</v>
      </c>
      <c r="O921" s="12" t="str">
        <f>VLOOKUP(D921,Table2[#All],4,0)</f>
        <v>Storage</v>
      </c>
      <c r="P921" s="12" t="str">
        <f>VLOOKUP(D921,Table2[#All],5,0)</f>
        <v>Duran Group</v>
      </c>
      <c r="Q921" s="12" t="str">
        <f>VLOOKUP(E921,Table6[#All],2,0)</f>
        <v>Rivera-Warner</v>
      </c>
      <c r="R921" s="12" t="str">
        <f>VLOOKUP(E921,Table6[#All],5,0)</f>
        <v>Flagship</v>
      </c>
      <c r="S921" s="12" t="str">
        <f>VLOOKUP(E921,Table6[#All],3,0)</f>
        <v>East</v>
      </c>
      <c r="T921" s="12" t="str">
        <f>VLOOKUP(E921,Table6[#All],4,0)</f>
        <v>Washingtonfurt</v>
      </c>
    </row>
    <row r="922" spans="1:20" x14ac:dyDescent="0.3">
      <c r="A922" s="11" t="s">
        <v>2880</v>
      </c>
      <c r="B922" s="12">
        <v>45253</v>
      </c>
      <c r="C922" s="12" t="s">
        <v>125</v>
      </c>
      <c r="D922" s="12" t="s">
        <v>1813</v>
      </c>
      <c r="E922" s="12" t="s">
        <v>1897</v>
      </c>
      <c r="F922" s="12" t="s">
        <v>1957</v>
      </c>
      <c r="G922" s="17">
        <v>2</v>
      </c>
      <c r="H922" s="20">
        <v>32.19</v>
      </c>
      <c r="I922" s="23">
        <v>0.13</v>
      </c>
      <c r="J922" s="25">
        <v>56.010599999999997</v>
      </c>
      <c r="K922" s="25" t="str">
        <f>VLOOKUP(C922,Table5[#All],8,0)</f>
        <v>Silver</v>
      </c>
      <c r="L922" s="13" t="str">
        <f>VLOOKUP(C922,Table5[#All],4,0)</f>
        <v>Female</v>
      </c>
      <c r="M922" s="12" t="str">
        <f>VLOOKUP(D922,Table2[#All],2,0)</f>
        <v>Decorative Lamp Shade</v>
      </c>
      <c r="N922" s="12" t="str">
        <f>VLOOKUP(D922,Table2[#All],3)</f>
        <v>Home</v>
      </c>
      <c r="O922" s="12" t="str">
        <f>VLOOKUP(D922,Table2[#All],4,0)</f>
        <v>Lighting</v>
      </c>
      <c r="P922" s="12" t="str">
        <f>VLOOKUP(D922,Table2[#All],5,0)</f>
        <v>Ramirez-Hanson</v>
      </c>
      <c r="Q922" s="12" t="str">
        <f>VLOOKUP(E922,Table6[#All],2,0)</f>
        <v>Alexander Group</v>
      </c>
      <c r="R922" s="12" t="str">
        <f>VLOOKUP(E922,Table6[#All],5,0)</f>
        <v>Online</v>
      </c>
      <c r="S922" s="12" t="str">
        <f>VLOOKUP(E922,Table6[#All],3,0)</f>
        <v>South</v>
      </c>
      <c r="T922" s="12" t="str">
        <f>VLOOKUP(E922,Table6[#All],4,0)</f>
        <v>Port Sharon</v>
      </c>
    </row>
    <row r="923" spans="1:20" x14ac:dyDescent="0.3">
      <c r="A923" s="11" t="s">
        <v>2881</v>
      </c>
      <c r="B923" s="12">
        <v>45460</v>
      </c>
      <c r="C923" s="12" t="s">
        <v>476</v>
      </c>
      <c r="D923" s="12" t="s">
        <v>1670</v>
      </c>
      <c r="E923" s="12" t="s">
        <v>1941</v>
      </c>
      <c r="F923" s="12" t="s">
        <v>1952</v>
      </c>
      <c r="G923" s="17">
        <v>2</v>
      </c>
      <c r="H923" s="20">
        <v>892.06</v>
      </c>
      <c r="I923" s="23">
        <v>0.08</v>
      </c>
      <c r="J923" s="25">
        <v>1641.3904</v>
      </c>
      <c r="K923" s="25" t="str">
        <f>VLOOKUP(C923,Table5[#All],8,0)</f>
        <v>Gold</v>
      </c>
      <c r="L923" s="13" t="str">
        <f>VLOOKUP(C923,Table5[#All],4,0)</f>
        <v>Male</v>
      </c>
      <c r="M923" s="12" t="str">
        <f>VLOOKUP(D923,Table2[#All],2,0)</f>
        <v>Modern Wall Clock</v>
      </c>
      <c r="N923" s="12" t="str">
        <f>VLOOKUP(D923,Table2[#All],3)</f>
        <v>Home</v>
      </c>
      <c r="O923" s="12" t="str">
        <f>VLOOKUP(D923,Table2[#All],4,0)</f>
        <v>Decor</v>
      </c>
      <c r="P923" s="12" t="str">
        <f>VLOOKUP(D923,Table2[#All],5,0)</f>
        <v>Weiss-Watson</v>
      </c>
      <c r="Q923" s="12" t="str">
        <f>VLOOKUP(E923,Table6[#All],2,0)</f>
        <v>Mann-Austin</v>
      </c>
      <c r="R923" s="12" t="str">
        <f>VLOOKUP(E923,Table6[#All],5,0)</f>
        <v>Online</v>
      </c>
      <c r="S923" s="12" t="str">
        <f>VLOOKUP(E923,Table6[#All],3,0)</f>
        <v>East</v>
      </c>
      <c r="T923" s="12" t="str">
        <f>VLOOKUP(E923,Table6[#All],4,0)</f>
        <v>Vasquezborough</v>
      </c>
    </row>
    <row r="924" spans="1:20" x14ac:dyDescent="0.3">
      <c r="A924" s="11" t="s">
        <v>2882</v>
      </c>
      <c r="B924" s="12">
        <v>45628</v>
      </c>
      <c r="C924" s="12" t="s">
        <v>1465</v>
      </c>
      <c r="D924" s="12" t="s">
        <v>1749</v>
      </c>
      <c r="E924" s="12" t="s">
        <v>1904</v>
      </c>
      <c r="F924" s="12" t="s">
        <v>1957</v>
      </c>
      <c r="G924" s="17">
        <v>1</v>
      </c>
      <c r="H924" s="20">
        <v>127.47</v>
      </c>
      <c r="I924" s="23">
        <v>0.16</v>
      </c>
      <c r="J924" s="25">
        <v>107.0748</v>
      </c>
      <c r="K924" s="25" t="str">
        <f>VLOOKUP(C924,Table5[#All],8,0)</f>
        <v>Silver</v>
      </c>
      <c r="L924" s="13" t="str">
        <f>VLOOKUP(C924,Table5[#All],4,0)</f>
        <v>Male</v>
      </c>
      <c r="M924" s="12" t="str">
        <f>VLOOKUP(D924,Table2[#All],2,0)</f>
        <v>Womens Cotton Scarf</v>
      </c>
      <c r="N924" s="12" t="str">
        <f>VLOOKUP(D924,Table2[#All],3)</f>
        <v>Clothing</v>
      </c>
      <c r="O924" s="12" t="str">
        <f>VLOOKUP(D924,Table2[#All],4,0)</f>
        <v>Accessories</v>
      </c>
      <c r="P924" s="12" t="str">
        <f>VLOOKUP(D924,Table2[#All],5,0)</f>
        <v>Shepherd-Gould</v>
      </c>
      <c r="Q924" s="12" t="str">
        <f>VLOOKUP(E924,Table6[#All],2,0)</f>
        <v>Benson-Elliott</v>
      </c>
      <c r="R924" s="12" t="str">
        <f>VLOOKUP(E924,Table6[#All],5,0)</f>
        <v>Online</v>
      </c>
      <c r="S924" s="12" t="str">
        <f>VLOOKUP(E924,Table6[#All],3,0)</f>
        <v>East</v>
      </c>
      <c r="T924" s="12" t="str">
        <f>VLOOKUP(E924,Table6[#All],4,0)</f>
        <v>Port Josephberg</v>
      </c>
    </row>
    <row r="925" spans="1:20" x14ac:dyDescent="0.3">
      <c r="A925" s="11" t="s">
        <v>2883</v>
      </c>
      <c r="B925" s="12">
        <v>45778</v>
      </c>
      <c r="C925" s="12" t="s">
        <v>1222</v>
      </c>
      <c r="D925" s="12" t="s">
        <v>1807</v>
      </c>
      <c r="E925" s="12" t="s">
        <v>1927</v>
      </c>
      <c r="F925" s="12" t="s">
        <v>1952</v>
      </c>
      <c r="G925" s="17">
        <v>3</v>
      </c>
      <c r="H925" s="20">
        <v>212.87</v>
      </c>
      <c r="I925" s="23">
        <v>0.18</v>
      </c>
      <c r="J925" s="25">
        <v>523.66020000000003</v>
      </c>
      <c r="K925" s="25" t="str">
        <f>VLOOKUP(C925,Table5[#All],8,0)</f>
        <v>Platinum</v>
      </c>
      <c r="L925" s="13" t="str">
        <f>VLOOKUP(C925,Table5[#All],4,0)</f>
        <v>Male</v>
      </c>
      <c r="M925" s="12" t="str">
        <f>VLOOKUP(D925,Table2[#All],2,0)</f>
        <v>WiFi Mesh Router</v>
      </c>
      <c r="N925" s="12" t="str">
        <f>VLOOKUP(D925,Table2[#All],3)</f>
        <v>Electronics</v>
      </c>
      <c r="O925" s="12" t="str">
        <f>VLOOKUP(D925,Table2[#All],4,0)</f>
        <v>Appliances</v>
      </c>
      <c r="P925" s="12" t="str">
        <f>VLOOKUP(D925,Table2[#All],5,0)</f>
        <v>White, Reeves and Woods</v>
      </c>
      <c r="Q925" s="12" t="str">
        <f>VLOOKUP(E925,Table6[#All],2,0)</f>
        <v>Mcdonald Inc</v>
      </c>
      <c r="R925" s="12" t="str">
        <f>VLOOKUP(E925,Table6[#All],5,0)</f>
        <v>Outlet</v>
      </c>
      <c r="S925" s="12" t="str">
        <f>VLOOKUP(E925,Table6[#All],3,0)</f>
        <v>South</v>
      </c>
      <c r="T925" s="12" t="str">
        <f>VLOOKUP(E925,Table6[#All],4,0)</f>
        <v>Christopherland</v>
      </c>
    </row>
    <row r="926" spans="1:20" x14ac:dyDescent="0.3">
      <c r="A926" s="11" t="s">
        <v>2884</v>
      </c>
      <c r="B926" s="12">
        <v>45471</v>
      </c>
      <c r="C926" s="12" t="s">
        <v>605</v>
      </c>
      <c r="D926" s="12" t="s">
        <v>1819</v>
      </c>
      <c r="E926" s="12" t="s">
        <v>1907</v>
      </c>
      <c r="F926" s="12" t="s">
        <v>1957</v>
      </c>
      <c r="G926" s="17">
        <v>1</v>
      </c>
      <c r="H926" s="20">
        <v>26.37</v>
      </c>
      <c r="I926" s="23">
        <v>0.3</v>
      </c>
      <c r="J926" s="25">
        <v>18.459</v>
      </c>
      <c r="K926" s="25" t="str">
        <f>VLOOKUP(C926,Table5[#All],8,0)</f>
        <v>Bronze</v>
      </c>
      <c r="L926" s="13" t="str">
        <f>VLOOKUP(C926,Table5[#All],4,0)</f>
        <v>Male</v>
      </c>
      <c r="M926" s="12" t="str">
        <f>VLOOKUP(D926,Table2[#All],2,0)</f>
        <v>Badminton Racket Set</v>
      </c>
      <c r="N926" s="12" t="str">
        <f>VLOOKUP(D926,Table2[#All],3)</f>
        <v>Sports</v>
      </c>
      <c r="O926" s="12" t="str">
        <f>VLOOKUP(D926,Table2[#All],4,0)</f>
        <v>Equipment</v>
      </c>
      <c r="P926" s="12" t="str">
        <f>VLOOKUP(D926,Table2[#All],5,0)</f>
        <v>Robinson-Brown</v>
      </c>
      <c r="Q926" s="12" t="str">
        <f>VLOOKUP(E926,Table6[#All],2,0)</f>
        <v>Martinez-Mullins</v>
      </c>
      <c r="R926" s="12" t="str">
        <f>VLOOKUP(E926,Table6[#All],5,0)</f>
        <v>Online</v>
      </c>
      <c r="S926" s="12" t="str">
        <f>VLOOKUP(E926,Table6[#All],3,0)</f>
        <v>South</v>
      </c>
      <c r="T926" s="12" t="str">
        <f>VLOOKUP(E926,Table6[#All],4,0)</f>
        <v>Williamsfurt</v>
      </c>
    </row>
    <row r="927" spans="1:20" x14ac:dyDescent="0.3">
      <c r="A927" s="11" t="s">
        <v>2885</v>
      </c>
      <c r="B927" s="12">
        <v>45770</v>
      </c>
      <c r="C927" s="12" t="s">
        <v>1447</v>
      </c>
      <c r="D927" s="12" t="s">
        <v>1673</v>
      </c>
      <c r="E927" s="12" t="s">
        <v>1938</v>
      </c>
      <c r="F927" s="12" t="s">
        <v>1952</v>
      </c>
      <c r="G927" s="17">
        <v>4</v>
      </c>
      <c r="H927" s="20">
        <v>953.98</v>
      </c>
      <c r="I927" s="23">
        <v>0.16</v>
      </c>
      <c r="J927" s="25">
        <v>3205.3728000000001</v>
      </c>
      <c r="K927" s="25" t="str">
        <f>VLOOKUP(C927,Table5[#All],8,0)</f>
        <v>Silver</v>
      </c>
      <c r="L927" s="13" t="str">
        <f>VLOOKUP(C927,Table5[#All],4,0)</f>
        <v>Male</v>
      </c>
      <c r="M927" s="12" t="str">
        <f>VLOOKUP(D927,Table2[#All],2,0)</f>
        <v>Gaming Mechanical Keyboard</v>
      </c>
      <c r="N927" s="12" t="str">
        <f>VLOOKUP(D927,Table2[#All],3)</f>
        <v>Electronics</v>
      </c>
      <c r="O927" s="12" t="str">
        <f>VLOOKUP(D927,Table2[#All],4,0)</f>
        <v>Computer</v>
      </c>
      <c r="P927" s="12" t="str">
        <f>VLOOKUP(D927,Table2[#All],5,0)</f>
        <v>Lucero LLC</v>
      </c>
      <c r="Q927" s="12" t="str">
        <f>VLOOKUP(E927,Table6[#All],2,0)</f>
        <v>Guerrero-Schmitt</v>
      </c>
      <c r="R927" s="12" t="str">
        <f>VLOOKUP(E927,Table6[#All],5,0)</f>
        <v>Flagship</v>
      </c>
      <c r="S927" s="12" t="str">
        <f>VLOOKUP(E927,Table6[#All],3,0)</f>
        <v>East</v>
      </c>
      <c r="T927" s="12" t="str">
        <f>VLOOKUP(E927,Table6[#All],4,0)</f>
        <v>East Stevechester</v>
      </c>
    </row>
    <row r="928" spans="1:20" x14ac:dyDescent="0.3">
      <c r="A928" s="11" t="s">
        <v>2886</v>
      </c>
      <c r="B928" s="12">
        <v>45369</v>
      </c>
      <c r="C928" s="12" t="s">
        <v>706</v>
      </c>
      <c r="D928" s="12" t="s">
        <v>1776</v>
      </c>
      <c r="E928" s="12" t="s">
        <v>1941</v>
      </c>
      <c r="F928" s="12" t="s">
        <v>1952</v>
      </c>
      <c r="G928" s="17">
        <v>3</v>
      </c>
      <c r="H928" s="20">
        <v>968.88</v>
      </c>
      <c r="I928" s="23">
        <v>0.15</v>
      </c>
      <c r="J928" s="25">
        <v>2470.6439999999998</v>
      </c>
      <c r="K928" s="25" t="str">
        <f>VLOOKUP(C928,Table5[#All],8,0)</f>
        <v>Gold</v>
      </c>
      <c r="L928" s="13" t="str">
        <f>VLOOKUP(C928,Table5[#All],4,0)</f>
        <v>Female</v>
      </c>
      <c r="M928" s="12" t="str">
        <f>VLOOKUP(D928,Table2[#All],2,0)</f>
        <v>Smart LED Light Strip</v>
      </c>
      <c r="N928" s="12" t="str">
        <f>VLOOKUP(D928,Table2[#All],3)</f>
        <v>Electronics</v>
      </c>
      <c r="O928" s="12" t="str">
        <f>VLOOKUP(D928,Table2[#All],4,0)</f>
        <v>Accessories</v>
      </c>
      <c r="P928" s="12" t="str">
        <f>VLOOKUP(D928,Table2[#All],5,0)</f>
        <v>Flores-Davis</v>
      </c>
      <c r="Q928" s="12" t="str">
        <f>VLOOKUP(E928,Table6[#All],2,0)</f>
        <v>Mann-Austin</v>
      </c>
      <c r="R928" s="12" t="str">
        <f>VLOOKUP(E928,Table6[#All],5,0)</f>
        <v>Online</v>
      </c>
      <c r="S928" s="12" t="str">
        <f>VLOOKUP(E928,Table6[#All],3,0)</f>
        <v>East</v>
      </c>
      <c r="T928" s="12" t="str">
        <f>VLOOKUP(E928,Table6[#All],4,0)</f>
        <v>Vasquezborough</v>
      </c>
    </row>
    <row r="929" spans="1:20" x14ac:dyDescent="0.3">
      <c r="A929" s="11" t="s">
        <v>2887</v>
      </c>
      <c r="B929" s="12">
        <v>45910</v>
      </c>
      <c r="C929" s="12" t="s">
        <v>623</v>
      </c>
      <c r="D929" s="12" t="s">
        <v>1804</v>
      </c>
      <c r="E929" s="12" t="s">
        <v>1938</v>
      </c>
      <c r="F929" s="12" t="s">
        <v>1954</v>
      </c>
      <c r="G929" s="17">
        <v>1</v>
      </c>
      <c r="H929" s="20">
        <v>533.04999999999995</v>
      </c>
      <c r="I929" s="23">
        <v>0.11</v>
      </c>
      <c r="J929" s="25">
        <v>474.41449999999998</v>
      </c>
      <c r="K929" s="25" t="str">
        <f>VLOOKUP(C929,Table5[#All],8,0)</f>
        <v>Platinum</v>
      </c>
      <c r="L929" s="13" t="str">
        <f>VLOOKUP(C929,Table5[#All],4,0)</f>
        <v>Female</v>
      </c>
      <c r="M929" s="12" t="str">
        <f>VLOOKUP(D929,Table2[#All],2,0)</f>
        <v>Wireless Mouse</v>
      </c>
      <c r="N929" s="12" t="str">
        <f>VLOOKUP(D929,Table2[#All],3)</f>
        <v>Electronics</v>
      </c>
      <c r="O929" s="12" t="str">
        <f>VLOOKUP(D929,Table2[#All],4,0)</f>
        <v>Computer</v>
      </c>
      <c r="P929" s="12" t="str">
        <f>VLOOKUP(D929,Table2[#All],5,0)</f>
        <v>Larson Ltd</v>
      </c>
      <c r="Q929" s="12" t="str">
        <f>VLOOKUP(E929,Table6[#All],2,0)</f>
        <v>Guerrero-Schmitt</v>
      </c>
      <c r="R929" s="12" t="str">
        <f>VLOOKUP(E929,Table6[#All],5,0)</f>
        <v>Flagship</v>
      </c>
      <c r="S929" s="12" t="str">
        <f>VLOOKUP(E929,Table6[#All],3,0)</f>
        <v>East</v>
      </c>
      <c r="T929" s="12" t="str">
        <f>VLOOKUP(E929,Table6[#All],4,0)</f>
        <v>East Stevechester</v>
      </c>
    </row>
    <row r="930" spans="1:20" x14ac:dyDescent="0.3">
      <c r="A930" s="11" t="s">
        <v>2888</v>
      </c>
      <c r="B930" s="12">
        <v>45637</v>
      </c>
      <c r="C930" s="12" t="s">
        <v>1201</v>
      </c>
      <c r="D930" s="12" t="s">
        <v>1819</v>
      </c>
      <c r="E930" s="12" t="s">
        <v>1885</v>
      </c>
      <c r="F930" s="12" t="s">
        <v>1954</v>
      </c>
      <c r="G930" s="17">
        <v>3</v>
      </c>
      <c r="H930" s="20">
        <v>138.86000000000001</v>
      </c>
      <c r="I930" s="23">
        <v>0.11</v>
      </c>
      <c r="J930" s="25">
        <v>370.75619999999998</v>
      </c>
      <c r="K930" s="25" t="str">
        <f>VLOOKUP(C930,Table5[#All],8,0)</f>
        <v>Silver</v>
      </c>
      <c r="L930" s="13" t="str">
        <f>VLOOKUP(C930,Table5[#All],4,0)</f>
        <v>Male</v>
      </c>
      <c r="M930" s="12" t="str">
        <f>VLOOKUP(D930,Table2[#All],2,0)</f>
        <v>Badminton Racket Set</v>
      </c>
      <c r="N930" s="12" t="str">
        <f>VLOOKUP(D930,Table2[#All],3)</f>
        <v>Sports</v>
      </c>
      <c r="O930" s="12" t="str">
        <f>VLOOKUP(D930,Table2[#All],4,0)</f>
        <v>Equipment</v>
      </c>
      <c r="P930" s="12" t="str">
        <f>VLOOKUP(D930,Table2[#All],5,0)</f>
        <v>Robinson-Brown</v>
      </c>
      <c r="Q930" s="12" t="str">
        <f>VLOOKUP(E930,Table6[#All],2,0)</f>
        <v>Martinez, Adkins and Johnson</v>
      </c>
      <c r="R930" s="12" t="str">
        <f>VLOOKUP(E930,Table6[#All],5,0)</f>
        <v>Flagship</v>
      </c>
      <c r="S930" s="12" t="str">
        <f>VLOOKUP(E930,Table6[#All],3,0)</f>
        <v>North</v>
      </c>
      <c r="T930" s="12" t="str">
        <f>VLOOKUP(E930,Table6[#All],4,0)</f>
        <v>Danielmouth</v>
      </c>
    </row>
    <row r="931" spans="1:20" x14ac:dyDescent="0.3">
      <c r="A931" s="11" t="s">
        <v>2889</v>
      </c>
      <c r="B931" s="12">
        <v>45706</v>
      </c>
      <c r="C931" s="12" t="s">
        <v>538</v>
      </c>
      <c r="D931" s="12" t="s">
        <v>1635</v>
      </c>
      <c r="E931" s="12" t="s">
        <v>1880</v>
      </c>
      <c r="F931" s="12" t="s">
        <v>1957</v>
      </c>
      <c r="G931" s="17">
        <v>1</v>
      </c>
      <c r="H931" s="20">
        <v>588.92999999999995</v>
      </c>
      <c r="I931" s="23">
        <v>0.03</v>
      </c>
      <c r="J931" s="25">
        <v>571.26209999999992</v>
      </c>
      <c r="K931" s="25" t="str">
        <f>VLOOKUP(C931,Table5[#All],8,0)</f>
        <v>Gold</v>
      </c>
      <c r="L931" s="13" t="str">
        <f>VLOOKUP(C931,Table5[#All],4,0)</f>
        <v>Female</v>
      </c>
      <c r="M931" s="12" t="str">
        <f>VLOOKUP(D931,Table2[#All],2,0)</f>
        <v>Carbon Fiber Tennis Racket</v>
      </c>
      <c r="N931" s="12" t="str">
        <f>VLOOKUP(D931,Table2[#All],3)</f>
        <v>Sports</v>
      </c>
      <c r="O931" s="12" t="str">
        <f>VLOOKUP(D931,Table2[#All],4,0)</f>
        <v>Equipment</v>
      </c>
      <c r="P931" s="12" t="str">
        <f>VLOOKUP(D931,Table2[#All],5,0)</f>
        <v>Flores, Pineda and Rodriguez</v>
      </c>
      <c r="Q931" s="12" t="str">
        <f>VLOOKUP(E931,Table6[#All],2,0)</f>
        <v>Rivera-Warner</v>
      </c>
      <c r="R931" s="12" t="str">
        <f>VLOOKUP(E931,Table6[#All],5,0)</f>
        <v>Flagship</v>
      </c>
      <c r="S931" s="12" t="str">
        <f>VLOOKUP(E931,Table6[#All],3,0)</f>
        <v>East</v>
      </c>
      <c r="T931" s="12" t="str">
        <f>VLOOKUP(E931,Table6[#All],4,0)</f>
        <v>Washingtonfurt</v>
      </c>
    </row>
    <row r="932" spans="1:20" x14ac:dyDescent="0.3">
      <c r="A932" s="11" t="s">
        <v>2890</v>
      </c>
      <c r="B932" s="12">
        <v>45557</v>
      </c>
      <c r="C932" s="12" t="s">
        <v>1265</v>
      </c>
      <c r="D932" s="12" t="s">
        <v>1731</v>
      </c>
      <c r="E932" s="12" t="s">
        <v>1901</v>
      </c>
      <c r="F932" s="12" t="s">
        <v>1954</v>
      </c>
      <c r="G932" s="17">
        <v>2</v>
      </c>
      <c r="H932" s="20">
        <v>576.83000000000004</v>
      </c>
      <c r="I932" s="23">
        <v>0.19</v>
      </c>
      <c r="J932" s="25">
        <v>934.46460000000013</v>
      </c>
      <c r="K932" s="25" t="str">
        <f>VLOOKUP(C932,Table5[#All],8,0)</f>
        <v>Bronze</v>
      </c>
      <c r="L932" s="13" t="str">
        <f>VLOOKUP(C932,Table5[#All],4,0)</f>
        <v>Male</v>
      </c>
      <c r="M932" s="12" t="str">
        <f>VLOOKUP(D932,Table2[#All],2,0)</f>
        <v>Rugby Ball</v>
      </c>
      <c r="N932" s="12" t="str">
        <f>VLOOKUP(D932,Table2[#All],3)</f>
        <v>Sports</v>
      </c>
      <c r="O932" s="12" t="str">
        <f>VLOOKUP(D932,Table2[#All],4,0)</f>
        <v>Team Sports</v>
      </c>
      <c r="P932" s="12" t="str">
        <f>VLOOKUP(D932,Table2[#All],5,0)</f>
        <v>Harris Inc</v>
      </c>
      <c r="Q932" s="12" t="str">
        <f>VLOOKUP(E932,Table6[#All],2,0)</f>
        <v>Gray Ltd</v>
      </c>
      <c r="R932" s="12" t="str">
        <f>VLOOKUP(E932,Table6[#All],5,0)</f>
        <v>Outlet</v>
      </c>
      <c r="S932" s="12" t="str">
        <f>VLOOKUP(E932,Table6[#All],3,0)</f>
        <v>North</v>
      </c>
      <c r="T932" s="12" t="str">
        <f>VLOOKUP(E932,Table6[#All],4,0)</f>
        <v>New Michaelchester</v>
      </c>
    </row>
    <row r="933" spans="1:20" x14ac:dyDescent="0.3">
      <c r="A933" s="11" t="s">
        <v>2891</v>
      </c>
      <c r="B933" s="12">
        <v>45338</v>
      </c>
      <c r="C933" s="12" t="s">
        <v>1027</v>
      </c>
      <c r="D933" s="12" t="s">
        <v>1770</v>
      </c>
      <c r="E933" s="12" t="s">
        <v>1922</v>
      </c>
      <c r="F933" s="12" t="s">
        <v>1952</v>
      </c>
      <c r="G933" s="17">
        <v>1</v>
      </c>
      <c r="H933" s="20">
        <v>681.3</v>
      </c>
      <c r="I933" s="23">
        <v>0.05</v>
      </c>
      <c r="J933" s="25">
        <v>647.2349999999999</v>
      </c>
      <c r="K933" s="25" t="str">
        <f>VLOOKUP(C933,Table5[#All],8,0)</f>
        <v>Platinum</v>
      </c>
      <c r="L933" s="13" t="str">
        <f>VLOOKUP(C933,Table5[#All],4,0)</f>
        <v>Female</v>
      </c>
      <c r="M933" s="12" t="str">
        <f>VLOOKUP(D933,Table2[#All],2,0)</f>
        <v>Adjustable Dumbbells 20kg</v>
      </c>
      <c r="N933" s="12" t="str">
        <f>VLOOKUP(D933,Table2[#All],3)</f>
        <v>Sports</v>
      </c>
      <c r="O933" s="12" t="str">
        <f>VLOOKUP(D933,Table2[#All],4,0)</f>
        <v>Fitness</v>
      </c>
      <c r="P933" s="12" t="str">
        <f>VLOOKUP(D933,Table2[#All],5,0)</f>
        <v>Montgomery, Benton and Miller</v>
      </c>
      <c r="Q933" s="12" t="str">
        <f>VLOOKUP(E933,Table6[#All],2,0)</f>
        <v>Thomas, Bridges and Harris</v>
      </c>
      <c r="R933" s="12" t="str">
        <f>VLOOKUP(E933,Table6[#All],5,0)</f>
        <v>Online</v>
      </c>
      <c r="S933" s="12" t="str">
        <f>VLOOKUP(E933,Table6[#All],3,0)</f>
        <v>North</v>
      </c>
      <c r="T933" s="12" t="str">
        <f>VLOOKUP(E933,Table6[#All],4,0)</f>
        <v>Sabrinatown</v>
      </c>
    </row>
    <row r="934" spans="1:20" x14ac:dyDescent="0.3">
      <c r="A934" s="11" t="s">
        <v>2892</v>
      </c>
      <c r="B934" s="12">
        <v>45441</v>
      </c>
      <c r="C934" s="12" t="s">
        <v>1422</v>
      </c>
      <c r="D934" s="12" t="s">
        <v>1645</v>
      </c>
      <c r="E934" s="12" t="s">
        <v>1929</v>
      </c>
      <c r="F934" s="12" t="s">
        <v>1952</v>
      </c>
      <c r="G934" s="17">
        <v>3</v>
      </c>
      <c r="H934" s="20">
        <v>504.97</v>
      </c>
      <c r="I934" s="23">
        <v>0.3</v>
      </c>
      <c r="J934" s="25">
        <v>1060.4369999999999</v>
      </c>
      <c r="K934" s="25" t="str">
        <f>VLOOKUP(C934,Table5[#All],8,0)</f>
        <v>Platinum</v>
      </c>
      <c r="L934" s="13" t="str">
        <f>VLOOKUP(C934,Table5[#All],4,0)</f>
        <v>Male</v>
      </c>
      <c r="M934" s="12" t="str">
        <f>VLOOKUP(D934,Table2[#All],2,0)</f>
        <v>Women's Scarf Set</v>
      </c>
      <c r="N934" s="12" t="str">
        <f>VLOOKUP(D934,Table2[#All],3)</f>
        <v>Clothing</v>
      </c>
      <c r="O934" s="12" t="str">
        <f>VLOOKUP(D934,Table2[#All],4,0)</f>
        <v>Accessories</v>
      </c>
      <c r="P934" s="12" t="str">
        <f>VLOOKUP(D934,Table2[#All],5,0)</f>
        <v>Brown and Sons</v>
      </c>
      <c r="Q934" s="12" t="str">
        <f>VLOOKUP(E934,Table6[#All],2,0)</f>
        <v>Shelton PLC</v>
      </c>
      <c r="R934" s="12" t="str">
        <f>VLOOKUP(E934,Table6[#All],5,0)</f>
        <v>Flagship</v>
      </c>
      <c r="S934" s="12" t="str">
        <f>VLOOKUP(E934,Table6[#All],3,0)</f>
        <v>North</v>
      </c>
      <c r="T934" s="12" t="str">
        <f>VLOOKUP(E934,Table6[#All],4,0)</f>
        <v>East Jenniferstad</v>
      </c>
    </row>
    <row r="935" spans="1:20" x14ac:dyDescent="0.3">
      <c r="A935" s="11" t="s">
        <v>2893</v>
      </c>
      <c r="B935" s="12">
        <v>45396</v>
      </c>
      <c r="C935" s="12" t="s">
        <v>228</v>
      </c>
      <c r="D935" s="12" t="s">
        <v>1686</v>
      </c>
      <c r="E935" s="12" t="s">
        <v>1920</v>
      </c>
      <c r="F935" s="12" t="s">
        <v>1954</v>
      </c>
      <c r="G935" s="17">
        <v>3</v>
      </c>
      <c r="H935" s="20">
        <v>649.78</v>
      </c>
      <c r="I935" s="23">
        <v>0.1</v>
      </c>
      <c r="J935" s="25">
        <v>1754.4059999999999</v>
      </c>
      <c r="K935" s="25" t="str">
        <f>VLOOKUP(C935,Table5[#All],8,0)</f>
        <v>Silver</v>
      </c>
      <c r="L935" s="13" t="str">
        <f>VLOOKUP(C935,Table5[#All],4,0)</f>
        <v>Female</v>
      </c>
      <c r="M935" s="12" t="str">
        <f>VLOOKUP(D935,Table2[#All],2,0)</f>
        <v>Sports Water Hydration Pack</v>
      </c>
      <c r="N935" s="12" t="str">
        <f>VLOOKUP(D935,Table2[#All],3)</f>
        <v>Sports</v>
      </c>
      <c r="O935" s="12" t="str">
        <f>VLOOKUP(D935,Table2[#All],4,0)</f>
        <v>Outdoor</v>
      </c>
      <c r="P935" s="12" t="str">
        <f>VLOOKUP(D935,Table2[#All],5,0)</f>
        <v>Sims-Smith</v>
      </c>
      <c r="Q935" s="12" t="str">
        <f>VLOOKUP(E935,Table6[#All],2,0)</f>
        <v>Aguirre-Keller</v>
      </c>
      <c r="R935" s="12" t="str">
        <f>VLOOKUP(E935,Table6[#All],5,0)</f>
        <v>Online</v>
      </c>
      <c r="S935" s="12" t="str">
        <f>VLOOKUP(E935,Table6[#All],3,0)</f>
        <v>South</v>
      </c>
      <c r="T935" s="12" t="str">
        <f>VLOOKUP(E935,Table6[#All],4,0)</f>
        <v>Lake Michael</v>
      </c>
    </row>
    <row r="936" spans="1:20" x14ac:dyDescent="0.3">
      <c r="A936" s="11" t="s">
        <v>2894</v>
      </c>
      <c r="B936" s="12">
        <v>45317</v>
      </c>
      <c r="C936" s="12" t="s">
        <v>795</v>
      </c>
      <c r="D936" s="12" t="s">
        <v>1689</v>
      </c>
      <c r="E936" s="12" t="s">
        <v>1914</v>
      </c>
      <c r="F936" s="12" t="s">
        <v>1954</v>
      </c>
      <c r="G936" s="17">
        <v>2</v>
      </c>
      <c r="H936" s="20">
        <v>986.73</v>
      </c>
      <c r="I936" s="23">
        <v>0.05</v>
      </c>
      <c r="J936" s="25">
        <v>1874.787</v>
      </c>
      <c r="K936" s="25" t="str">
        <f>VLOOKUP(C936,Table5[#All],8,0)</f>
        <v>Platinum</v>
      </c>
      <c r="L936" s="13" t="str">
        <f>VLOOKUP(C936,Table5[#All],4,0)</f>
        <v>Female</v>
      </c>
      <c r="M936" s="12" t="str">
        <f>VLOOKUP(D936,Table2[#All],2,0)</f>
        <v>Portable Power Bank</v>
      </c>
      <c r="N936" s="12" t="str">
        <f>VLOOKUP(D936,Table2[#All],3)</f>
        <v>Electronics</v>
      </c>
      <c r="O936" s="12" t="str">
        <f>VLOOKUP(D936,Table2[#All],4,0)</f>
        <v>Mobile</v>
      </c>
      <c r="P936" s="12" t="str">
        <f>VLOOKUP(D936,Table2[#All],5,0)</f>
        <v>Cummings and Sons</v>
      </c>
      <c r="Q936" s="12" t="str">
        <f>VLOOKUP(E936,Table6[#All],2,0)</f>
        <v>Moore, Padilla and Butler</v>
      </c>
      <c r="R936" s="12" t="str">
        <f>VLOOKUP(E936,Table6[#All],5,0)</f>
        <v>Flagship</v>
      </c>
      <c r="S936" s="12" t="str">
        <f>VLOOKUP(E936,Table6[#All],3,0)</f>
        <v>South</v>
      </c>
      <c r="T936" s="12" t="str">
        <f>VLOOKUP(E936,Table6[#All],4,0)</f>
        <v>East Johnstad</v>
      </c>
    </row>
    <row r="937" spans="1:20" x14ac:dyDescent="0.3">
      <c r="A937" s="11" t="s">
        <v>2895</v>
      </c>
      <c r="B937" s="12">
        <v>45235</v>
      </c>
      <c r="C937" s="12" t="s">
        <v>418</v>
      </c>
      <c r="D937" s="12" t="s">
        <v>1604</v>
      </c>
      <c r="E937" s="12" t="s">
        <v>1929</v>
      </c>
      <c r="F937" s="12" t="s">
        <v>1954</v>
      </c>
      <c r="G937" s="17">
        <v>2</v>
      </c>
      <c r="H937" s="20">
        <v>65.44</v>
      </c>
      <c r="I937" s="23">
        <v>0.05</v>
      </c>
      <c r="J937" s="25">
        <v>124.336</v>
      </c>
      <c r="K937" s="25" t="str">
        <f>VLOOKUP(C937,Table5[#All],8,0)</f>
        <v>Bronze</v>
      </c>
      <c r="L937" s="13" t="str">
        <f>VLOOKUP(C937,Table5[#All],4,0)</f>
        <v>Male</v>
      </c>
      <c r="M937" s="12" t="str">
        <f>VLOOKUP(D937,Table2[#All],2,0)</f>
        <v>USB-C Fast Charger</v>
      </c>
      <c r="N937" s="12" t="str">
        <f>VLOOKUP(D937,Table2[#All],3)</f>
        <v>Electronics</v>
      </c>
      <c r="O937" s="12" t="str">
        <f>VLOOKUP(D937,Table2[#All],4,0)</f>
        <v>Accessories</v>
      </c>
      <c r="P937" s="12" t="str">
        <f>VLOOKUP(D937,Table2[#All],5,0)</f>
        <v>Dawson-Perkins</v>
      </c>
      <c r="Q937" s="12" t="str">
        <f>VLOOKUP(E937,Table6[#All],2,0)</f>
        <v>Shelton PLC</v>
      </c>
      <c r="R937" s="12" t="str">
        <f>VLOOKUP(E937,Table6[#All],5,0)</f>
        <v>Flagship</v>
      </c>
      <c r="S937" s="12" t="str">
        <f>VLOOKUP(E937,Table6[#All],3,0)</f>
        <v>North</v>
      </c>
      <c r="T937" s="12" t="str">
        <f>VLOOKUP(E937,Table6[#All],4,0)</f>
        <v>East Jenniferstad</v>
      </c>
    </row>
    <row r="938" spans="1:20" x14ac:dyDescent="0.3">
      <c r="A938" s="11" t="s">
        <v>2896</v>
      </c>
      <c r="B938" s="12">
        <v>45824</v>
      </c>
      <c r="C938" s="12" t="s">
        <v>1207</v>
      </c>
      <c r="D938" s="12" t="s">
        <v>1764</v>
      </c>
      <c r="E938" s="12" t="s">
        <v>1925</v>
      </c>
      <c r="F938" s="12" t="s">
        <v>1952</v>
      </c>
      <c r="G938" s="17">
        <v>3</v>
      </c>
      <c r="H938" s="20">
        <v>953.74</v>
      </c>
      <c r="I938" s="23">
        <v>0.04</v>
      </c>
      <c r="J938" s="25">
        <v>2746.7712000000001</v>
      </c>
      <c r="K938" s="25" t="str">
        <f>VLOOKUP(C938,Table5[#All],8,0)</f>
        <v>Silver</v>
      </c>
      <c r="L938" s="13" t="str">
        <f>VLOOKUP(C938,Table5[#All],4,0)</f>
        <v>Female</v>
      </c>
      <c r="M938" s="12" t="str">
        <f>VLOOKUP(D938,Table2[#All],2,0)</f>
        <v>Organic Sunscreen Lotion</v>
      </c>
      <c r="N938" s="12" t="str">
        <f>VLOOKUP(D938,Table2[#All],3)</f>
        <v>Beauty</v>
      </c>
      <c r="O938" s="12" t="str">
        <f>VLOOKUP(D938,Table2[#All],4,0)</f>
        <v>Skincare</v>
      </c>
      <c r="P938" s="12" t="str">
        <f>VLOOKUP(D938,Table2[#All],5,0)</f>
        <v>Anderson-Riley</v>
      </c>
      <c r="Q938" s="12" t="str">
        <f>VLOOKUP(E938,Table6[#All],2,0)</f>
        <v>Gardner, Humphrey and Contreras</v>
      </c>
      <c r="R938" s="12" t="str">
        <f>VLOOKUP(E938,Table6[#All],5,0)</f>
        <v>Flagship</v>
      </c>
      <c r="S938" s="12" t="str">
        <f>VLOOKUP(E938,Table6[#All],3,0)</f>
        <v>East</v>
      </c>
      <c r="T938" s="12" t="str">
        <f>VLOOKUP(E938,Table6[#All],4,0)</f>
        <v>Johnsonville</v>
      </c>
    </row>
    <row r="939" spans="1:20" x14ac:dyDescent="0.3">
      <c r="A939" s="11" t="s">
        <v>2897</v>
      </c>
      <c r="B939" s="12">
        <v>45543</v>
      </c>
      <c r="C939" s="12" t="s">
        <v>251</v>
      </c>
      <c r="D939" s="12" t="s">
        <v>1804</v>
      </c>
      <c r="E939" s="12" t="s">
        <v>1917</v>
      </c>
      <c r="F939" s="12" t="s">
        <v>1954</v>
      </c>
      <c r="G939" s="17">
        <v>3</v>
      </c>
      <c r="H939" s="20">
        <v>904.48</v>
      </c>
      <c r="I939" s="23">
        <v>0.21</v>
      </c>
      <c r="J939" s="25">
        <v>2143.6176</v>
      </c>
      <c r="K939" s="25" t="str">
        <f>VLOOKUP(C939,Table5[#All],8,0)</f>
        <v>Silver</v>
      </c>
      <c r="L939" s="13" t="str">
        <f>VLOOKUP(C939,Table5[#All],4,0)</f>
        <v>Male</v>
      </c>
      <c r="M939" s="12" t="str">
        <f>VLOOKUP(D939,Table2[#All],2,0)</f>
        <v>Wireless Mouse</v>
      </c>
      <c r="N939" s="12" t="str">
        <f>VLOOKUP(D939,Table2[#All],3)</f>
        <v>Electronics</v>
      </c>
      <c r="O939" s="12" t="str">
        <f>VLOOKUP(D939,Table2[#All],4,0)</f>
        <v>Computer</v>
      </c>
      <c r="P939" s="12" t="str">
        <f>VLOOKUP(D939,Table2[#All],5,0)</f>
        <v>Larson Ltd</v>
      </c>
      <c r="Q939" s="12" t="str">
        <f>VLOOKUP(E939,Table6[#All],2,0)</f>
        <v>Hill, Wagner and Ballard</v>
      </c>
      <c r="R939" s="12" t="str">
        <f>VLOOKUP(E939,Table6[#All],5,0)</f>
        <v>Online</v>
      </c>
      <c r="S939" s="12" t="str">
        <f>VLOOKUP(E939,Table6[#All],3,0)</f>
        <v>East</v>
      </c>
      <c r="T939" s="12" t="str">
        <f>VLOOKUP(E939,Table6[#All],4,0)</f>
        <v>East Davidville</v>
      </c>
    </row>
    <row r="940" spans="1:20" x14ac:dyDescent="0.3">
      <c r="A940" s="11" t="s">
        <v>2898</v>
      </c>
      <c r="B940" s="12">
        <v>45595</v>
      </c>
      <c r="C940" s="12" t="s">
        <v>1521</v>
      </c>
      <c r="D940" s="12" t="s">
        <v>1761</v>
      </c>
      <c r="E940" s="12" t="s">
        <v>1929</v>
      </c>
      <c r="F940" s="12" t="s">
        <v>1954</v>
      </c>
      <c r="G940" s="17">
        <v>3</v>
      </c>
      <c r="H940" s="20">
        <v>920.82</v>
      </c>
      <c r="I940" s="23">
        <v>0.1</v>
      </c>
      <c r="J940" s="25">
        <v>2486.2139999999999</v>
      </c>
      <c r="K940" s="25" t="str">
        <f>VLOOKUP(C940,Table5[#All],8,0)</f>
        <v>Platinum</v>
      </c>
      <c r="L940" s="13" t="str">
        <f>VLOOKUP(C940,Table5[#All],4,0)</f>
        <v>Female</v>
      </c>
      <c r="M940" s="12" t="str">
        <f>VLOOKUP(D940,Table2[#All],2,0)</f>
        <v>Laptop Cooling Pad</v>
      </c>
      <c r="N940" s="12" t="str">
        <f>VLOOKUP(D940,Table2[#All],3)</f>
        <v>Electronics</v>
      </c>
      <c r="O940" s="12" t="str">
        <f>VLOOKUP(D940,Table2[#All],4,0)</f>
        <v>Computer</v>
      </c>
      <c r="P940" s="12" t="str">
        <f>VLOOKUP(D940,Table2[#All],5,0)</f>
        <v>Murray, Gould and Ware</v>
      </c>
      <c r="Q940" s="12" t="str">
        <f>VLOOKUP(E940,Table6[#All],2,0)</f>
        <v>Shelton PLC</v>
      </c>
      <c r="R940" s="12" t="str">
        <f>VLOOKUP(E940,Table6[#All],5,0)</f>
        <v>Flagship</v>
      </c>
      <c r="S940" s="12" t="str">
        <f>VLOOKUP(E940,Table6[#All],3,0)</f>
        <v>North</v>
      </c>
      <c r="T940" s="12" t="str">
        <f>VLOOKUP(E940,Table6[#All],4,0)</f>
        <v>East Jenniferstad</v>
      </c>
    </row>
    <row r="941" spans="1:20" x14ac:dyDescent="0.3">
      <c r="A941" s="11" t="s">
        <v>2899</v>
      </c>
      <c r="B941" s="12">
        <v>45803</v>
      </c>
      <c r="C941" s="12" t="s">
        <v>973</v>
      </c>
      <c r="D941" s="12" t="s">
        <v>1654</v>
      </c>
      <c r="E941" s="12" t="s">
        <v>1885</v>
      </c>
      <c r="F941" s="12" t="s">
        <v>1957</v>
      </c>
      <c r="G941" s="17">
        <v>1</v>
      </c>
      <c r="H941" s="20">
        <v>182.28</v>
      </c>
      <c r="I941" s="23">
        <v>0.15</v>
      </c>
      <c r="J941" s="25">
        <v>154.93799999999999</v>
      </c>
      <c r="K941" s="25" t="str">
        <f>VLOOKUP(C941,Table5[#All],8,0)</f>
        <v>Platinum</v>
      </c>
      <c r="L941" s="13" t="str">
        <f>VLOOKUP(C941,Table5[#All],4,0)</f>
        <v>Male</v>
      </c>
      <c r="M941" s="12" t="str">
        <f>VLOOKUP(D941,Table2[#All],2,0)</f>
        <v>Sports Stopwatch Timer</v>
      </c>
      <c r="N941" s="12" t="str">
        <f>VLOOKUP(D941,Table2[#All],3)</f>
        <v>Sports</v>
      </c>
      <c r="O941" s="12" t="str">
        <f>VLOOKUP(D941,Table2[#All],4,0)</f>
        <v>Accessories</v>
      </c>
      <c r="P941" s="12" t="str">
        <f>VLOOKUP(D941,Table2[#All],5,0)</f>
        <v>Burns-Hansen</v>
      </c>
      <c r="Q941" s="12" t="str">
        <f>VLOOKUP(E941,Table6[#All],2,0)</f>
        <v>Martinez, Adkins and Johnson</v>
      </c>
      <c r="R941" s="12" t="str">
        <f>VLOOKUP(E941,Table6[#All],5,0)</f>
        <v>Flagship</v>
      </c>
      <c r="S941" s="12" t="str">
        <f>VLOOKUP(E941,Table6[#All],3,0)</f>
        <v>North</v>
      </c>
      <c r="T941" s="12" t="str">
        <f>VLOOKUP(E941,Table6[#All],4,0)</f>
        <v>Danielmouth</v>
      </c>
    </row>
    <row r="942" spans="1:20" x14ac:dyDescent="0.3">
      <c r="A942" s="11" t="s">
        <v>2900</v>
      </c>
      <c r="B942" s="12">
        <v>45880</v>
      </c>
      <c r="C942" s="12" t="s">
        <v>1388</v>
      </c>
      <c r="D942" s="12" t="s">
        <v>1663</v>
      </c>
      <c r="E942" s="12" t="s">
        <v>1932</v>
      </c>
      <c r="F942" s="12" t="s">
        <v>1952</v>
      </c>
      <c r="G942" s="17">
        <v>3</v>
      </c>
      <c r="H942" s="20">
        <v>938.68</v>
      </c>
      <c r="I942" s="23">
        <v>0.14000000000000001</v>
      </c>
      <c r="J942" s="25">
        <v>2421.7944000000002</v>
      </c>
      <c r="K942" s="25" t="str">
        <f>VLOOKUP(C942,Table5[#All],8,0)</f>
        <v>Platinum</v>
      </c>
      <c r="L942" s="13" t="str">
        <f>VLOOKUP(C942,Table5[#All],4,0)</f>
        <v>Female</v>
      </c>
      <c r="M942" s="12" t="str">
        <f>VLOOKUP(D942,Table2[#All],2,0)</f>
        <v>Basketball</v>
      </c>
      <c r="N942" s="12" t="str">
        <f>VLOOKUP(D942,Table2[#All],3)</f>
        <v>Sports</v>
      </c>
      <c r="O942" s="12" t="str">
        <f>VLOOKUP(D942,Table2[#All],4,0)</f>
        <v>Team Sports</v>
      </c>
      <c r="P942" s="12" t="str">
        <f>VLOOKUP(D942,Table2[#All],5,0)</f>
        <v>Nolan-Snow</v>
      </c>
      <c r="Q942" s="12" t="str">
        <f>VLOOKUP(E942,Table6[#All],2,0)</f>
        <v>Frederick-Wright</v>
      </c>
      <c r="R942" s="12" t="str">
        <f>VLOOKUP(E942,Table6[#All],5,0)</f>
        <v>Flagship</v>
      </c>
      <c r="S942" s="12" t="str">
        <f>VLOOKUP(E942,Table6[#All],3,0)</f>
        <v>West</v>
      </c>
      <c r="T942" s="12" t="str">
        <f>VLOOKUP(E942,Table6[#All],4,0)</f>
        <v>New Jimmymouth</v>
      </c>
    </row>
    <row r="943" spans="1:20" x14ac:dyDescent="0.3">
      <c r="A943" s="11" t="s">
        <v>2901</v>
      </c>
      <c r="B943" s="12">
        <v>45690</v>
      </c>
      <c r="C943" s="12" t="s">
        <v>299</v>
      </c>
      <c r="D943" s="12" t="s">
        <v>1849</v>
      </c>
      <c r="E943" s="12" t="s">
        <v>1901</v>
      </c>
      <c r="F943" s="12" t="s">
        <v>1954</v>
      </c>
      <c r="G943" s="17">
        <v>3</v>
      </c>
      <c r="H943" s="20">
        <v>219.96</v>
      </c>
      <c r="I943" s="23">
        <v>0.18</v>
      </c>
      <c r="J943" s="25">
        <v>541.10160000000008</v>
      </c>
      <c r="K943" s="25" t="str">
        <f>VLOOKUP(C943,Table5[#All],8,0)</f>
        <v>Platinum</v>
      </c>
      <c r="L943" s="13" t="str">
        <f>VLOOKUP(C943,Table5[#All],4,0)</f>
        <v>Female</v>
      </c>
      <c r="M943" s="12" t="str">
        <f>VLOOKUP(D943,Table2[#All],2,0)</f>
        <v>Women's High Heels</v>
      </c>
      <c r="N943" s="12" t="str">
        <f>VLOOKUP(D943,Table2[#All],3)</f>
        <v>Clothing</v>
      </c>
      <c r="O943" s="12" t="str">
        <f>VLOOKUP(D943,Table2[#All],4,0)</f>
        <v>Footwear</v>
      </c>
      <c r="P943" s="12" t="str">
        <f>VLOOKUP(D943,Table2[#All],5,0)</f>
        <v>Smith-Charles</v>
      </c>
      <c r="Q943" s="12" t="str">
        <f>VLOOKUP(E943,Table6[#All],2,0)</f>
        <v>Gray Ltd</v>
      </c>
      <c r="R943" s="12" t="str">
        <f>VLOOKUP(E943,Table6[#All],5,0)</f>
        <v>Outlet</v>
      </c>
      <c r="S943" s="12" t="str">
        <f>VLOOKUP(E943,Table6[#All],3,0)</f>
        <v>North</v>
      </c>
      <c r="T943" s="12" t="str">
        <f>VLOOKUP(E943,Table6[#All],4,0)</f>
        <v>New Michaelchester</v>
      </c>
    </row>
    <row r="944" spans="1:20" x14ac:dyDescent="0.3">
      <c r="A944" s="11" t="s">
        <v>2902</v>
      </c>
      <c r="B944" s="12">
        <v>45841</v>
      </c>
      <c r="C944" s="12" t="s">
        <v>1468</v>
      </c>
      <c r="D944" s="12" t="s">
        <v>1789</v>
      </c>
      <c r="E944" s="12" t="s">
        <v>1938</v>
      </c>
      <c r="F944" s="12" t="s">
        <v>1952</v>
      </c>
      <c r="G944" s="17">
        <v>3</v>
      </c>
      <c r="H944" s="20">
        <v>385.74</v>
      </c>
      <c r="I944" s="23">
        <v>0.27</v>
      </c>
      <c r="J944" s="25">
        <v>844.77059999999994</v>
      </c>
      <c r="K944" s="25" t="str">
        <f>VLOOKUP(C944,Table5[#All],8,0)</f>
        <v>Bronze</v>
      </c>
      <c r="L944" s="13" t="str">
        <f>VLOOKUP(C944,Table5[#All],4,0)</f>
        <v>Male</v>
      </c>
      <c r="M944" s="12" t="str">
        <f>VLOOKUP(D944,Table2[#All],2,0)</f>
        <v>Hair Repair Oil Treatment</v>
      </c>
      <c r="N944" s="12" t="str">
        <f>VLOOKUP(D944,Table2[#All],3)</f>
        <v>Beauty</v>
      </c>
      <c r="O944" s="12" t="str">
        <f>VLOOKUP(D944,Table2[#All],4,0)</f>
        <v>Haircare</v>
      </c>
      <c r="P944" s="12" t="str">
        <f>VLOOKUP(D944,Table2[#All],5,0)</f>
        <v>Hopkins Ltd</v>
      </c>
      <c r="Q944" s="12" t="str">
        <f>VLOOKUP(E944,Table6[#All],2,0)</f>
        <v>Guerrero-Schmitt</v>
      </c>
      <c r="R944" s="12" t="str">
        <f>VLOOKUP(E944,Table6[#All],5,0)</f>
        <v>Flagship</v>
      </c>
      <c r="S944" s="12" t="str">
        <f>VLOOKUP(E944,Table6[#All],3,0)</f>
        <v>East</v>
      </c>
      <c r="T944" s="12" t="str">
        <f>VLOOKUP(E944,Table6[#All],4,0)</f>
        <v>East Stevechester</v>
      </c>
    </row>
    <row r="945" spans="1:20" x14ac:dyDescent="0.3">
      <c r="A945" s="11" t="s">
        <v>2903</v>
      </c>
      <c r="B945" s="12">
        <v>45380</v>
      </c>
      <c r="C945" s="12" t="s">
        <v>1411</v>
      </c>
      <c r="D945" s="12" t="s">
        <v>1819</v>
      </c>
      <c r="E945" s="12" t="s">
        <v>1938</v>
      </c>
      <c r="F945" s="12" t="s">
        <v>1954</v>
      </c>
      <c r="G945" s="17">
        <v>2</v>
      </c>
      <c r="H945" s="20">
        <v>830.94</v>
      </c>
      <c r="I945" s="23">
        <v>0.28000000000000003</v>
      </c>
      <c r="J945" s="25">
        <v>1196.5536</v>
      </c>
      <c r="K945" s="25" t="str">
        <f>VLOOKUP(C945,Table5[#All],8,0)</f>
        <v>Platinum</v>
      </c>
      <c r="L945" s="13" t="str">
        <f>VLOOKUP(C945,Table5[#All],4,0)</f>
        <v>Female</v>
      </c>
      <c r="M945" s="12" t="str">
        <f>VLOOKUP(D945,Table2[#All],2,0)</f>
        <v>Badminton Racket Set</v>
      </c>
      <c r="N945" s="12" t="str">
        <f>VLOOKUP(D945,Table2[#All],3)</f>
        <v>Sports</v>
      </c>
      <c r="O945" s="12" t="str">
        <f>VLOOKUP(D945,Table2[#All],4,0)</f>
        <v>Equipment</v>
      </c>
      <c r="P945" s="12" t="str">
        <f>VLOOKUP(D945,Table2[#All],5,0)</f>
        <v>Robinson-Brown</v>
      </c>
      <c r="Q945" s="12" t="str">
        <f>VLOOKUP(E945,Table6[#All],2,0)</f>
        <v>Guerrero-Schmitt</v>
      </c>
      <c r="R945" s="12" t="str">
        <f>VLOOKUP(E945,Table6[#All],5,0)</f>
        <v>Flagship</v>
      </c>
      <c r="S945" s="12" t="str">
        <f>VLOOKUP(E945,Table6[#All],3,0)</f>
        <v>East</v>
      </c>
      <c r="T945" s="12" t="str">
        <f>VLOOKUP(E945,Table6[#All],4,0)</f>
        <v>East Stevechester</v>
      </c>
    </row>
    <row r="946" spans="1:20" x14ac:dyDescent="0.3">
      <c r="A946" s="11" t="s">
        <v>2904</v>
      </c>
      <c r="B946" s="12">
        <v>45503</v>
      </c>
      <c r="C946" s="12" t="s">
        <v>1207</v>
      </c>
      <c r="D946" s="12" t="s">
        <v>2054</v>
      </c>
      <c r="E946" s="12" t="s">
        <v>1914</v>
      </c>
      <c r="F946" s="12" t="s">
        <v>1954</v>
      </c>
      <c r="G946" s="17">
        <v>3</v>
      </c>
      <c r="H946" s="20">
        <v>462.75</v>
      </c>
      <c r="I946" s="23">
        <v>0.22</v>
      </c>
      <c r="J946" s="25">
        <v>1082.835</v>
      </c>
      <c r="K946" s="25" t="str">
        <f>VLOOKUP(C946,Table5[#All],8,0)</f>
        <v>Silver</v>
      </c>
      <c r="L946" s="13" t="str">
        <f>VLOOKUP(C946,Table5[#All],4,0)</f>
        <v>Female</v>
      </c>
      <c r="M946" s="12" t="str">
        <f>VLOOKUP(D946,Table2[#All],2,0)</f>
        <v>Men's Running Jacket</v>
      </c>
      <c r="N946" s="12" t="str">
        <f>VLOOKUP(D946,Table2[#All],3)</f>
        <v>Home</v>
      </c>
      <c r="O946" s="12" t="str">
        <f>VLOOKUP(D946,Table2[#All],4,0)</f>
        <v>Outerwear</v>
      </c>
      <c r="P946" s="12" t="str">
        <f>VLOOKUP(D946,Table2[#All],5,0)</f>
        <v>Pineda Ltd</v>
      </c>
      <c r="Q946" s="12" t="str">
        <f>VLOOKUP(E946,Table6[#All],2,0)</f>
        <v>Moore, Padilla and Butler</v>
      </c>
      <c r="R946" s="12" t="str">
        <f>VLOOKUP(E946,Table6[#All],5,0)</f>
        <v>Flagship</v>
      </c>
      <c r="S946" s="12" t="str">
        <f>VLOOKUP(E946,Table6[#All],3,0)</f>
        <v>South</v>
      </c>
      <c r="T946" s="12" t="str">
        <f>VLOOKUP(E946,Table6[#All],4,0)</f>
        <v>East Johnstad</v>
      </c>
    </row>
    <row r="947" spans="1:20" x14ac:dyDescent="0.3">
      <c r="A947" s="11" t="s">
        <v>2905</v>
      </c>
      <c r="B947" s="12">
        <v>45567</v>
      </c>
      <c r="C947" s="12" t="s">
        <v>251</v>
      </c>
      <c r="D947" s="12" t="s">
        <v>1607</v>
      </c>
      <c r="E947" s="12" t="s">
        <v>1929</v>
      </c>
      <c r="F947" s="12" t="s">
        <v>1957</v>
      </c>
      <c r="G947" s="17">
        <v>4</v>
      </c>
      <c r="H947" s="20">
        <v>973.9</v>
      </c>
      <c r="I947" s="23">
        <v>0.02</v>
      </c>
      <c r="J947" s="25">
        <v>3817.6880000000001</v>
      </c>
      <c r="K947" s="25" t="str">
        <f>VLOOKUP(C947,Table5[#All],8,0)</f>
        <v>Silver</v>
      </c>
      <c r="L947" s="13" t="str">
        <f>VLOOKUP(C947,Table5[#All],4,0)</f>
        <v>Male</v>
      </c>
      <c r="M947" s="12" t="str">
        <f>VLOOKUP(D947,Table2[#All],2,0)</f>
        <v>Decorative Wall Mirror</v>
      </c>
      <c r="N947" s="12" t="str">
        <f>VLOOKUP(D947,Table2[#All],3)</f>
        <v>Home</v>
      </c>
      <c r="O947" s="12" t="str">
        <f>VLOOKUP(D947,Table2[#All],4,0)</f>
        <v>Decor</v>
      </c>
      <c r="P947" s="12" t="str">
        <f>VLOOKUP(D947,Table2[#All],5,0)</f>
        <v>Luna, Anderson and Bowman</v>
      </c>
      <c r="Q947" s="12" t="str">
        <f>VLOOKUP(E947,Table6[#All],2,0)</f>
        <v>Shelton PLC</v>
      </c>
      <c r="R947" s="12" t="str">
        <f>VLOOKUP(E947,Table6[#All],5,0)</f>
        <v>Flagship</v>
      </c>
      <c r="S947" s="12" t="str">
        <f>VLOOKUP(E947,Table6[#All],3,0)</f>
        <v>North</v>
      </c>
      <c r="T947" s="12" t="str">
        <f>VLOOKUP(E947,Table6[#All],4,0)</f>
        <v>East Jenniferstad</v>
      </c>
    </row>
    <row r="948" spans="1:20" x14ac:dyDescent="0.3">
      <c r="A948" s="11" t="s">
        <v>2906</v>
      </c>
      <c r="B948" s="12">
        <v>45600</v>
      </c>
      <c r="C948" s="12" t="s">
        <v>481</v>
      </c>
      <c r="D948" s="12" t="s">
        <v>1676</v>
      </c>
      <c r="E948" s="12" t="s">
        <v>1885</v>
      </c>
      <c r="F948" s="12" t="s">
        <v>1952</v>
      </c>
      <c r="G948" s="17">
        <v>2</v>
      </c>
      <c r="H948" s="20">
        <v>157.18</v>
      </c>
      <c r="I948" s="23">
        <v>0.15</v>
      </c>
      <c r="J948" s="25">
        <v>267.20600000000002</v>
      </c>
      <c r="K948" s="25" t="str">
        <f>VLOOKUP(C948,Table5[#All],8,0)</f>
        <v>Gold</v>
      </c>
      <c r="L948" s="13" t="str">
        <f>VLOOKUP(C948,Table5[#All],4,0)</f>
        <v>Female</v>
      </c>
      <c r="M948" s="12" t="str">
        <f>VLOOKUP(D948,Table2[#All],2,0)</f>
        <v>Bedroom Table Lamp</v>
      </c>
      <c r="N948" s="12" t="str">
        <f>VLOOKUP(D948,Table2[#All],3)</f>
        <v>Home</v>
      </c>
      <c r="O948" s="12" t="str">
        <f>VLOOKUP(D948,Table2[#All],4,0)</f>
        <v>Lighting</v>
      </c>
      <c r="P948" s="12" t="str">
        <f>VLOOKUP(D948,Table2[#All],5,0)</f>
        <v>Jones LLC</v>
      </c>
      <c r="Q948" s="12" t="str">
        <f>VLOOKUP(E948,Table6[#All],2,0)</f>
        <v>Martinez, Adkins and Johnson</v>
      </c>
      <c r="R948" s="12" t="str">
        <f>VLOOKUP(E948,Table6[#All],5,0)</f>
        <v>Flagship</v>
      </c>
      <c r="S948" s="12" t="str">
        <f>VLOOKUP(E948,Table6[#All],3,0)</f>
        <v>North</v>
      </c>
      <c r="T948" s="12" t="str">
        <f>VLOOKUP(E948,Table6[#All],4,0)</f>
        <v>Danielmouth</v>
      </c>
    </row>
    <row r="949" spans="1:20" x14ac:dyDescent="0.3">
      <c r="A949" s="11" t="s">
        <v>2907</v>
      </c>
      <c r="B949" s="12">
        <v>45415</v>
      </c>
      <c r="C949" s="12" t="s">
        <v>66</v>
      </c>
      <c r="D949" s="12" t="s">
        <v>1795</v>
      </c>
      <c r="E949" s="12" t="s">
        <v>1925</v>
      </c>
      <c r="F949" s="12" t="s">
        <v>1952</v>
      </c>
      <c r="G949" s="17">
        <v>3</v>
      </c>
      <c r="H949" s="20">
        <v>239.57</v>
      </c>
      <c r="I949" s="23">
        <v>0.16</v>
      </c>
      <c r="J949" s="25">
        <v>603.71640000000002</v>
      </c>
      <c r="K949" s="25" t="str">
        <f>VLOOKUP(C949,Table5[#All],8,0)</f>
        <v>Silver</v>
      </c>
      <c r="L949" s="13" t="str">
        <f>VLOOKUP(C949,Table5[#All],4,0)</f>
        <v>Female</v>
      </c>
      <c r="M949" s="12" t="str">
        <f>VLOOKUP(D949,Table2[#All],2,0)</f>
        <v>Shin Guards – Adult</v>
      </c>
      <c r="N949" s="12" t="str">
        <f>VLOOKUP(D949,Table2[#All],3)</f>
        <v>Sports</v>
      </c>
      <c r="O949" s="12" t="str">
        <f>VLOOKUP(D949,Table2[#All],4,0)</f>
        <v>Team Sports</v>
      </c>
      <c r="P949" s="12" t="str">
        <f>VLOOKUP(D949,Table2[#All],5,0)</f>
        <v>French Ltd</v>
      </c>
      <c r="Q949" s="12" t="str">
        <f>VLOOKUP(E949,Table6[#All],2,0)</f>
        <v>Gardner, Humphrey and Contreras</v>
      </c>
      <c r="R949" s="12" t="str">
        <f>VLOOKUP(E949,Table6[#All],5,0)</f>
        <v>Flagship</v>
      </c>
      <c r="S949" s="12" t="str">
        <f>VLOOKUP(E949,Table6[#All],3,0)</f>
        <v>East</v>
      </c>
      <c r="T949" s="12" t="str">
        <f>VLOOKUP(E949,Table6[#All],4,0)</f>
        <v>Johnsonville</v>
      </c>
    </row>
    <row r="950" spans="1:20" x14ac:dyDescent="0.3">
      <c r="A950" s="11" t="s">
        <v>2908</v>
      </c>
      <c r="B950" s="12">
        <v>45343</v>
      </c>
      <c r="C950" s="12" t="s">
        <v>1039</v>
      </c>
      <c r="D950" s="12" t="s">
        <v>1588</v>
      </c>
      <c r="E950" s="12" t="s">
        <v>1932</v>
      </c>
      <c r="F950" s="12" t="s">
        <v>1952</v>
      </c>
      <c r="G950" s="17">
        <v>4</v>
      </c>
      <c r="H950" s="20">
        <v>583.21</v>
      </c>
      <c r="I950" s="23">
        <v>0.2</v>
      </c>
      <c r="J950" s="25">
        <v>1866.2719999999999</v>
      </c>
      <c r="K950" s="25" t="str">
        <f>VLOOKUP(C950,Table5[#All],8,0)</f>
        <v>Bronze</v>
      </c>
      <c r="L950" s="13" t="str">
        <f>VLOOKUP(C950,Table5[#All],4,0)</f>
        <v>Female</v>
      </c>
      <c r="M950" s="12" t="str">
        <f>VLOOKUP(D950,Table2[#All],2,0)</f>
        <v>Adjustable Dumbbell Set</v>
      </c>
      <c r="N950" s="12" t="str">
        <f>VLOOKUP(D950,Table2[#All],3)</f>
        <v>Beauty</v>
      </c>
      <c r="O950" s="12" t="str">
        <f>VLOOKUP(D950,Table2[#All],4,0)</f>
        <v>Fitness</v>
      </c>
      <c r="P950" s="12" t="str">
        <f>VLOOKUP(D950,Table2[#All],5,0)</f>
        <v>Hill PLC</v>
      </c>
      <c r="Q950" s="12" t="str">
        <f>VLOOKUP(E950,Table6[#All],2,0)</f>
        <v>Frederick-Wright</v>
      </c>
      <c r="R950" s="12" t="str">
        <f>VLOOKUP(E950,Table6[#All],5,0)</f>
        <v>Flagship</v>
      </c>
      <c r="S950" s="12" t="str">
        <f>VLOOKUP(E950,Table6[#All],3,0)</f>
        <v>West</v>
      </c>
      <c r="T950" s="12" t="str">
        <f>VLOOKUP(E950,Table6[#All],4,0)</f>
        <v>New Jimmymouth</v>
      </c>
    </row>
    <row r="951" spans="1:20" x14ac:dyDescent="0.3">
      <c r="A951" s="11" t="s">
        <v>2909</v>
      </c>
      <c r="B951" s="12">
        <v>45399</v>
      </c>
      <c r="C951" s="12" t="s">
        <v>1294</v>
      </c>
      <c r="D951" s="12" t="s">
        <v>1819</v>
      </c>
      <c r="E951" s="12" t="s">
        <v>1910</v>
      </c>
      <c r="F951" s="12" t="s">
        <v>1954</v>
      </c>
      <c r="G951" s="17">
        <v>3</v>
      </c>
      <c r="H951" s="20">
        <v>758.75</v>
      </c>
      <c r="I951" s="23">
        <v>0.27</v>
      </c>
      <c r="J951" s="25">
        <v>1661.6624999999999</v>
      </c>
      <c r="K951" s="25" t="str">
        <f>VLOOKUP(C951,Table5[#All],8,0)</f>
        <v>Bronze</v>
      </c>
      <c r="L951" s="13" t="str">
        <f>VLOOKUP(C951,Table5[#All],4,0)</f>
        <v>Female</v>
      </c>
      <c r="M951" s="12" t="str">
        <f>VLOOKUP(D951,Table2[#All],2,0)</f>
        <v>Badminton Racket Set</v>
      </c>
      <c r="N951" s="12" t="str">
        <f>VLOOKUP(D951,Table2[#All],3)</f>
        <v>Sports</v>
      </c>
      <c r="O951" s="12" t="str">
        <f>VLOOKUP(D951,Table2[#All],4,0)</f>
        <v>Equipment</v>
      </c>
      <c r="P951" s="12" t="str">
        <f>VLOOKUP(D951,Table2[#All],5,0)</f>
        <v>Robinson-Brown</v>
      </c>
      <c r="Q951" s="12" t="str">
        <f>VLOOKUP(E951,Table6[#All],2,0)</f>
        <v>Bean, Jones and Park</v>
      </c>
      <c r="R951" s="12" t="str">
        <f>VLOOKUP(E951,Table6[#All],5,0)</f>
        <v>Online</v>
      </c>
      <c r="S951" s="12" t="str">
        <f>VLOOKUP(E951,Table6[#All],3,0)</f>
        <v>West</v>
      </c>
      <c r="T951" s="12" t="str">
        <f>VLOOKUP(E951,Table6[#All],4,0)</f>
        <v>Thompsonborough</v>
      </c>
    </row>
    <row r="952" spans="1:20" x14ac:dyDescent="0.3">
      <c r="A952" s="11" t="s">
        <v>2910</v>
      </c>
      <c r="B952" s="12">
        <v>45689</v>
      </c>
      <c r="C952" s="12" t="s">
        <v>985</v>
      </c>
      <c r="D952" s="12" t="s">
        <v>1758</v>
      </c>
      <c r="E952" s="12" t="s">
        <v>1901</v>
      </c>
      <c r="F952" s="12" t="s">
        <v>1952</v>
      </c>
      <c r="G952" s="17">
        <v>4</v>
      </c>
      <c r="H952" s="20">
        <v>372.42</v>
      </c>
      <c r="I952" s="23">
        <v>0.19</v>
      </c>
      <c r="J952" s="25">
        <v>1206.6407999999999</v>
      </c>
      <c r="K952" s="25" t="str">
        <f>VLOOKUP(C952,Table5[#All],8,0)</f>
        <v>Bronze</v>
      </c>
      <c r="L952" s="13" t="str">
        <f>VLOOKUP(C952,Table5[#All],4,0)</f>
        <v>Female</v>
      </c>
      <c r="M952" s="12" t="str">
        <f>VLOOKUP(D952,Table2[#All],2,0)</f>
        <v>Tennis Ball 3-Pack</v>
      </c>
      <c r="N952" s="12" t="str">
        <f>VLOOKUP(D952,Table2[#All],3)</f>
        <v>Sports</v>
      </c>
      <c r="O952" s="12" t="str">
        <f>VLOOKUP(D952,Table2[#All],4,0)</f>
        <v>Equipment</v>
      </c>
      <c r="P952" s="12" t="str">
        <f>VLOOKUP(D952,Table2[#All],5,0)</f>
        <v>Lopez LLC</v>
      </c>
      <c r="Q952" s="12" t="str">
        <f>VLOOKUP(E952,Table6[#All],2,0)</f>
        <v>Gray Ltd</v>
      </c>
      <c r="R952" s="12" t="str">
        <f>VLOOKUP(E952,Table6[#All],5,0)</f>
        <v>Outlet</v>
      </c>
      <c r="S952" s="12" t="str">
        <f>VLOOKUP(E952,Table6[#All],3,0)</f>
        <v>North</v>
      </c>
      <c r="T952" s="12" t="str">
        <f>VLOOKUP(E952,Table6[#All],4,0)</f>
        <v>New Michaelchester</v>
      </c>
    </row>
    <row r="953" spans="1:20" x14ac:dyDescent="0.3">
      <c r="A953" s="11" t="s">
        <v>2911</v>
      </c>
      <c r="B953" s="12">
        <v>45699</v>
      </c>
      <c r="C953" s="12" t="s">
        <v>523</v>
      </c>
      <c r="D953" s="12" t="s">
        <v>1764</v>
      </c>
      <c r="E953" s="12" t="s">
        <v>1941</v>
      </c>
      <c r="F953" s="12" t="s">
        <v>1954</v>
      </c>
      <c r="G953" s="17">
        <v>4</v>
      </c>
      <c r="H953" s="20">
        <v>286.27999999999997</v>
      </c>
      <c r="I953" s="23">
        <v>0.28000000000000003</v>
      </c>
      <c r="J953" s="25">
        <v>824.48639999999989</v>
      </c>
      <c r="K953" s="25" t="str">
        <f>VLOOKUP(C953,Table5[#All],8,0)</f>
        <v>Gold</v>
      </c>
      <c r="L953" s="13" t="str">
        <f>VLOOKUP(C953,Table5[#All],4,0)</f>
        <v>Female</v>
      </c>
      <c r="M953" s="12" t="str">
        <f>VLOOKUP(D953,Table2[#All],2,0)</f>
        <v>Organic Sunscreen Lotion</v>
      </c>
      <c r="N953" s="12" t="str">
        <f>VLOOKUP(D953,Table2[#All],3)</f>
        <v>Beauty</v>
      </c>
      <c r="O953" s="12" t="str">
        <f>VLOOKUP(D953,Table2[#All],4,0)</f>
        <v>Skincare</v>
      </c>
      <c r="P953" s="12" t="str">
        <f>VLOOKUP(D953,Table2[#All],5,0)</f>
        <v>Anderson-Riley</v>
      </c>
      <c r="Q953" s="12" t="str">
        <f>VLOOKUP(E953,Table6[#All],2,0)</f>
        <v>Mann-Austin</v>
      </c>
      <c r="R953" s="12" t="str">
        <f>VLOOKUP(E953,Table6[#All],5,0)</f>
        <v>Online</v>
      </c>
      <c r="S953" s="12" t="str">
        <f>VLOOKUP(E953,Table6[#All],3,0)</f>
        <v>East</v>
      </c>
      <c r="T953" s="12" t="str">
        <f>VLOOKUP(E953,Table6[#All],4,0)</f>
        <v>Vasquezborough</v>
      </c>
    </row>
    <row r="954" spans="1:20" x14ac:dyDescent="0.3">
      <c r="A954" s="11" t="s">
        <v>2912</v>
      </c>
      <c r="B954" s="12">
        <v>45663</v>
      </c>
      <c r="C954" s="12" t="s">
        <v>897</v>
      </c>
      <c r="D954" s="12" t="s">
        <v>1795</v>
      </c>
      <c r="E954" s="12" t="s">
        <v>1920</v>
      </c>
      <c r="F954" s="12" t="s">
        <v>1957</v>
      </c>
      <c r="G954" s="17">
        <v>3</v>
      </c>
      <c r="H954" s="20">
        <v>488.37</v>
      </c>
      <c r="I954" s="23">
        <v>0.27</v>
      </c>
      <c r="J954" s="25">
        <v>1069.5302999999999</v>
      </c>
      <c r="K954" s="25" t="str">
        <f>VLOOKUP(C954,Table5[#All],8,0)</f>
        <v>Bronze</v>
      </c>
      <c r="L954" s="13" t="str">
        <f>VLOOKUP(C954,Table5[#All],4,0)</f>
        <v>Female</v>
      </c>
      <c r="M954" s="12" t="str">
        <f>VLOOKUP(D954,Table2[#All],2,0)</f>
        <v>Shin Guards – Adult</v>
      </c>
      <c r="N954" s="12" t="str">
        <f>VLOOKUP(D954,Table2[#All],3)</f>
        <v>Sports</v>
      </c>
      <c r="O954" s="12" t="str">
        <f>VLOOKUP(D954,Table2[#All],4,0)</f>
        <v>Team Sports</v>
      </c>
      <c r="P954" s="12" t="str">
        <f>VLOOKUP(D954,Table2[#All],5,0)</f>
        <v>French Ltd</v>
      </c>
      <c r="Q954" s="12" t="str">
        <f>VLOOKUP(E954,Table6[#All],2,0)</f>
        <v>Aguirre-Keller</v>
      </c>
      <c r="R954" s="12" t="str">
        <f>VLOOKUP(E954,Table6[#All],5,0)</f>
        <v>Online</v>
      </c>
      <c r="S954" s="12" t="str">
        <f>VLOOKUP(E954,Table6[#All],3,0)</f>
        <v>South</v>
      </c>
      <c r="T954" s="12" t="str">
        <f>VLOOKUP(E954,Table6[#All],4,0)</f>
        <v>Lake Michael</v>
      </c>
    </row>
    <row r="955" spans="1:20" x14ac:dyDescent="0.3">
      <c r="A955" s="11" t="s">
        <v>2913</v>
      </c>
      <c r="B955" s="12">
        <v>45377</v>
      </c>
      <c r="C955" s="12" t="s">
        <v>1456</v>
      </c>
      <c r="D955" s="12" t="s">
        <v>1837</v>
      </c>
      <c r="E955" s="12" t="s">
        <v>1910</v>
      </c>
      <c r="F955" s="12" t="s">
        <v>1957</v>
      </c>
      <c r="G955" s="17">
        <v>3</v>
      </c>
      <c r="H955" s="20">
        <v>662.82</v>
      </c>
      <c r="I955" s="23">
        <v>0.01</v>
      </c>
      <c r="J955" s="25">
        <v>1968.5753999999999</v>
      </c>
      <c r="K955" s="25" t="str">
        <f>VLOOKUP(C955,Table5[#All],8,0)</f>
        <v>Gold</v>
      </c>
      <c r="L955" s="13" t="str">
        <f>VLOOKUP(C955,Table5[#All],4,0)</f>
        <v>Male</v>
      </c>
      <c r="M955" s="12" t="str">
        <f>VLOOKUP(D955,Table2[#All],2,0)</f>
        <v>LED Bedside Lamp</v>
      </c>
      <c r="N955" s="12" t="str">
        <f>VLOOKUP(D955,Table2[#All],3)</f>
        <v>Home</v>
      </c>
      <c r="O955" s="12" t="str">
        <f>VLOOKUP(D955,Table2[#All],4,0)</f>
        <v>Lighting</v>
      </c>
      <c r="P955" s="12" t="str">
        <f>VLOOKUP(D955,Table2[#All],5,0)</f>
        <v>Aguilar, Horton and Lewis</v>
      </c>
      <c r="Q955" s="12" t="str">
        <f>VLOOKUP(E955,Table6[#All],2,0)</f>
        <v>Bean, Jones and Park</v>
      </c>
      <c r="R955" s="12" t="str">
        <f>VLOOKUP(E955,Table6[#All],5,0)</f>
        <v>Online</v>
      </c>
      <c r="S955" s="12" t="str">
        <f>VLOOKUP(E955,Table6[#All],3,0)</f>
        <v>West</v>
      </c>
      <c r="T955" s="12" t="str">
        <f>VLOOKUP(E955,Table6[#All],4,0)</f>
        <v>Thompsonborough</v>
      </c>
    </row>
    <row r="956" spans="1:20" x14ac:dyDescent="0.3">
      <c r="A956" s="11" t="s">
        <v>2914</v>
      </c>
      <c r="B956" s="12">
        <v>45412</v>
      </c>
      <c r="C956" s="12" t="s">
        <v>1535</v>
      </c>
      <c r="D956" s="12" t="s">
        <v>1574</v>
      </c>
      <c r="E956" s="12" t="s">
        <v>1932</v>
      </c>
      <c r="F956" s="12" t="s">
        <v>1957</v>
      </c>
      <c r="G956" s="17">
        <v>2</v>
      </c>
      <c r="H956" s="20">
        <v>824.34</v>
      </c>
      <c r="I956" s="23">
        <v>0.1</v>
      </c>
      <c r="J956" s="25">
        <v>1483.8119999999999</v>
      </c>
      <c r="K956" s="25" t="str">
        <f>VLOOKUP(C956,Table5[#All],8,0)</f>
        <v>Gold</v>
      </c>
      <c r="L956" s="13" t="str">
        <f>VLOOKUP(C956,Table5[#All],4,0)</f>
        <v>Female</v>
      </c>
      <c r="M956" s="12" t="str">
        <f>VLOOKUP(D956,Table2[#All],2,0)</f>
        <v>Herbal Face Moisturizer</v>
      </c>
      <c r="N956" s="12" t="str">
        <f>VLOOKUP(D956,Table2[#All],3)</f>
        <v>Beauty</v>
      </c>
      <c r="O956" s="12" t="str">
        <f>VLOOKUP(D956,Table2[#All],4,0)</f>
        <v>Skincare</v>
      </c>
      <c r="P956" s="12" t="str">
        <f>VLOOKUP(D956,Table2[#All],5,0)</f>
        <v>Davidson PLC</v>
      </c>
      <c r="Q956" s="12" t="str">
        <f>VLOOKUP(E956,Table6[#All],2,0)</f>
        <v>Frederick-Wright</v>
      </c>
      <c r="R956" s="12" t="str">
        <f>VLOOKUP(E956,Table6[#All],5,0)</f>
        <v>Flagship</v>
      </c>
      <c r="S956" s="12" t="str">
        <f>VLOOKUP(E956,Table6[#All],3,0)</f>
        <v>West</v>
      </c>
      <c r="T956" s="12" t="str">
        <f>VLOOKUP(E956,Table6[#All],4,0)</f>
        <v>New Jimmymouth</v>
      </c>
    </row>
    <row r="957" spans="1:20" x14ac:dyDescent="0.3">
      <c r="A957" s="11" t="s">
        <v>2915</v>
      </c>
      <c r="B957" s="12">
        <v>45349</v>
      </c>
      <c r="C957" s="12" t="s">
        <v>400</v>
      </c>
      <c r="D957" s="12" t="s">
        <v>1752</v>
      </c>
      <c r="E957" s="12" t="s">
        <v>1910</v>
      </c>
      <c r="F957" s="12" t="s">
        <v>1952</v>
      </c>
      <c r="G957" s="17">
        <v>1</v>
      </c>
      <c r="H957" s="20">
        <v>437.12</v>
      </c>
      <c r="I957" s="23">
        <v>0.21</v>
      </c>
      <c r="J957" s="25">
        <v>345.32479999999998</v>
      </c>
      <c r="K957" s="25" t="str">
        <f>VLOOKUP(C957,Table5[#All],8,0)</f>
        <v>Gold</v>
      </c>
      <c r="L957" s="13" t="str">
        <f>VLOOKUP(C957,Table5[#All],4,0)</f>
        <v>Male</v>
      </c>
      <c r="M957" s="12" t="str">
        <f>VLOOKUP(D957,Table2[#All],2,0)</f>
        <v>Men's Hair Styling Gel</v>
      </c>
      <c r="N957" s="12" t="str">
        <f>VLOOKUP(D957,Table2[#All],3)</f>
        <v>Beauty</v>
      </c>
      <c r="O957" s="12" t="str">
        <f>VLOOKUP(D957,Table2[#All],4,0)</f>
        <v>Haircare</v>
      </c>
      <c r="P957" s="12" t="str">
        <f>VLOOKUP(D957,Table2[#All],5,0)</f>
        <v>Cline-Mccarthy</v>
      </c>
      <c r="Q957" s="12" t="str">
        <f>VLOOKUP(E957,Table6[#All],2,0)</f>
        <v>Bean, Jones and Park</v>
      </c>
      <c r="R957" s="12" t="str">
        <f>VLOOKUP(E957,Table6[#All],5,0)</f>
        <v>Online</v>
      </c>
      <c r="S957" s="12" t="str">
        <f>VLOOKUP(E957,Table6[#All],3,0)</f>
        <v>West</v>
      </c>
      <c r="T957" s="12" t="str">
        <f>VLOOKUP(E957,Table6[#All],4,0)</f>
        <v>Thompsonborough</v>
      </c>
    </row>
    <row r="958" spans="1:20" x14ac:dyDescent="0.3">
      <c r="A958" s="11" t="s">
        <v>2916</v>
      </c>
      <c r="B958" s="12">
        <v>45486</v>
      </c>
      <c r="C958" s="12" t="s">
        <v>1129</v>
      </c>
      <c r="D958" s="12" t="s">
        <v>1840</v>
      </c>
      <c r="E958" s="12" t="s">
        <v>1904</v>
      </c>
      <c r="F958" s="12" t="s">
        <v>1954</v>
      </c>
      <c r="G958" s="17">
        <v>3</v>
      </c>
      <c r="H958" s="20">
        <v>23.37</v>
      </c>
      <c r="I958" s="23">
        <v>0.15</v>
      </c>
      <c r="J958" s="25">
        <v>59.593499999999999</v>
      </c>
      <c r="K958" s="25" t="str">
        <f>VLOOKUP(C958,Table5[#All],8,0)</f>
        <v>Gold</v>
      </c>
      <c r="L958" s="13" t="str">
        <f>VLOOKUP(C958,Table5[#All],4,0)</f>
        <v>Male</v>
      </c>
      <c r="M958" s="12" t="str">
        <f>VLOOKUP(D958,Table2[#All],2,0)</f>
        <v>Sports Wrist Sweatbands</v>
      </c>
      <c r="N958" s="12" t="str">
        <f>VLOOKUP(D958,Table2[#All],3)</f>
        <v>Sports</v>
      </c>
      <c r="O958" s="12" t="str">
        <f>VLOOKUP(D958,Table2[#All],4,0)</f>
        <v>Accessories</v>
      </c>
      <c r="P958" s="12" t="str">
        <f>VLOOKUP(D958,Table2[#All],5,0)</f>
        <v>Olsen-Daniels</v>
      </c>
      <c r="Q958" s="12" t="str">
        <f>VLOOKUP(E958,Table6[#All],2,0)</f>
        <v>Benson-Elliott</v>
      </c>
      <c r="R958" s="12" t="str">
        <f>VLOOKUP(E958,Table6[#All],5,0)</f>
        <v>Online</v>
      </c>
      <c r="S958" s="12" t="str">
        <f>VLOOKUP(E958,Table6[#All],3,0)</f>
        <v>East</v>
      </c>
      <c r="T958" s="12" t="str">
        <f>VLOOKUP(E958,Table6[#All],4,0)</f>
        <v>Port Josephberg</v>
      </c>
    </row>
    <row r="959" spans="1:20" x14ac:dyDescent="0.3">
      <c r="A959" s="11" t="s">
        <v>2917</v>
      </c>
      <c r="B959" s="12">
        <v>45761</v>
      </c>
      <c r="C959" s="12" t="s">
        <v>623</v>
      </c>
      <c r="D959" s="12" t="s">
        <v>1679</v>
      </c>
      <c r="E959" s="12" t="s">
        <v>1910</v>
      </c>
      <c r="F959" s="12" t="s">
        <v>1952</v>
      </c>
      <c r="G959" s="17">
        <v>1</v>
      </c>
      <c r="H959" s="20">
        <v>579.69000000000005</v>
      </c>
      <c r="I959" s="23">
        <v>0.02</v>
      </c>
      <c r="J959" s="25">
        <v>568.09620000000007</v>
      </c>
      <c r="K959" s="25" t="str">
        <f>VLOOKUP(C959,Table5[#All],8,0)</f>
        <v>Platinum</v>
      </c>
      <c r="L959" s="13" t="str">
        <f>VLOOKUP(C959,Table5[#All],4,0)</f>
        <v>Female</v>
      </c>
      <c r="M959" s="12" t="str">
        <f>VLOOKUP(D959,Table2[#All],2,0)</f>
        <v>Women's Summer Dress</v>
      </c>
      <c r="N959" s="12" t="str">
        <f>VLOOKUP(D959,Table2[#All],3)</f>
        <v>Clothing</v>
      </c>
      <c r="O959" s="12" t="str">
        <f>VLOOKUP(D959,Table2[#All],4,0)</f>
        <v>Tops</v>
      </c>
      <c r="P959" s="12" t="str">
        <f>VLOOKUP(D959,Table2[#All],5,0)</f>
        <v>Smith-Mills</v>
      </c>
      <c r="Q959" s="12" t="str">
        <f>VLOOKUP(E959,Table6[#All],2,0)</f>
        <v>Bean, Jones and Park</v>
      </c>
      <c r="R959" s="12" t="str">
        <f>VLOOKUP(E959,Table6[#All],5,0)</f>
        <v>Online</v>
      </c>
      <c r="S959" s="12" t="str">
        <f>VLOOKUP(E959,Table6[#All],3,0)</f>
        <v>West</v>
      </c>
      <c r="T959" s="12" t="str">
        <f>VLOOKUP(E959,Table6[#All],4,0)</f>
        <v>Thompsonborough</v>
      </c>
    </row>
    <row r="960" spans="1:20" x14ac:dyDescent="0.3">
      <c r="A960" s="11" t="s">
        <v>2918</v>
      </c>
      <c r="B960" s="12">
        <v>45639</v>
      </c>
      <c r="C960" s="12" t="s">
        <v>1345</v>
      </c>
      <c r="D960" s="12" t="s">
        <v>1810</v>
      </c>
      <c r="E960" s="12" t="s">
        <v>1927</v>
      </c>
      <c r="F960" s="12" t="s">
        <v>1952</v>
      </c>
      <c r="G960" s="17">
        <v>3</v>
      </c>
      <c r="H960" s="20">
        <v>240.51</v>
      </c>
      <c r="I960" s="23">
        <v>7.0000000000000007E-2</v>
      </c>
      <c r="J960" s="25">
        <v>671.02289999999994</v>
      </c>
      <c r="K960" s="25" t="str">
        <f>VLOOKUP(C960,Table5[#All],8,0)</f>
        <v>Gold</v>
      </c>
      <c r="L960" s="13" t="str">
        <f>VLOOKUP(C960,Table5[#All],4,0)</f>
        <v>Female</v>
      </c>
      <c r="M960" s="12" t="str">
        <f>VLOOKUP(D960,Table2[#All],2,0)</f>
        <v>Essential Oil Diffuser</v>
      </c>
      <c r="N960" s="12" t="str">
        <f>VLOOKUP(D960,Table2[#All],3)</f>
        <v>Home</v>
      </c>
      <c r="O960" s="12" t="str">
        <f>VLOOKUP(D960,Table2[#All],4,0)</f>
        <v>Decor</v>
      </c>
      <c r="P960" s="12" t="str">
        <f>VLOOKUP(D960,Table2[#All],5,0)</f>
        <v>Hernandez Inc</v>
      </c>
      <c r="Q960" s="12" t="str">
        <f>VLOOKUP(E960,Table6[#All],2,0)</f>
        <v>Mcdonald Inc</v>
      </c>
      <c r="R960" s="12" t="str">
        <f>VLOOKUP(E960,Table6[#All],5,0)</f>
        <v>Outlet</v>
      </c>
      <c r="S960" s="12" t="str">
        <f>VLOOKUP(E960,Table6[#All],3,0)</f>
        <v>South</v>
      </c>
      <c r="T960" s="12" t="str">
        <f>VLOOKUP(E960,Table6[#All],4,0)</f>
        <v>Christopherland</v>
      </c>
    </row>
    <row r="961" spans="1:20" x14ac:dyDescent="0.3">
      <c r="A961" s="11" t="s">
        <v>2919</v>
      </c>
      <c r="B961" s="12">
        <v>45893</v>
      </c>
      <c r="C961" s="12" t="s">
        <v>1204</v>
      </c>
      <c r="D961" s="12" t="s">
        <v>1645</v>
      </c>
      <c r="E961" s="12" t="s">
        <v>1927</v>
      </c>
      <c r="F961" s="12" t="s">
        <v>1957</v>
      </c>
      <c r="G961" s="17">
        <v>2</v>
      </c>
      <c r="H961" s="20">
        <v>855.4</v>
      </c>
      <c r="I961" s="23">
        <v>0.08</v>
      </c>
      <c r="J961" s="25">
        <v>1573.9359999999999</v>
      </c>
      <c r="K961" s="25" t="str">
        <f>VLOOKUP(C961,Table5[#All],8,0)</f>
        <v>Gold</v>
      </c>
      <c r="L961" s="13" t="str">
        <f>VLOOKUP(C961,Table5[#All],4,0)</f>
        <v>Female</v>
      </c>
      <c r="M961" s="12" t="str">
        <f>VLOOKUP(D961,Table2[#All],2,0)</f>
        <v>Women's Scarf Set</v>
      </c>
      <c r="N961" s="12" t="str">
        <f>VLOOKUP(D961,Table2[#All],3)</f>
        <v>Clothing</v>
      </c>
      <c r="O961" s="12" t="str">
        <f>VLOOKUP(D961,Table2[#All],4,0)</f>
        <v>Accessories</v>
      </c>
      <c r="P961" s="12" t="str">
        <f>VLOOKUP(D961,Table2[#All],5,0)</f>
        <v>Brown and Sons</v>
      </c>
      <c r="Q961" s="12" t="str">
        <f>VLOOKUP(E961,Table6[#All],2,0)</f>
        <v>Mcdonald Inc</v>
      </c>
      <c r="R961" s="12" t="str">
        <f>VLOOKUP(E961,Table6[#All],5,0)</f>
        <v>Outlet</v>
      </c>
      <c r="S961" s="12" t="str">
        <f>VLOOKUP(E961,Table6[#All],3,0)</f>
        <v>South</v>
      </c>
      <c r="T961" s="12" t="str">
        <f>VLOOKUP(E961,Table6[#All],4,0)</f>
        <v>Christopherland</v>
      </c>
    </row>
    <row r="962" spans="1:20" x14ac:dyDescent="0.3">
      <c r="A962" s="11" t="s">
        <v>2920</v>
      </c>
      <c r="B962" s="12">
        <v>45227</v>
      </c>
      <c r="C962" s="12" t="s">
        <v>42</v>
      </c>
      <c r="D962" s="12" t="s">
        <v>1846</v>
      </c>
      <c r="E962" s="12" t="s">
        <v>1907</v>
      </c>
      <c r="F962" s="12" t="s">
        <v>1952</v>
      </c>
      <c r="G962" s="17">
        <v>1</v>
      </c>
      <c r="H962" s="20">
        <v>537.26</v>
      </c>
      <c r="I962" s="23">
        <v>0.09</v>
      </c>
      <c r="J962" s="25">
        <v>488.90660000000003</v>
      </c>
      <c r="K962" s="25" t="str">
        <f>VLOOKUP(C962,Table5[#All],8,0)</f>
        <v>Bronze</v>
      </c>
      <c r="L962" s="13" t="str">
        <f>VLOOKUP(C962,Table5[#All],4,0)</f>
        <v>Female</v>
      </c>
      <c r="M962" s="12" t="str">
        <f>VLOOKUP(D962,Table2[#All],2,0)</f>
        <v>Gaming Mouse Pad XL</v>
      </c>
      <c r="N962" s="12" t="str">
        <f>VLOOKUP(D962,Table2[#All],3)</f>
        <v>Electronics</v>
      </c>
      <c r="O962" s="12" t="str">
        <f>VLOOKUP(D962,Table2[#All],4,0)</f>
        <v>Accessories</v>
      </c>
      <c r="P962" s="12" t="str">
        <f>VLOOKUP(D962,Table2[#All],5,0)</f>
        <v>Sharp, Taylor and Rodriguez</v>
      </c>
      <c r="Q962" s="12" t="str">
        <f>VLOOKUP(E962,Table6[#All],2,0)</f>
        <v>Martinez-Mullins</v>
      </c>
      <c r="R962" s="12" t="str">
        <f>VLOOKUP(E962,Table6[#All],5,0)</f>
        <v>Online</v>
      </c>
      <c r="S962" s="12" t="str">
        <f>VLOOKUP(E962,Table6[#All],3,0)</f>
        <v>South</v>
      </c>
      <c r="T962" s="12" t="str">
        <f>VLOOKUP(E962,Table6[#All],4,0)</f>
        <v>Williamsfurt</v>
      </c>
    </row>
    <row r="963" spans="1:20" x14ac:dyDescent="0.3">
      <c r="A963" s="11" t="s">
        <v>2921</v>
      </c>
      <c r="B963" s="12">
        <v>45637</v>
      </c>
      <c r="C963" s="12" t="s">
        <v>1210</v>
      </c>
      <c r="D963" s="12" t="s">
        <v>1728</v>
      </c>
      <c r="E963" s="12" t="s">
        <v>1917</v>
      </c>
      <c r="F963" s="12" t="s">
        <v>1957</v>
      </c>
      <c r="G963" s="17">
        <v>3</v>
      </c>
      <c r="H963" s="20">
        <v>918.26</v>
      </c>
      <c r="I963" s="23">
        <v>0.17</v>
      </c>
      <c r="J963" s="25">
        <v>2286.4674</v>
      </c>
      <c r="K963" s="25" t="str">
        <f>VLOOKUP(C963,Table5[#All],8,0)</f>
        <v>Bronze</v>
      </c>
      <c r="L963" s="13" t="str">
        <f>VLOOKUP(C963,Table5[#All],4,0)</f>
        <v>Female</v>
      </c>
      <c r="M963" s="12" t="str">
        <f>VLOOKUP(D963,Table2[#All],2,0)</f>
        <v>HDMI Cable – 2m</v>
      </c>
      <c r="N963" s="12" t="str">
        <f>VLOOKUP(D963,Table2[#All],3)</f>
        <v>Electronics</v>
      </c>
      <c r="O963" s="12" t="str">
        <f>VLOOKUP(D963,Table2[#All],4,0)</f>
        <v>Accessories</v>
      </c>
      <c r="P963" s="12" t="str">
        <f>VLOOKUP(D963,Table2[#All],5,0)</f>
        <v>Bautista, Green and Hale</v>
      </c>
      <c r="Q963" s="12" t="str">
        <f>VLOOKUP(E963,Table6[#All],2,0)</f>
        <v>Hill, Wagner and Ballard</v>
      </c>
      <c r="R963" s="12" t="str">
        <f>VLOOKUP(E963,Table6[#All],5,0)</f>
        <v>Online</v>
      </c>
      <c r="S963" s="12" t="str">
        <f>VLOOKUP(E963,Table6[#All],3,0)</f>
        <v>East</v>
      </c>
      <c r="T963" s="12" t="str">
        <f>VLOOKUP(E963,Table6[#All],4,0)</f>
        <v>East Davidville</v>
      </c>
    </row>
    <row r="964" spans="1:20" x14ac:dyDescent="0.3">
      <c r="A964" s="11" t="s">
        <v>2922</v>
      </c>
      <c r="B964" s="12">
        <v>45472</v>
      </c>
      <c r="C964" s="12" t="s">
        <v>345</v>
      </c>
      <c r="D964" s="12" t="s">
        <v>1574</v>
      </c>
      <c r="E964" s="12" t="s">
        <v>1914</v>
      </c>
      <c r="F964" s="12" t="s">
        <v>1954</v>
      </c>
      <c r="G964" s="17">
        <v>4</v>
      </c>
      <c r="H964" s="20">
        <v>579.70000000000005</v>
      </c>
      <c r="I964" s="23">
        <v>0.18</v>
      </c>
      <c r="J964" s="25">
        <v>1901.4159999999999</v>
      </c>
      <c r="K964" s="25" t="str">
        <f>VLOOKUP(C964,Table5[#All],8,0)</f>
        <v>Platinum</v>
      </c>
      <c r="L964" s="13" t="str">
        <f>VLOOKUP(C964,Table5[#All],4,0)</f>
        <v>Female</v>
      </c>
      <c r="M964" s="12" t="str">
        <f>VLOOKUP(D964,Table2[#All],2,0)</f>
        <v>Herbal Face Moisturizer</v>
      </c>
      <c r="N964" s="12" t="str">
        <f>VLOOKUP(D964,Table2[#All],3)</f>
        <v>Beauty</v>
      </c>
      <c r="O964" s="12" t="str">
        <f>VLOOKUP(D964,Table2[#All],4,0)</f>
        <v>Skincare</v>
      </c>
      <c r="P964" s="12" t="str">
        <f>VLOOKUP(D964,Table2[#All],5,0)</f>
        <v>Davidson PLC</v>
      </c>
      <c r="Q964" s="12" t="str">
        <f>VLOOKUP(E964,Table6[#All],2,0)</f>
        <v>Moore, Padilla and Butler</v>
      </c>
      <c r="R964" s="12" t="str">
        <f>VLOOKUP(E964,Table6[#All],5,0)</f>
        <v>Flagship</v>
      </c>
      <c r="S964" s="12" t="str">
        <f>VLOOKUP(E964,Table6[#All],3,0)</f>
        <v>South</v>
      </c>
      <c r="T964" s="12" t="str">
        <f>VLOOKUP(E964,Table6[#All],4,0)</f>
        <v>East Johnstad</v>
      </c>
    </row>
    <row r="965" spans="1:20" x14ac:dyDescent="0.3">
      <c r="A965" s="11" t="s">
        <v>2923</v>
      </c>
      <c r="B965" s="12">
        <v>45710</v>
      </c>
      <c r="C965" s="12" t="s">
        <v>496</v>
      </c>
      <c r="D965" s="12" t="s">
        <v>1702</v>
      </c>
      <c r="E965" s="12" t="s">
        <v>1904</v>
      </c>
      <c r="F965" s="12" t="s">
        <v>1952</v>
      </c>
      <c r="G965" s="17">
        <v>1</v>
      </c>
      <c r="H965" s="20">
        <v>824.32</v>
      </c>
      <c r="I965" s="23">
        <v>0.18</v>
      </c>
      <c r="J965" s="25">
        <v>675.94240000000013</v>
      </c>
      <c r="K965" s="25" t="str">
        <f>VLOOKUP(C965,Table5[#All],8,0)</f>
        <v>Platinum</v>
      </c>
      <c r="L965" s="13" t="str">
        <f>VLOOKUP(C965,Table5[#All],4,0)</f>
        <v>Male</v>
      </c>
      <c r="M965" s="12" t="str">
        <f>VLOOKUP(D965,Table2[#All],2,0)</f>
        <v>USB External Hard Drive</v>
      </c>
      <c r="N965" s="12" t="str">
        <f>VLOOKUP(D965,Table2[#All],3)</f>
        <v>Electronics</v>
      </c>
      <c r="O965" s="12" t="str">
        <f>VLOOKUP(D965,Table2[#All],4,0)</f>
        <v>Computer</v>
      </c>
      <c r="P965" s="12" t="str">
        <f>VLOOKUP(D965,Table2[#All],5,0)</f>
        <v>Robinson Inc</v>
      </c>
      <c r="Q965" s="12" t="str">
        <f>VLOOKUP(E965,Table6[#All],2,0)</f>
        <v>Benson-Elliott</v>
      </c>
      <c r="R965" s="12" t="str">
        <f>VLOOKUP(E965,Table6[#All],5,0)</f>
        <v>Online</v>
      </c>
      <c r="S965" s="12" t="str">
        <f>VLOOKUP(E965,Table6[#All],3,0)</f>
        <v>East</v>
      </c>
      <c r="T965" s="12" t="str">
        <f>VLOOKUP(E965,Table6[#All],4,0)</f>
        <v>Port Josephberg</v>
      </c>
    </row>
    <row r="966" spans="1:20" x14ac:dyDescent="0.3">
      <c r="A966" s="11" t="s">
        <v>2924</v>
      </c>
      <c r="B966" s="12">
        <v>45682</v>
      </c>
      <c r="C966" s="12" t="s">
        <v>388</v>
      </c>
      <c r="D966" s="12" t="s">
        <v>1711</v>
      </c>
      <c r="E966" s="12" t="s">
        <v>1929</v>
      </c>
      <c r="F966" s="12" t="s">
        <v>1954</v>
      </c>
      <c r="G966" s="17">
        <v>4</v>
      </c>
      <c r="H966" s="20">
        <v>614.99</v>
      </c>
      <c r="I966" s="23">
        <v>0.16</v>
      </c>
      <c r="J966" s="25">
        <v>2066.3663999999999</v>
      </c>
      <c r="K966" s="25" t="str">
        <f>VLOOKUP(C966,Table5[#All],8,0)</f>
        <v>Silver</v>
      </c>
      <c r="L966" s="13" t="str">
        <f>VLOOKUP(C966,Table5[#All],4,0)</f>
        <v>Male</v>
      </c>
      <c r="M966" s="12" t="str">
        <f>VLOOKUP(D966,Table2[#All],2,0)</f>
        <v>Men's Winter Jacket</v>
      </c>
      <c r="N966" s="12" t="str">
        <f>VLOOKUP(D966,Table2[#All],3)</f>
        <v>Clothing</v>
      </c>
      <c r="O966" s="12" t="str">
        <f>VLOOKUP(D966,Table2[#All],4,0)</f>
        <v>Outerwear</v>
      </c>
      <c r="P966" s="12" t="str">
        <f>VLOOKUP(D966,Table2[#All],5,0)</f>
        <v>Kelly, Smith and Perez</v>
      </c>
      <c r="Q966" s="12" t="str">
        <f>VLOOKUP(E966,Table6[#All],2,0)</f>
        <v>Shelton PLC</v>
      </c>
      <c r="R966" s="12" t="str">
        <f>VLOOKUP(E966,Table6[#All],5,0)</f>
        <v>Flagship</v>
      </c>
      <c r="S966" s="12" t="str">
        <f>VLOOKUP(E966,Table6[#All],3,0)</f>
        <v>North</v>
      </c>
      <c r="T966" s="12" t="str">
        <f>VLOOKUP(E966,Table6[#All],4,0)</f>
        <v>East Jenniferstad</v>
      </c>
    </row>
    <row r="967" spans="1:20" x14ac:dyDescent="0.3">
      <c r="A967" s="11" t="s">
        <v>2925</v>
      </c>
      <c r="B967" s="12">
        <v>45730</v>
      </c>
      <c r="C967" s="12" t="s">
        <v>446</v>
      </c>
      <c r="D967" s="12" t="s">
        <v>1761</v>
      </c>
      <c r="E967" s="12" t="s">
        <v>1880</v>
      </c>
      <c r="F967" s="12" t="s">
        <v>1957</v>
      </c>
      <c r="G967" s="17">
        <v>4</v>
      </c>
      <c r="H967" s="20">
        <v>189.21</v>
      </c>
      <c r="I967" s="23">
        <v>0.06</v>
      </c>
      <c r="J967" s="25">
        <v>711.42959999999994</v>
      </c>
      <c r="K967" s="25" t="str">
        <f>VLOOKUP(C967,Table5[#All],8,0)</f>
        <v>Silver</v>
      </c>
      <c r="L967" s="13" t="str">
        <f>VLOOKUP(C967,Table5[#All],4,0)</f>
        <v>Male</v>
      </c>
      <c r="M967" s="12" t="str">
        <f>VLOOKUP(D967,Table2[#All],2,0)</f>
        <v>Laptop Cooling Pad</v>
      </c>
      <c r="N967" s="12" t="str">
        <f>VLOOKUP(D967,Table2[#All],3)</f>
        <v>Electronics</v>
      </c>
      <c r="O967" s="12" t="str">
        <f>VLOOKUP(D967,Table2[#All],4,0)</f>
        <v>Computer</v>
      </c>
      <c r="P967" s="12" t="str">
        <f>VLOOKUP(D967,Table2[#All],5,0)</f>
        <v>Murray, Gould and Ware</v>
      </c>
      <c r="Q967" s="12" t="str">
        <f>VLOOKUP(E967,Table6[#All],2,0)</f>
        <v>Rivera-Warner</v>
      </c>
      <c r="R967" s="12" t="str">
        <f>VLOOKUP(E967,Table6[#All],5,0)</f>
        <v>Flagship</v>
      </c>
      <c r="S967" s="12" t="str">
        <f>VLOOKUP(E967,Table6[#All],3,0)</f>
        <v>East</v>
      </c>
      <c r="T967" s="12" t="str">
        <f>VLOOKUP(E967,Table6[#All],4,0)</f>
        <v>Washingtonfurt</v>
      </c>
    </row>
    <row r="968" spans="1:20" x14ac:dyDescent="0.3">
      <c r="A968" s="11" t="s">
        <v>2926</v>
      </c>
      <c r="B968" s="12">
        <v>45629</v>
      </c>
      <c r="C968" s="12" t="s">
        <v>523</v>
      </c>
      <c r="D968" s="12" t="s">
        <v>1761</v>
      </c>
      <c r="E968" s="12" t="s">
        <v>1927</v>
      </c>
      <c r="F968" s="12" t="s">
        <v>1952</v>
      </c>
      <c r="G968" s="17">
        <v>2</v>
      </c>
      <c r="H968" s="20">
        <v>233.33</v>
      </c>
      <c r="I968" s="23">
        <v>0.05</v>
      </c>
      <c r="J968" s="25">
        <v>443.327</v>
      </c>
      <c r="K968" s="25" t="str">
        <f>VLOOKUP(C968,Table5[#All],8,0)</f>
        <v>Gold</v>
      </c>
      <c r="L968" s="13" t="str">
        <f>VLOOKUP(C968,Table5[#All],4,0)</f>
        <v>Female</v>
      </c>
      <c r="M968" s="12" t="str">
        <f>VLOOKUP(D968,Table2[#All],2,0)</f>
        <v>Laptop Cooling Pad</v>
      </c>
      <c r="N968" s="12" t="str">
        <f>VLOOKUP(D968,Table2[#All],3)</f>
        <v>Electronics</v>
      </c>
      <c r="O968" s="12" t="str">
        <f>VLOOKUP(D968,Table2[#All],4,0)</f>
        <v>Computer</v>
      </c>
      <c r="P968" s="12" t="str">
        <f>VLOOKUP(D968,Table2[#All],5,0)</f>
        <v>Murray, Gould and Ware</v>
      </c>
      <c r="Q968" s="12" t="str">
        <f>VLOOKUP(E968,Table6[#All],2,0)</f>
        <v>Mcdonald Inc</v>
      </c>
      <c r="R968" s="12" t="str">
        <f>VLOOKUP(E968,Table6[#All],5,0)</f>
        <v>Outlet</v>
      </c>
      <c r="S968" s="12" t="str">
        <f>VLOOKUP(E968,Table6[#All],3,0)</f>
        <v>South</v>
      </c>
      <c r="T968" s="12" t="str">
        <f>VLOOKUP(E968,Table6[#All],4,0)</f>
        <v>Christopherland</v>
      </c>
    </row>
    <row r="969" spans="1:20" x14ac:dyDescent="0.3">
      <c r="A969" s="11" t="s">
        <v>2927</v>
      </c>
      <c r="B969" s="12">
        <v>45783</v>
      </c>
      <c r="C969" s="12" t="s">
        <v>804</v>
      </c>
      <c r="D969" s="12" t="s">
        <v>1689</v>
      </c>
      <c r="E969" s="12" t="s">
        <v>1938</v>
      </c>
      <c r="F969" s="12" t="s">
        <v>1952</v>
      </c>
      <c r="G969" s="17">
        <v>3</v>
      </c>
      <c r="H969" s="20">
        <v>529.89</v>
      </c>
      <c r="I969" s="23">
        <v>0.21</v>
      </c>
      <c r="J969" s="25">
        <v>1255.8393000000001</v>
      </c>
      <c r="K969" s="25" t="str">
        <f>VLOOKUP(C969,Table5[#All],8,0)</f>
        <v>Gold</v>
      </c>
      <c r="L969" s="13" t="str">
        <f>VLOOKUP(C969,Table5[#All],4,0)</f>
        <v>Male</v>
      </c>
      <c r="M969" s="12" t="str">
        <f>VLOOKUP(D969,Table2[#All],2,0)</f>
        <v>Portable Power Bank</v>
      </c>
      <c r="N969" s="12" t="str">
        <f>VLOOKUP(D969,Table2[#All],3)</f>
        <v>Electronics</v>
      </c>
      <c r="O969" s="12" t="str">
        <f>VLOOKUP(D969,Table2[#All],4,0)</f>
        <v>Mobile</v>
      </c>
      <c r="P969" s="12" t="str">
        <f>VLOOKUP(D969,Table2[#All],5,0)</f>
        <v>Cummings and Sons</v>
      </c>
      <c r="Q969" s="12" t="str">
        <f>VLOOKUP(E969,Table6[#All],2,0)</f>
        <v>Guerrero-Schmitt</v>
      </c>
      <c r="R969" s="12" t="str">
        <f>VLOOKUP(E969,Table6[#All],5,0)</f>
        <v>Flagship</v>
      </c>
      <c r="S969" s="12" t="str">
        <f>VLOOKUP(E969,Table6[#All],3,0)</f>
        <v>East</v>
      </c>
      <c r="T969" s="12" t="str">
        <f>VLOOKUP(E969,Table6[#All],4,0)</f>
        <v>East Stevechester</v>
      </c>
    </row>
    <row r="970" spans="1:20" x14ac:dyDescent="0.3">
      <c r="A970" s="11" t="s">
        <v>2928</v>
      </c>
      <c r="B970" s="12">
        <v>45518</v>
      </c>
      <c r="C970" s="12" t="s">
        <v>1513</v>
      </c>
      <c r="D970" s="12" t="s">
        <v>1852</v>
      </c>
      <c r="E970" s="12" t="s">
        <v>1885</v>
      </c>
      <c r="F970" s="12" t="s">
        <v>1954</v>
      </c>
      <c r="G970" s="17">
        <v>2</v>
      </c>
      <c r="H970" s="20">
        <v>954.1</v>
      </c>
      <c r="I970" s="23">
        <v>0.17</v>
      </c>
      <c r="J970" s="25">
        <v>1583.806</v>
      </c>
      <c r="K970" s="25" t="str">
        <f>VLOOKUP(C970,Table5[#All],8,0)</f>
        <v>Silver</v>
      </c>
      <c r="L970" s="13" t="str">
        <f>VLOOKUP(C970,Table5[#All],4,0)</f>
        <v>Female</v>
      </c>
      <c r="M970" s="12" t="str">
        <f>VLOOKUP(D970,Table2[#All],2,0)</f>
        <v>Microwave Oven</v>
      </c>
      <c r="N970" s="12" t="str">
        <f>VLOOKUP(D970,Table2[#All],3)</f>
        <v>Home</v>
      </c>
      <c r="O970" s="12" t="str">
        <f>VLOOKUP(D970,Table2[#All],4,0)</f>
        <v>Appliances</v>
      </c>
      <c r="P970" s="12" t="str">
        <f>VLOOKUP(D970,Table2[#All],5,0)</f>
        <v>Green, Powell and Palmer</v>
      </c>
      <c r="Q970" s="12" t="str">
        <f>VLOOKUP(E970,Table6[#All],2,0)</f>
        <v>Martinez, Adkins and Johnson</v>
      </c>
      <c r="R970" s="12" t="str">
        <f>VLOOKUP(E970,Table6[#All],5,0)</f>
        <v>Flagship</v>
      </c>
      <c r="S970" s="12" t="str">
        <f>VLOOKUP(E970,Table6[#All],3,0)</f>
        <v>North</v>
      </c>
      <c r="T970" s="12" t="str">
        <f>VLOOKUP(E970,Table6[#All],4,0)</f>
        <v>Danielmouth</v>
      </c>
    </row>
    <row r="971" spans="1:20" x14ac:dyDescent="0.3">
      <c r="A971" s="11" t="s">
        <v>2929</v>
      </c>
      <c r="B971" s="12">
        <v>45274</v>
      </c>
      <c r="C971" s="12" t="s">
        <v>1027</v>
      </c>
      <c r="D971" s="12" t="s">
        <v>1770</v>
      </c>
      <c r="E971" s="12" t="s">
        <v>1907</v>
      </c>
      <c r="F971" s="12" t="s">
        <v>1957</v>
      </c>
      <c r="G971" s="17">
        <v>1</v>
      </c>
      <c r="H971" s="20">
        <v>370.04</v>
      </c>
      <c r="I971" s="23">
        <v>0.04</v>
      </c>
      <c r="J971" s="25">
        <v>355.23840000000001</v>
      </c>
      <c r="K971" s="25" t="str">
        <f>VLOOKUP(C971,Table5[#All],8,0)</f>
        <v>Platinum</v>
      </c>
      <c r="L971" s="13" t="str">
        <f>VLOOKUP(C971,Table5[#All],4,0)</f>
        <v>Female</v>
      </c>
      <c r="M971" s="12" t="str">
        <f>VLOOKUP(D971,Table2[#All],2,0)</f>
        <v>Adjustable Dumbbells 20kg</v>
      </c>
      <c r="N971" s="12" t="str">
        <f>VLOOKUP(D971,Table2[#All],3)</f>
        <v>Sports</v>
      </c>
      <c r="O971" s="12" t="str">
        <f>VLOOKUP(D971,Table2[#All],4,0)</f>
        <v>Fitness</v>
      </c>
      <c r="P971" s="12" t="str">
        <f>VLOOKUP(D971,Table2[#All],5,0)</f>
        <v>Montgomery, Benton and Miller</v>
      </c>
      <c r="Q971" s="12" t="str">
        <f>VLOOKUP(E971,Table6[#All],2,0)</f>
        <v>Martinez-Mullins</v>
      </c>
      <c r="R971" s="12" t="str">
        <f>VLOOKUP(E971,Table6[#All],5,0)</f>
        <v>Online</v>
      </c>
      <c r="S971" s="12" t="str">
        <f>VLOOKUP(E971,Table6[#All],3,0)</f>
        <v>South</v>
      </c>
      <c r="T971" s="12" t="str">
        <f>VLOOKUP(E971,Table6[#All],4,0)</f>
        <v>Williamsfurt</v>
      </c>
    </row>
    <row r="972" spans="1:20" x14ac:dyDescent="0.3">
      <c r="A972" s="11" t="s">
        <v>2930</v>
      </c>
      <c r="B972" s="12">
        <v>45297</v>
      </c>
      <c r="C972" s="12" t="s">
        <v>231</v>
      </c>
      <c r="D972" s="12" t="s">
        <v>1864</v>
      </c>
      <c r="E972" s="12" t="s">
        <v>1941</v>
      </c>
      <c r="F972" s="12" t="s">
        <v>1952</v>
      </c>
      <c r="G972" s="17">
        <v>4</v>
      </c>
      <c r="H972" s="20">
        <v>492.71</v>
      </c>
      <c r="I972" s="23">
        <v>0.08</v>
      </c>
      <c r="J972" s="25">
        <v>1813.1728000000001</v>
      </c>
      <c r="K972" s="25" t="str">
        <f>VLOOKUP(C972,Table5[#All],8,0)</f>
        <v>Silver</v>
      </c>
      <c r="L972" s="13" t="str">
        <f>VLOOKUP(C972,Table5[#All],4,0)</f>
        <v>Male</v>
      </c>
      <c r="M972" s="12" t="str">
        <f>VLOOKUP(D972,Table2[#All],2,0)</f>
        <v>Women's Formal Blazer</v>
      </c>
      <c r="N972" s="12" t="str">
        <f>VLOOKUP(D972,Table2[#All],3)</f>
        <v>Clothing</v>
      </c>
      <c r="O972" s="12" t="str">
        <f>VLOOKUP(D972,Table2[#All],4,0)</f>
        <v>Outerwear</v>
      </c>
      <c r="P972" s="12" t="str">
        <f>VLOOKUP(D972,Table2[#All],5,0)</f>
        <v>Phillips and Sons</v>
      </c>
      <c r="Q972" s="12" t="str">
        <f>VLOOKUP(E972,Table6[#All],2,0)</f>
        <v>Mann-Austin</v>
      </c>
      <c r="R972" s="12" t="str">
        <f>VLOOKUP(E972,Table6[#All],5,0)</f>
        <v>Online</v>
      </c>
      <c r="S972" s="12" t="str">
        <f>VLOOKUP(E972,Table6[#All],3,0)</f>
        <v>East</v>
      </c>
      <c r="T972" s="12" t="str">
        <f>VLOOKUP(E972,Table6[#All],4,0)</f>
        <v>Vasquezborough</v>
      </c>
    </row>
    <row r="973" spans="1:20" x14ac:dyDescent="0.3">
      <c r="A973" s="11" t="s">
        <v>2931</v>
      </c>
      <c r="B973" s="12">
        <v>45530</v>
      </c>
      <c r="C973" s="12" t="s">
        <v>900</v>
      </c>
      <c r="D973" s="12" t="s">
        <v>1849</v>
      </c>
      <c r="E973" s="12" t="s">
        <v>1925</v>
      </c>
      <c r="F973" s="12" t="s">
        <v>1957</v>
      </c>
      <c r="G973" s="17">
        <v>4</v>
      </c>
      <c r="H973" s="20">
        <v>853.26</v>
      </c>
      <c r="I973" s="23">
        <v>0.24</v>
      </c>
      <c r="J973" s="25">
        <v>2593.9104000000002</v>
      </c>
      <c r="K973" s="25" t="str">
        <f>VLOOKUP(C973,Table5[#All],8,0)</f>
        <v>Bronze</v>
      </c>
      <c r="L973" s="13" t="str">
        <f>VLOOKUP(C973,Table5[#All],4,0)</f>
        <v>Male</v>
      </c>
      <c r="M973" s="12" t="str">
        <f>VLOOKUP(D973,Table2[#All],2,0)</f>
        <v>Women's High Heels</v>
      </c>
      <c r="N973" s="12" t="str">
        <f>VLOOKUP(D973,Table2[#All],3)</f>
        <v>Clothing</v>
      </c>
      <c r="O973" s="12" t="str">
        <f>VLOOKUP(D973,Table2[#All],4,0)</f>
        <v>Footwear</v>
      </c>
      <c r="P973" s="12" t="str">
        <f>VLOOKUP(D973,Table2[#All],5,0)</f>
        <v>Smith-Charles</v>
      </c>
      <c r="Q973" s="12" t="str">
        <f>VLOOKUP(E973,Table6[#All],2,0)</f>
        <v>Gardner, Humphrey and Contreras</v>
      </c>
      <c r="R973" s="12" t="str">
        <f>VLOOKUP(E973,Table6[#All],5,0)</f>
        <v>Flagship</v>
      </c>
      <c r="S973" s="12" t="str">
        <f>VLOOKUP(E973,Table6[#All],3,0)</f>
        <v>East</v>
      </c>
      <c r="T973" s="12" t="str">
        <f>VLOOKUP(E973,Table6[#All],4,0)</f>
        <v>Johnsonville</v>
      </c>
    </row>
    <row r="974" spans="1:20" x14ac:dyDescent="0.3">
      <c r="A974" s="11" t="s">
        <v>2932</v>
      </c>
      <c r="B974" s="12">
        <v>45740</v>
      </c>
      <c r="C974" s="12" t="s">
        <v>1274</v>
      </c>
      <c r="D974" s="12" t="s">
        <v>2054</v>
      </c>
      <c r="E974" s="12" t="s">
        <v>1932</v>
      </c>
      <c r="F974" s="12" t="s">
        <v>1954</v>
      </c>
      <c r="G974" s="17">
        <v>1</v>
      </c>
      <c r="H974" s="20">
        <v>402.47</v>
      </c>
      <c r="I974" s="23">
        <v>0.19</v>
      </c>
      <c r="J974" s="25">
        <v>326.00070000000011</v>
      </c>
      <c r="K974" s="25" t="str">
        <f>VLOOKUP(C974,Table5[#All],8,0)</f>
        <v>Gold</v>
      </c>
      <c r="L974" s="13" t="str">
        <f>VLOOKUP(C974,Table5[#All],4,0)</f>
        <v>Female</v>
      </c>
      <c r="M974" s="12" t="str">
        <f>VLOOKUP(D974,Table2[#All],2,0)</f>
        <v>Men's Running Jacket</v>
      </c>
      <c r="N974" s="12" t="str">
        <f>VLOOKUP(D974,Table2[#All],3)</f>
        <v>Home</v>
      </c>
      <c r="O974" s="12" t="str">
        <f>VLOOKUP(D974,Table2[#All],4,0)</f>
        <v>Outerwear</v>
      </c>
      <c r="P974" s="12" t="str">
        <f>VLOOKUP(D974,Table2[#All],5,0)</f>
        <v>Pineda Ltd</v>
      </c>
      <c r="Q974" s="12" t="str">
        <f>VLOOKUP(E974,Table6[#All],2,0)</f>
        <v>Frederick-Wright</v>
      </c>
      <c r="R974" s="12" t="str">
        <f>VLOOKUP(E974,Table6[#All],5,0)</f>
        <v>Flagship</v>
      </c>
      <c r="S974" s="12" t="str">
        <f>VLOOKUP(E974,Table6[#All],3,0)</f>
        <v>West</v>
      </c>
      <c r="T974" s="12" t="str">
        <f>VLOOKUP(E974,Table6[#All],4,0)</f>
        <v>New Jimmymouth</v>
      </c>
    </row>
    <row r="975" spans="1:20" x14ac:dyDescent="0.3">
      <c r="A975" s="11" t="s">
        <v>2933</v>
      </c>
      <c r="B975" s="12">
        <v>45311</v>
      </c>
      <c r="C975" s="12" t="s">
        <v>1263</v>
      </c>
      <c r="D975" s="12" t="s">
        <v>1737</v>
      </c>
      <c r="E975" s="12" t="s">
        <v>1938</v>
      </c>
      <c r="F975" s="12" t="s">
        <v>1952</v>
      </c>
      <c r="G975" s="17">
        <v>2</v>
      </c>
      <c r="H975" s="20">
        <v>528.29999999999995</v>
      </c>
      <c r="I975" s="23">
        <v>0.24</v>
      </c>
      <c r="J975" s="25">
        <v>803.01599999999996</v>
      </c>
      <c r="K975" s="25" t="str">
        <f>VLOOKUP(C975,Table5[#All],8,0)</f>
        <v>Bronze</v>
      </c>
      <c r="L975" s="13" t="str">
        <f>VLOOKUP(C975,Table5[#All],4,0)</f>
        <v>Male</v>
      </c>
      <c r="M975" s="12" t="str">
        <f>VLOOKUP(D975,Table2[#All],2,0)</f>
        <v>Sports Stopwatch Pro</v>
      </c>
      <c r="N975" s="12" t="str">
        <f>VLOOKUP(D975,Table2[#All],3)</f>
        <v>Sports</v>
      </c>
      <c r="O975" s="12" t="str">
        <f>VLOOKUP(D975,Table2[#All],4,0)</f>
        <v>Accessories</v>
      </c>
      <c r="P975" s="12" t="str">
        <f>VLOOKUP(D975,Table2[#All],5,0)</f>
        <v>Thompson-French</v>
      </c>
      <c r="Q975" s="12" t="str">
        <f>VLOOKUP(E975,Table6[#All],2,0)</f>
        <v>Guerrero-Schmitt</v>
      </c>
      <c r="R975" s="12" t="str">
        <f>VLOOKUP(E975,Table6[#All],5,0)</f>
        <v>Flagship</v>
      </c>
      <c r="S975" s="12" t="str">
        <f>VLOOKUP(E975,Table6[#All],3,0)</f>
        <v>East</v>
      </c>
      <c r="T975" s="12" t="str">
        <f>VLOOKUP(E975,Table6[#All],4,0)</f>
        <v>East Stevechester</v>
      </c>
    </row>
    <row r="976" spans="1:20" x14ac:dyDescent="0.3">
      <c r="A976" s="11" t="s">
        <v>2934</v>
      </c>
      <c r="B976" s="12">
        <v>45667</v>
      </c>
      <c r="C976" s="12" t="s">
        <v>1385</v>
      </c>
      <c r="D976" s="12" t="s">
        <v>1593</v>
      </c>
      <c r="E976" s="12" t="s">
        <v>1904</v>
      </c>
      <c r="F976" s="12" t="s">
        <v>1952</v>
      </c>
      <c r="G976" s="17">
        <v>4</v>
      </c>
      <c r="H976" s="20">
        <v>599.85</v>
      </c>
      <c r="I976" s="23">
        <v>0.25</v>
      </c>
      <c r="J976" s="25">
        <v>1799.55</v>
      </c>
      <c r="K976" s="25" t="str">
        <f>VLOOKUP(C976,Table5[#All],8,0)</f>
        <v>Gold</v>
      </c>
      <c r="L976" s="13" t="str">
        <f>VLOOKUP(C976,Table5[#All],4,0)</f>
        <v>Male</v>
      </c>
      <c r="M976" s="12" t="str">
        <f>VLOOKUP(D976,Table2[#All],2,0)</f>
        <v>Ceramic Kitchen Bowl Set</v>
      </c>
      <c r="N976" s="12" t="str">
        <f>VLOOKUP(D976,Table2[#All],3)</f>
        <v>Home</v>
      </c>
      <c r="O976" s="12" t="str">
        <f>VLOOKUP(D976,Table2[#All],4,0)</f>
        <v>Kitchen</v>
      </c>
      <c r="P976" s="12" t="str">
        <f>VLOOKUP(D976,Table2[#All],5,0)</f>
        <v>Hamilton Group</v>
      </c>
      <c r="Q976" s="12" t="str">
        <f>VLOOKUP(E976,Table6[#All],2,0)</f>
        <v>Benson-Elliott</v>
      </c>
      <c r="R976" s="12" t="str">
        <f>VLOOKUP(E976,Table6[#All],5,0)</f>
        <v>Online</v>
      </c>
      <c r="S976" s="12" t="str">
        <f>VLOOKUP(E976,Table6[#All],3,0)</f>
        <v>East</v>
      </c>
      <c r="T976" s="12" t="str">
        <f>VLOOKUP(E976,Table6[#All],4,0)</f>
        <v>Port Josephberg</v>
      </c>
    </row>
    <row r="977" spans="1:20" x14ac:dyDescent="0.3">
      <c r="A977" s="11" t="s">
        <v>2935</v>
      </c>
      <c r="B977" s="12">
        <v>45281</v>
      </c>
      <c r="C977" s="12" t="s">
        <v>967</v>
      </c>
      <c r="D977" s="12" t="s">
        <v>1991</v>
      </c>
      <c r="E977" s="12" t="s">
        <v>1914</v>
      </c>
      <c r="F977" s="12" t="s">
        <v>1954</v>
      </c>
      <c r="G977" s="17">
        <v>2</v>
      </c>
      <c r="H977" s="20">
        <v>61.42</v>
      </c>
      <c r="I977" s="23">
        <v>0.08</v>
      </c>
      <c r="J977" s="25">
        <v>113.0128</v>
      </c>
      <c r="K977" s="25" t="str">
        <f>VLOOKUP(C977,Table5[#All],8,0)</f>
        <v>Platinum</v>
      </c>
      <c r="L977" s="13" t="str">
        <f>VLOOKUP(C977,Table5[#All],4,0)</f>
        <v>Female</v>
      </c>
      <c r="M977" s="12" t="str">
        <f>VLOOKUP(D977,Table2[#All],2,0)</f>
        <v>Beard Grooming Kit</v>
      </c>
      <c r="N977" s="12" t="str">
        <f>VLOOKUP(D977,Table2[#All],3)</f>
        <v>Beauty</v>
      </c>
      <c r="O977" s="12" t="str">
        <f>VLOOKUP(D977,Table2[#All],4,0)</f>
        <v>Grooming</v>
      </c>
      <c r="P977" s="12" t="str">
        <f>VLOOKUP(D977,Table2[#All],5,0)</f>
        <v>Erickson-Green</v>
      </c>
      <c r="Q977" s="12" t="str">
        <f>VLOOKUP(E977,Table6[#All],2,0)</f>
        <v>Moore, Padilla and Butler</v>
      </c>
      <c r="R977" s="12" t="str">
        <f>VLOOKUP(E977,Table6[#All],5,0)</f>
        <v>Flagship</v>
      </c>
      <c r="S977" s="12" t="str">
        <f>VLOOKUP(E977,Table6[#All],3,0)</f>
        <v>South</v>
      </c>
      <c r="T977" s="12" t="str">
        <f>VLOOKUP(E977,Table6[#All],4,0)</f>
        <v>East Johnstad</v>
      </c>
    </row>
    <row r="978" spans="1:20" x14ac:dyDescent="0.3">
      <c r="A978" s="11" t="s">
        <v>2936</v>
      </c>
      <c r="B978" s="12">
        <v>45693</v>
      </c>
      <c r="C978" s="12" t="s">
        <v>807</v>
      </c>
      <c r="D978" s="12" t="s">
        <v>1624</v>
      </c>
      <c r="E978" s="12" t="s">
        <v>1917</v>
      </c>
      <c r="F978" s="12" t="s">
        <v>1954</v>
      </c>
      <c r="G978" s="17">
        <v>2</v>
      </c>
      <c r="H978" s="20">
        <v>466.42</v>
      </c>
      <c r="I978" s="23">
        <v>0.12</v>
      </c>
      <c r="J978" s="25">
        <v>820.89920000000006</v>
      </c>
      <c r="K978" s="25" t="str">
        <f>VLOOKUP(C978,Table5[#All],8,0)</f>
        <v>Gold</v>
      </c>
      <c r="L978" s="13" t="str">
        <f>VLOOKUP(C978,Table5[#All],4,0)</f>
        <v>Female</v>
      </c>
      <c r="M978" s="12" t="str">
        <f>VLOOKUP(D978,Table2[#All],2,0)</f>
        <v>Knee Support Brace</v>
      </c>
      <c r="N978" s="12" t="str">
        <f>VLOOKUP(D978,Table2[#All],3)</f>
        <v>Sports</v>
      </c>
      <c r="O978" s="12" t="str">
        <f>VLOOKUP(D978,Table2[#All],4,0)</f>
        <v>Equipment</v>
      </c>
      <c r="P978" s="12" t="str">
        <f>VLOOKUP(D978,Table2[#All],5,0)</f>
        <v>May-Reese</v>
      </c>
      <c r="Q978" s="12" t="str">
        <f>VLOOKUP(E978,Table6[#All],2,0)</f>
        <v>Hill, Wagner and Ballard</v>
      </c>
      <c r="R978" s="12" t="str">
        <f>VLOOKUP(E978,Table6[#All],5,0)</f>
        <v>Online</v>
      </c>
      <c r="S978" s="12" t="str">
        <f>VLOOKUP(E978,Table6[#All],3,0)</f>
        <v>East</v>
      </c>
      <c r="T978" s="12" t="str">
        <f>VLOOKUP(E978,Table6[#All],4,0)</f>
        <v>East Davidville</v>
      </c>
    </row>
    <row r="979" spans="1:20" x14ac:dyDescent="0.3">
      <c r="A979" s="11" t="s">
        <v>2937</v>
      </c>
      <c r="B979" s="12">
        <v>45857</v>
      </c>
      <c r="C979" s="12" t="s">
        <v>357</v>
      </c>
      <c r="D979" s="12" t="s">
        <v>1663</v>
      </c>
      <c r="E979" s="12" t="s">
        <v>1901</v>
      </c>
      <c r="F979" s="12" t="s">
        <v>1957</v>
      </c>
      <c r="G979" s="17">
        <v>4</v>
      </c>
      <c r="H979" s="20">
        <v>540.69000000000005</v>
      </c>
      <c r="I979" s="23">
        <v>0.09</v>
      </c>
      <c r="J979" s="25">
        <v>1968.1116</v>
      </c>
      <c r="K979" s="25" t="str">
        <f>VLOOKUP(C979,Table5[#All],8,0)</f>
        <v>Silver</v>
      </c>
      <c r="L979" s="13" t="str">
        <f>VLOOKUP(C979,Table5[#All],4,0)</f>
        <v>Male</v>
      </c>
      <c r="M979" s="12" t="str">
        <f>VLOOKUP(D979,Table2[#All],2,0)</f>
        <v>Basketball</v>
      </c>
      <c r="N979" s="12" t="str">
        <f>VLOOKUP(D979,Table2[#All],3)</f>
        <v>Sports</v>
      </c>
      <c r="O979" s="12" t="str">
        <f>VLOOKUP(D979,Table2[#All],4,0)</f>
        <v>Team Sports</v>
      </c>
      <c r="P979" s="12" t="str">
        <f>VLOOKUP(D979,Table2[#All],5,0)</f>
        <v>Nolan-Snow</v>
      </c>
      <c r="Q979" s="12" t="str">
        <f>VLOOKUP(E979,Table6[#All],2,0)</f>
        <v>Gray Ltd</v>
      </c>
      <c r="R979" s="12" t="str">
        <f>VLOOKUP(E979,Table6[#All],5,0)</f>
        <v>Outlet</v>
      </c>
      <c r="S979" s="12" t="str">
        <f>VLOOKUP(E979,Table6[#All],3,0)</f>
        <v>North</v>
      </c>
      <c r="T979" s="12" t="str">
        <f>VLOOKUP(E979,Table6[#All],4,0)</f>
        <v>New Michaelchester</v>
      </c>
    </row>
    <row r="980" spans="1:20" x14ac:dyDescent="0.3">
      <c r="A980" s="11" t="s">
        <v>2938</v>
      </c>
      <c r="B980" s="12">
        <v>45737</v>
      </c>
      <c r="C980" s="12" t="s">
        <v>952</v>
      </c>
      <c r="D980" s="12" t="s">
        <v>1624</v>
      </c>
      <c r="E980" s="12" t="s">
        <v>1925</v>
      </c>
      <c r="F980" s="12" t="s">
        <v>1952</v>
      </c>
      <c r="G980" s="17">
        <v>3</v>
      </c>
      <c r="H980" s="20">
        <v>677.46</v>
      </c>
      <c r="I980" s="23">
        <v>0.05</v>
      </c>
      <c r="J980" s="25">
        <v>1930.761</v>
      </c>
      <c r="K980" s="25" t="str">
        <f>VLOOKUP(C980,Table5[#All],8,0)</f>
        <v>Platinum</v>
      </c>
      <c r="L980" s="13" t="str">
        <f>VLOOKUP(C980,Table5[#All],4,0)</f>
        <v>Male</v>
      </c>
      <c r="M980" s="12" t="str">
        <f>VLOOKUP(D980,Table2[#All],2,0)</f>
        <v>Knee Support Brace</v>
      </c>
      <c r="N980" s="12" t="str">
        <f>VLOOKUP(D980,Table2[#All],3)</f>
        <v>Sports</v>
      </c>
      <c r="O980" s="12" t="str">
        <f>VLOOKUP(D980,Table2[#All],4,0)</f>
        <v>Equipment</v>
      </c>
      <c r="P980" s="12" t="str">
        <f>VLOOKUP(D980,Table2[#All],5,0)</f>
        <v>May-Reese</v>
      </c>
      <c r="Q980" s="12" t="str">
        <f>VLOOKUP(E980,Table6[#All],2,0)</f>
        <v>Gardner, Humphrey and Contreras</v>
      </c>
      <c r="R980" s="12" t="str">
        <f>VLOOKUP(E980,Table6[#All],5,0)</f>
        <v>Flagship</v>
      </c>
      <c r="S980" s="12" t="str">
        <f>VLOOKUP(E980,Table6[#All],3,0)</f>
        <v>East</v>
      </c>
      <c r="T980" s="12" t="str">
        <f>VLOOKUP(E980,Table6[#All],4,0)</f>
        <v>Johnsonville</v>
      </c>
    </row>
    <row r="981" spans="1:20" x14ac:dyDescent="0.3">
      <c r="A981" s="11" t="s">
        <v>2939</v>
      </c>
      <c r="B981" s="12">
        <v>45771</v>
      </c>
      <c r="C981" s="12" t="s">
        <v>1042</v>
      </c>
      <c r="D981" s="12" t="s">
        <v>1631</v>
      </c>
      <c r="E981" s="12" t="s">
        <v>1885</v>
      </c>
      <c r="F981" s="12" t="s">
        <v>1954</v>
      </c>
      <c r="G981" s="17">
        <v>3</v>
      </c>
      <c r="H981" s="20">
        <v>614.63</v>
      </c>
      <c r="I981" s="23">
        <v>0.06</v>
      </c>
      <c r="J981" s="25">
        <v>1733.2565999999999</v>
      </c>
      <c r="K981" s="25" t="str">
        <f>VLOOKUP(C981,Table5[#All],8,0)</f>
        <v>Platinum</v>
      </c>
      <c r="L981" s="13" t="str">
        <f>VLOOKUP(C981,Table5[#All],4,0)</f>
        <v>Male</v>
      </c>
      <c r="M981" s="12" t="str">
        <f>VLOOKUP(D981,Table2[#All],2,0)</f>
        <v>Multi-Purpose Storage Box</v>
      </c>
      <c r="N981" s="12" t="str">
        <f>VLOOKUP(D981,Table2[#All],3)</f>
        <v>Home</v>
      </c>
      <c r="O981" s="12" t="str">
        <f>VLOOKUP(D981,Table2[#All],4,0)</f>
        <v>Storage</v>
      </c>
      <c r="P981" s="12" t="str">
        <f>VLOOKUP(D981,Table2[#All],5,0)</f>
        <v>Gardner-Montes</v>
      </c>
      <c r="Q981" s="12" t="str">
        <f>VLOOKUP(E981,Table6[#All],2,0)</f>
        <v>Martinez, Adkins and Johnson</v>
      </c>
      <c r="R981" s="12" t="str">
        <f>VLOOKUP(E981,Table6[#All],5,0)</f>
        <v>Flagship</v>
      </c>
      <c r="S981" s="12" t="str">
        <f>VLOOKUP(E981,Table6[#All],3,0)</f>
        <v>North</v>
      </c>
      <c r="T981" s="12" t="str">
        <f>VLOOKUP(E981,Table6[#All],4,0)</f>
        <v>Danielmouth</v>
      </c>
    </row>
    <row r="982" spans="1:20" x14ac:dyDescent="0.3">
      <c r="A982" s="11" t="s">
        <v>2940</v>
      </c>
      <c r="B982" s="12">
        <v>45272</v>
      </c>
      <c r="C982" s="12" t="s">
        <v>756</v>
      </c>
      <c r="D982" s="12" t="s">
        <v>1773</v>
      </c>
      <c r="E982" s="12" t="s">
        <v>1910</v>
      </c>
      <c r="F982" s="12" t="s">
        <v>1952</v>
      </c>
      <c r="G982" s="17">
        <v>4</v>
      </c>
      <c r="H982" s="20">
        <v>649.52</v>
      </c>
      <c r="I982" s="23">
        <v>0.11</v>
      </c>
      <c r="J982" s="25">
        <v>2312.2912000000001</v>
      </c>
      <c r="K982" s="25" t="str">
        <f>VLOOKUP(C982,Table5[#All],8,0)</f>
        <v>Platinum</v>
      </c>
      <c r="L982" s="13" t="str">
        <f>VLOOKUP(C982,Table5[#All],4,0)</f>
        <v>Female</v>
      </c>
      <c r="M982" s="12" t="str">
        <f>VLOOKUP(D982,Table2[#All],2,0)</f>
        <v>Women's Hair Dryer Brush</v>
      </c>
      <c r="N982" s="12" t="str">
        <f>VLOOKUP(D982,Table2[#All],3)</f>
        <v>Beauty</v>
      </c>
      <c r="O982" s="12" t="str">
        <f>VLOOKUP(D982,Table2[#All],4,0)</f>
        <v>Haircare</v>
      </c>
      <c r="P982" s="12" t="str">
        <f>VLOOKUP(D982,Table2[#All],5,0)</f>
        <v>Torres, Spencer and Potter</v>
      </c>
      <c r="Q982" s="12" t="str">
        <f>VLOOKUP(E982,Table6[#All],2,0)</f>
        <v>Bean, Jones and Park</v>
      </c>
      <c r="R982" s="12" t="str">
        <f>VLOOKUP(E982,Table6[#All],5,0)</f>
        <v>Online</v>
      </c>
      <c r="S982" s="12" t="str">
        <f>VLOOKUP(E982,Table6[#All],3,0)</f>
        <v>West</v>
      </c>
      <c r="T982" s="12" t="str">
        <f>VLOOKUP(E982,Table6[#All],4,0)</f>
        <v>Thompsonborough</v>
      </c>
    </row>
    <row r="983" spans="1:20" x14ac:dyDescent="0.3">
      <c r="A983" s="11" t="s">
        <v>2941</v>
      </c>
      <c r="B983" s="12">
        <v>45481</v>
      </c>
      <c r="C983" s="12" t="s">
        <v>1388</v>
      </c>
      <c r="D983" s="12" t="s">
        <v>1831</v>
      </c>
      <c r="E983" s="12" t="s">
        <v>1910</v>
      </c>
      <c r="F983" s="12" t="s">
        <v>1954</v>
      </c>
      <c r="G983" s="17">
        <v>2</v>
      </c>
      <c r="H983" s="20">
        <v>943.93</v>
      </c>
      <c r="I983" s="23">
        <v>0.22</v>
      </c>
      <c r="J983" s="25">
        <v>1472.5308</v>
      </c>
      <c r="K983" s="25" t="str">
        <f>VLOOKUP(C983,Table5[#All],8,0)</f>
        <v>Platinum</v>
      </c>
      <c r="L983" s="13" t="str">
        <f>VLOOKUP(C983,Table5[#All],4,0)</f>
        <v>Female</v>
      </c>
      <c r="M983" s="12" t="str">
        <f>VLOOKUP(D983,Table2[#All],2,0)</f>
        <v>Women's Beanie Hat</v>
      </c>
      <c r="N983" s="12" t="str">
        <f>VLOOKUP(D983,Table2[#All],3)</f>
        <v>Clothing</v>
      </c>
      <c r="O983" s="12" t="str">
        <f>VLOOKUP(D983,Table2[#All],4,0)</f>
        <v>Accessories</v>
      </c>
      <c r="P983" s="12" t="str">
        <f>VLOOKUP(D983,Table2[#All],5,0)</f>
        <v>Richardson-Carrillo</v>
      </c>
      <c r="Q983" s="12" t="str">
        <f>VLOOKUP(E983,Table6[#All],2,0)</f>
        <v>Bean, Jones and Park</v>
      </c>
      <c r="R983" s="12" t="str">
        <f>VLOOKUP(E983,Table6[#All],5,0)</f>
        <v>Online</v>
      </c>
      <c r="S983" s="12" t="str">
        <f>VLOOKUP(E983,Table6[#All],3,0)</f>
        <v>West</v>
      </c>
      <c r="T983" s="12" t="str">
        <f>VLOOKUP(E983,Table6[#All],4,0)</f>
        <v>Thompsonborough</v>
      </c>
    </row>
    <row r="984" spans="1:20" x14ac:dyDescent="0.3">
      <c r="A984" s="11" t="s">
        <v>2942</v>
      </c>
      <c r="B984" s="12">
        <v>45228</v>
      </c>
      <c r="C984" s="12" t="s">
        <v>556</v>
      </c>
      <c r="D984" s="12" t="s">
        <v>1663</v>
      </c>
      <c r="E984" s="12" t="s">
        <v>1910</v>
      </c>
      <c r="F984" s="12" t="s">
        <v>1952</v>
      </c>
      <c r="G984" s="17">
        <v>4</v>
      </c>
      <c r="H984" s="20">
        <v>538.73</v>
      </c>
      <c r="I984" s="23">
        <v>0.03</v>
      </c>
      <c r="J984" s="25">
        <v>2090.2723999999998</v>
      </c>
      <c r="K984" s="25" t="str">
        <f>VLOOKUP(C984,Table5[#All],8,0)</f>
        <v>Platinum</v>
      </c>
      <c r="L984" s="13" t="str">
        <f>VLOOKUP(C984,Table5[#All],4,0)</f>
        <v>Female</v>
      </c>
      <c r="M984" s="12" t="str">
        <f>VLOOKUP(D984,Table2[#All],2,0)</f>
        <v>Basketball</v>
      </c>
      <c r="N984" s="12" t="str">
        <f>VLOOKUP(D984,Table2[#All],3)</f>
        <v>Sports</v>
      </c>
      <c r="O984" s="12" t="str">
        <f>VLOOKUP(D984,Table2[#All],4,0)</f>
        <v>Team Sports</v>
      </c>
      <c r="P984" s="12" t="str">
        <f>VLOOKUP(D984,Table2[#All],5,0)</f>
        <v>Nolan-Snow</v>
      </c>
      <c r="Q984" s="12" t="str">
        <f>VLOOKUP(E984,Table6[#All],2,0)</f>
        <v>Bean, Jones and Park</v>
      </c>
      <c r="R984" s="12" t="str">
        <f>VLOOKUP(E984,Table6[#All],5,0)</f>
        <v>Online</v>
      </c>
      <c r="S984" s="12" t="str">
        <f>VLOOKUP(E984,Table6[#All],3,0)</f>
        <v>West</v>
      </c>
      <c r="T984" s="12" t="str">
        <f>VLOOKUP(E984,Table6[#All],4,0)</f>
        <v>Thompsonborough</v>
      </c>
    </row>
    <row r="985" spans="1:20" x14ac:dyDescent="0.3">
      <c r="A985" s="11" t="s">
        <v>2943</v>
      </c>
      <c r="B985" s="12">
        <v>45432</v>
      </c>
      <c r="C985" s="12" t="s">
        <v>322</v>
      </c>
      <c r="D985" s="12" t="s">
        <v>1773</v>
      </c>
      <c r="E985" s="12" t="s">
        <v>1910</v>
      </c>
      <c r="F985" s="12" t="s">
        <v>1954</v>
      </c>
      <c r="G985" s="17">
        <v>2</v>
      </c>
      <c r="H985" s="20">
        <v>853.93</v>
      </c>
      <c r="I985" s="23">
        <v>0.01</v>
      </c>
      <c r="J985" s="25">
        <v>1690.7814000000001</v>
      </c>
      <c r="K985" s="25" t="str">
        <f>VLOOKUP(C985,Table5[#All],8,0)</f>
        <v>Silver</v>
      </c>
      <c r="L985" s="13" t="str">
        <f>VLOOKUP(C985,Table5[#All],4,0)</f>
        <v>Male</v>
      </c>
      <c r="M985" s="12" t="str">
        <f>VLOOKUP(D985,Table2[#All],2,0)</f>
        <v>Women's Hair Dryer Brush</v>
      </c>
      <c r="N985" s="12" t="str">
        <f>VLOOKUP(D985,Table2[#All],3)</f>
        <v>Beauty</v>
      </c>
      <c r="O985" s="12" t="str">
        <f>VLOOKUP(D985,Table2[#All],4,0)</f>
        <v>Haircare</v>
      </c>
      <c r="P985" s="12" t="str">
        <f>VLOOKUP(D985,Table2[#All],5,0)</f>
        <v>Torres, Spencer and Potter</v>
      </c>
      <c r="Q985" s="12" t="str">
        <f>VLOOKUP(E985,Table6[#All],2,0)</f>
        <v>Bean, Jones and Park</v>
      </c>
      <c r="R985" s="12" t="str">
        <f>VLOOKUP(E985,Table6[#All],5,0)</f>
        <v>Online</v>
      </c>
      <c r="S985" s="12" t="str">
        <f>VLOOKUP(E985,Table6[#All],3,0)</f>
        <v>West</v>
      </c>
      <c r="T985" s="12" t="str">
        <f>VLOOKUP(E985,Table6[#All],4,0)</f>
        <v>Thompsonborough</v>
      </c>
    </row>
    <row r="986" spans="1:20" x14ac:dyDescent="0.3">
      <c r="A986" s="11" t="s">
        <v>2944</v>
      </c>
      <c r="B986" s="12">
        <v>45914</v>
      </c>
      <c r="C986" s="12" t="s">
        <v>2573</v>
      </c>
      <c r="D986" s="12" t="s">
        <v>1657</v>
      </c>
      <c r="E986" s="12" t="s">
        <v>1897</v>
      </c>
      <c r="F986" s="12" t="s">
        <v>1957</v>
      </c>
      <c r="G986" s="17">
        <v>4</v>
      </c>
      <c r="H986" s="20">
        <v>465.42</v>
      </c>
      <c r="I986" s="23">
        <v>0.26</v>
      </c>
      <c r="J986" s="25">
        <v>1377.6432</v>
      </c>
      <c r="K986" s="25" t="s">
        <v>50</v>
      </c>
      <c r="L986" s="13" t="s">
        <v>16</v>
      </c>
      <c r="M986" s="12" t="str">
        <f>VLOOKUP(D986,Table2[#All],2,0)</f>
        <v>Fabric Sofa Throw Blanket</v>
      </c>
      <c r="N986" s="12" t="str">
        <f>VLOOKUP(D986,Table2[#All],3)</f>
        <v>Home</v>
      </c>
      <c r="O986" s="12" t="str">
        <f>VLOOKUP(D986,Table2[#All],4,0)</f>
        <v>Decor</v>
      </c>
      <c r="P986" s="12" t="str">
        <f>VLOOKUP(D986,Table2[#All],5,0)</f>
        <v>Hoffman Group</v>
      </c>
      <c r="Q986" s="12" t="str">
        <f>VLOOKUP(E986,Table6[#All],2,0)</f>
        <v>Alexander Group</v>
      </c>
      <c r="R986" s="12" t="str">
        <f>VLOOKUP(E986,Table6[#All],5,0)</f>
        <v>Online</v>
      </c>
      <c r="S986" s="12" t="str">
        <f>VLOOKUP(E986,Table6[#All],3,0)</f>
        <v>South</v>
      </c>
      <c r="T986" s="12" t="str">
        <f>VLOOKUP(E986,Table6[#All],4,0)</f>
        <v>Port Sharon</v>
      </c>
    </row>
    <row r="987" spans="1:20" x14ac:dyDescent="0.3">
      <c r="A987" s="11" t="s">
        <v>2945</v>
      </c>
      <c r="B987" s="12">
        <v>45758</v>
      </c>
      <c r="C987" s="12" t="s">
        <v>212</v>
      </c>
      <c r="D987" s="12" t="s">
        <v>1555</v>
      </c>
      <c r="E987" s="12" t="s">
        <v>1920</v>
      </c>
      <c r="F987" s="12" t="s">
        <v>1957</v>
      </c>
      <c r="G987" s="17">
        <v>4</v>
      </c>
      <c r="H987" s="20">
        <v>880.26</v>
      </c>
      <c r="I987" s="23">
        <v>0.11</v>
      </c>
      <c r="J987" s="25">
        <v>3133.7256000000002</v>
      </c>
      <c r="K987" s="25" t="str">
        <f>VLOOKUP(C987,Table5[#All],8,0)</f>
        <v>Bronze</v>
      </c>
      <c r="L987" s="13" t="str">
        <f>VLOOKUP(C987,Table5[#All],4,0)</f>
        <v>Female</v>
      </c>
      <c r="M987" s="12" t="str">
        <f>VLOOKUP(D987,Table2[#All],2,0)</f>
        <v>Men's Graphic T-Shirt</v>
      </c>
      <c r="N987" s="12" t="str">
        <f>VLOOKUP(D987,Table2[#All],3)</f>
        <v>Clothing</v>
      </c>
      <c r="O987" s="12" t="str">
        <f>VLOOKUP(D987,Table2[#All],4,0)</f>
        <v>Tops</v>
      </c>
      <c r="P987" s="12" t="str">
        <f>VLOOKUP(D987,Table2[#All],5,0)</f>
        <v>Terry-Moore</v>
      </c>
      <c r="Q987" s="12" t="str">
        <f>VLOOKUP(E987,Table6[#All],2,0)</f>
        <v>Aguirre-Keller</v>
      </c>
      <c r="R987" s="12" t="str">
        <f>VLOOKUP(E987,Table6[#All],5,0)</f>
        <v>Online</v>
      </c>
      <c r="S987" s="12" t="str">
        <f>VLOOKUP(E987,Table6[#All],3,0)</f>
        <v>South</v>
      </c>
      <c r="T987" s="12" t="str">
        <f>VLOOKUP(E987,Table6[#All],4,0)</f>
        <v>Lake Michael</v>
      </c>
    </row>
    <row r="988" spans="1:20" x14ac:dyDescent="0.3">
      <c r="A988" s="11" t="s">
        <v>2946</v>
      </c>
      <c r="B988" s="12">
        <v>45429</v>
      </c>
      <c r="C988" s="12" t="s">
        <v>1497</v>
      </c>
      <c r="D988" s="12" t="s">
        <v>1728</v>
      </c>
      <c r="E988" s="12" t="s">
        <v>1920</v>
      </c>
      <c r="F988" s="12" t="s">
        <v>1954</v>
      </c>
      <c r="G988" s="17">
        <v>3</v>
      </c>
      <c r="H988" s="20">
        <v>461.02</v>
      </c>
      <c r="I988" s="23">
        <v>0.28999999999999998</v>
      </c>
      <c r="J988" s="25">
        <v>981.97259999999994</v>
      </c>
      <c r="K988" s="25" t="str">
        <f>VLOOKUP(C988,Table5[#All],8,0)</f>
        <v>Gold</v>
      </c>
      <c r="L988" s="13" t="str">
        <f>VLOOKUP(C988,Table5[#All],4,0)</f>
        <v>Male</v>
      </c>
      <c r="M988" s="12" t="str">
        <f>VLOOKUP(D988,Table2[#All],2,0)</f>
        <v>HDMI Cable – 2m</v>
      </c>
      <c r="N988" s="12" t="str">
        <f>VLOOKUP(D988,Table2[#All],3)</f>
        <v>Electronics</v>
      </c>
      <c r="O988" s="12" t="str">
        <f>VLOOKUP(D988,Table2[#All],4,0)</f>
        <v>Accessories</v>
      </c>
      <c r="P988" s="12" t="str">
        <f>VLOOKUP(D988,Table2[#All],5,0)</f>
        <v>Bautista, Green and Hale</v>
      </c>
      <c r="Q988" s="12" t="str">
        <f>VLOOKUP(E988,Table6[#All],2,0)</f>
        <v>Aguirre-Keller</v>
      </c>
      <c r="R988" s="12" t="str">
        <f>VLOOKUP(E988,Table6[#All],5,0)</f>
        <v>Online</v>
      </c>
      <c r="S988" s="12" t="str">
        <f>VLOOKUP(E988,Table6[#All],3,0)</f>
        <v>South</v>
      </c>
      <c r="T988" s="12" t="str">
        <f>VLOOKUP(E988,Table6[#All],4,0)</f>
        <v>Lake Michael</v>
      </c>
    </row>
    <row r="989" spans="1:20" x14ac:dyDescent="0.3">
      <c r="A989" s="11" t="s">
        <v>2947</v>
      </c>
      <c r="B989" s="12">
        <v>45578</v>
      </c>
      <c r="C989" s="12" t="s">
        <v>114</v>
      </c>
      <c r="D989" s="12" t="s">
        <v>1645</v>
      </c>
      <c r="E989" s="12" t="s">
        <v>1925</v>
      </c>
      <c r="F989" s="12" t="s">
        <v>1954</v>
      </c>
      <c r="G989" s="17">
        <v>1</v>
      </c>
      <c r="H989" s="20">
        <v>531.99</v>
      </c>
      <c r="I989" s="23">
        <v>0.17</v>
      </c>
      <c r="J989" s="25">
        <v>441.55169999999998</v>
      </c>
      <c r="K989" s="25" t="str">
        <f>VLOOKUP(C989,Table5[#All],8,0)</f>
        <v>Gold</v>
      </c>
      <c r="L989" s="13" t="str">
        <f>VLOOKUP(C989,Table5[#All],4,0)</f>
        <v>Female</v>
      </c>
      <c r="M989" s="12" t="str">
        <f>VLOOKUP(D989,Table2[#All],2,0)</f>
        <v>Women's Scarf Set</v>
      </c>
      <c r="N989" s="12" t="str">
        <f>VLOOKUP(D989,Table2[#All],3)</f>
        <v>Clothing</v>
      </c>
      <c r="O989" s="12" t="str">
        <f>VLOOKUP(D989,Table2[#All],4,0)</f>
        <v>Accessories</v>
      </c>
      <c r="P989" s="12" t="str">
        <f>VLOOKUP(D989,Table2[#All],5,0)</f>
        <v>Brown and Sons</v>
      </c>
      <c r="Q989" s="12" t="str">
        <f>VLOOKUP(E989,Table6[#All],2,0)</f>
        <v>Gardner, Humphrey and Contreras</v>
      </c>
      <c r="R989" s="12" t="str">
        <f>VLOOKUP(E989,Table6[#All],5,0)</f>
        <v>Flagship</v>
      </c>
      <c r="S989" s="12" t="str">
        <f>VLOOKUP(E989,Table6[#All],3,0)</f>
        <v>East</v>
      </c>
      <c r="T989" s="12" t="str">
        <f>VLOOKUP(E989,Table6[#All],4,0)</f>
        <v>Johnsonville</v>
      </c>
    </row>
    <row r="990" spans="1:20" x14ac:dyDescent="0.3">
      <c r="A990" s="11" t="s">
        <v>2948</v>
      </c>
      <c r="B990" s="12">
        <v>45486</v>
      </c>
      <c r="C990" s="12" t="s">
        <v>29</v>
      </c>
      <c r="D990" s="12" t="s">
        <v>1714</v>
      </c>
      <c r="E990" s="12" t="s">
        <v>1935</v>
      </c>
      <c r="F990" s="12" t="s">
        <v>1954</v>
      </c>
      <c r="G990" s="17">
        <v>2</v>
      </c>
      <c r="H990" s="20">
        <v>274.08999999999997</v>
      </c>
      <c r="I990" s="23">
        <v>0.13</v>
      </c>
      <c r="J990" s="25">
        <v>476.91660000000002</v>
      </c>
      <c r="K990" s="25" t="str">
        <f>VLOOKUP(C990,Table5[#All],8,0)</f>
        <v>Silver</v>
      </c>
      <c r="L990" s="13" t="str">
        <f>VLOOKUP(C990,Table5[#All],4,0)</f>
        <v>Female</v>
      </c>
      <c r="M990" s="12" t="str">
        <f>VLOOKUP(D990,Table2[#All],2,0)</f>
        <v>Makeup Brush Set</v>
      </c>
      <c r="N990" s="12" t="str">
        <f>VLOOKUP(D990,Table2[#All],3)</f>
        <v>Beauty</v>
      </c>
      <c r="O990" s="12" t="str">
        <f>VLOOKUP(D990,Table2[#All],4,0)</f>
        <v>Makeup</v>
      </c>
      <c r="P990" s="12" t="str">
        <f>VLOOKUP(D990,Table2[#All],5,0)</f>
        <v>Cook Inc</v>
      </c>
      <c r="Q990" s="12" t="str">
        <f>VLOOKUP(E990,Table6[#All],2,0)</f>
        <v>Holloway Ltd</v>
      </c>
      <c r="R990" s="12" t="str">
        <f>VLOOKUP(E990,Table6[#All],5,0)</f>
        <v>Flagship</v>
      </c>
      <c r="S990" s="12" t="str">
        <f>VLOOKUP(E990,Table6[#All],3,0)</f>
        <v>North</v>
      </c>
      <c r="T990" s="12" t="str">
        <f>VLOOKUP(E990,Table6[#All],4,0)</f>
        <v>Bensonhaven</v>
      </c>
    </row>
    <row r="991" spans="1:20" x14ac:dyDescent="0.3">
      <c r="A991" s="11" t="s">
        <v>2949</v>
      </c>
      <c r="B991" s="12">
        <v>45694</v>
      </c>
      <c r="C991" s="12" t="s">
        <v>1382</v>
      </c>
      <c r="D991" s="12" t="s">
        <v>1840</v>
      </c>
      <c r="E991" s="12" t="s">
        <v>1917</v>
      </c>
      <c r="F991" s="12" t="s">
        <v>1957</v>
      </c>
      <c r="G991" s="17">
        <v>1</v>
      </c>
      <c r="H991" s="20">
        <v>66.14</v>
      </c>
      <c r="I991" s="23">
        <v>0.14000000000000001</v>
      </c>
      <c r="J991" s="25">
        <v>56.880400000000002</v>
      </c>
      <c r="K991" s="25" t="str">
        <f>VLOOKUP(C991,Table5[#All],8,0)</f>
        <v>Silver</v>
      </c>
      <c r="L991" s="13" t="str">
        <f>VLOOKUP(C991,Table5[#All],4,0)</f>
        <v>Male</v>
      </c>
      <c r="M991" s="12" t="str">
        <f>VLOOKUP(D991,Table2[#All],2,0)</f>
        <v>Sports Wrist Sweatbands</v>
      </c>
      <c r="N991" s="12" t="str">
        <f>VLOOKUP(D991,Table2[#All],3)</f>
        <v>Sports</v>
      </c>
      <c r="O991" s="12" t="str">
        <f>VLOOKUP(D991,Table2[#All],4,0)</f>
        <v>Accessories</v>
      </c>
      <c r="P991" s="12" t="str">
        <f>VLOOKUP(D991,Table2[#All],5,0)</f>
        <v>Olsen-Daniels</v>
      </c>
      <c r="Q991" s="12" t="str">
        <f>VLOOKUP(E991,Table6[#All],2,0)</f>
        <v>Hill, Wagner and Ballard</v>
      </c>
      <c r="R991" s="12" t="str">
        <f>VLOOKUP(E991,Table6[#All],5,0)</f>
        <v>Online</v>
      </c>
      <c r="S991" s="12" t="str">
        <f>VLOOKUP(E991,Table6[#All],3,0)</f>
        <v>East</v>
      </c>
      <c r="T991" s="12" t="str">
        <f>VLOOKUP(E991,Table6[#All],4,0)</f>
        <v>East Davidville</v>
      </c>
    </row>
    <row r="992" spans="1:20" x14ac:dyDescent="0.3">
      <c r="A992" s="11" t="s">
        <v>2950</v>
      </c>
      <c r="B992" s="12">
        <v>45875</v>
      </c>
      <c r="C992" s="12" t="s">
        <v>285</v>
      </c>
      <c r="D992" s="12" t="s">
        <v>1628</v>
      </c>
      <c r="E992" s="12" t="s">
        <v>1914</v>
      </c>
      <c r="F992" s="12" t="s">
        <v>1957</v>
      </c>
      <c r="G992" s="17">
        <v>3</v>
      </c>
      <c r="H992" s="20">
        <v>955.82</v>
      </c>
      <c r="I992" s="23">
        <v>0.16</v>
      </c>
      <c r="J992" s="25">
        <v>2408.6664000000001</v>
      </c>
      <c r="K992" s="25" t="str">
        <f>VLOOKUP(C992,Table5[#All],8,0)</f>
        <v>Gold</v>
      </c>
      <c r="L992" s="13" t="str">
        <f>VLOOKUP(C992,Table5[#All],4,0)</f>
        <v>Male</v>
      </c>
      <c r="M992" s="12" t="str">
        <f>VLOOKUP(D992,Table2[#All],2,0)</f>
        <v>Outdoor Sports Water Bottle</v>
      </c>
      <c r="N992" s="12" t="str">
        <f>VLOOKUP(D992,Table2[#All],3)</f>
        <v>Sports</v>
      </c>
      <c r="O992" s="12" t="str">
        <f>VLOOKUP(D992,Table2[#All],4,0)</f>
        <v>Accessories</v>
      </c>
      <c r="P992" s="12" t="str">
        <f>VLOOKUP(D992,Table2[#All],5,0)</f>
        <v>Soto-Ellis</v>
      </c>
      <c r="Q992" s="12" t="str">
        <f>VLOOKUP(E992,Table6[#All],2,0)</f>
        <v>Moore, Padilla and Butler</v>
      </c>
      <c r="R992" s="12" t="str">
        <f>VLOOKUP(E992,Table6[#All],5,0)</f>
        <v>Flagship</v>
      </c>
      <c r="S992" s="12" t="str">
        <f>VLOOKUP(E992,Table6[#All],3,0)</f>
        <v>South</v>
      </c>
      <c r="T992" s="12" t="str">
        <f>VLOOKUP(E992,Table6[#All],4,0)</f>
        <v>East Johnstad</v>
      </c>
    </row>
    <row r="993" spans="1:20" x14ac:dyDescent="0.3">
      <c r="A993" s="11" t="s">
        <v>2951</v>
      </c>
      <c r="B993" s="12">
        <v>45432</v>
      </c>
      <c r="C993" s="12" t="s">
        <v>1015</v>
      </c>
      <c r="D993" s="12" t="s">
        <v>1635</v>
      </c>
      <c r="E993" s="12" t="s">
        <v>1922</v>
      </c>
      <c r="F993" s="12" t="s">
        <v>1952</v>
      </c>
      <c r="G993" s="17">
        <v>1</v>
      </c>
      <c r="H993" s="20">
        <v>904.92</v>
      </c>
      <c r="I993" s="23">
        <v>0.13</v>
      </c>
      <c r="J993" s="25">
        <v>787.28039999999999</v>
      </c>
      <c r="K993" s="25" t="str">
        <f>VLOOKUP(C993,Table5[#All],8,0)</f>
        <v>Platinum</v>
      </c>
      <c r="L993" s="13" t="str">
        <f>VLOOKUP(C993,Table5[#All],4,0)</f>
        <v>Male</v>
      </c>
      <c r="M993" s="12" t="str">
        <f>VLOOKUP(D993,Table2[#All],2,0)</f>
        <v>Carbon Fiber Tennis Racket</v>
      </c>
      <c r="N993" s="12" t="str">
        <f>VLOOKUP(D993,Table2[#All],3)</f>
        <v>Sports</v>
      </c>
      <c r="O993" s="12" t="str">
        <f>VLOOKUP(D993,Table2[#All],4,0)</f>
        <v>Equipment</v>
      </c>
      <c r="P993" s="12" t="str">
        <f>VLOOKUP(D993,Table2[#All],5,0)</f>
        <v>Flores, Pineda and Rodriguez</v>
      </c>
      <c r="Q993" s="12" t="str">
        <f>VLOOKUP(E993,Table6[#All],2,0)</f>
        <v>Thomas, Bridges and Harris</v>
      </c>
      <c r="R993" s="12" t="str">
        <f>VLOOKUP(E993,Table6[#All],5,0)</f>
        <v>Online</v>
      </c>
      <c r="S993" s="12" t="str">
        <f>VLOOKUP(E993,Table6[#All],3,0)</f>
        <v>North</v>
      </c>
      <c r="T993" s="12" t="str">
        <f>VLOOKUP(E993,Table6[#All],4,0)</f>
        <v>Sabrinatown</v>
      </c>
    </row>
    <row r="994" spans="1:20" x14ac:dyDescent="0.3">
      <c r="A994" s="11" t="s">
        <v>2952</v>
      </c>
      <c r="B994" s="12">
        <v>45575</v>
      </c>
      <c r="C994" s="12" t="s">
        <v>8</v>
      </c>
      <c r="D994" s="12" t="s">
        <v>1693</v>
      </c>
      <c r="E994" s="12" t="s">
        <v>1907</v>
      </c>
      <c r="F994" s="12" t="s">
        <v>1952</v>
      </c>
      <c r="G994" s="17">
        <v>3</v>
      </c>
      <c r="H994" s="20">
        <v>490.02</v>
      </c>
      <c r="I994" s="23">
        <v>0.26</v>
      </c>
      <c r="J994" s="25">
        <v>1087.8444</v>
      </c>
      <c r="K994" s="25" t="str">
        <f>VLOOKUP(C994,Table5[#All],8,0)</f>
        <v>Platinum</v>
      </c>
      <c r="L994" s="13" t="str">
        <f>VLOOKUP(C994,Table5[#All],4,0)</f>
        <v>Male</v>
      </c>
      <c r="M994" s="12" t="str">
        <f>VLOOKUP(D994,Table2[#All],2,0)</f>
        <v>Noise-Canceling Headphones</v>
      </c>
      <c r="N994" s="12" t="str">
        <f>VLOOKUP(D994,Table2[#All],3)</f>
        <v>Electronics</v>
      </c>
      <c r="O994" s="12" t="str">
        <f>VLOOKUP(D994,Table2[#All],4,0)</f>
        <v>Audio</v>
      </c>
      <c r="P994" s="12" t="str">
        <f>VLOOKUP(D994,Table2[#All],5,0)</f>
        <v>Taylor-Hart</v>
      </c>
      <c r="Q994" s="12" t="str">
        <f>VLOOKUP(E994,Table6[#All],2,0)</f>
        <v>Martinez-Mullins</v>
      </c>
      <c r="R994" s="12" t="str">
        <f>VLOOKUP(E994,Table6[#All],5,0)</f>
        <v>Online</v>
      </c>
      <c r="S994" s="12" t="str">
        <f>VLOOKUP(E994,Table6[#All],3,0)</f>
        <v>South</v>
      </c>
      <c r="T994" s="12" t="str">
        <f>VLOOKUP(E994,Table6[#All],4,0)</f>
        <v>Williamsfurt</v>
      </c>
    </row>
    <row r="995" spans="1:20" x14ac:dyDescent="0.3">
      <c r="A995" s="11" t="s">
        <v>2953</v>
      </c>
      <c r="B995" s="12">
        <v>45340</v>
      </c>
      <c r="C995" s="12" t="s">
        <v>1147</v>
      </c>
      <c r="D995" s="12" t="s">
        <v>1624</v>
      </c>
      <c r="E995" s="12" t="s">
        <v>1904</v>
      </c>
      <c r="F995" s="12" t="s">
        <v>1957</v>
      </c>
      <c r="G995" s="17">
        <v>2</v>
      </c>
      <c r="H995" s="20">
        <v>957.54</v>
      </c>
      <c r="I995" s="23">
        <v>0.1</v>
      </c>
      <c r="J995" s="25">
        <v>1723.5719999999999</v>
      </c>
      <c r="K995" s="25" t="str">
        <f>VLOOKUP(C995,Table5[#All],8,0)</f>
        <v>Bronze</v>
      </c>
      <c r="L995" s="13" t="str">
        <f>VLOOKUP(C995,Table5[#All],4,0)</f>
        <v>Male</v>
      </c>
      <c r="M995" s="12" t="str">
        <f>VLOOKUP(D995,Table2[#All],2,0)</f>
        <v>Knee Support Brace</v>
      </c>
      <c r="N995" s="12" t="str">
        <f>VLOOKUP(D995,Table2[#All],3)</f>
        <v>Sports</v>
      </c>
      <c r="O995" s="12" t="str">
        <f>VLOOKUP(D995,Table2[#All],4,0)</f>
        <v>Equipment</v>
      </c>
      <c r="P995" s="12" t="str">
        <f>VLOOKUP(D995,Table2[#All],5,0)</f>
        <v>May-Reese</v>
      </c>
      <c r="Q995" s="12" t="str">
        <f>VLOOKUP(E995,Table6[#All],2,0)</f>
        <v>Benson-Elliott</v>
      </c>
      <c r="R995" s="12" t="str">
        <f>VLOOKUP(E995,Table6[#All],5,0)</f>
        <v>Online</v>
      </c>
      <c r="S995" s="12" t="str">
        <f>VLOOKUP(E995,Table6[#All],3,0)</f>
        <v>East</v>
      </c>
      <c r="T995" s="12" t="str">
        <f>VLOOKUP(E995,Table6[#All],4,0)</f>
        <v>Port Josephberg</v>
      </c>
    </row>
    <row r="996" spans="1:20" x14ac:dyDescent="0.3">
      <c r="A996" s="11" t="s">
        <v>2954</v>
      </c>
      <c r="B996" s="12">
        <v>45926</v>
      </c>
      <c r="C996" s="12" t="s">
        <v>1045</v>
      </c>
      <c r="D996" s="12" t="s">
        <v>1873</v>
      </c>
      <c r="E996" s="12" t="s">
        <v>1925</v>
      </c>
      <c r="F996" s="12" t="s">
        <v>1954</v>
      </c>
      <c r="G996" s="17">
        <v>2</v>
      </c>
      <c r="H996" s="20">
        <v>314.39999999999998</v>
      </c>
      <c r="I996" s="23">
        <v>7.0000000000000007E-2</v>
      </c>
      <c r="J996" s="25">
        <v>584.78399999999988</v>
      </c>
      <c r="K996" s="25" t="str">
        <f>VLOOKUP(C996,Table5[#All],8,0)</f>
        <v>Bronze</v>
      </c>
      <c r="L996" s="13" t="str">
        <f>VLOOKUP(C996,Table5[#All],4,0)</f>
        <v>Female</v>
      </c>
      <c r="M996" s="12" t="str">
        <f>VLOOKUP(D996,Table2[#All],2,0)</f>
        <v>Stainless Steel Cookware Set</v>
      </c>
      <c r="N996" s="12" t="str">
        <f>VLOOKUP(D996,Table2[#All],3)</f>
        <v>Home</v>
      </c>
      <c r="O996" s="12" t="str">
        <f>VLOOKUP(D996,Table2[#All],4,0)</f>
        <v>Kitchen</v>
      </c>
      <c r="P996" s="12" t="str">
        <f>VLOOKUP(D996,Table2[#All],5,0)</f>
        <v>Campbell Ltd</v>
      </c>
      <c r="Q996" s="12" t="str">
        <f>VLOOKUP(E996,Table6[#All],2,0)</f>
        <v>Gardner, Humphrey and Contreras</v>
      </c>
      <c r="R996" s="12" t="str">
        <f>VLOOKUP(E996,Table6[#All],5,0)</f>
        <v>Flagship</v>
      </c>
      <c r="S996" s="12" t="str">
        <f>VLOOKUP(E996,Table6[#All],3,0)</f>
        <v>East</v>
      </c>
      <c r="T996" s="12" t="str">
        <f>VLOOKUP(E996,Table6[#All],4,0)</f>
        <v>Johnsonville</v>
      </c>
    </row>
    <row r="997" spans="1:20" x14ac:dyDescent="0.3">
      <c r="A997" s="11" t="s">
        <v>2955</v>
      </c>
      <c r="B997" s="12">
        <v>45373</v>
      </c>
      <c r="C997" s="12" t="s">
        <v>1240</v>
      </c>
      <c r="D997" s="12" t="s">
        <v>1641</v>
      </c>
      <c r="E997" s="12" t="s">
        <v>1904</v>
      </c>
      <c r="F997" s="12" t="s">
        <v>1954</v>
      </c>
      <c r="G997" s="17">
        <v>3</v>
      </c>
      <c r="H997" s="20">
        <v>480.11</v>
      </c>
      <c r="I997" s="23">
        <v>0.11</v>
      </c>
      <c r="J997" s="25">
        <v>1281.8937000000001</v>
      </c>
      <c r="K997" s="25" t="str">
        <f>VLOOKUP(C997,Table5[#All],8,0)</f>
        <v>Bronze</v>
      </c>
      <c r="L997" s="13" t="str">
        <f>VLOOKUP(C997,Table5[#All],4,0)</f>
        <v>Female</v>
      </c>
      <c r="M997" s="12" t="str">
        <f>VLOOKUP(D997,Table2[#All],2,0)</f>
        <v>Foldable Camping Chair</v>
      </c>
      <c r="N997" s="12" t="str">
        <f>VLOOKUP(D997,Table2[#All],3)</f>
        <v>Sports</v>
      </c>
      <c r="O997" s="12" t="str">
        <f>VLOOKUP(D997,Table2[#All],4,0)</f>
        <v>Outdoor</v>
      </c>
      <c r="P997" s="12" t="str">
        <f>VLOOKUP(D997,Table2[#All],5,0)</f>
        <v>Cook Ltd</v>
      </c>
      <c r="Q997" s="12" t="str">
        <f>VLOOKUP(E997,Table6[#All],2,0)</f>
        <v>Benson-Elliott</v>
      </c>
      <c r="R997" s="12" t="str">
        <f>VLOOKUP(E997,Table6[#All],5,0)</f>
        <v>Online</v>
      </c>
      <c r="S997" s="12" t="str">
        <f>VLOOKUP(E997,Table6[#All],3,0)</f>
        <v>East</v>
      </c>
      <c r="T997" s="12" t="str">
        <f>VLOOKUP(E997,Table6[#All],4,0)</f>
        <v>Port Josephberg</v>
      </c>
    </row>
    <row r="998" spans="1:20" x14ac:dyDescent="0.3">
      <c r="A998" s="11" t="s">
        <v>2956</v>
      </c>
      <c r="B998" s="12">
        <v>45579</v>
      </c>
      <c r="C998" s="12" t="s">
        <v>1222</v>
      </c>
      <c r="D998" s="12" t="s">
        <v>1718</v>
      </c>
      <c r="E998" s="12" t="s">
        <v>1904</v>
      </c>
      <c r="F998" s="12" t="s">
        <v>1952</v>
      </c>
      <c r="G998" s="17">
        <v>4</v>
      </c>
      <c r="H998" s="20">
        <v>826.55</v>
      </c>
      <c r="I998" s="23">
        <v>0.28000000000000003</v>
      </c>
      <c r="J998" s="25">
        <v>2380.4639999999999</v>
      </c>
      <c r="K998" s="25" t="str">
        <f>VLOOKUP(C998,Table5[#All],8,0)</f>
        <v>Platinum</v>
      </c>
      <c r="L998" s="13" t="str">
        <f>VLOOKUP(C998,Table5[#All],4,0)</f>
        <v>Male</v>
      </c>
      <c r="M998" s="12" t="str">
        <f>VLOOKUP(D998,Table2[#All],2,0)</f>
        <v>Car Dashboard Phone Holder</v>
      </c>
      <c r="N998" s="12" t="str">
        <f>VLOOKUP(D998,Table2[#All],3)</f>
        <v>Electronics</v>
      </c>
      <c r="O998" s="12" t="str">
        <f>VLOOKUP(D998,Table2[#All],4,0)</f>
        <v>Accessories</v>
      </c>
      <c r="P998" s="12" t="str">
        <f>VLOOKUP(D998,Table2[#All],5,0)</f>
        <v>Byrd, Stewart and Valdez</v>
      </c>
      <c r="Q998" s="12" t="str">
        <f>VLOOKUP(E998,Table6[#All],2,0)</f>
        <v>Benson-Elliott</v>
      </c>
      <c r="R998" s="12" t="str">
        <f>VLOOKUP(E998,Table6[#All],5,0)</f>
        <v>Online</v>
      </c>
      <c r="S998" s="12" t="str">
        <f>VLOOKUP(E998,Table6[#All],3,0)</f>
        <v>East</v>
      </c>
      <c r="T998" s="12" t="str">
        <f>VLOOKUP(E998,Table6[#All],4,0)</f>
        <v>Port Josephberg</v>
      </c>
    </row>
    <row r="999" spans="1:20" x14ac:dyDescent="0.3">
      <c r="A999" s="11" t="s">
        <v>2957</v>
      </c>
      <c r="B999" s="12">
        <v>45805</v>
      </c>
      <c r="C999" s="12" t="s">
        <v>632</v>
      </c>
      <c r="D999" s="12" t="s">
        <v>1651</v>
      </c>
      <c r="E999" s="12" t="s">
        <v>1894</v>
      </c>
      <c r="F999" s="12" t="s">
        <v>1954</v>
      </c>
      <c r="G999" s="17">
        <v>3</v>
      </c>
      <c r="H999" s="20">
        <v>530.16999999999996</v>
      </c>
      <c r="I999" s="23">
        <v>0.18</v>
      </c>
      <c r="J999" s="25">
        <v>1304.2182</v>
      </c>
      <c r="K999" s="25" t="str">
        <f>VLOOKUP(C999,Table5[#All],8,0)</f>
        <v>Bronze</v>
      </c>
      <c r="L999" s="13" t="str">
        <f>VLOOKUP(C999,Table5[#All],4,0)</f>
        <v>Male</v>
      </c>
      <c r="M999" s="12" t="str">
        <f>VLOOKUP(D999,Table2[#All],2,0)</f>
        <v>Decorative Floor Vase</v>
      </c>
      <c r="N999" s="12" t="str">
        <f>VLOOKUP(D999,Table2[#All],3)</f>
        <v>Home</v>
      </c>
      <c r="O999" s="12" t="str">
        <f>VLOOKUP(D999,Table2[#All],4,0)</f>
        <v>Decor</v>
      </c>
      <c r="P999" s="12" t="str">
        <f>VLOOKUP(D999,Table2[#All],5,0)</f>
        <v>Khan, Jones and Paul</v>
      </c>
      <c r="Q999" s="12" t="str">
        <f>VLOOKUP(E999,Table6[#All],2,0)</f>
        <v>Johnson-Wright</v>
      </c>
      <c r="R999" s="12" t="str">
        <f>VLOOKUP(E999,Table6[#All],5,0)</f>
        <v>Outlet</v>
      </c>
      <c r="S999" s="12" t="str">
        <f>VLOOKUP(E999,Table6[#All],3,0)</f>
        <v>North</v>
      </c>
      <c r="T999" s="12" t="str">
        <f>VLOOKUP(E999,Table6[#All],4,0)</f>
        <v>Hoodberg</v>
      </c>
    </row>
    <row r="1000" spans="1:20" x14ac:dyDescent="0.3">
      <c r="A1000" s="11" t="s">
        <v>2958</v>
      </c>
      <c r="B1000" s="12">
        <v>45522</v>
      </c>
      <c r="C1000" s="12" t="s">
        <v>1277</v>
      </c>
      <c r="D1000" s="12" t="s">
        <v>1673</v>
      </c>
      <c r="E1000" s="12" t="s">
        <v>1935</v>
      </c>
      <c r="F1000" s="12" t="s">
        <v>1957</v>
      </c>
      <c r="G1000" s="17">
        <v>3</v>
      </c>
      <c r="H1000" s="20">
        <v>336.17</v>
      </c>
      <c r="I1000" s="23">
        <v>0.04</v>
      </c>
      <c r="J1000" s="25">
        <v>968.16959999999995</v>
      </c>
      <c r="K1000" s="25" t="str">
        <f>VLOOKUP(C1000,Table5[#All],8,0)</f>
        <v>Gold</v>
      </c>
      <c r="L1000" s="13" t="str">
        <f>VLOOKUP(C1000,Table5[#All],4,0)</f>
        <v>Male</v>
      </c>
      <c r="M1000" s="12" t="str">
        <f>VLOOKUP(D1000,Table2[#All],2,0)</f>
        <v>Gaming Mechanical Keyboard</v>
      </c>
      <c r="N1000" s="12" t="str">
        <f>VLOOKUP(D1000,Table2[#All],3)</f>
        <v>Electronics</v>
      </c>
      <c r="O1000" s="12" t="str">
        <f>VLOOKUP(D1000,Table2[#All],4,0)</f>
        <v>Computer</v>
      </c>
      <c r="P1000" s="12" t="str">
        <f>VLOOKUP(D1000,Table2[#All],5,0)</f>
        <v>Lucero LLC</v>
      </c>
      <c r="Q1000" s="12" t="str">
        <f>VLOOKUP(E1000,Table6[#All],2,0)</f>
        <v>Holloway Ltd</v>
      </c>
      <c r="R1000" s="12" t="str">
        <f>VLOOKUP(E1000,Table6[#All],5,0)</f>
        <v>Flagship</v>
      </c>
      <c r="S1000" s="12" t="str">
        <f>VLOOKUP(E1000,Table6[#All],3,0)</f>
        <v>North</v>
      </c>
      <c r="T1000" s="12" t="str">
        <f>VLOOKUP(E1000,Table6[#All],4,0)</f>
        <v>Bensonhaven</v>
      </c>
    </row>
    <row r="1001" spans="1:20" x14ac:dyDescent="0.3">
      <c r="A1001" s="11" t="s">
        <v>2959</v>
      </c>
      <c r="B1001" s="12">
        <v>45304</v>
      </c>
      <c r="C1001" s="12" t="s">
        <v>1318</v>
      </c>
      <c r="D1001" s="12" t="s">
        <v>1819</v>
      </c>
      <c r="E1001" s="12" t="s">
        <v>1910</v>
      </c>
      <c r="F1001" s="12" t="s">
        <v>1954</v>
      </c>
      <c r="G1001" s="17">
        <v>4</v>
      </c>
      <c r="H1001" s="20">
        <v>22.51</v>
      </c>
      <c r="I1001" s="23">
        <v>0.27</v>
      </c>
      <c r="J1001" s="25">
        <v>65.729200000000006</v>
      </c>
      <c r="K1001" s="25" t="str">
        <f>VLOOKUP(C1001,Table5[#All],8,0)</f>
        <v>Platinum</v>
      </c>
      <c r="L1001" s="13" t="str">
        <f>VLOOKUP(C1001,Table5[#All],4,0)</f>
        <v>Female</v>
      </c>
      <c r="M1001" s="12" t="str">
        <f>VLOOKUP(D1001,Table2[#All],2,0)</f>
        <v>Badminton Racket Set</v>
      </c>
      <c r="N1001" s="12" t="str">
        <f>VLOOKUP(D1001,Table2[#All],3)</f>
        <v>Sports</v>
      </c>
      <c r="O1001" s="12" t="str">
        <f>VLOOKUP(D1001,Table2[#All],4,0)</f>
        <v>Equipment</v>
      </c>
      <c r="P1001" s="12" t="str">
        <f>VLOOKUP(D1001,Table2[#All],5,0)</f>
        <v>Robinson-Brown</v>
      </c>
      <c r="Q1001" s="12" t="str">
        <f>VLOOKUP(E1001,Table6[#All],2,0)</f>
        <v>Bean, Jones and Park</v>
      </c>
      <c r="R1001" s="12" t="str">
        <f>VLOOKUP(E1001,Table6[#All],5,0)</f>
        <v>Online</v>
      </c>
      <c r="S1001" s="12" t="str">
        <f>VLOOKUP(E1001,Table6[#All],3,0)</f>
        <v>West</v>
      </c>
      <c r="T1001" s="12" t="str">
        <f>VLOOKUP(E1001,Table6[#All],4,0)</f>
        <v>Thompsonborough</v>
      </c>
    </row>
    <row r="1002" spans="1:20" x14ac:dyDescent="0.3">
      <c r="A1002" s="11" t="s">
        <v>2960</v>
      </c>
      <c r="B1002" s="12">
        <v>45456</v>
      </c>
      <c r="C1002" s="12" t="s">
        <v>632</v>
      </c>
      <c r="D1002" s="12" t="s">
        <v>1752</v>
      </c>
      <c r="E1002" s="12" t="s">
        <v>1889</v>
      </c>
      <c r="F1002" s="12" t="s">
        <v>1952</v>
      </c>
      <c r="G1002" s="17">
        <v>2</v>
      </c>
      <c r="H1002" s="20">
        <v>909.51</v>
      </c>
      <c r="I1002" s="23">
        <v>0.27</v>
      </c>
      <c r="J1002" s="25">
        <v>1327.8846000000001</v>
      </c>
      <c r="K1002" s="25" t="str">
        <f>VLOOKUP(C1002,Table5[#All],8,0)</f>
        <v>Bronze</v>
      </c>
      <c r="L1002" s="13" t="str">
        <f>VLOOKUP(C1002,Table5[#All],4,0)</f>
        <v>Male</v>
      </c>
      <c r="M1002" s="12" t="str">
        <f>VLOOKUP(D1002,Table2[#All],2,0)</f>
        <v>Men's Hair Styling Gel</v>
      </c>
      <c r="N1002" s="12" t="str">
        <f>VLOOKUP(D1002,Table2[#All],3)</f>
        <v>Beauty</v>
      </c>
      <c r="O1002" s="12" t="str">
        <f>VLOOKUP(D1002,Table2[#All],4,0)</f>
        <v>Haircare</v>
      </c>
      <c r="P1002" s="12" t="str">
        <f>VLOOKUP(D1002,Table2[#All],5,0)</f>
        <v>Cline-Mccarthy</v>
      </c>
      <c r="Q1002" s="12" t="str">
        <f>VLOOKUP(E1002,Table6[#All],2,0)</f>
        <v>Black-Horn</v>
      </c>
      <c r="R1002" s="12" t="str">
        <f>VLOOKUP(E1002,Table6[#All],5,0)</f>
        <v>Outlet</v>
      </c>
      <c r="S1002" s="12" t="str">
        <f>VLOOKUP(E1002,Table6[#All],3,0)</f>
        <v>South</v>
      </c>
      <c r="T1002" s="12" t="str">
        <f>VLOOKUP(E1002,Table6[#All],4,0)</f>
        <v>North Nancyview</v>
      </c>
    </row>
    <row r="1003" spans="1:20" x14ac:dyDescent="0.3">
      <c r="A1003" s="11" t="s">
        <v>2961</v>
      </c>
      <c r="B1003" s="12">
        <v>45776</v>
      </c>
      <c r="C1003" s="12" t="s">
        <v>202</v>
      </c>
      <c r="D1003" s="12" t="s">
        <v>1783</v>
      </c>
      <c r="E1003" s="12" t="s">
        <v>1927</v>
      </c>
      <c r="F1003" s="12" t="s">
        <v>1954</v>
      </c>
      <c r="G1003" s="17">
        <v>4</v>
      </c>
      <c r="H1003" s="20">
        <v>593.84</v>
      </c>
      <c r="I1003" s="23">
        <v>0.24</v>
      </c>
      <c r="J1003" s="25">
        <v>1805.2736</v>
      </c>
      <c r="K1003" s="25" t="str">
        <f>VLOOKUP(C1003,Table5[#All],8,0)</f>
        <v>Bronze</v>
      </c>
      <c r="L1003" s="13" t="str">
        <f>VLOOKUP(C1003,Table5[#All],4,0)</f>
        <v>Male</v>
      </c>
      <c r="M1003" s="12" t="str">
        <f>VLOOKUP(D1003,Table2[#All],2,0)</f>
        <v>Men's Sports Shorts</v>
      </c>
      <c r="N1003" s="12" t="str">
        <f>VLOOKUP(D1003,Table2[#All],3)</f>
        <v>Clothing</v>
      </c>
      <c r="O1003" s="12" t="str">
        <f>VLOOKUP(D1003,Table2[#All],4,0)</f>
        <v>Bottoms</v>
      </c>
      <c r="P1003" s="12" t="str">
        <f>VLOOKUP(D1003,Table2[#All],5,0)</f>
        <v>Fitzpatrick Ltd</v>
      </c>
      <c r="Q1003" s="12" t="str">
        <f>VLOOKUP(E1003,Table6[#All],2,0)</f>
        <v>Mcdonald Inc</v>
      </c>
      <c r="R1003" s="12" t="str">
        <f>VLOOKUP(E1003,Table6[#All],5,0)</f>
        <v>Outlet</v>
      </c>
      <c r="S1003" s="12" t="str">
        <f>VLOOKUP(E1003,Table6[#All],3,0)</f>
        <v>South</v>
      </c>
      <c r="T1003" s="12" t="str">
        <f>VLOOKUP(E1003,Table6[#All],4,0)</f>
        <v>Christopherland</v>
      </c>
    </row>
    <row r="1004" spans="1:20" x14ac:dyDescent="0.3">
      <c r="A1004" s="11" t="s">
        <v>2962</v>
      </c>
      <c r="B1004" s="12">
        <v>45566</v>
      </c>
      <c r="C1004" s="12" t="s">
        <v>388</v>
      </c>
      <c r="D1004" s="12" t="s">
        <v>1795</v>
      </c>
      <c r="E1004" s="12" t="s">
        <v>1917</v>
      </c>
      <c r="F1004" s="12" t="s">
        <v>1957</v>
      </c>
      <c r="G1004" s="17">
        <v>3</v>
      </c>
      <c r="H1004" s="20">
        <v>909.11</v>
      </c>
      <c r="I1004" s="23">
        <v>0.23</v>
      </c>
      <c r="J1004" s="25">
        <v>2100.0441000000001</v>
      </c>
      <c r="K1004" s="25" t="str">
        <f>VLOOKUP(C1004,Table5[#All],8,0)</f>
        <v>Silver</v>
      </c>
      <c r="L1004" s="13" t="str">
        <f>VLOOKUP(C1004,Table5[#All],4,0)</f>
        <v>Male</v>
      </c>
      <c r="M1004" s="12" t="str">
        <f>VLOOKUP(D1004,Table2[#All],2,0)</f>
        <v>Shin Guards – Adult</v>
      </c>
      <c r="N1004" s="12" t="str">
        <f>VLOOKUP(D1004,Table2[#All],3)</f>
        <v>Sports</v>
      </c>
      <c r="O1004" s="12" t="str">
        <f>VLOOKUP(D1004,Table2[#All],4,0)</f>
        <v>Team Sports</v>
      </c>
      <c r="P1004" s="12" t="str">
        <f>VLOOKUP(D1004,Table2[#All],5,0)</f>
        <v>French Ltd</v>
      </c>
      <c r="Q1004" s="12" t="str">
        <f>VLOOKUP(E1004,Table6[#All],2,0)</f>
        <v>Hill, Wagner and Ballard</v>
      </c>
      <c r="R1004" s="12" t="str">
        <f>VLOOKUP(E1004,Table6[#All],5,0)</f>
        <v>Online</v>
      </c>
      <c r="S1004" s="12" t="str">
        <f>VLOOKUP(E1004,Table6[#All],3,0)</f>
        <v>East</v>
      </c>
      <c r="T1004" s="12" t="str">
        <f>VLOOKUP(E1004,Table6[#All],4,0)</f>
        <v>East Davidville</v>
      </c>
    </row>
    <row r="1005" spans="1:20" x14ac:dyDescent="0.3">
      <c r="A1005" s="11" t="s">
        <v>2963</v>
      </c>
      <c r="B1005" s="12">
        <v>45542</v>
      </c>
      <c r="C1005" s="12" t="s">
        <v>1254</v>
      </c>
      <c r="D1005" s="12" t="s">
        <v>1641</v>
      </c>
      <c r="E1005" s="12" t="s">
        <v>1885</v>
      </c>
      <c r="F1005" s="12" t="s">
        <v>1954</v>
      </c>
      <c r="G1005" s="17">
        <v>4</v>
      </c>
      <c r="H1005" s="20">
        <v>996.85</v>
      </c>
      <c r="I1005" s="23">
        <v>0.24</v>
      </c>
      <c r="J1005" s="25">
        <v>3030.424</v>
      </c>
      <c r="K1005" s="25" t="str">
        <f>VLOOKUP(C1005,Table5[#All],8,0)</f>
        <v>Bronze</v>
      </c>
      <c r="L1005" s="13" t="str">
        <f>VLOOKUP(C1005,Table5[#All],4,0)</f>
        <v>Male</v>
      </c>
      <c r="M1005" s="12" t="str">
        <f>VLOOKUP(D1005,Table2[#All],2,0)</f>
        <v>Foldable Camping Chair</v>
      </c>
      <c r="N1005" s="12" t="str">
        <f>VLOOKUP(D1005,Table2[#All],3)</f>
        <v>Sports</v>
      </c>
      <c r="O1005" s="12" t="str">
        <f>VLOOKUP(D1005,Table2[#All],4,0)</f>
        <v>Outdoor</v>
      </c>
      <c r="P1005" s="12" t="str">
        <f>VLOOKUP(D1005,Table2[#All],5,0)</f>
        <v>Cook Ltd</v>
      </c>
      <c r="Q1005" s="12" t="str">
        <f>VLOOKUP(E1005,Table6[#All],2,0)</f>
        <v>Martinez, Adkins and Johnson</v>
      </c>
      <c r="R1005" s="12" t="str">
        <f>VLOOKUP(E1005,Table6[#All],5,0)</f>
        <v>Flagship</v>
      </c>
      <c r="S1005" s="12" t="str">
        <f>VLOOKUP(E1005,Table6[#All],3,0)</f>
        <v>North</v>
      </c>
      <c r="T1005" s="12" t="str">
        <f>VLOOKUP(E1005,Table6[#All],4,0)</f>
        <v>Danielmouth</v>
      </c>
    </row>
    <row r="1006" spans="1:20" x14ac:dyDescent="0.3">
      <c r="A1006" s="11" t="s">
        <v>2964</v>
      </c>
      <c r="B1006" s="12">
        <v>45834</v>
      </c>
      <c r="C1006" s="12" t="s">
        <v>958</v>
      </c>
      <c r="D1006" s="12" t="s">
        <v>1550</v>
      </c>
      <c r="E1006" s="12" t="s">
        <v>1935</v>
      </c>
      <c r="F1006" s="12" t="s">
        <v>1957</v>
      </c>
      <c r="G1006" s="17">
        <v>1</v>
      </c>
      <c r="H1006" s="20">
        <v>522.69000000000005</v>
      </c>
      <c r="I1006" s="23">
        <v>0.06</v>
      </c>
      <c r="J1006" s="25">
        <v>491.32860000000011</v>
      </c>
      <c r="K1006" s="25" t="str">
        <f>VLOOKUP(C1006,Table5[#All],8,0)</f>
        <v>Silver</v>
      </c>
      <c r="L1006" s="13" t="str">
        <f>VLOOKUP(C1006,Table5[#All],4,0)</f>
        <v>Male</v>
      </c>
      <c r="M1006" s="12" t="str">
        <f>VLOOKUP(D1006,Table2[#All],2,0)</f>
        <v>Brother Laser Printer</v>
      </c>
      <c r="N1006" s="12" t="s">
        <v>1552</v>
      </c>
      <c r="O1006" s="12" t="str">
        <f>VLOOKUP(D1006,Table2[#All],4,0)</f>
        <v>Computer</v>
      </c>
      <c r="P1006" s="12" t="str">
        <f>VLOOKUP(D1006,Table2[#All],5,0)</f>
        <v>Hunt Inc</v>
      </c>
      <c r="Q1006" s="12" t="str">
        <f>VLOOKUP(E1006,Table6[#All],2,0)</f>
        <v>Holloway Ltd</v>
      </c>
      <c r="R1006" s="12" t="str">
        <f>VLOOKUP(E1006,Table6[#All],5,0)</f>
        <v>Flagship</v>
      </c>
      <c r="S1006" s="12" t="str">
        <f>VLOOKUP(E1006,Table6[#All],3,0)</f>
        <v>North</v>
      </c>
      <c r="T1006" s="12" t="str">
        <f>VLOOKUP(E1006,Table6[#All],4,0)</f>
        <v>Bensonhaven</v>
      </c>
    </row>
    <row r="1007" spans="1:20" x14ac:dyDescent="0.3">
      <c r="A1007" s="11" t="s">
        <v>2965</v>
      </c>
      <c r="B1007" s="12">
        <v>45405</v>
      </c>
      <c r="C1007" s="12" t="s">
        <v>644</v>
      </c>
      <c r="D1007" s="12" t="s">
        <v>1737</v>
      </c>
      <c r="E1007" s="12" t="s">
        <v>1894</v>
      </c>
      <c r="F1007" s="12" t="s">
        <v>1954</v>
      </c>
      <c r="G1007" s="17">
        <v>3</v>
      </c>
      <c r="H1007" s="20">
        <v>261.05</v>
      </c>
      <c r="I1007" s="23">
        <v>0.12</v>
      </c>
      <c r="J1007" s="25">
        <v>689.17200000000014</v>
      </c>
      <c r="K1007" s="25" t="str">
        <f>VLOOKUP(C1007,Table5[#All],8,0)</f>
        <v>Gold</v>
      </c>
      <c r="L1007" s="13" t="str">
        <f>VLOOKUP(C1007,Table5[#All],4,0)</f>
        <v>Male</v>
      </c>
      <c r="M1007" s="12" t="str">
        <f>VLOOKUP(D1007,Table2[#All],2,0)</f>
        <v>Sports Stopwatch Pro</v>
      </c>
      <c r="N1007" s="12" t="str">
        <f>VLOOKUP(D1007,Table2[#All],3)</f>
        <v>Sports</v>
      </c>
      <c r="O1007" s="12" t="str">
        <f>VLOOKUP(D1007,Table2[#All],4,0)</f>
        <v>Accessories</v>
      </c>
      <c r="P1007" s="12" t="str">
        <f>VLOOKUP(D1007,Table2[#All],5,0)</f>
        <v>Thompson-French</v>
      </c>
      <c r="Q1007" s="12" t="str">
        <f>VLOOKUP(E1007,Table6[#All],2,0)</f>
        <v>Johnson-Wright</v>
      </c>
      <c r="R1007" s="12" t="str">
        <f>VLOOKUP(E1007,Table6[#All],5,0)</f>
        <v>Outlet</v>
      </c>
      <c r="S1007" s="12" t="str">
        <f>VLOOKUP(E1007,Table6[#All],3,0)</f>
        <v>North</v>
      </c>
      <c r="T1007" s="12" t="str">
        <f>VLOOKUP(E1007,Table6[#All],4,0)</f>
        <v>Hoodberg</v>
      </c>
    </row>
    <row r="1008" spans="1:20" x14ac:dyDescent="0.3">
      <c r="A1008" s="11" t="s">
        <v>2966</v>
      </c>
      <c r="B1008" s="12">
        <v>45918</v>
      </c>
      <c r="C1008" s="12" t="s">
        <v>318</v>
      </c>
      <c r="D1008" s="12" t="s">
        <v>1638</v>
      </c>
      <c r="E1008" s="12" t="s">
        <v>1935</v>
      </c>
      <c r="F1008" s="12" t="s">
        <v>1957</v>
      </c>
      <c r="G1008" s="17">
        <v>3</v>
      </c>
      <c r="H1008" s="20">
        <v>644.73</v>
      </c>
      <c r="I1008" s="23">
        <v>0.01</v>
      </c>
      <c r="J1008" s="25">
        <v>1914.8480999999999</v>
      </c>
      <c r="K1008" s="25" t="str">
        <f>VLOOKUP(C1008,Table5[#All],8,0)</f>
        <v>Bronze</v>
      </c>
      <c r="L1008" s="13" t="str">
        <f>VLOOKUP(C1008,Table5[#All],4,0)</f>
        <v>Female</v>
      </c>
      <c r="M1008" s="12" t="str">
        <f>VLOOKUP(D1008,Table2[#All],2,0)</f>
        <v>Men's Formal Shirt</v>
      </c>
      <c r="N1008" s="12" t="str">
        <f>VLOOKUP(D1008,Table2[#All],3)</f>
        <v>Clothing</v>
      </c>
      <c r="O1008" s="12" t="str">
        <f>VLOOKUP(D1008,Table2[#All],4,0)</f>
        <v>Tops</v>
      </c>
      <c r="P1008" s="12" t="str">
        <f>VLOOKUP(D1008,Table2[#All],5,0)</f>
        <v>Moon, Mora and Santos</v>
      </c>
      <c r="Q1008" s="12" t="str">
        <f>VLOOKUP(E1008,Table6[#All],2,0)</f>
        <v>Holloway Ltd</v>
      </c>
      <c r="R1008" s="12" t="str">
        <f>VLOOKUP(E1008,Table6[#All],5,0)</f>
        <v>Flagship</v>
      </c>
      <c r="S1008" s="12" t="str">
        <f>VLOOKUP(E1008,Table6[#All],3,0)</f>
        <v>North</v>
      </c>
      <c r="T1008" s="12" t="str">
        <f>VLOOKUP(E1008,Table6[#All],4,0)</f>
        <v>Bensonhaven</v>
      </c>
    </row>
    <row r="1009" spans="1:20" x14ac:dyDescent="0.3">
      <c r="A1009" s="11" t="s">
        <v>2967</v>
      </c>
      <c r="B1009" s="12">
        <v>45217</v>
      </c>
      <c r="C1009" s="12" t="s">
        <v>655</v>
      </c>
      <c r="D1009" s="12" t="s">
        <v>1801</v>
      </c>
      <c r="E1009" s="12" t="s">
        <v>1889</v>
      </c>
      <c r="F1009" s="12" t="s">
        <v>1954</v>
      </c>
      <c r="G1009" s="17">
        <v>2</v>
      </c>
      <c r="H1009" s="20">
        <v>541.52</v>
      </c>
      <c r="I1009" s="23">
        <v>0.26</v>
      </c>
      <c r="J1009" s="25">
        <v>801.44959999999992</v>
      </c>
      <c r="K1009" s="25" t="str">
        <f>VLOOKUP(C1009,Table5[#All],8,0)</f>
        <v>Bronze</v>
      </c>
      <c r="L1009" s="13" t="str">
        <f>VLOOKUP(C1009,Table5[#All],4,0)</f>
        <v>Male</v>
      </c>
      <c r="M1009" s="12" t="str">
        <f>VLOOKUP(D1009,Table2[#All],2,0)</f>
        <v>Women's Ankle Boots</v>
      </c>
      <c r="N1009" s="12" t="str">
        <f>VLOOKUP(D1009,Table2[#All],3)</f>
        <v>Clothing</v>
      </c>
      <c r="O1009" s="12" t="str">
        <f>VLOOKUP(D1009,Table2[#All],4,0)</f>
        <v>Footwear</v>
      </c>
      <c r="P1009" s="12" t="str">
        <f>VLOOKUP(D1009,Table2[#All],5,0)</f>
        <v>Poole PLC</v>
      </c>
      <c r="Q1009" s="12" t="str">
        <f>VLOOKUP(E1009,Table6[#All],2,0)</f>
        <v>Black-Horn</v>
      </c>
      <c r="R1009" s="12" t="str">
        <f>VLOOKUP(E1009,Table6[#All],5,0)</f>
        <v>Outlet</v>
      </c>
      <c r="S1009" s="12" t="str">
        <f>VLOOKUP(E1009,Table6[#All],3,0)</f>
        <v>South</v>
      </c>
      <c r="T1009" s="12" t="str">
        <f>VLOOKUP(E1009,Table6[#All],4,0)</f>
        <v>North Nancyview</v>
      </c>
    </row>
    <row r="1010" spans="1:20" x14ac:dyDescent="0.3">
      <c r="A1010" s="11" t="s">
        <v>2968</v>
      </c>
      <c r="B1010" s="12">
        <v>45259</v>
      </c>
      <c r="C1010" s="12" t="s">
        <v>1333</v>
      </c>
      <c r="D1010" s="12" t="s">
        <v>1764</v>
      </c>
      <c r="E1010" s="12" t="s">
        <v>1917</v>
      </c>
      <c r="F1010" s="12" t="s">
        <v>1954</v>
      </c>
      <c r="G1010" s="17">
        <v>1</v>
      </c>
      <c r="H1010" s="20">
        <v>395.18</v>
      </c>
      <c r="I1010" s="23">
        <v>0.09</v>
      </c>
      <c r="J1010" s="25">
        <v>359.61380000000003</v>
      </c>
      <c r="K1010" s="25" t="str">
        <f>VLOOKUP(C1010,Table5[#All],8,0)</f>
        <v>Platinum</v>
      </c>
      <c r="L1010" s="13" t="str">
        <f>VLOOKUP(C1010,Table5[#All],4,0)</f>
        <v>Male</v>
      </c>
      <c r="M1010" s="12" t="str">
        <f>VLOOKUP(D1010,Table2[#All],2,0)</f>
        <v>Organic Sunscreen Lotion</v>
      </c>
      <c r="N1010" s="12" t="str">
        <f>VLOOKUP(D1010,Table2[#All],3)</f>
        <v>Beauty</v>
      </c>
      <c r="O1010" s="12" t="str">
        <f>VLOOKUP(D1010,Table2[#All],4,0)</f>
        <v>Skincare</v>
      </c>
      <c r="P1010" s="12" t="str">
        <f>VLOOKUP(D1010,Table2[#All],5,0)</f>
        <v>Anderson-Riley</v>
      </c>
      <c r="Q1010" s="12" t="str">
        <f>VLOOKUP(E1010,Table6[#All],2,0)</f>
        <v>Hill, Wagner and Ballard</v>
      </c>
      <c r="R1010" s="12" t="str">
        <f>VLOOKUP(E1010,Table6[#All],5,0)</f>
        <v>Online</v>
      </c>
      <c r="S1010" s="12" t="str">
        <f>VLOOKUP(E1010,Table6[#All],3,0)</f>
        <v>East</v>
      </c>
      <c r="T1010" s="12" t="str">
        <f>VLOOKUP(E1010,Table6[#All],4,0)</f>
        <v>East Davidville</v>
      </c>
    </row>
    <row r="1011" spans="1:20" x14ac:dyDescent="0.3">
      <c r="A1011" s="11" t="s">
        <v>2969</v>
      </c>
      <c r="B1011" s="12">
        <v>45740</v>
      </c>
      <c r="C1011" s="12" t="s">
        <v>360</v>
      </c>
      <c r="D1011" s="12" t="s">
        <v>1584</v>
      </c>
      <c r="E1011" s="12" t="s">
        <v>1910</v>
      </c>
      <c r="F1011" s="12" t="s">
        <v>1952</v>
      </c>
      <c r="G1011" s="17">
        <v>4</v>
      </c>
      <c r="H1011" s="20">
        <v>56.37</v>
      </c>
      <c r="I1011" s="23">
        <v>0.17</v>
      </c>
      <c r="J1011" s="25">
        <v>187.14840000000001</v>
      </c>
      <c r="K1011" s="25" t="str">
        <f>VLOOKUP(C1011,Table5[#All],8,0)</f>
        <v>Platinum</v>
      </c>
      <c r="L1011" s="13" t="str">
        <f>VLOOKUP(C1011,Table5[#All],4,0)</f>
        <v>Female</v>
      </c>
      <c r="M1011" s="12" t="str">
        <f>VLOOKUP(D1011,Table2[#All],2,0)</f>
        <v>Wireless Bluetooth Earbuds</v>
      </c>
      <c r="N1011" s="12" t="str">
        <f>VLOOKUP(D1011,Table2[#All],3)</f>
        <v>Home</v>
      </c>
      <c r="O1011" s="12" t="str">
        <f>VLOOKUP(D1011,Table2[#All],4,0)</f>
        <v>Audio</v>
      </c>
      <c r="P1011" s="12" t="str">
        <f>VLOOKUP(D1011,Table2[#All],5,0)</f>
        <v>Perez-Johnston</v>
      </c>
      <c r="Q1011" s="12" t="str">
        <f>VLOOKUP(E1011,Table6[#All],2,0)</f>
        <v>Bean, Jones and Park</v>
      </c>
      <c r="R1011" s="12" t="str">
        <f>VLOOKUP(E1011,Table6[#All],5,0)</f>
        <v>Online</v>
      </c>
      <c r="S1011" s="12" t="str">
        <f>VLOOKUP(E1011,Table6[#All],3,0)</f>
        <v>West</v>
      </c>
      <c r="T1011" s="12" t="str">
        <f>VLOOKUP(E1011,Table6[#All],4,0)</f>
        <v>Thompsonborough</v>
      </c>
    </row>
    <row r="1012" spans="1:20" x14ac:dyDescent="0.3">
      <c r="A1012" s="11" t="s">
        <v>2970</v>
      </c>
      <c r="B1012" s="12">
        <v>45908</v>
      </c>
      <c r="C1012" s="12" t="s">
        <v>688</v>
      </c>
      <c r="D1012" s="12" t="s">
        <v>1813</v>
      </c>
      <c r="E1012" s="12" t="s">
        <v>1914</v>
      </c>
      <c r="F1012" s="12" t="s">
        <v>1957</v>
      </c>
      <c r="G1012" s="17">
        <v>4</v>
      </c>
      <c r="H1012" s="20">
        <v>202.59</v>
      </c>
      <c r="I1012" s="23">
        <v>0.06</v>
      </c>
      <c r="J1012" s="25">
        <v>761.73839999999996</v>
      </c>
      <c r="K1012" s="25" t="str">
        <f>VLOOKUP(C1012,Table5[#All],8,0)</f>
        <v>Platinum</v>
      </c>
      <c r="L1012" s="13" t="str">
        <f>VLOOKUP(C1012,Table5[#All],4,0)</f>
        <v>Female</v>
      </c>
      <c r="M1012" s="12" t="str">
        <f>VLOOKUP(D1012,Table2[#All],2,0)</f>
        <v>Decorative Lamp Shade</v>
      </c>
      <c r="N1012" s="12" t="str">
        <f>VLOOKUP(D1012,Table2[#All],3)</f>
        <v>Home</v>
      </c>
      <c r="O1012" s="12" t="str">
        <f>VLOOKUP(D1012,Table2[#All],4,0)</f>
        <v>Lighting</v>
      </c>
      <c r="P1012" s="12" t="str">
        <f>VLOOKUP(D1012,Table2[#All],5,0)</f>
        <v>Ramirez-Hanson</v>
      </c>
      <c r="Q1012" s="12" t="str">
        <f>VLOOKUP(E1012,Table6[#All],2,0)</f>
        <v>Moore, Padilla and Butler</v>
      </c>
      <c r="R1012" s="12" t="str">
        <f>VLOOKUP(E1012,Table6[#All],5,0)</f>
        <v>Flagship</v>
      </c>
      <c r="S1012" s="12" t="str">
        <f>VLOOKUP(E1012,Table6[#All],3,0)</f>
        <v>South</v>
      </c>
      <c r="T1012" s="12" t="str">
        <f>VLOOKUP(E1012,Table6[#All],4,0)</f>
        <v>East Johnstad</v>
      </c>
    </row>
    <row r="1013" spans="1:20" x14ac:dyDescent="0.3">
      <c r="A1013" s="11" t="s">
        <v>2971</v>
      </c>
      <c r="B1013" s="12">
        <v>45601</v>
      </c>
      <c r="C1013" s="12" t="s">
        <v>29</v>
      </c>
      <c r="D1013" s="12" t="s">
        <v>1819</v>
      </c>
      <c r="E1013" s="12" t="s">
        <v>1901</v>
      </c>
      <c r="F1013" s="12" t="s">
        <v>1954</v>
      </c>
      <c r="G1013" s="17">
        <v>2</v>
      </c>
      <c r="H1013" s="20">
        <v>358.36</v>
      </c>
      <c r="I1013" s="23">
        <v>0.05</v>
      </c>
      <c r="J1013" s="25">
        <v>680.88400000000001</v>
      </c>
      <c r="K1013" s="25" t="str">
        <f>VLOOKUP(C1013,Table5[#All],8,0)</f>
        <v>Silver</v>
      </c>
      <c r="L1013" s="13" t="str">
        <f>VLOOKUP(C1013,Table5[#All],4,0)</f>
        <v>Female</v>
      </c>
      <c r="M1013" s="12" t="str">
        <f>VLOOKUP(D1013,Table2[#All],2,0)</f>
        <v>Badminton Racket Set</v>
      </c>
      <c r="N1013" s="12" t="str">
        <f>VLOOKUP(D1013,Table2[#All],3)</f>
        <v>Sports</v>
      </c>
      <c r="O1013" s="12" t="str">
        <f>VLOOKUP(D1013,Table2[#All],4,0)</f>
        <v>Equipment</v>
      </c>
      <c r="P1013" s="12" t="str">
        <f>VLOOKUP(D1013,Table2[#All],5,0)</f>
        <v>Robinson-Brown</v>
      </c>
      <c r="Q1013" s="12" t="str">
        <f>VLOOKUP(E1013,Table6[#All],2,0)</f>
        <v>Gray Ltd</v>
      </c>
      <c r="R1013" s="12" t="str">
        <f>VLOOKUP(E1013,Table6[#All],5,0)</f>
        <v>Outlet</v>
      </c>
      <c r="S1013" s="12" t="str">
        <f>VLOOKUP(E1013,Table6[#All],3,0)</f>
        <v>North</v>
      </c>
      <c r="T1013" s="12" t="str">
        <f>VLOOKUP(E1013,Table6[#All],4,0)</f>
        <v>New Michaelchester</v>
      </c>
    </row>
    <row r="1014" spans="1:20" x14ac:dyDescent="0.3">
      <c r="A1014" s="11" t="s">
        <v>2972</v>
      </c>
      <c r="B1014" s="12">
        <v>45535</v>
      </c>
      <c r="C1014" s="12" t="s">
        <v>268</v>
      </c>
      <c r="D1014" s="12" t="s">
        <v>1682</v>
      </c>
      <c r="E1014" s="12" t="s">
        <v>1938</v>
      </c>
      <c r="F1014" s="12" t="s">
        <v>1957</v>
      </c>
      <c r="G1014" s="17">
        <v>4</v>
      </c>
      <c r="H1014" s="20">
        <v>85.62</v>
      </c>
      <c r="I1014" s="23">
        <v>0.28000000000000003</v>
      </c>
      <c r="J1014" s="25">
        <v>246.5856</v>
      </c>
      <c r="K1014" s="25" t="str">
        <f>VLOOKUP(C1014,Table5[#All],8,0)</f>
        <v>Gold</v>
      </c>
      <c r="L1014" s="13" t="str">
        <f>VLOOKUP(C1014,Table5[#All],4,0)</f>
        <v>Female</v>
      </c>
      <c r="M1014" s="12" t="str">
        <f>VLOOKUP(D1014,Table2[#All],2,0)</f>
        <v>Men's Casual Sneakers</v>
      </c>
      <c r="N1014" s="12" t="str">
        <f>VLOOKUP(D1014,Table2[#All],3)</f>
        <v>Clothing</v>
      </c>
      <c r="O1014" s="12" t="str">
        <f>VLOOKUP(D1014,Table2[#All],4,0)</f>
        <v>Footwear</v>
      </c>
      <c r="P1014" s="12" t="str">
        <f>VLOOKUP(D1014,Table2[#All],5,0)</f>
        <v>Hogan-Lee</v>
      </c>
      <c r="Q1014" s="12" t="str">
        <f>VLOOKUP(E1014,Table6[#All],2,0)</f>
        <v>Guerrero-Schmitt</v>
      </c>
      <c r="R1014" s="12" t="str">
        <f>VLOOKUP(E1014,Table6[#All],5,0)</f>
        <v>Flagship</v>
      </c>
      <c r="S1014" s="12" t="str">
        <f>VLOOKUP(E1014,Table6[#All],3,0)</f>
        <v>East</v>
      </c>
      <c r="T1014" s="12" t="str">
        <f>VLOOKUP(E1014,Table6[#All],4,0)</f>
        <v>East Stevechester</v>
      </c>
    </row>
    <row r="1015" spans="1:20" x14ac:dyDescent="0.3">
      <c r="A1015" s="11" t="s">
        <v>2973</v>
      </c>
      <c r="B1015" s="12">
        <v>45459</v>
      </c>
      <c r="C1015" s="12" t="s">
        <v>617</v>
      </c>
      <c r="D1015" s="12" t="s">
        <v>1579</v>
      </c>
      <c r="E1015" s="12" t="s">
        <v>1935</v>
      </c>
      <c r="F1015" s="12" t="s">
        <v>1954</v>
      </c>
      <c r="G1015" s="17">
        <v>4</v>
      </c>
      <c r="H1015" s="20">
        <v>929.26</v>
      </c>
      <c r="I1015" s="23">
        <v>0.23</v>
      </c>
      <c r="J1015" s="25">
        <v>2862.1208000000001</v>
      </c>
      <c r="K1015" s="25" t="str">
        <f>VLOOKUP(C1015,Table5[#All],8,0)</f>
        <v>Platinum</v>
      </c>
      <c r="L1015" s="13" t="str">
        <f>VLOOKUP(C1015,Table5[#All],4,0)</f>
        <v>Female</v>
      </c>
      <c r="M1015" s="12" t="str">
        <f>VLOOKUP(D1015,Table2[#All],2,0)</f>
        <v>LED Table Lamp</v>
      </c>
      <c r="N1015" s="12" t="str">
        <f>VLOOKUP(D1015,Table2[#All],3)</f>
        <v>Clothing</v>
      </c>
      <c r="O1015" s="12" t="str">
        <f>VLOOKUP(D1015,Table2[#All],4,0)</f>
        <v>Lighting</v>
      </c>
      <c r="P1015" s="12" t="str">
        <f>VLOOKUP(D1015,Table2[#All],5,0)</f>
        <v>Harrell LLC</v>
      </c>
      <c r="Q1015" s="12" t="str">
        <f>VLOOKUP(E1015,Table6[#All],2,0)</f>
        <v>Holloway Ltd</v>
      </c>
      <c r="R1015" s="12" t="str">
        <f>VLOOKUP(E1015,Table6[#All],5,0)</f>
        <v>Flagship</v>
      </c>
      <c r="S1015" s="12" t="str">
        <f>VLOOKUP(E1015,Table6[#All],3,0)</f>
        <v>North</v>
      </c>
      <c r="T1015" s="12" t="str">
        <f>VLOOKUP(E1015,Table6[#All],4,0)</f>
        <v>Bensonhaven</v>
      </c>
    </row>
    <row r="1016" spans="1:20" x14ac:dyDescent="0.3">
      <c r="A1016" s="11" t="s">
        <v>2974</v>
      </c>
      <c r="B1016" s="12">
        <v>45681</v>
      </c>
      <c r="C1016" s="12" t="s">
        <v>985</v>
      </c>
      <c r="D1016" s="12" t="s">
        <v>1755</v>
      </c>
      <c r="E1016" s="12" t="s">
        <v>1925</v>
      </c>
      <c r="F1016" s="12" t="s">
        <v>1957</v>
      </c>
      <c r="G1016" s="17">
        <v>2</v>
      </c>
      <c r="H1016" s="20">
        <v>92.64</v>
      </c>
      <c r="I1016" s="23">
        <v>0.14000000000000001</v>
      </c>
      <c r="J1016" s="25">
        <v>159.3408</v>
      </c>
      <c r="K1016" s="25" t="str">
        <f>VLOOKUP(C1016,Table5[#All],8,0)</f>
        <v>Bronze</v>
      </c>
      <c r="L1016" s="13" t="str">
        <f>VLOOKUP(C1016,Table5[#All],4,0)</f>
        <v>Female</v>
      </c>
      <c r="M1016" s="12" t="str">
        <f>VLOOKUP(D1016,Table2[#All],2,0)</f>
        <v>Luxury Perfume Spray</v>
      </c>
      <c r="N1016" s="12" t="str">
        <f>VLOOKUP(D1016,Table2[#All],3)</f>
        <v>Beauty</v>
      </c>
      <c r="O1016" s="12" t="str">
        <f>VLOOKUP(D1016,Table2[#All],4,0)</f>
        <v>Fragrance</v>
      </c>
      <c r="P1016" s="12" t="str">
        <f>VLOOKUP(D1016,Table2[#All],5,0)</f>
        <v>Gibson, Green and Lopez</v>
      </c>
      <c r="Q1016" s="12" t="str">
        <f>VLOOKUP(E1016,Table6[#All],2,0)</f>
        <v>Gardner, Humphrey and Contreras</v>
      </c>
      <c r="R1016" s="12" t="str">
        <f>VLOOKUP(E1016,Table6[#All],5,0)</f>
        <v>Flagship</v>
      </c>
      <c r="S1016" s="12" t="str">
        <f>VLOOKUP(E1016,Table6[#All],3,0)</f>
        <v>East</v>
      </c>
      <c r="T1016" s="12" t="str">
        <f>VLOOKUP(E1016,Table6[#All],4,0)</f>
        <v>Johnsonville</v>
      </c>
    </row>
    <row r="1017" spans="1:20" x14ac:dyDescent="0.3">
      <c r="A1017" s="11" t="s">
        <v>2975</v>
      </c>
      <c r="B1017" s="12">
        <v>45725</v>
      </c>
      <c r="C1017" s="12" t="s">
        <v>804</v>
      </c>
      <c r="D1017" s="12" t="s">
        <v>1761</v>
      </c>
      <c r="E1017" s="12" t="s">
        <v>1897</v>
      </c>
      <c r="F1017" s="12" t="s">
        <v>1957</v>
      </c>
      <c r="G1017" s="17">
        <v>4</v>
      </c>
      <c r="H1017" s="20">
        <v>139.05000000000001</v>
      </c>
      <c r="I1017" s="23">
        <v>0.28999999999999998</v>
      </c>
      <c r="J1017" s="25">
        <v>394.90199999999999</v>
      </c>
      <c r="K1017" s="25" t="str">
        <f>VLOOKUP(C1017,Table5[#All],8,0)</f>
        <v>Gold</v>
      </c>
      <c r="L1017" s="13" t="str">
        <f>VLOOKUP(C1017,Table5[#All],4,0)</f>
        <v>Male</v>
      </c>
      <c r="M1017" s="12" t="str">
        <f>VLOOKUP(D1017,Table2[#All],2,0)</f>
        <v>Laptop Cooling Pad</v>
      </c>
      <c r="N1017" s="12" t="str">
        <f>VLOOKUP(D1017,Table2[#All],3)</f>
        <v>Electronics</v>
      </c>
      <c r="O1017" s="12" t="str">
        <f>VLOOKUP(D1017,Table2[#All],4,0)</f>
        <v>Computer</v>
      </c>
      <c r="P1017" s="12" t="str">
        <f>VLOOKUP(D1017,Table2[#All],5,0)</f>
        <v>Murray, Gould and Ware</v>
      </c>
      <c r="Q1017" s="12" t="str">
        <f>VLOOKUP(E1017,Table6[#All],2,0)</f>
        <v>Alexander Group</v>
      </c>
      <c r="R1017" s="12" t="str">
        <f>VLOOKUP(E1017,Table6[#All],5,0)</f>
        <v>Online</v>
      </c>
      <c r="S1017" s="12" t="str">
        <f>VLOOKUP(E1017,Table6[#All],3,0)</f>
        <v>South</v>
      </c>
      <c r="T1017" s="12" t="str">
        <f>VLOOKUP(E1017,Table6[#All],4,0)</f>
        <v>Port Sharon</v>
      </c>
    </row>
    <row r="1018" spans="1:20" x14ac:dyDescent="0.3">
      <c r="A1018" s="11" t="s">
        <v>2976</v>
      </c>
      <c r="B1018" s="12">
        <v>45461</v>
      </c>
      <c r="C1018" s="12" t="s">
        <v>481</v>
      </c>
      <c r="D1018" s="12" t="s">
        <v>1734</v>
      </c>
      <c r="E1018" s="12" t="s">
        <v>1897</v>
      </c>
      <c r="F1018" s="12" t="s">
        <v>1957</v>
      </c>
      <c r="G1018" s="17">
        <v>3</v>
      </c>
      <c r="H1018" s="20">
        <v>155.87</v>
      </c>
      <c r="I1018" s="23">
        <v>0.03</v>
      </c>
      <c r="J1018" s="25">
        <v>453.58170000000001</v>
      </c>
      <c r="K1018" s="25" t="str">
        <f>VLOOKUP(C1018,Table5[#All],8,0)</f>
        <v>Gold</v>
      </c>
      <c r="L1018" s="13" t="str">
        <f>VLOOKUP(C1018,Table5[#All],4,0)</f>
        <v>Female</v>
      </c>
      <c r="M1018" s="12" t="str">
        <f>VLOOKUP(D1018,Table2[#All],2,0)</f>
        <v>Men's Track Pants</v>
      </c>
      <c r="N1018" s="12" t="str">
        <f>VLOOKUP(D1018,Table2[#All],3)</f>
        <v>Clothing</v>
      </c>
      <c r="O1018" s="12" t="str">
        <f>VLOOKUP(D1018,Table2[#All],4,0)</f>
        <v>Bottoms</v>
      </c>
      <c r="P1018" s="12" t="str">
        <f>VLOOKUP(D1018,Table2[#All],5,0)</f>
        <v>Hamilton, Woods and Walker</v>
      </c>
      <c r="Q1018" s="12" t="str">
        <f>VLOOKUP(E1018,Table6[#All],2,0)</f>
        <v>Alexander Group</v>
      </c>
      <c r="R1018" s="12" t="str">
        <f>VLOOKUP(E1018,Table6[#All],5,0)</f>
        <v>Online</v>
      </c>
      <c r="S1018" s="12" t="str">
        <f>VLOOKUP(E1018,Table6[#All],3,0)</f>
        <v>South</v>
      </c>
      <c r="T1018" s="12" t="str">
        <f>VLOOKUP(E1018,Table6[#All],4,0)</f>
        <v>Port Sharon</v>
      </c>
    </row>
    <row r="1019" spans="1:20" x14ac:dyDescent="0.3">
      <c r="A1019" s="11" t="s">
        <v>2977</v>
      </c>
      <c r="B1019" s="12">
        <v>45837</v>
      </c>
      <c r="C1019" s="12" t="s">
        <v>1379</v>
      </c>
      <c r="D1019" s="12" t="s">
        <v>1673</v>
      </c>
      <c r="E1019" s="12" t="s">
        <v>1932</v>
      </c>
      <c r="F1019" s="12" t="s">
        <v>1957</v>
      </c>
      <c r="G1019" s="17">
        <v>4</v>
      </c>
      <c r="H1019" s="20">
        <v>115.42</v>
      </c>
      <c r="I1019" s="23">
        <v>0.03</v>
      </c>
      <c r="J1019" s="25">
        <v>447.82960000000003</v>
      </c>
      <c r="K1019" s="25" t="str">
        <f>VLOOKUP(C1019,Table5[#All],8,0)</f>
        <v>Bronze</v>
      </c>
      <c r="L1019" s="13" t="str">
        <f>VLOOKUP(C1019,Table5[#All],4,0)</f>
        <v>Female</v>
      </c>
      <c r="M1019" s="12" t="str">
        <f>VLOOKUP(D1019,Table2[#All],2,0)</f>
        <v>Gaming Mechanical Keyboard</v>
      </c>
      <c r="N1019" s="12" t="str">
        <f>VLOOKUP(D1019,Table2[#All],3)</f>
        <v>Electronics</v>
      </c>
      <c r="O1019" s="12" t="str">
        <f>VLOOKUP(D1019,Table2[#All],4,0)</f>
        <v>Computer</v>
      </c>
      <c r="P1019" s="12" t="str">
        <f>VLOOKUP(D1019,Table2[#All],5,0)</f>
        <v>Lucero LLC</v>
      </c>
      <c r="Q1019" s="12" t="str">
        <f>VLOOKUP(E1019,Table6[#All],2,0)</f>
        <v>Frederick-Wright</v>
      </c>
      <c r="R1019" s="12" t="str">
        <f>VLOOKUP(E1019,Table6[#All],5,0)</f>
        <v>Flagship</v>
      </c>
      <c r="S1019" s="12" t="str">
        <f>VLOOKUP(E1019,Table6[#All],3,0)</f>
        <v>West</v>
      </c>
      <c r="T1019" s="12" t="str">
        <f>VLOOKUP(E1019,Table6[#All],4,0)</f>
        <v>New Jimmymouth</v>
      </c>
    </row>
    <row r="1020" spans="1:20" x14ac:dyDescent="0.3">
      <c r="A1020" s="11" t="s">
        <v>2978</v>
      </c>
      <c r="B1020" s="12">
        <v>45823</v>
      </c>
      <c r="C1020" s="12" t="s">
        <v>427</v>
      </c>
      <c r="D1020" s="12" t="s">
        <v>1731</v>
      </c>
      <c r="E1020" s="12" t="s">
        <v>1904</v>
      </c>
      <c r="F1020" s="12" t="s">
        <v>1952</v>
      </c>
      <c r="G1020" s="17">
        <v>3</v>
      </c>
      <c r="H1020" s="20">
        <v>593.62</v>
      </c>
      <c r="I1020" s="23">
        <v>0.08</v>
      </c>
      <c r="J1020" s="25">
        <v>1638.3912</v>
      </c>
      <c r="K1020" s="25" t="str">
        <f>VLOOKUP(C1020,Table5[#All],8,0)</f>
        <v>Platinum</v>
      </c>
      <c r="L1020" s="13" t="str">
        <f>VLOOKUP(C1020,Table5[#All],4,0)</f>
        <v>Male</v>
      </c>
      <c r="M1020" s="12" t="str">
        <f>VLOOKUP(D1020,Table2[#All],2,0)</f>
        <v>Rugby Ball</v>
      </c>
      <c r="N1020" s="12" t="str">
        <f>VLOOKUP(D1020,Table2[#All],3)</f>
        <v>Sports</v>
      </c>
      <c r="O1020" s="12" t="str">
        <f>VLOOKUP(D1020,Table2[#All],4,0)</f>
        <v>Team Sports</v>
      </c>
      <c r="P1020" s="12" t="str">
        <f>VLOOKUP(D1020,Table2[#All],5,0)</f>
        <v>Harris Inc</v>
      </c>
      <c r="Q1020" s="12" t="str">
        <f>VLOOKUP(E1020,Table6[#All],2,0)</f>
        <v>Benson-Elliott</v>
      </c>
      <c r="R1020" s="12" t="str">
        <f>VLOOKUP(E1020,Table6[#All],5,0)</f>
        <v>Online</v>
      </c>
      <c r="S1020" s="12" t="str">
        <f>VLOOKUP(E1020,Table6[#All],3,0)</f>
        <v>East</v>
      </c>
      <c r="T1020" s="12" t="str">
        <f>VLOOKUP(E1020,Table6[#All],4,0)</f>
        <v>Port Josephberg</v>
      </c>
    </row>
    <row r="1021" spans="1:20" x14ac:dyDescent="0.3">
      <c r="A1021" s="11" t="s">
        <v>2979</v>
      </c>
      <c r="B1021" s="12">
        <v>45733</v>
      </c>
      <c r="C1021" s="12" t="s">
        <v>1117</v>
      </c>
      <c r="D1021" s="12" t="s">
        <v>1708</v>
      </c>
      <c r="E1021" s="12" t="s">
        <v>1897</v>
      </c>
      <c r="F1021" s="12" t="s">
        <v>1952</v>
      </c>
      <c r="G1021" s="17">
        <v>2</v>
      </c>
      <c r="H1021" s="20">
        <v>825.04</v>
      </c>
      <c r="I1021" s="23">
        <v>0.2</v>
      </c>
      <c r="J1021" s="25">
        <v>1320.0640000000001</v>
      </c>
      <c r="K1021" s="25" t="str">
        <f>VLOOKUP(C1021,Table5[#All],8,0)</f>
        <v>Platinum</v>
      </c>
      <c r="L1021" s="13" t="str">
        <f>VLOOKUP(C1021,Table5[#All],4,0)</f>
        <v>Female</v>
      </c>
      <c r="M1021" s="12" t="str">
        <f>VLOOKUP(D1021,Table2[#All],2,0)</f>
        <v>High-Grip Football</v>
      </c>
      <c r="N1021" s="12" t="str">
        <f>VLOOKUP(D1021,Table2[#All],3)</f>
        <v>Sports</v>
      </c>
      <c r="O1021" s="12" t="str">
        <f>VLOOKUP(D1021,Table2[#All],4,0)</f>
        <v>Team Sports</v>
      </c>
      <c r="P1021" s="12" t="str">
        <f>VLOOKUP(D1021,Table2[#All],5,0)</f>
        <v>Bridges, Banks and Cummings</v>
      </c>
      <c r="Q1021" s="12" t="str">
        <f>VLOOKUP(E1021,Table6[#All],2,0)</f>
        <v>Alexander Group</v>
      </c>
      <c r="R1021" s="12" t="str">
        <f>VLOOKUP(E1021,Table6[#All],5,0)</f>
        <v>Online</v>
      </c>
      <c r="S1021" s="12" t="str">
        <f>VLOOKUP(E1021,Table6[#All],3,0)</f>
        <v>South</v>
      </c>
      <c r="T1021" s="12" t="str">
        <f>VLOOKUP(E1021,Table6[#All],4,0)</f>
        <v>Port Sharon</v>
      </c>
    </row>
    <row r="1022" spans="1:20" x14ac:dyDescent="0.3">
      <c r="A1022" s="11" t="s">
        <v>2980</v>
      </c>
      <c r="B1022" s="12">
        <v>45322</v>
      </c>
      <c r="C1022" s="12" t="s">
        <v>1964</v>
      </c>
      <c r="D1022" s="12" t="s">
        <v>1645</v>
      </c>
      <c r="E1022" s="12" t="s">
        <v>1925</v>
      </c>
      <c r="F1022" s="12" t="s">
        <v>1954</v>
      </c>
      <c r="G1022" s="17">
        <v>1</v>
      </c>
      <c r="H1022" s="20">
        <v>963.76</v>
      </c>
      <c r="I1022" s="23">
        <v>0.14000000000000001</v>
      </c>
      <c r="J1022" s="25">
        <v>828.83359999999993</v>
      </c>
      <c r="K1022" s="25" t="s">
        <v>19</v>
      </c>
      <c r="L1022" s="13" t="s">
        <v>16</v>
      </c>
      <c r="M1022" s="12" t="str">
        <f>VLOOKUP(D1022,Table2[#All],2,0)</f>
        <v>Women's Scarf Set</v>
      </c>
      <c r="N1022" s="12" t="str">
        <f>VLOOKUP(D1022,Table2[#All],3)</f>
        <v>Clothing</v>
      </c>
      <c r="O1022" s="12" t="str">
        <f>VLOOKUP(D1022,Table2[#All],4,0)</f>
        <v>Accessories</v>
      </c>
      <c r="P1022" s="12" t="str">
        <f>VLOOKUP(D1022,Table2[#All],5,0)</f>
        <v>Brown and Sons</v>
      </c>
      <c r="Q1022" s="12" t="str">
        <f>VLOOKUP(E1022,Table6[#All],2,0)</f>
        <v>Gardner, Humphrey and Contreras</v>
      </c>
      <c r="R1022" s="12" t="str">
        <f>VLOOKUP(E1022,Table6[#All],5,0)</f>
        <v>Flagship</v>
      </c>
      <c r="S1022" s="12" t="str">
        <f>VLOOKUP(E1022,Table6[#All],3,0)</f>
        <v>East</v>
      </c>
      <c r="T1022" s="12" t="str">
        <f>VLOOKUP(E1022,Table6[#All],4,0)</f>
        <v>Johnsonville</v>
      </c>
    </row>
    <row r="1023" spans="1:20" x14ac:dyDescent="0.3">
      <c r="A1023" s="11" t="s">
        <v>2981</v>
      </c>
      <c r="B1023" s="12">
        <v>45415</v>
      </c>
      <c r="C1023" s="12" t="s">
        <v>936</v>
      </c>
      <c r="D1023" s="12" t="s">
        <v>1740</v>
      </c>
      <c r="E1023" s="12" t="s">
        <v>1904</v>
      </c>
      <c r="F1023" s="12" t="s">
        <v>1954</v>
      </c>
      <c r="G1023" s="17">
        <v>1</v>
      </c>
      <c r="H1023" s="20">
        <v>238.24</v>
      </c>
      <c r="I1023" s="23">
        <v>0.12</v>
      </c>
      <c r="J1023" s="25">
        <v>209.65119999999999</v>
      </c>
      <c r="K1023" s="25" t="str">
        <f>VLOOKUP(C1023,Table5[#All],8,0)</f>
        <v>Silver</v>
      </c>
      <c r="L1023" s="13" t="str">
        <f>VLOOKUP(C1023,Table5[#All],4,0)</f>
        <v>Male</v>
      </c>
      <c r="M1023" s="12" t="str">
        <f>VLOOKUP(D1023,Table2[#All],2,0)</f>
        <v>Ceramic Plant Pot</v>
      </c>
      <c r="N1023" s="12" t="str">
        <f>VLOOKUP(D1023,Table2[#All],3)</f>
        <v>Home</v>
      </c>
      <c r="O1023" s="12" t="str">
        <f>VLOOKUP(D1023,Table2[#All],4,0)</f>
        <v>Decor</v>
      </c>
      <c r="P1023" s="12" t="str">
        <f>VLOOKUP(D1023,Table2[#All],5,0)</f>
        <v>Hatfield, Baird and Torres</v>
      </c>
      <c r="Q1023" s="12" t="str">
        <f>VLOOKUP(E1023,Table6[#All],2,0)</f>
        <v>Benson-Elliott</v>
      </c>
      <c r="R1023" s="12" t="str">
        <f>VLOOKUP(E1023,Table6[#All],5,0)</f>
        <v>Online</v>
      </c>
      <c r="S1023" s="12" t="str">
        <f>VLOOKUP(E1023,Table6[#All],3,0)</f>
        <v>East</v>
      </c>
      <c r="T1023" s="12" t="str">
        <f>VLOOKUP(E1023,Table6[#All],4,0)</f>
        <v>Port Josephberg</v>
      </c>
    </row>
    <row r="1024" spans="1:20" x14ac:dyDescent="0.3">
      <c r="A1024" s="11" t="s">
        <v>2982</v>
      </c>
      <c r="B1024" s="12">
        <v>45644</v>
      </c>
      <c r="C1024" s="12" t="s">
        <v>1422</v>
      </c>
      <c r="D1024" s="12" t="s">
        <v>1822</v>
      </c>
      <c r="E1024" s="12" t="s">
        <v>1932</v>
      </c>
      <c r="F1024" s="12" t="s">
        <v>1954</v>
      </c>
      <c r="G1024" s="17">
        <v>1</v>
      </c>
      <c r="H1024" s="20">
        <v>756.63</v>
      </c>
      <c r="I1024" s="23">
        <v>0.04</v>
      </c>
      <c r="J1024" s="25">
        <v>726.36479999999995</v>
      </c>
      <c r="K1024" s="25" t="str">
        <f>VLOOKUP(C1024,Table5[#All],8,0)</f>
        <v>Platinum</v>
      </c>
      <c r="L1024" s="13" t="str">
        <f>VLOOKUP(C1024,Table5[#All],4,0)</f>
        <v>Male</v>
      </c>
      <c r="M1024" s="12" t="str">
        <f>VLOOKUP(D1024,Table2[#All],2,0)</f>
        <v>Fitness Resistance Bands</v>
      </c>
      <c r="N1024" s="12" t="str">
        <f>VLOOKUP(D1024,Table2[#All],3)</f>
        <v>Sports</v>
      </c>
      <c r="O1024" s="12" t="str">
        <f>VLOOKUP(D1024,Table2[#All],4,0)</f>
        <v>Fitness</v>
      </c>
      <c r="P1024" s="12" t="str">
        <f>VLOOKUP(D1024,Table2[#All],5,0)</f>
        <v>Reese-Watson</v>
      </c>
      <c r="Q1024" s="12" t="str">
        <f>VLOOKUP(E1024,Table6[#All],2,0)</f>
        <v>Frederick-Wright</v>
      </c>
      <c r="R1024" s="12" t="str">
        <f>VLOOKUP(E1024,Table6[#All],5,0)</f>
        <v>Flagship</v>
      </c>
      <c r="S1024" s="12" t="str">
        <f>VLOOKUP(E1024,Table6[#All],3,0)</f>
        <v>West</v>
      </c>
      <c r="T1024" s="12" t="str">
        <f>VLOOKUP(E1024,Table6[#All],4,0)</f>
        <v>New Jimmymouth</v>
      </c>
    </row>
    <row r="1025" spans="1:20" x14ac:dyDescent="0.3">
      <c r="A1025" s="11" t="s">
        <v>2983</v>
      </c>
      <c r="B1025" s="12">
        <v>45845</v>
      </c>
      <c r="C1025" s="12" t="s">
        <v>88</v>
      </c>
      <c r="D1025" s="12" t="s">
        <v>1855</v>
      </c>
      <c r="E1025" s="12" t="s">
        <v>1907</v>
      </c>
      <c r="F1025" s="12" t="s">
        <v>1952</v>
      </c>
      <c r="G1025" s="17">
        <v>3</v>
      </c>
      <c r="H1025" s="20">
        <v>159.76</v>
      </c>
      <c r="I1025" s="23">
        <v>0.22</v>
      </c>
      <c r="J1025" s="25">
        <v>373.83839999999998</v>
      </c>
      <c r="K1025" s="25" t="str">
        <f>VLOOKUP(C1025,Table5[#All],8,0)</f>
        <v>Platinum</v>
      </c>
      <c r="L1025" s="13" t="str">
        <f>VLOOKUP(C1025,Table5[#All],4,0)</f>
        <v>Female</v>
      </c>
      <c r="M1025" s="12" t="str">
        <f>VLOOKUP(D1025,Table2[#All],2,0)</f>
        <v>USB-C Laptop Charger</v>
      </c>
      <c r="N1025" s="12" t="str">
        <f>VLOOKUP(D1025,Table2[#All],3)</f>
        <v>Electronics</v>
      </c>
      <c r="O1025" s="12" t="str">
        <f>VLOOKUP(D1025,Table2[#All],4,0)</f>
        <v>Computer</v>
      </c>
      <c r="P1025" s="12" t="str">
        <f>VLOOKUP(D1025,Table2[#All],5,0)</f>
        <v>Martin LLC</v>
      </c>
      <c r="Q1025" s="12" t="str">
        <f>VLOOKUP(E1025,Table6[#All],2,0)</f>
        <v>Martinez-Mullins</v>
      </c>
      <c r="R1025" s="12" t="str">
        <f>VLOOKUP(E1025,Table6[#All],5,0)</f>
        <v>Online</v>
      </c>
      <c r="S1025" s="12" t="str">
        <f>VLOOKUP(E1025,Table6[#All],3,0)</f>
        <v>South</v>
      </c>
      <c r="T1025" s="12" t="str">
        <f>VLOOKUP(E1025,Table6[#All],4,0)</f>
        <v>Williamsfurt</v>
      </c>
    </row>
    <row r="1026" spans="1:20" x14ac:dyDescent="0.3">
      <c r="A1026" s="11" t="s">
        <v>2984</v>
      </c>
      <c r="B1026" s="12">
        <v>45354</v>
      </c>
      <c r="C1026" s="12" t="s">
        <v>1162</v>
      </c>
      <c r="D1026" s="12" t="s">
        <v>1861</v>
      </c>
      <c r="E1026" s="12" t="s">
        <v>1910</v>
      </c>
      <c r="F1026" s="12" t="s">
        <v>1957</v>
      </c>
      <c r="G1026" s="17">
        <v>1</v>
      </c>
      <c r="H1026" s="20">
        <v>329.94</v>
      </c>
      <c r="I1026" s="23">
        <v>0.14000000000000001</v>
      </c>
      <c r="J1026" s="25">
        <v>283.7484</v>
      </c>
      <c r="K1026" s="25" t="str">
        <f>VLOOKUP(C1026,Table5[#All],8,0)</f>
        <v>Platinum</v>
      </c>
      <c r="L1026" s="13" t="str">
        <f>VLOOKUP(C1026,Table5[#All],4,0)</f>
        <v>Female</v>
      </c>
      <c r="M1026" s="12" t="str">
        <f>VLOOKUP(D1026,Table2[#All],2,0)</f>
        <v>Sports Stopwatch Basic</v>
      </c>
      <c r="N1026" s="12" t="str">
        <f>VLOOKUP(D1026,Table2[#All],3)</f>
        <v>Sports</v>
      </c>
      <c r="O1026" s="12" t="str">
        <f>VLOOKUP(D1026,Table2[#All],4,0)</f>
        <v>Accessories</v>
      </c>
      <c r="P1026" s="12" t="str">
        <f>VLOOKUP(D1026,Table2[#All],5,0)</f>
        <v>Wilson Group</v>
      </c>
      <c r="Q1026" s="12" t="str">
        <f>VLOOKUP(E1026,Table6[#All],2,0)</f>
        <v>Bean, Jones and Park</v>
      </c>
      <c r="R1026" s="12" t="str">
        <f>VLOOKUP(E1026,Table6[#All],5,0)</f>
        <v>Online</v>
      </c>
      <c r="S1026" s="12" t="str">
        <f>VLOOKUP(E1026,Table6[#All],3,0)</f>
        <v>West</v>
      </c>
      <c r="T1026" s="12" t="str">
        <f>VLOOKUP(E1026,Table6[#All],4,0)</f>
        <v>Thompsonborough</v>
      </c>
    </row>
    <row r="1027" spans="1:20" x14ac:dyDescent="0.3">
      <c r="A1027" s="11" t="s">
        <v>2985</v>
      </c>
      <c r="B1027" s="12">
        <v>45720</v>
      </c>
      <c r="C1027" s="12" t="s">
        <v>228</v>
      </c>
      <c r="D1027" s="12" t="s">
        <v>1618</v>
      </c>
      <c r="E1027" s="12" t="s">
        <v>1910</v>
      </c>
      <c r="F1027" s="12" t="s">
        <v>1954</v>
      </c>
      <c r="G1027" s="17">
        <v>1</v>
      </c>
      <c r="H1027" s="20">
        <v>234.06</v>
      </c>
      <c r="I1027" s="23">
        <v>0.11</v>
      </c>
      <c r="J1027" s="25">
        <v>208.3134</v>
      </c>
      <c r="K1027" s="25" t="str">
        <f>VLOOKUP(C1027,Table5[#All],8,0)</f>
        <v>Silver</v>
      </c>
      <c r="L1027" s="13" t="str">
        <f>VLOOKUP(C1027,Table5[#All],4,0)</f>
        <v>Female</v>
      </c>
      <c r="M1027" s="12" t="str">
        <f>VLOOKUP(D1027,Table2[#All],2,0)</f>
        <v>Soccer Training Cone Set</v>
      </c>
      <c r="N1027" s="12" t="str">
        <f>VLOOKUP(D1027,Table2[#All],3)</f>
        <v>Sports</v>
      </c>
      <c r="O1027" s="12" t="str">
        <f>VLOOKUP(D1027,Table2[#All],4,0)</f>
        <v>Accessories</v>
      </c>
      <c r="P1027" s="12" t="str">
        <f>VLOOKUP(D1027,Table2[#All],5,0)</f>
        <v>Ford, Murphy and Wilson</v>
      </c>
      <c r="Q1027" s="12" t="str">
        <f>VLOOKUP(E1027,Table6[#All],2,0)</f>
        <v>Bean, Jones and Park</v>
      </c>
      <c r="R1027" s="12" t="str">
        <f>VLOOKUP(E1027,Table6[#All],5,0)</f>
        <v>Online</v>
      </c>
      <c r="S1027" s="12" t="str">
        <f>VLOOKUP(E1027,Table6[#All],3,0)</f>
        <v>West</v>
      </c>
      <c r="T1027" s="12" t="str">
        <f>VLOOKUP(E1027,Table6[#All],4,0)</f>
        <v>Thompsonborough</v>
      </c>
    </row>
    <row r="1028" spans="1:20" x14ac:dyDescent="0.3">
      <c r="A1028" s="11" t="s">
        <v>2986</v>
      </c>
      <c r="B1028" s="12">
        <v>45278</v>
      </c>
      <c r="C1028" s="12" t="s">
        <v>1009</v>
      </c>
      <c r="D1028" s="12" t="s">
        <v>1819</v>
      </c>
      <c r="E1028" s="12" t="s">
        <v>1880</v>
      </c>
      <c r="F1028" s="12" t="s">
        <v>1954</v>
      </c>
      <c r="G1028" s="17">
        <v>2</v>
      </c>
      <c r="H1028" s="20">
        <v>773.75</v>
      </c>
      <c r="I1028" s="23">
        <v>0.16</v>
      </c>
      <c r="J1028" s="25">
        <v>1299.9000000000001</v>
      </c>
      <c r="K1028" s="25" t="str">
        <f>VLOOKUP(C1028,Table5[#All],8,0)</f>
        <v>Gold</v>
      </c>
      <c r="L1028" s="13" t="str">
        <f>VLOOKUP(C1028,Table5[#All],4,0)</f>
        <v>Female</v>
      </c>
      <c r="M1028" s="12" t="str">
        <f>VLOOKUP(D1028,Table2[#All],2,0)</f>
        <v>Badminton Racket Set</v>
      </c>
      <c r="N1028" s="12" t="str">
        <f>VLOOKUP(D1028,Table2[#All],3)</f>
        <v>Sports</v>
      </c>
      <c r="O1028" s="12" t="str">
        <f>VLOOKUP(D1028,Table2[#All],4,0)</f>
        <v>Equipment</v>
      </c>
      <c r="P1028" s="12" t="str">
        <f>VLOOKUP(D1028,Table2[#All],5,0)</f>
        <v>Robinson-Brown</v>
      </c>
      <c r="Q1028" s="12" t="str">
        <f>VLOOKUP(E1028,Table6[#All],2,0)</f>
        <v>Rivera-Warner</v>
      </c>
      <c r="R1028" s="12" t="str">
        <f>VLOOKUP(E1028,Table6[#All],5,0)</f>
        <v>Flagship</v>
      </c>
      <c r="S1028" s="12" t="str">
        <f>VLOOKUP(E1028,Table6[#All],3,0)</f>
        <v>East</v>
      </c>
      <c r="T1028" s="12" t="str">
        <f>VLOOKUP(E1028,Table6[#All],4,0)</f>
        <v>Washingtonfurt</v>
      </c>
    </row>
    <row r="1029" spans="1:20" x14ac:dyDescent="0.3">
      <c r="A1029" s="11" t="s">
        <v>2987</v>
      </c>
      <c r="B1029" s="12">
        <v>45422</v>
      </c>
      <c r="C1029" s="12" t="s">
        <v>1363</v>
      </c>
      <c r="D1029" s="12" t="s">
        <v>1731</v>
      </c>
      <c r="E1029" s="12" t="s">
        <v>1938</v>
      </c>
      <c r="F1029" s="12" t="s">
        <v>1952</v>
      </c>
      <c r="G1029" s="17">
        <v>1</v>
      </c>
      <c r="H1029" s="20">
        <v>73.88</v>
      </c>
      <c r="I1029" s="23">
        <v>0.04</v>
      </c>
      <c r="J1029" s="25">
        <v>70.924799999999991</v>
      </c>
      <c r="K1029" s="25" t="str">
        <f>VLOOKUP(C1029,Table5[#All],8,0)</f>
        <v>Gold</v>
      </c>
      <c r="L1029" s="13" t="str">
        <f>VLOOKUP(C1029,Table5[#All],4,0)</f>
        <v>Male</v>
      </c>
      <c r="M1029" s="12" t="str">
        <f>VLOOKUP(D1029,Table2[#All],2,0)</f>
        <v>Rugby Ball</v>
      </c>
      <c r="N1029" s="12" t="str">
        <f>VLOOKUP(D1029,Table2[#All],3)</f>
        <v>Sports</v>
      </c>
      <c r="O1029" s="12" t="str">
        <f>VLOOKUP(D1029,Table2[#All],4,0)</f>
        <v>Team Sports</v>
      </c>
      <c r="P1029" s="12" t="str">
        <f>VLOOKUP(D1029,Table2[#All],5,0)</f>
        <v>Harris Inc</v>
      </c>
      <c r="Q1029" s="12" t="str">
        <f>VLOOKUP(E1029,Table6[#All],2,0)</f>
        <v>Guerrero-Schmitt</v>
      </c>
      <c r="R1029" s="12" t="str">
        <f>VLOOKUP(E1029,Table6[#All],5,0)</f>
        <v>Flagship</v>
      </c>
      <c r="S1029" s="12" t="str">
        <f>VLOOKUP(E1029,Table6[#All],3,0)</f>
        <v>East</v>
      </c>
      <c r="T1029" s="12" t="str">
        <f>VLOOKUP(E1029,Table6[#All],4,0)</f>
        <v>East Stevechester</v>
      </c>
    </row>
    <row r="1030" spans="1:20" x14ac:dyDescent="0.3">
      <c r="A1030" s="11" t="s">
        <v>2988</v>
      </c>
      <c r="B1030" s="12">
        <v>45337</v>
      </c>
      <c r="C1030" s="12" t="s">
        <v>34</v>
      </c>
      <c r="D1030" s="12" t="s">
        <v>1834</v>
      </c>
      <c r="E1030" s="12" t="s">
        <v>1938</v>
      </c>
      <c r="F1030" s="12" t="s">
        <v>1954</v>
      </c>
      <c r="G1030" s="17">
        <v>1</v>
      </c>
      <c r="H1030" s="20">
        <v>859.3</v>
      </c>
      <c r="I1030" s="23">
        <v>0.16</v>
      </c>
      <c r="J1030" s="25">
        <v>721.8119999999999</v>
      </c>
      <c r="K1030" s="25" t="str">
        <f>VLOOKUP(C1030,Table5[#All],8,0)</f>
        <v>Bronze</v>
      </c>
      <c r="L1030" s="13" t="str">
        <f>VLOOKUP(C1030,Table5[#All],4,0)</f>
        <v>Male</v>
      </c>
      <c r="M1030" s="12" t="str">
        <f>VLOOKUP(D1030,Table2[#All],2,0)</f>
        <v>Kitchen Cutting Board</v>
      </c>
      <c r="N1030" s="12" t="str">
        <f>VLOOKUP(D1030,Table2[#All],3)</f>
        <v>Home</v>
      </c>
      <c r="O1030" s="12" t="str">
        <f>VLOOKUP(D1030,Table2[#All],4,0)</f>
        <v>Kitchen</v>
      </c>
      <c r="P1030" s="12" t="str">
        <f>VLOOKUP(D1030,Table2[#All],5,0)</f>
        <v>Taylor, Dodson and Johnston</v>
      </c>
      <c r="Q1030" s="12" t="str">
        <f>VLOOKUP(E1030,Table6[#All],2,0)</f>
        <v>Guerrero-Schmitt</v>
      </c>
      <c r="R1030" s="12" t="str">
        <f>VLOOKUP(E1030,Table6[#All],5,0)</f>
        <v>Flagship</v>
      </c>
      <c r="S1030" s="12" t="str">
        <f>VLOOKUP(E1030,Table6[#All],3,0)</f>
        <v>East</v>
      </c>
      <c r="T1030" s="12" t="str">
        <f>VLOOKUP(E1030,Table6[#All],4,0)</f>
        <v>East Stevechester</v>
      </c>
    </row>
    <row r="1031" spans="1:20" x14ac:dyDescent="0.3">
      <c r="A1031" s="11" t="s">
        <v>2989</v>
      </c>
      <c r="B1031" s="12">
        <v>45564</v>
      </c>
      <c r="C1031" s="12" t="s">
        <v>449</v>
      </c>
      <c r="D1031" s="12" t="s">
        <v>1819</v>
      </c>
      <c r="E1031" s="12" t="s">
        <v>1904</v>
      </c>
      <c r="F1031" s="12" t="s">
        <v>1952</v>
      </c>
      <c r="G1031" s="17">
        <v>4</v>
      </c>
      <c r="H1031" s="20">
        <v>762.43</v>
      </c>
      <c r="I1031" s="23">
        <v>0.05</v>
      </c>
      <c r="J1031" s="25">
        <v>2897.233999999999</v>
      </c>
      <c r="K1031" s="25" t="str">
        <f>VLOOKUP(C1031,Table5[#All],8,0)</f>
        <v>Silver</v>
      </c>
      <c r="L1031" s="13" t="str">
        <f>VLOOKUP(C1031,Table5[#All],4,0)</f>
        <v>Female</v>
      </c>
      <c r="M1031" s="12" t="str">
        <f>VLOOKUP(D1031,Table2[#All],2,0)</f>
        <v>Badminton Racket Set</v>
      </c>
      <c r="N1031" s="12" t="str">
        <f>VLOOKUP(D1031,Table2[#All],3)</f>
        <v>Sports</v>
      </c>
      <c r="O1031" s="12" t="str">
        <f>VLOOKUP(D1031,Table2[#All],4,0)</f>
        <v>Equipment</v>
      </c>
      <c r="P1031" s="12" t="str">
        <f>VLOOKUP(D1031,Table2[#All],5,0)</f>
        <v>Robinson-Brown</v>
      </c>
      <c r="Q1031" s="12" t="str">
        <f>VLOOKUP(E1031,Table6[#All],2,0)</f>
        <v>Benson-Elliott</v>
      </c>
      <c r="R1031" s="12" t="str">
        <f>VLOOKUP(E1031,Table6[#All],5,0)</f>
        <v>Online</v>
      </c>
      <c r="S1031" s="12" t="str">
        <f>VLOOKUP(E1031,Table6[#All],3,0)</f>
        <v>East</v>
      </c>
      <c r="T1031" s="12" t="str">
        <f>VLOOKUP(E1031,Table6[#All],4,0)</f>
        <v>Port Josephberg</v>
      </c>
    </row>
    <row r="1032" spans="1:20" x14ac:dyDescent="0.3">
      <c r="A1032" s="11" t="s">
        <v>2990</v>
      </c>
      <c r="B1032" s="12">
        <v>45424</v>
      </c>
      <c r="C1032" s="12" t="s">
        <v>433</v>
      </c>
      <c r="D1032" s="12" t="s">
        <v>1795</v>
      </c>
      <c r="E1032" s="12" t="s">
        <v>1880</v>
      </c>
      <c r="F1032" s="12" t="s">
        <v>1957</v>
      </c>
      <c r="G1032" s="17">
        <v>1</v>
      </c>
      <c r="H1032" s="20">
        <v>328.51</v>
      </c>
      <c r="I1032" s="23">
        <v>0.2</v>
      </c>
      <c r="J1032" s="25">
        <v>262.80799999999999</v>
      </c>
      <c r="K1032" s="25" t="str">
        <f>VLOOKUP(C1032,Table5[#All],8,0)</f>
        <v>Bronze</v>
      </c>
      <c r="L1032" s="13" t="str">
        <f>VLOOKUP(C1032,Table5[#All],4,0)</f>
        <v>Male</v>
      </c>
      <c r="M1032" s="12" t="str">
        <f>VLOOKUP(D1032,Table2[#All],2,0)</f>
        <v>Shin Guards – Adult</v>
      </c>
      <c r="N1032" s="12" t="str">
        <f>VLOOKUP(D1032,Table2[#All],3)</f>
        <v>Sports</v>
      </c>
      <c r="O1032" s="12" t="str">
        <f>VLOOKUP(D1032,Table2[#All],4,0)</f>
        <v>Team Sports</v>
      </c>
      <c r="P1032" s="12" t="str">
        <f>VLOOKUP(D1032,Table2[#All],5,0)</f>
        <v>French Ltd</v>
      </c>
      <c r="Q1032" s="12" t="str">
        <f>VLOOKUP(E1032,Table6[#All],2,0)</f>
        <v>Rivera-Warner</v>
      </c>
      <c r="R1032" s="12" t="str">
        <f>VLOOKUP(E1032,Table6[#All],5,0)</f>
        <v>Flagship</v>
      </c>
      <c r="S1032" s="12" t="str">
        <f>VLOOKUP(E1032,Table6[#All],3,0)</f>
        <v>East</v>
      </c>
      <c r="T1032" s="12" t="str">
        <f>VLOOKUP(E1032,Table6[#All],4,0)</f>
        <v>Washingtonfurt</v>
      </c>
    </row>
    <row r="1033" spans="1:20" x14ac:dyDescent="0.3">
      <c r="A1033" s="11" t="s">
        <v>2991</v>
      </c>
      <c r="B1033" s="12">
        <v>45719</v>
      </c>
      <c r="C1033" s="12" t="s">
        <v>882</v>
      </c>
      <c r="D1033" s="12" t="s">
        <v>1705</v>
      </c>
      <c r="E1033" s="12" t="s">
        <v>1897</v>
      </c>
      <c r="F1033" s="12" t="s">
        <v>1957</v>
      </c>
      <c r="G1033" s="17">
        <v>1</v>
      </c>
      <c r="H1033" s="20">
        <v>34.51</v>
      </c>
      <c r="I1033" s="23">
        <v>0.04</v>
      </c>
      <c r="J1033" s="25">
        <v>33.129600000000003</v>
      </c>
      <c r="K1033" s="25" t="str">
        <f>VLOOKUP(C1033,Table5[#All],8,0)</f>
        <v>Silver</v>
      </c>
      <c r="L1033" s="13" t="str">
        <f>VLOOKUP(C1033,Table5[#All],4,0)</f>
        <v>Male</v>
      </c>
      <c r="M1033" s="12" t="str">
        <f>VLOOKUP(D1033,Table2[#All],2,0)</f>
        <v>Adjustable Jump Rope</v>
      </c>
      <c r="N1033" s="12" t="str">
        <f>VLOOKUP(D1033,Table2[#All],3)</f>
        <v>Sports</v>
      </c>
      <c r="O1033" s="12" t="str">
        <f>VLOOKUP(D1033,Table2[#All],4,0)</f>
        <v>Fitness</v>
      </c>
      <c r="P1033" s="12" t="str">
        <f>VLOOKUP(D1033,Table2[#All],5,0)</f>
        <v>Cox Inc</v>
      </c>
      <c r="Q1033" s="12" t="str">
        <f>VLOOKUP(E1033,Table6[#All],2,0)</f>
        <v>Alexander Group</v>
      </c>
      <c r="R1033" s="12" t="str">
        <f>VLOOKUP(E1033,Table6[#All],5,0)</f>
        <v>Online</v>
      </c>
      <c r="S1033" s="12" t="str">
        <f>VLOOKUP(E1033,Table6[#All],3,0)</f>
        <v>South</v>
      </c>
      <c r="T1033" s="12" t="str">
        <f>VLOOKUP(E1033,Table6[#All],4,0)</f>
        <v>Port Sharon</v>
      </c>
    </row>
    <row r="1034" spans="1:20" x14ac:dyDescent="0.3">
      <c r="A1034" s="11" t="s">
        <v>2992</v>
      </c>
      <c r="B1034" s="12">
        <v>45250</v>
      </c>
      <c r="C1034" s="12" t="s">
        <v>376</v>
      </c>
      <c r="D1034" s="12" t="s">
        <v>1624</v>
      </c>
      <c r="E1034" s="12" t="s">
        <v>1920</v>
      </c>
      <c r="F1034" s="12" t="s">
        <v>1957</v>
      </c>
      <c r="G1034" s="17">
        <v>3</v>
      </c>
      <c r="H1034" s="20">
        <v>663.73</v>
      </c>
      <c r="I1034" s="23">
        <v>0.06</v>
      </c>
      <c r="J1034" s="25">
        <v>1871.7185999999999</v>
      </c>
      <c r="K1034" s="25" t="str">
        <f>VLOOKUP(C1034,Table5[#All],8,0)</f>
        <v>Gold</v>
      </c>
      <c r="L1034" s="13" t="str">
        <f>VLOOKUP(C1034,Table5[#All],4,0)</f>
        <v>Female</v>
      </c>
      <c r="M1034" s="12" t="str">
        <f>VLOOKUP(D1034,Table2[#All],2,0)</f>
        <v>Knee Support Brace</v>
      </c>
      <c r="N1034" s="12" t="str">
        <f>VLOOKUP(D1034,Table2[#All],3)</f>
        <v>Sports</v>
      </c>
      <c r="O1034" s="12" t="str">
        <f>VLOOKUP(D1034,Table2[#All],4,0)</f>
        <v>Equipment</v>
      </c>
      <c r="P1034" s="12" t="str">
        <f>VLOOKUP(D1034,Table2[#All],5,0)</f>
        <v>May-Reese</v>
      </c>
      <c r="Q1034" s="12" t="str">
        <f>VLOOKUP(E1034,Table6[#All],2,0)</f>
        <v>Aguirre-Keller</v>
      </c>
      <c r="R1034" s="12" t="str">
        <f>VLOOKUP(E1034,Table6[#All],5,0)</f>
        <v>Online</v>
      </c>
      <c r="S1034" s="12" t="str">
        <f>VLOOKUP(E1034,Table6[#All],3,0)</f>
        <v>South</v>
      </c>
      <c r="T1034" s="12" t="str">
        <f>VLOOKUP(E1034,Table6[#All],4,0)</f>
        <v>Lake Michael</v>
      </c>
    </row>
    <row r="1035" spans="1:20" x14ac:dyDescent="0.3">
      <c r="A1035" s="11" t="s">
        <v>2993</v>
      </c>
      <c r="B1035" s="12">
        <v>45479</v>
      </c>
      <c r="C1035" s="12" t="s">
        <v>798</v>
      </c>
      <c r="D1035" s="12" t="s">
        <v>1670</v>
      </c>
      <c r="E1035" s="12" t="s">
        <v>1914</v>
      </c>
      <c r="F1035" s="12" t="s">
        <v>1954</v>
      </c>
      <c r="G1035" s="17">
        <v>1</v>
      </c>
      <c r="H1035" s="20">
        <v>409.41</v>
      </c>
      <c r="I1035" s="23">
        <v>0.13</v>
      </c>
      <c r="J1035" s="25">
        <v>356.18669999999997</v>
      </c>
      <c r="K1035" s="25" t="str">
        <f>VLOOKUP(C1035,Table5[#All],8,0)</f>
        <v>Bronze</v>
      </c>
      <c r="L1035" s="13" t="str">
        <f>VLOOKUP(C1035,Table5[#All],4,0)</f>
        <v>Male</v>
      </c>
      <c r="M1035" s="12" t="str">
        <f>VLOOKUP(D1035,Table2[#All],2,0)</f>
        <v>Modern Wall Clock</v>
      </c>
      <c r="N1035" s="12" t="str">
        <f>VLOOKUP(D1035,Table2[#All],3)</f>
        <v>Home</v>
      </c>
      <c r="O1035" s="12" t="str">
        <f>VLOOKUP(D1035,Table2[#All],4,0)</f>
        <v>Decor</v>
      </c>
      <c r="P1035" s="12" t="str">
        <f>VLOOKUP(D1035,Table2[#All],5,0)</f>
        <v>Weiss-Watson</v>
      </c>
      <c r="Q1035" s="12" t="str">
        <f>VLOOKUP(E1035,Table6[#All],2,0)</f>
        <v>Moore, Padilla and Butler</v>
      </c>
      <c r="R1035" s="12" t="str">
        <f>VLOOKUP(E1035,Table6[#All],5,0)</f>
        <v>Flagship</v>
      </c>
      <c r="S1035" s="12" t="str">
        <f>VLOOKUP(E1035,Table6[#All],3,0)</f>
        <v>South</v>
      </c>
      <c r="T1035" s="12" t="str">
        <f>VLOOKUP(E1035,Table6[#All],4,0)</f>
        <v>East Johnstad</v>
      </c>
    </row>
    <row r="1036" spans="1:20" x14ac:dyDescent="0.3">
      <c r="A1036" s="11" t="s">
        <v>2994</v>
      </c>
      <c r="B1036" s="12">
        <v>45727</v>
      </c>
      <c r="C1036" s="12" t="s">
        <v>336</v>
      </c>
      <c r="D1036" s="12" t="s">
        <v>1810</v>
      </c>
      <c r="E1036" s="12" t="s">
        <v>1894</v>
      </c>
      <c r="F1036" s="12" t="s">
        <v>1954</v>
      </c>
      <c r="G1036" s="17">
        <v>3</v>
      </c>
      <c r="H1036" s="20">
        <v>461.03</v>
      </c>
      <c r="I1036" s="23">
        <v>0.11</v>
      </c>
      <c r="J1036" s="25">
        <v>1230.9501</v>
      </c>
      <c r="K1036" s="25" t="str">
        <f>VLOOKUP(C1036,Table5[#All],8,0)</f>
        <v>Platinum</v>
      </c>
      <c r="L1036" s="13" t="str">
        <f>VLOOKUP(C1036,Table5[#All],4,0)</f>
        <v>Female</v>
      </c>
      <c r="M1036" s="12" t="str">
        <f>VLOOKUP(D1036,Table2[#All],2,0)</f>
        <v>Essential Oil Diffuser</v>
      </c>
      <c r="N1036" s="12" t="str">
        <f>VLOOKUP(D1036,Table2[#All],3)</f>
        <v>Home</v>
      </c>
      <c r="O1036" s="12" t="str">
        <f>VLOOKUP(D1036,Table2[#All],4,0)</f>
        <v>Decor</v>
      </c>
      <c r="P1036" s="12" t="str">
        <f>VLOOKUP(D1036,Table2[#All],5,0)</f>
        <v>Hernandez Inc</v>
      </c>
      <c r="Q1036" s="12" t="str">
        <f>VLOOKUP(E1036,Table6[#All],2,0)</f>
        <v>Johnson-Wright</v>
      </c>
      <c r="R1036" s="12" t="str">
        <f>VLOOKUP(E1036,Table6[#All],5,0)</f>
        <v>Outlet</v>
      </c>
      <c r="S1036" s="12" t="str">
        <f>VLOOKUP(E1036,Table6[#All],3,0)</f>
        <v>North</v>
      </c>
      <c r="T1036" s="12" t="str">
        <f>VLOOKUP(E1036,Table6[#All],4,0)</f>
        <v>Hoodberg</v>
      </c>
    </row>
    <row r="1037" spans="1:20" x14ac:dyDescent="0.3">
      <c r="A1037" s="11" t="s">
        <v>2995</v>
      </c>
      <c r="B1037" s="12">
        <v>45394</v>
      </c>
      <c r="C1037" s="12" t="s">
        <v>1162</v>
      </c>
      <c r="D1037" s="12" t="s">
        <v>1624</v>
      </c>
      <c r="E1037" s="12" t="s">
        <v>1927</v>
      </c>
      <c r="F1037" s="12" t="s">
        <v>1957</v>
      </c>
      <c r="G1037" s="17">
        <v>2</v>
      </c>
      <c r="H1037" s="20">
        <v>760.14</v>
      </c>
      <c r="I1037" s="23">
        <v>0.02</v>
      </c>
      <c r="J1037" s="25">
        <v>1489.8743999999999</v>
      </c>
      <c r="K1037" s="25" t="str">
        <f>VLOOKUP(C1037,Table5[#All],8,0)</f>
        <v>Platinum</v>
      </c>
      <c r="L1037" s="13" t="str">
        <f>VLOOKUP(C1037,Table5[#All],4,0)</f>
        <v>Female</v>
      </c>
      <c r="M1037" s="12" t="str">
        <f>VLOOKUP(D1037,Table2[#All],2,0)</f>
        <v>Knee Support Brace</v>
      </c>
      <c r="N1037" s="12" t="str">
        <f>VLOOKUP(D1037,Table2[#All],3)</f>
        <v>Sports</v>
      </c>
      <c r="O1037" s="12" t="str">
        <f>VLOOKUP(D1037,Table2[#All],4,0)</f>
        <v>Equipment</v>
      </c>
      <c r="P1037" s="12" t="str">
        <f>VLOOKUP(D1037,Table2[#All],5,0)</f>
        <v>May-Reese</v>
      </c>
      <c r="Q1037" s="12" t="str">
        <f>VLOOKUP(E1037,Table6[#All],2,0)</f>
        <v>Mcdonald Inc</v>
      </c>
      <c r="R1037" s="12" t="str">
        <f>VLOOKUP(E1037,Table6[#All],5,0)</f>
        <v>Outlet</v>
      </c>
      <c r="S1037" s="12" t="str">
        <f>VLOOKUP(E1037,Table6[#All],3,0)</f>
        <v>South</v>
      </c>
      <c r="T1037" s="12" t="str">
        <f>VLOOKUP(E1037,Table6[#All],4,0)</f>
        <v>Christopherland</v>
      </c>
    </row>
    <row r="1038" spans="1:20" x14ac:dyDescent="0.3">
      <c r="A1038" s="11" t="s">
        <v>2996</v>
      </c>
      <c r="B1038" s="12">
        <v>45773</v>
      </c>
      <c r="C1038" s="12" t="s">
        <v>894</v>
      </c>
      <c r="D1038" s="12" t="s">
        <v>1638</v>
      </c>
      <c r="E1038" s="12" t="s">
        <v>1885</v>
      </c>
      <c r="F1038" s="12" t="s">
        <v>1954</v>
      </c>
      <c r="G1038" s="17">
        <v>3</v>
      </c>
      <c r="H1038" s="20">
        <v>688.76</v>
      </c>
      <c r="I1038" s="23">
        <v>0.12</v>
      </c>
      <c r="J1038" s="25">
        <v>1818.3263999999999</v>
      </c>
      <c r="K1038" s="25" t="str">
        <f>VLOOKUP(C1038,Table5[#All],8,0)</f>
        <v>Platinum</v>
      </c>
      <c r="L1038" s="13" t="str">
        <f>VLOOKUP(C1038,Table5[#All],4,0)</f>
        <v>Female</v>
      </c>
      <c r="M1038" s="12" t="str">
        <f>VLOOKUP(D1038,Table2[#All],2,0)</f>
        <v>Men's Formal Shirt</v>
      </c>
      <c r="N1038" s="12" t="str">
        <f>VLOOKUP(D1038,Table2[#All],3)</f>
        <v>Clothing</v>
      </c>
      <c r="O1038" s="12" t="str">
        <f>VLOOKUP(D1038,Table2[#All],4,0)</f>
        <v>Tops</v>
      </c>
      <c r="P1038" s="12" t="str">
        <f>VLOOKUP(D1038,Table2[#All],5,0)</f>
        <v>Moon, Mora and Santos</v>
      </c>
      <c r="Q1038" s="12" t="str">
        <f>VLOOKUP(E1038,Table6[#All],2,0)</f>
        <v>Martinez, Adkins and Johnson</v>
      </c>
      <c r="R1038" s="12" t="str">
        <f>VLOOKUP(E1038,Table6[#All],5,0)</f>
        <v>Flagship</v>
      </c>
      <c r="S1038" s="12" t="str">
        <f>VLOOKUP(E1038,Table6[#All],3,0)</f>
        <v>North</v>
      </c>
      <c r="T1038" s="12" t="str">
        <f>VLOOKUP(E1038,Table6[#All],4,0)</f>
        <v>Danielmouth</v>
      </c>
    </row>
    <row r="1039" spans="1:20" x14ac:dyDescent="0.3">
      <c r="A1039" s="11" t="s">
        <v>2997</v>
      </c>
      <c r="B1039" s="12">
        <v>45779</v>
      </c>
      <c r="C1039" s="12" t="s">
        <v>538</v>
      </c>
      <c r="D1039" s="12" t="s">
        <v>1702</v>
      </c>
      <c r="E1039" s="12" t="s">
        <v>1914</v>
      </c>
      <c r="F1039" s="12" t="s">
        <v>1952</v>
      </c>
      <c r="G1039" s="17">
        <v>2</v>
      </c>
      <c r="H1039" s="20">
        <v>257.77999999999997</v>
      </c>
      <c r="I1039" s="23">
        <v>0.05</v>
      </c>
      <c r="J1039" s="25">
        <v>489.78199999999993</v>
      </c>
      <c r="K1039" s="25" t="str">
        <f>VLOOKUP(C1039,Table5[#All],8,0)</f>
        <v>Gold</v>
      </c>
      <c r="L1039" s="13" t="str">
        <f>VLOOKUP(C1039,Table5[#All],4,0)</f>
        <v>Female</v>
      </c>
      <c r="M1039" s="12" t="str">
        <f>VLOOKUP(D1039,Table2[#All],2,0)</f>
        <v>USB External Hard Drive</v>
      </c>
      <c r="N1039" s="12" t="str">
        <f>VLOOKUP(D1039,Table2[#All],3)</f>
        <v>Electronics</v>
      </c>
      <c r="O1039" s="12" t="str">
        <f>VLOOKUP(D1039,Table2[#All],4,0)</f>
        <v>Computer</v>
      </c>
      <c r="P1039" s="12" t="str">
        <f>VLOOKUP(D1039,Table2[#All],5,0)</f>
        <v>Robinson Inc</v>
      </c>
      <c r="Q1039" s="12" t="str">
        <f>VLOOKUP(E1039,Table6[#All],2,0)</f>
        <v>Moore, Padilla and Butler</v>
      </c>
      <c r="R1039" s="12" t="str">
        <f>VLOOKUP(E1039,Table6[#All],5,0)</f>
        <v>Flagship</v>
      </c>
      <c r="S1039" s="12" t="str">
        <f>VLOOKUP(E1039,Table6[#All],3,0)</f>
        <v>South</v>
      </c>
      <c r="T1039" s="12" t="str">
        <f>VLOOKUP(E1039,Table6[#All],4,0)</f>
        <v>East Johnstad</v>
      </c>
    </row>
    <row r="1040" spans="1:20" x14ac:dyDescent="0.3">
      <c r="A1040" s="11" t="s">
        <v>2998</v>
      </c>
      <c r="B1040" s="12">
        <v>45400</v>
      </c>
      <c r="C1040" s="12" t="s">
        <v>202</v>
      </c>
      <c r="D1040" s="12" t="s">
        <v>1734</v>
      </c>
      <c r="E1040" s="12" t="s">
        <v>1907</v>
      </c>
      <c r="F1040" s="12" t="s">
        <v>1957</v>
      </c>
      <c r="G1040" s="17">
        <v>2</v>
      </c>
      <c r="H1040" s="20">
        <v>314.29000000000002</v>
      </c>
      <c r="I1040" s="23">
        <v>0.19</v>
      </c>
      <c r="J1040" s="25">
        <v>509.14980000000008</v>
      </c>
      <c r="K1040" s="25" t="str">
        <f>VLOOKUP(C1040,Table5[#All],8,0)</f>
        <v>Bronze</v>
      </c>
      <c r="L1040" s="13" t="str">
        <f>VLOOKUP(C1040,Table5[#All],4,0)</f>
        <v>Male</v>
      </c>
      <c r="M1040" s="12" t="str">
        <f>VLOOKUP(D1040,Table2[#All],2,0)</f>
        <v>Men's Track Pants</v>
      </c>
      <c r="N1040" s="12" t="str">
        <f>VLOOKUP(D1040,Table2[#All],3)</f>
        <v>Clothing</v>
      </c>
      <c r="O1040" s="12" t="str">
        <f>VLOOKUP(D1040,Table2[#All],4,0)</f>
        <v>Bottoms</v>
      </c>
      <c r="P1040" s="12" t="str">
        <f>VLOOKUP(D1040,Table2[#All],5,0)</f>
        <v>Hamilton, Woods and Walker</v>
      </c>
      <c r="Q1040" s="12" t="str">
        <f>VLOOKUP(E1040,Table6[#All],2,0)</f>
        <v>Martinez-Mullins</v>
      </c>
      <c r="R1040" s="12" t="str">
        <f>VLOOKUP(E1040,Table6[#All],5,0)</f>
        <v>Online</v>
      </c>
      <c r="S1040" s="12" t="str">
        <f>VLOOKUP(E1040,Table6[#All],3,0)</f>
        <v>South</v>
      </c>
      <c r="T1040" s="12" t="str">
        <f>VLOOKUP(E1040,Table6[#All],4,0)</f>
        <v>Williamsfurt</v>
      </c>
    </row>
    <row r="1041" spans="1:20" x14ac:dyDescent="0.3">
      <c r="A1041" s="11" t="s">
        <v>2999</v>
      </c>
      <c r="B1041" s="12">
        <v>45520</v>
      </c>
      <c r="C1041" s="12" t="s">
        <v>526</v>
      </c>
      <c r="D1041" s="12" t="s">
        <v>1792</v>
      </c>
      <c r="E1041" s="12" t="s">
        <v>1927</v>
      </c>
      <c r="F1041" s="12" t="s">
        <v>1954</v>
      </c>
      <c r="G1041" s="17">
        <v>3</v>
      </c>
      <c r="H1041" s="20">
        <v>336.09</v>
      </c>
      <c r="I1041" s="23">
        <v>0.01</v>
      </c>
      <c r="J1041" s="25">
        <v>998.18729999999994</v>
      </c>
      <c r="K1041" s="25" t="str">
        <f>VLOOKUP(C1041,Table5[#All],8,0)</f>
        <v>Gold</v>
      </c>
      <c r="L1041" s="13" t="str">
        <f>VLOOKUP(C1041,Table5[#All],4,0)</f>
        <v>Female</v>
      </c>
      <c r="M1041" s="12" t="str">
        <f>VLOOKUP(D1041,Table2[#All],2,0)</f>
        <v>Professional Jump Rope</v>
      </c>
      <c r="N1041" s="12" t="str">
        <f>VLOOKUP(D1041,Table2[#All],3)</f>
        <v>Sports</v>
      </c>
      <c r="O1041" s="12" t="str">
        <f>VLOOKUP(D1041,Table2[#All],4,0)</f>
        <v>Fitness</v>
      </c>
      <c r="P1041" s="12" t="str">
        <f>VLOOKUP(D1041,Table2[#All],5,0)</f>
        <v>Davis PLC</v>
      </c>
      <c r="Q1041" s="12" t="str">
        <f>VLOOKUP(E1041,Table6[#All],2,0)</f>
        <v>Mcdonald Inc</v>
      </c>
      <c r="R1041" s="12" t="str">
        <f>VLOOKUP(E1041,Table6[#All],5,0)</f>
        <v>Outlet</v>
      </c>
      <c r="S1041" s="12" t="str">
        <f>VLOOKUP(E1041,Table6[#All],3,0)</f>
        <v>South</v>
      </c>
      <c r="T1041" s="12" t="str">
        <f>VLOOKUP(E1041,Table6[#All],4,0)</f>
        <v>Christopherland</v>
      </c>
    </row>
    <row r="1042" spans="1:20" x14ac:dyDescent="0.3">
      <c r="A1042" s="11" t="s">
        <v>3000</v>
      </c>
      <c r="B1042" s="12">
        <v>45861</v>
      </c>
      <c r="C1042" s="12" t="s">
        <v>20</v>
      </c>
      <c r="D1042" s="12" t="s">
        <v>1801</v>
      </c>
      <c r="E1042" s="12" t="s">
        <v>1935</v>
      </c>
      <c r="F1042" s="12" t="s">
        <v>1954</v>
      </c>
      <c r="G1042" s="17">
        <v>3</v>
      </c>
      <c r="H1042" s="20">
        <v>202.07</v>
      </c>
      <c r="I1042" s="23">
        <v>0.23</v>
      </c>
      <c r="J1042" s="25">
        <v>466.78170000000011</v>
      </c>
      <c r="K1042" s="25" t="str">
        <f>VLOOKUP(C1042,Table5[#All],8,0)</f>
        <v>Platinum</v>
      </c>
      <c r="L1042" s="13" t="str">
        <f>VLOOKUP(C1042,Table5[#All],4,0)</f>
        <v>Female</v>
      </c>
      <c r="M1042" s="12" t="str">
        <f>VLOOKUP(D1042,Table2[#All],2,0)</f>
        <v>Women's Ankle Boots</v>
      </c>
      <c r="N1042" s="12" t="str">
        <f>VLOOKUP(D1042,Table2[#All],3)</f>
        <v>Clothing</v>
      </c>
      <c r="O1042" s="12" t="str">
        <f>VLOOKUP(D1042,Table2[#All],4,0)</f>
        <v>Footwear</v>
      </c>
      <c r="P1042" s="12" t="str">
        <f>VLOOKUP(D1042,Table2[#All],5,0)</f>
        <v>Poole PLC</v>
      </c>
      <c r="Q1042" s="12" t="str">
        <f>VLOOKUP(E1042,Table6[#All],2,0)</f>
        <v>Holloway Ltd</v>
      </c>
      <c r="R1042" s="12" t="str">
        <f>VLOOKUP(E1042,Table6[#All],5,0)</f>
        <v>Flagship</v>
      </c>
      <c r="S1042" s="12" t="str">
        <f>VLOOKUP(E1042,Table6[#All],3,0)</f>
        <v>North</v>
      </c>
      <c r="T1042" s="12" t="str">
        <f>VLOOKUP(E1042,Table6[#All],4,0)</f>
        <v>Bensonhaven</v>
      </c>
    </row>
    <row r="1043" spans="1:20" x14ac:dyDescent="0.3">
      <c r="A1043" s="11" t="s">
        <v>3001</v>
      </c>
      <c r="B1043" s="12">
        <v>45781</v>
      </c>
      <c r="C1043" s="12" t="s">
        <v>988</v>
      </c>
      <c r="D1043" s="12" t="s">
        <v>1618</v>
      </c>
      <c r="E1043" s="12" t="s">
        <v>1910</v>
      </c>
      <c r="F1043" s="12" t="s">
        <v>1952</v>
      </c>
      <c r="G1043" s="17">
        <v>2</v>
      </c>
      <c r="H1043" s="20">
        <v>485.25</v>
      </c>
      <c r="I1043" s="23">
        <v>0.28000000000000003</v>
      </c>
      <c r="J1043" s="25">
        <v>698.76</v>
      </c>
      <c r="K1043" s="25" t="str">
        <f>VLOOKUP(C1043,Table5[#All],8,0)</f>
        <v>Silver</v>
      </c>
      <c r="L1043" s="13" t="str">
        <f>VLOOKUP(C1043,Table5[#All],4,0)</f>
        <v>Male</v>
      </c>
      <c r="M1043" s="12" t="str">
        <f>VLOOKUP(D1043,Table2[#All],2,0)</f>
        <v>Soccer Training Cone Set</v>
      </c>
      <c r="N1043" s="12" t="str">
        <f>VLOOKUP(D1043,Table2[#All],3)</f>
        <v>Sports</v>
      </c>
      <c r="O1043" s="12" t="str">
        <f>VLOOKUP(D1043,Table2[#All],4,0)</f>
        <v>Accessories</v>
      </c>
      <c r="P1043" s="12" t="str">
        <f>VLOOKUP(D1043,Table2[#All],5,0)</f>
        <v>Ford, Murphy and Wilson</v>
      </c>
      <c r="Q1043" s="12" t="str">
        <f>VLOOKUP(E1043,Table6[#All],2,0)</f>
        <v>Bean, Jones and Park</v>
      </c>
      <c r="R1043" s="12" t="str">
        <f>VLOOKUP(E1043,Table6[#All],5,0)</f>
        <v>Online</v>
      </c>
      <c r="S1043" s="12" t="str">
        <f>VLOOKUP(E1043,Table6[#All],3,0)</f>
        <v>West</v>
      </c>
      <c r="T1043" s="12" t="str">
        <f>VLOOKUP(E1043,Table6[#All],4,0)</f>
        <v>Thompsonborough</v>
      </c>
    </row>
    <row r="1044" spans="1:20" x14ac:dyDescent="0.3">
      <c r="A1044" s="11" t="s">
        <v>3002</v>
      </c>
      <c r="B1044" s="12">
        <v>45906</v>
      </c>
      <c r="C1044" s="12" t="s">
        <v>574</v>
      </c>
      <c r="D1044" s="12" t="s">
        <v>1801</v>
      </c>
      <c r="E1044" s="12" t="s">
        <v>1917</v>
      </c>
      <c r="F1044" s="12" t="s">
        <v>1954</v>
      </c>
      <c r="G1044" s="17">
        <v>4</v>
      </c>
      <c r="H1044" s="20">
        <v>552.38</v>
      </c>
      <c r="I1044" s="23">
        <v>0.1</v>
      </c>
      <c r="J1044" s="25">
        <v>1988.568</v>
      </c>
      <c r="K1044" s="25" t="str">
        <f>VLOOKUP(C1044,Table5[#All],8,0)</f>
        <v>Platinum</v>
      </c>
      <c r="L1044" s="13" t="str">
        <f>VLOOKUP(C1044,Table5[#All],4,0)</f>
        <v>Female</v>
      </c>
      <c r="M1044" s="12" t="str">
        <f>VLOOKUP(D1044,Table2[#All],2,0)</f>
        <v>Women's Ankle Boots</v>
      </c>
      <c r="N1044" s="12" t="str">
        <f>VLOOKUP(D1044,Table2[#All],3)</f>
        <v>Clothing</v>
      </c>
      <c r="O1044" s="12" t="str">
        <f>VLOOKUP(D1044,Table2[#All],4,0)</f>
        <v>Footwear</v>
      </c>
      <c r="P1044" s="12" t="str">
        <f>VLOOKUP(D1044,Table2[#All],5,0)</f>
        <v>Poole PLC</v>
      </c>
      <c r="Q1044" s="12" t="str">
        <f>VLOOKUP(E1044,Table6[#All],2,0)</f>
        <v>Hill, Wagner and Ballard</v>
      </c>
      <c r="R1044" s="12" t="str">
        <f>VLOOKUP(E1044,Table6[#All],5,0)</f>
        <v>Online</v>
      </c>
      <c r="S1044" s="12" t="str">
        <f>VLOOKUP(E1044,Table6[#All],3,0)</f>
        <v>East</v>
      </c>
      <c r="T1044" s="12" t="str">
        <f>VLOOKUP(E1044,Table6[#All],4,0)</f>
        <v>East Davidville</v>
      </c>
    </row>
    <row r="1045" spans="1:20" x14ac:dyDescent="0.3">
      <c r="A1045" s="11" t="s">
        <v>3003</v>
      </c>
      <c r="B1045" s="12">
        <v>45251</v>
      </c>
      <c r="C1045" s="12" t="s">
        <v>382</v>
      </c>
      <c r="D1045" s="12" t="s">
        <v>1749</v>
      </c>
      <c r="E1045" s="12" t="s">
        <v>1935</v>
      </c>
      <c r="F1045" s="12" t="s">
        <v>1957</v>
      </c>
      <c r="G1045" s="17">
        <v>4</v>
      </c>
      <c r="H1045" s="20">
        <v>377.26</v>
      </c>
      <c r="I1045" s="23">
        <v>0.22</v>
      </c>
      <c r="J1045" s="25">
        <v>1177.0512000000001</v>
      </c>
      <c r="K1045" s="25" t="str">
        <f>VLOOKUP(C1045,Table5[#All],8,0)</f>
        <v>Platinum</v>
      </c>
      <c r="L1045" s="13" t="str">
        <f>VLOOKUP(C1045,Table5[#All],4,0)</f>
        <v>Female</v>
      </c>
      <c r="M1045" s="12" t="str">
        <f>VLOOKUP(D1045,Table2[#All],2,0)</f>
        <v>Womens Cotton Scarf</v>
      </c>
      <c r="N1045" s="12" t="str">
        <f>VLOOKUP(D1045,Table2[#All],3)</f>
        <v>Clothing</v>
      </c>
      <c r="O1045" s="12" t="str">
        <f>VLOOKUP(D1045,Table2[#All],4,0)</f>
        <v>Accessories</v>
      </c>
      <c r="P1045" s="12" t="str">
        <f>VLOOKUP(D1045,Table2[#All],5,0)</f>
        <v>Shepherd-Gould</v>
      </c>
      <c r="Q1045" s="12" t="str">
        <f>VLOOKUP(E1045,Table6[#All],2,0)</f>
        <v>Holloway Ltd</v>
      </c>
      <c r="R1045" s="12" t="str">
        <f>VLOOKUP(E1045,Table6[#All],5,0)</f>
        <v>Flagship</v>
      </c>
      <c r="S1045" s="12" t="str">
        <f>VLOOKUP(E1045,Table6[#All],3,0)</f>
        <v>North</v>
      </c>
      <c r="T1045" s="12" t="str">
        <f>VLOOKUP(E1045,Table6[#All],4,0)</f>
        <v>Bensonhaven</v>
      </c>
    </row>
    <row r="1046" spans="1:20" x14ac:dyDescent="0.3">
      <c r="A1046" s="11" t="s">
        <v>3004</v>
      </c>
      <c r="B1046" s="12">
        <v>45257</v>
      </c>
      <c r="C1046" s="12" t="s">
        <v>206</v>
      </c>
      <c r="D1046" s="12" t="s">
        <v>1714</v>
      </c>
      <c r="E1046" s="12" t="s">
        <v>1941</v>
      </c>
      <c r="F1046" s="12" t="s">
        <v>1957</v>
      </c>
      <c r="G1046" s="17">
        <v>4</v>
      </c>
      <c r="H1046" s="20">
        <v>189.07</v>
      </c>
      <c r="I1046" s="23">
        <v>0.1</v>
      </c>
      <c r="J1046" s="25">
        <v>680.65200000000004</v>
      </c>
      <c r="K1046" s="25" t="str">
        <f>VLOOKUP(C1046,Table5[#All],8,0)</f>
        <v>Gold</v>
      </c>
      <c r="L1046" s="13" t="str">
        <f>VLOOKUP(C1046,Table5[#All],4,0)</f>
        <v>Female</v>
      </c>
      <c r="M1046" s="12" t="str">
        <f>VLOOKUP(D1046,Table2[#All],2,0)</f>
        <v>Makeup Brush Set</v>
      </c>
      <c r="N1046" s="12" t="str">
        <f>VLOOKUP(D1046,Table2[#All],3)</f>
        <v>Beauty</v>
      </c>
      <c r="O1046" s="12" t="str">
        <f>VLOOKUP(D1046,Table2[#All],4,0)</f>
        <v>Makeup</v>
      </c>
      <c r="P1046" s="12" t="str">
        <f>VLOOKUP(D1046,Table2[#All],5,0)</f>
        <v>Cook Inc</v>
      </c>
      <c r="Q1046" s="12" t="str">
        <f>VLOOKUP(E1046,Table6[#All],2,0)</f>
        <v>Mann-Austin</v>
      </c>
      <c r="R1046" s="12" t="str">
        <f>VLOOKUP(E1046,Table6[#All],5,0)</f>
        <v>Online</v>
      </c>
      <c r="S1046" s="12" t="str">
        <f>VLOOKUP(E1046,Table6[#All],3,0)</f>
        <v>East</v>
      </c>
      <c r="T1046" s="12" t="str">
        <f>VLOOKUP(E1046,Table6[#All],4,0)</f>
        <v>Vasquezborough</v>
      </c>
    </row>
    <row r="1047" spans="1:20" x14ac:dyDescent="0.3">
      <c r="A1047" s="11" t="s">
        <v>3005</v>
      </c>
      <c r="B1047" s="12">
        <v>45818</v>
      </c>
      <c r="C1047" s="12" t="s">
        <v>2135</v>
      </c>
      <c r="D1047" s="12" t="s">
        <v>1660</v>
      </c>
      <c r="E1047" s="12" t="s">
        <v>1897</v>
      </c>
      <c r="F1047" s="12" t="s">
        <v>1952</v>
      </c>
      <c r="G1047" s="17">
        <v>3</v>
      </c>
      <c r="H1047" s="20">
        <v>272.27</v>
      </c>
      <c r="I1047" s="23">
        <v>0.01</v>
      </c>
      <c r="J1047" s="25">
        <v>808.64189999999996</v>
      </c>
      <c r="K1047" s="25" t="s">
        <v>19</v>
      </c>
      <c r="L1047" s="13" t="s">
        <v>16</v>
      </c>
      <c r="M1047" s="12" t="str">
        <f>VLOOKUP(D1047,Table2[#All],2,0)</f>
        <v>Stainless Steel Cutlery Set</v>
      </c>
      <c r="N1047" s="12" t="str">
        <f>VLOOKUP(D1047,Table2[#All],3)</f>
        <v>Home</v>
      </c>
      <c r="O1047" s="12" t="str">
        <f>VLOOKUP(D1047,Table2[#All],4,0)</f>
        <v>Kitchen</v>
      </c>
      <c r="P1047" s="12" t="str">
        <f>VLOOKUP(D1047,Table2[#All],5,0)</f>
        <v>Stevens, Fernandez and Martin</v>
      </c>
      <c r="Q1047" s="12" t="str">
        <f>VLOOKUP(E1047,Table6[#All],2,0)</f>
        <v>Alexander Group</v>
      </c>
      <c r="R1047" s="12" t="str">
        <f>VLOOKUP(E1047,Table6[#All],5,0)</f>
        <v>Online</v>
      </c>
      <c r="S1047" s="12" t="str">
        <f>VLOOKUP(E1047,Table6[#All],3,0)</f>
        <v>South</v>
      </c>
      <c r="T1047" s="12" t="str">
        <f>VLOOKUP(E1047,Table6[#All],4,0)</f>
        <v>Port Sharon</v>
      </c>
    </row>
    <row r="1048" spans="1:20" x14ac:dyDescent="0.3">
      <c r="A1048" s="11" t="s">
        <v>3006</v>
      </c>
      <c r="B1048" s="12">
        <v>45806</v>
      </c>
      <c r="C1048" s="12" t="s">
        <v>852</v>
      </c>
      <c r="D1048" s="12" t="s">
        <v>1852</v>
      </c>
      <c r="E1048" s="12" t="s">
        <v>1920</v>
      </c>
      <c r="F1048" s="12" t="s">
        <v>1954</v>
      </c>
      <c r="G1048" s="17">
        <v>1</v>
      </c>
      <c r="H1048" s="20">
        <v>209.39</v>
      </c>
      <c r="I1048" s="23">
        <v>0.28000000000000003</v>
      </c>
      <c r="J1048" s="25">
        <v>150.76079999999999</v>
      </c>
      <c r="K1048" s="25" t="str">
        <f>VLOOKUP(C1048,Table5[#All],8,0)</f>
        <v>Gold</v>
      </c>
      <c r="L1048" s="13" t="str">
        <f>VLOOKUP(C1048,Table5[#All],4,0)</f>
        <v>Male</v>
      </c>
      <c r="M1048" s="12" t="str">
        <f>VLOOKUP(D1048,Table2[#All],2,0)</f>
        <v>Microwave Oven</v>
      </c>
      <c r="N1048" s="12" t="str">
        <f>VLOOKUP(D1048,Table2[#All],3)</f>
        <v>Home</v>
      </c>
      <c r="O1048" s="12" t="str">
        <f>VLOOKUP(D1048,Table2[#All],4,0)</f>
        <v>Appliances</v>
      </c>
      <c r="P1048" s="12" t="str">
        <f>VLOOKUP(D1048,Table2[#All],5,0)</f>
        <v>Green, Powell and Palmer</v>
      </c>
      <c r="Q1048" s="12" t="str">
        <f>VLOOKUP(E1048,Table6[#All],2,0)</f>
        <v>Aguirre-Keller</v>
      </c>
      <c r="R1048" s="12" t="str">
        <f>VLOOKUP(E1048,Table6[#All],5,0)</f>
        <v>Online</v>
      </c>
      <c r="S1048" s="12" t="str">
        <f>VLOOKUP(E1048,Table6[#All],3,0)</f>
        <v>South</v>
      </c>
      <c r="T1048" s="12" t="str">
        <f>VLOOKUP(E1048,Table6[#All],4,0)</f>
        <v>Lake Michael</v>
      </c>
    </row>
    <row r="1049" spans="1:20" x14ac:dyDescent="0.3">
      <c r="A1049" s="11" t="s">
        <v>3007</v>
      </c>
      <c r="B1049" s="12">
        <v>45288</v>
      </c>
      <c r="C1049" s="12" t="s">
        <v>206</v>
      </c>
      <c r="D1049" s="12" t="s">
        <v>1816</v>
      </c>
      <c r="E1049" s="12" t="s">
        <v>1914</v>
      </c>
      <c r="F1049" s="12" t="s">
        <v>1952</v>
      </c>
      <c r="G1049" s="17">
        <v>1</v>
      </c>
      <c r="H1049" s="20">
        <v>813.87</v>
      </c>
      <c r="I1049" s="23">
        <v>0.23</v>
      </c>
      <c r="J1049" s="25">
        <v>626.67989999999998</v>
      </c>
      <c r="K1049" s="25" t="str">
        <f>VLOOKUP(C1049,Table5[#All],8,0)</f>
        <v>Gold</v>
      </c>
      <c r="L1049" s="13" t="str">
        <f>VLOOKUP(C1049,Table5[#All],4,0)</f>
        <v>Female</v>
      </c>
      <c r="M1049" s="12" t="str">
        <f>VLOOKUP(D1049,Table2[#All],2,0)</f>
        <v>Wall-Mounted Spice Rack</v>
      </c>
      <c r="N1049" s="12" t="str">
        <f>VLOOKUP(D1049,Table2[#All],3)</f>
        <v>Home</v>
      </c>
      <c r="O1049" s="12" t="str">
        <f>VLOOKUP(D1049,Table2[#All],4,0)</f>
        <v>Kitchen</v>
      </c>
      <c r="P1049" s="12" t="str">
        <f>VLOOKUP(D1049,Table2[#All],5,0)</f>
        <v>Allison Ltd</v>
      </c>
      <c r="Q1049" s="12" t="str">
        <f>VLOOKUP(E1049,Table6[#All],2,0)</f>
        <v>Moore, Padilla and Butler</v>
      </c>
      <c r="R1049" s="12" t="str">
        <f>VLOOKUP(E1049,Table6[#All],5,0)</f>
        <v>Flagship</v>
      </c>
      <c r="S1049" s="12" t="str">
        <f>VLOOKUP(E1049,Table6[#All],3,0)</f>
        <v>South</v>
      </c>
      <c r="T1049" s="12" t="str">
        <f>VLOOKUP(E1049,Table6[#All],4,0)</f>
        <v>East Johnstad</v>
      </c>
    </row>
    <row r="1050" spans="1:20" x14ac:dyDescent="0.3">
      <c r="A1050" s="11" t="s">
        <v>3008</v>
      </c>
      <c r="B1050" s="12">
        <v>45783</v>
      </c>
      <c r="C1050" s="12" t="s">
        <v>831</v>
      </c>
      <c r="D1050" s="12" t="s">
        <v>1654</v>
      </c>
      <c r="E1050" s="12" t="s">
        <v>1880</v>
      </c>
      <c r="F1050" s="12" t="s">
        <v>1954</v>
      </c>
      <c r="G1050" s="17">
        <v>1</v>
      </c>
      <c r="H1050" s="20">
        <v>143.69999999999999</v>
      </c>
      <c r="I1050" s="23">
        <v>0.19</v>
      </c>
      <c r="J1050" s="25">
        <v>116.39700000000001</v>
      </c>
      <c r="K1050" s="25" t="str">
        <f>VLOOKUP(C1050,Table5[#All],8,0)</f>
        <v>Silver</v>
      </c>
      <c r="L1050" s="13" t="str">
        <f>VLOOKUP(C1050,Table5[#All],4,0)</f>
        <v>Male</v>
      </c>
      <c r="M1050" s="12" t="str">
        <f>VLOOKUP(D1050,Table2[#All],2,0)</f>
        <v>Sports Stopwatch Timer</v>
      </c>
      <c r="N1050" s="12" t="str">
        <f>VLOOKUP(D1050,Table2[#All],3)</f>
        <v>Sports</v>
      </c>
      <c r="O1050" s="12" t="str">
        <f>VLOOKUP(D1050,Table2[#All],4,0)</f>
        <v>Accessories</v>
      </c>
      <c r="P1050" s="12" t="str">
        <f>VLOOKUP(D1050,Table2[#All],5,0)</f>
        <v>Burns-Hansen</v>
      </c>
      <c r="Q1050" s="12" t="str">
        <f>VLOOKUP(E1050,Table6[#All],2,0)</f>
        <v>Rivera-Warner</v>
      </c>
      <c r="R1050" s="12" t="str">
        <f>VLOOKUP(E1050,Table6[#All],5,0)</f>
        <v>Flagship</v>
      </c>
      <c r="S1050" s="12" t="str">
        <f>VLOOKUP(E1050,Table6[#All],3,0)</f>
        <v>East</v>
      </c>
      <c r="T1050" s="12" t="str">
        <f>VLOOKUP(E1050,Table6[#All],4,0)</f>
        <v>Washingtonfurt</v>
      </c>
    </row>
    <row r="1051" spans="1:20" x14ac:dyDescent="0.3">
      <c r="A1051" s="11" t="s">
        <v>3009</v>
      </c>
      <c r="B1051" s="12">
        <v>45385</v>
      </c>
      <c r="C1051" s="12" t="s">
        <v>1459</v>
      </c>
      <c r="D1051" s="12" t="s">
        <v>1711</v>
      </c>
      <c r="E1051" s="12" t="s">
        <v>1885</v>
      </c>
      <c r="F1051" s="12" t="s">
        <v>1954</v>
      </c>
      <c r="G1051" s="17">
        <v>4</v>
      </c>
      <c r="H1051" s="20">
        <v>837.34</v>
      </c>
      <c r="I1051" s="23">
        <v>0.05</v>
      </c>
      <c r="J1051" s="25">
        <v>3181.8919999999998</v>
      </c>
      <c r="K1051" s="25" t="str">
        <f>VLOOKUP(C1051,Table5[#All],8,0)</f>
        <v>Gold</v>
      </c>
      <c r="L1051" s="13" t="str">
        <f>VLOOKUP(C1051,Table5[#All],4,0)</f>
        <v>Female</v>
      </c>
      <c r="M1051" s="12" t="str">
        <f>VLOOKUP(D1051,Table2[#All],2,0)</f>
        <v>Men's Winter Jacket</v>
      </c>
      <c r="N1051" s="12" t="str">
        <f>VLOOKUP(D1051,Table2[#All],3)</f>
        <v>Clothing</v>
      </c>
      <c r="O1051" s="12" t="str">
        <f>VLOOKUP(D1051,Table2[#All],4,0)</f>
        <v>Outerwear</v>
      </c>
      <c r="P1051" s="12" t="str">
        <f>VLOOKUP(D1051,Table2[#All],5,0)</f>
        <v>Kelly, Smith and Perez</v>
      </c>
      <c r="Q1051" s="12" t="str">
        <f>VLOOKUP(E1051,Table6[#All],2,0)</f>
        <v>Martinez, Adkins and Johnson</v>
      </c>
      <c r="R1051" s="12" t="str">
        <f>VLOOKUP(E1051,Table6[#All],5,0)</f>
        <v>Flagship</v>
      </c>
      <c r="S1051" s="12" t="str">
        <f>VLOOKUP(E1051,Table6[#All],3,0)</f>
        <v>North</v>
      </c>
      <c r="T1051" s="12" t="str">
        <f>VLOOKUP(E1051,Table6[#All],4,0)</f>
        <v>Danielmouth</v>
      </c>
    </row>
    <row r="1052" spans="1:20" x14ac:dyDescent="0.3">
      <c r="A1052" s="11" t="s">
        <v>3010</v>
      </c>
      <c r="B1052" s="12">
        <v>45878</v>
      </c>
      <c r="C1052" s="12" t="s">
        <v>421</v>
      </c>
      <c r="D1052" s="12" t="s">
        <v>1611</v>
      </c>
      <c r="E1052" s="12" t="s">
        <v>1941</v>
      </c>
      <c r="F1052" s="12" t="s">
        <v>1957</v>
      </c>
      <c r="G1052" s="17">
        <v>1</v>
      </c>
      <c r="H1052" s="20">
        <v>151.66</v>
      </c>
      <c r="I1052" s="23">
        <v>0.16</v>
      </c>
      <c r="J1052" s="25">
        <v>127.3944</v>
      </c>
      <c r="K1052" s="25" t="str">
        <f>VLOOKUP(C1052,Table5[#All],8,0)</f>
        <v>Platinum</v>
      </c>
      <c r="L1052" s="13" t="str">
        <f>VLOOKUP(C1052,Table5[#All],4,0)</f>
        <v>Female</v>
      </c>
      <c r="M1052" s="12" t="str">
        <f>VLOOKUP(D1052,Table2[#All],2,0)</f>
        <v>4K Home Projector</v>
      </c>
      <c r="N1052" s="12" t="str">
        <f>VLOOKUP(D1052,Table2[#All],3)</f>
        <v>Electronics</v>
      </c>
      <c r="O1052" s="12" t="str">
        <f>VLOOKUP(D1052,Table2[#All],4,0)</f>
        <v>Appliances</v>
      </c>
      <c r="P1052" s="12" t="str">
        <f>VLOOKUP(D1052,Table2[#All],5,0)</f>
        <v>Thomas LLC</v>
      </c>
      <c r="Q1052" s="12" t="str">
        <f>VLOOKUP(E1052,Table6[#All],2,0)</f>
        <v>Mann-Austin</v>
      </c>
      <c r="R1052" s="12" t="str">
        <f>VLOOKUP(E1052,Table6[#All],5,0)</f>
        <v>Online</v>
      </c>
      <c r="S1052" s="12" t="str">
        <f>VLOOKUP(E1052,Table6[#All],3,0)</f>
        <v>East</v>
      </c>
      <c r="T1052" s="12" t="str">
        <f>VLOOKUP(E1052,Table6[#All],4,0)</f>
        <v>Vasquezborough</v>
      </c>
    </row>
    <row r="1053" spans="1:20" x14ac:dyDescent="0.3">
      <c r="A1053" s="11" t="s">
        <v>3011</v>
      </c>
      <c r="B1053" s="12">
        <v>45720</v>
      </c>
      <c r="C1053" s="12" t="s">
        <v>2135</v>
      </c>
      <c r="D1053" s="12" t="s">
        <v>1705</v>
      </c>
      <c r="E1053" s="12" t="s">
        <v>1910</v>
      </c>
      <c r="F1053" s="12" t="s">
        <v>1954</v>
      </c>
      <c r="G1053" s="17">
        <v>3</v>
      </c>
      <c r="H1053" s="20">
        <v>961.4</v>
      </c>
      <c r="I1053" s="23">
        <v>0.02</v>
      </c>
      <c r="J1053" s="25">
        <v>2826.5160000000001</v>
      </c>
      <c r="K1053" s="25" t="s">
        <v>19</v>
      </c>
      <c r="L1053" s="13" t="s">
        <v>16</v>
      </c>
      <c r="M1053" s="12" t="str">
        <f>VLOOKUP(D1053,Table2[#All],2,0)</f>
        <v>Adjustable Jump Rope</v>
      </c>
      <c r="N1053" s="12" t="str">
        <f>VLOOKUP(D1053,Table2[#All],3)</f>
        <v>Sports</v>
      </c>
      <c r="O1053" s="12" t="str">
        <f>VLOOKUP(D1053,Table2[#All],4,0)</f>
        <v>Fitness</v>
      </c>
      <c r="P1053" s="12" t="str">
        <f>VLOOKUP(D1053,Table2[#All],5,0)</f>
        <v>Cox Inc</v>
      </c>
      <c r="Q1053" s="12" t="str">
        <f>VLOOKUP(E1053,Table6[#All],2,0)</f>
        <v>Bean, Jones and Park</v>
      </c>
      <c r="R1053" s="12" t="str">
        <f>VLOOKUP(E1053,Table6[#All],5,0)</f>
        <v>Online</v>
      </c>
      <c r="S1053" s="12" t="str">
        <f>VLOOKUP(E1053,Table6[#All],3,0)</f>
        <v>West</v>
      </c>
      <c r="T1053" s="12" t="str">
        <f>VLOOKUP(E1053,Table6[#All],4,0)</f>
        <v>Thompsonborough</v>
      </c>
    </row>
    <row r="1054" spans="1:20" x14ac:dyDescent="0.3">
      <c r="A1054" s="11" t="s">
        <v>3012</v>
      </c>
      <c r="B1054" s="12">
        <v>45503</v>
      </c>
      <c r="C1054" s="12" t="s">
        <v>1168</v>
      </c>
      <c r="D1054" s="12" t="s">
        <v>1798</v>
      </c>
      <c r="E1054" s="12" t="s">
        <v>1938</v>
      </c>
      <c r="F1054" s="12" t="s">
        <v>1954</v>
      </c>
      <c r="G1054" s="17">
        <v>4</v>
      </c>
      <c r="H1054" s="20">
        <v>475.98</v>
      </c>
      <c r="I1054" s="23">
        <v>0.19</v>
      </c>
      <c r="J1054" s="25">
        <v>1542.1751999999999</v>
      </c>
      <c r="K1054" s="25" t="str">
        <f>VLOOKUP(C1054,Table5[#All],8,0)</f>
        <v>Silver</v>
      </c>
      <c r="L1054" s="13" t="str">
        <f>VLOOKUP(C1054,Table5[#All],4,0)</f>
        <v>Male</v>
      </c>
      <c r="M1054" s="12" t="str">
        <f>VLOOKUP(D1054,Table2[#All],2,0)</f>
        <v>Bluetooth Car Audio System</v>
      </c>
      <c r="N1054" s="12" t="str">
        <f>VLOOKUP(D1054,Table2[#All],3)</f>
        <v>Electronics</v>
      </c>
      <c r="O1054" s="12" t="str">
        <f>VLOOKUP(D1054,Table2[#All],4,0)</f>
        <v>Audio</v>
      </c>
      <c r="P1054" s="12" t="str">
        <f>VLOOKUP(D1054,Table2[#All],5,0)</f>
        <v>Bruce-Bowen</v>
      </c>
      <c r="Q1054" s="12" t="str">
        <f>VLOOKUP(E1054,Table6[#All],2,0)</f>
        <v>Guerrero-Schmitt</v>
      </c>
      <c r="R1054" s="12" t="str">
        <f>VLOOKUP(E1054,Table6[#All],5,0)</f>
        <v>Flagship</v>
      </c>
      <c r="S1054" s="12" t="str">
        <f>VLOOKUP(E1054,Table6[#All],3,0)</f>
        <v>East</v>
      </c>
      <c r="T1054" s="12" t="str">
        <f>VLOOKUP(E1054,Table6[#All],4,0)</f>
        <v>East Stevechester</v>
      </c>
    </row>
    <row r="1055" spans="1:20" x14ac:dyDescent="0.3">
      <c r="A1055" s="11" t="s">
        <v>3013</v>
      </c>
      <c r="B1055" s="12">
        <v>45551</v>
      </c>
      <c r="C1055" s="12" t="s">
        <v>1198</v>
      </c>
      <c r="D1055" s="12" t="s">
        <v>1686</v>
      </c>
      <c r="E1055" s="12" t="s">
        <v>1929</v>
      </c>
      <c r="F1055" s="12" t="s">
        <v>1952</v>
      </c>
      <c r="G1055" s="17">
        <v>4</v>
      </c>
      <c r="H1055" s="20">
        <v>132.88999999999999</v>
      </c>
      <c r="I1055" s="23">
        <v>0.12</v>
      </c>
      <c r="J1055" s="25">
        <v>467.77280000000002</v>
      </c>
      <c r="K1055" s="25" t="str">
        <f>VLOOKUP(C1055,Table5[#All],8,0)</f>
        <v>Gold</v>
      </c>
      <c r="L1055" s="13" t="str">
        <f>VLOOKUP(C1055,Table5[#All],4,0)</f>
        <v>Male</v>
      </c>
      <c r="M1055" s="12" t="str">
        <f>VLOOKUP(D1055,Table2[#All],2,0)</f>
        <v>Sports Water Hydration Pack</v>
      </c>
      <c r="N1055" s="12" t="str">
        <f>VLOOKUP(D1055,Table2[#All],3)</f>
        <v>Sports</v>
      </c>
      <c r="O1055" s="12" t="str">
        <f>VLOOKUP(D1055,Table2[#All],4,0)</f>
        <v>Outdoor</v>
      </c>
      <c r="P1055" s="12" t="str">
        <f>VLOOKUP(D1055,Table2[#All],5,0)</f>
        <v>Sims-Smith</v>
      </c>
      <c r="Q1055" s="12" t="str">
        <f>VLOOKUP(E1055,Table6[#All],2,0)</f>
        <v>Shelton PLC</v>
      </c>
      <c r="R1055" s="12" t="str">
        <f>VLOOKUP(E1055,Table6[#All],5,0)</f>
        <v>Flagship</v>
      </c>
      <c r="S1055" s="12" t="str">
        <f>VLOOKUP(E1055,Table6[#All],3,0)</f>
        <v>North</v>
      </c>
      <c r="T1055" s="12" t="str">
        <f>VLOOKUP(E1055,Table6[#All],4,0)</f>
        <v>East Jenniferstad</v>
      </c>
    </row>
    <row r="1056" spans="1:20" x14ac:dyDescent="0.3">
      <c r="A1056" s="11" t="s">
        <v>3014</v>
      </c>
      <c r="B1056" s="12">
        <v>45850</v>
      </c>
      <c r="C1056" s="12" t="s">
        <v>1366</v>
      </c>
      <c r="D1056" s="12" t="s">
        <v>1676</v>
      </c>
      <c r="E1056" s="12" t="s">
        <v>1922</v>
      </c>
      <c r="F1056" s="12" t="s">
        <v>1954</v>
      </c>
      <c r="G1056" s="17">
        <v>3</v>
      </c>
      <c r="H1056" s="20">
        <v>471.31</v>
      </c>
      <c r="I1056" s="23">
        <v>0</v>
      </c>
      <c r="J1056" s="25">
        <v>1413.93</v>
      </c>
      <c r="K1056" s="25" t="str">
        <f>VLOOKUP(C1056,Table5[#All],8,0)</f>
        <v>Platinum</v>
      </c>
      <c r="L1056" s="13" t="str">
        <f>VLOOKUP(C1056,Table5[#All],4,0)</f>
        <v>Female</v>
      </c>
      <c r="M1056" s="12" t="str">
        <f>VLOOKUP(D1056,Table2[#All],2,0)</f>
        <v>Bedroom Table Lamp</v>
      </c>
      <c r="N1056" s="12" t="str">
        <f>VLOOKUP(D1056,Table2[#All],3)</f>
        <v>Home</v>
      </c>
      <c r="O1056" s="12" t="str">
        <f>VLOOKUP(D1056,Table2[#All],4,0)</f>
        <v>Lighting</v>
      </c>
      <c r="P1056" s="12" t="str">
        <f>VLOOKUP(D1056,Table2[#All],5,0)</f>
        <v>Jones LLC</v>
      </c>
      <c r="Q1056" s="12" t="str">
        <f>VLOOKUP(E1056,Table6[#All],2,0)</f>
        <v>Thomas, Bridges and Harris</v>
      </c>
      <c r="R1056" s="12" t="str">
        <f>VLOOKUP(E1056,Table6[#All],5,0)</f>
        <v>Online</v>
      </c>
      <c r="S1056" s="12" t="str">
        <f>VLOOKUP(E1056,Table6[#All],3,0)</f>
        <v>North</v>
      </c>
      <c r="T1056" s="12" t="str">
        <f>VLOOKUP(E1056,Table6[#All],4,0)</f>
        <v>Sabrinatown</v>
      </c>
    </row>
    <row r="1057" spans="1:20" x14ac:dyDescent="0.3">
      <c r="A1057" s="11" t="s">
        <v>3015</v>
      </c>
      <c r="B1057" s="12">
        <v>45441</v>
      </c>
      <c r="C1057" s="12" t="s">
        <v>1964</v>
      </c>
      <c r="D1057" s="12" t="s">
        <v>1804</v>
      </c>
      <c r="E1057" s="12" t="s">
        <v>1927</v>
      </c>
      <c r="F1057" s="12" t="s">
        <v>1952</v>
      </c>
      <c r="G1057" s="17">
        <v>2</v>
      </c>
      <c r="H1057" s="20">
        <v>720.32</v>
      </c>
      <c r="I1057" s="23">
        <v>0.26</v>
      </c>
      <c r="J1057" s="25">
        <v>1066.0735999999999</v>
      </c>
      <c r="K1057" s="25" t="s">
        <v>19</v>
      </c>
      <c r="L1057" s="13" t="s">
        <v>16</v>
      </c>
      <c r="M1057" s="12" t="str">
        <f>VLOOKUP(D1057,Table2[#All],2,0)</f>
        <v>Wireless Mouse</v>
      </c>
      <c r="N1057" s="12" t="str">
        <f>VLOOKUP(D1057,Table2[#All],3)</f>
        <v>Electronics</v>
      </c>
      <c r="O1057" s="12" t="str">
        <f>VLOOKUP(D1057,Table2[#All],4,0)</f>
        <v>Computer</v>
      </c>
      <c r="P1057" s="12" t="str">
        <f>VLOOKUP(D1057,Table2[#All],5,0)</f>
        <v>Larson Ltd</v>
      </c>
      <c r="Q1057" s="12" t="str">
        <f>VLOOKUP(E1057,Table6[#All],2,0)</f>
        <v>Mcdonald Inc</v>
      </c>
      <c r="R1057" s="12" t="str">
        <f>VLOOKUP(E1057,Table6[#All],5,0)</f>
        <v>Outlet</v>
      </c>
      <c r="S1057" s="12" t="str">
        <f>VLOOKUP(E1057,Table6[#All],3,0)</f>
        <v>South</v>
      </c>
      <c r="T1057" s="12" t="str">
        <f>VLOOKUP(E1057,Table6[#All],4,0)</f>
        <v>Christopherland</v>
      </c>
    </row>
    <row r="1058" spans="1:20" x14ac:dyDescent="0.3">
      <c r="A1058" s="11" t="s">
        <v>3016</v>
      </c>
      <c r="B1058" s="12">
        <v>45431</v>
      </c>
      <c r="C1058" s="12" t="s">
        <v>279</v>
      </c>
      <c r="D1058" s="12" t="s">
        <v>1773</v>
      </c>
      <c r="E1058" s="12" t="s">
        <v>1938</v>
      </c>
      <c r="F1058" s="12" t="s">
        <v>1957</v>
      </c>
      <c r="G1058" s="17">
        <v>4</v>
      </c>
      <c r="H1058" s="20">
        <v>99.92</v>
      </c>
      <c r="I1058" s="23">
        <v>0.11</v>
      </c>
      <c r="J1058" s="25">
        <v>355.71519999999998</v>
      </c>
      <c r="K1058" s="25" t="str">
        <f>VLOOKUP(C1058,Table5[#All],8,0)</f>
        <v>Gold</v>
      </c>
      <c r="L1058" s="13" t="str">
        <f>VLOOKUP(C1058,Table5[#All],4,0)</f>
        <v>Female</v>
      </c>
      <c r="M1058" s="12" t="str">
        <f>VLOOKUP(D1058,Table2[#All],2,0)</f>
        <v>Women's Hair Dryer Brush</v>
      </c>
      <c r="N1058" s="12" t="str">
        <f>VLOOKUP(D1058,Table2[#All],3)</f>
        <v>Beauty</v>
      </c>
      <c r="O1058" s="12" t="str">
        <f>VLOOKUP(D1058,Table2[#All],4,0)</f>
        <v>Haircare</v>
      </c>
      <c r="P1058" s="12" t="str">
        <f>VLOOKUP(D1058,Table2[#All],5,0)</f>
        <v>Torres, Spencer and Potter</v>
      </c>
      <c r="Q1058" s="12" t="str">
        <f>VLOOKUP(E1058,Table6[#All],2,0)</f>
        <v>Guerrero-Schmitt</v>
      </c>
      <c r="R1058" s="12" t="str">
        <f>VLOOKUP(E1058,Table6[#All],5,0)</f>
        <v>Flagship</v>
      </c>
      <c r="S1058" s="12" t="str">
        <f>VLOOKUP(E1058,Table6[#All],3,0)</f>
        <v>East</v>
      </c>
      <c r="T1058" s="12" t="str">
        <f>VLOOKUP(E1058,Table6[#All],4,0)</f>
        <v>East Stevechester</v>
      </c>
    </row>
    <row r="1059" spans="1:20" x14ac:dyDescent="0.3">
      <c r="A1059" s="11" t="s">
        <v>3017</v>
      </c>
      <c r="B1059" s="12">
        <v>45873</v>
      </c>
      <c r="C1059" s="12" t="s">
        <v>251</v>
      </c>
      <c r="D1059" s="12" t="s">
        <v>1593</v>
      </c>
      <c r="E1059" s="12" t="s">
        <v>1894</v>
      </c>
      <c r="F1059" s="12" t="s">
        <v>1957</v>
      </c>
      <c r="G1059" s="17">
        <v>3</v>
      </c>
      <c r="H1059" s="20">
        <v>900.63</v>
      </c>
      <c r="I1059" s="23">
        <v>0.11</v>
      </c>
      <c r="J1059" s="25">
        <v>2404.6821</v>
      </c>
      <c r="K1059" s="25" t="str">
        <f>VLOOKUP(C1059,Table5[#All],8,0)</f>
        <v>Silver</v>
      </c>
      <c r="L1059" s="13" t="str">
        <f>VLOOKUP(C1059,Table5[#All],4,0)</f>
        <v>Male</v>
      </c>
      <c r="M1059" s="12" t="str">
        <f>VLOOKUP(D1059,Table2[#All],2,0)</f>
        <v>Ceramic Kitchen Bowl Set</v>
      </c>
      <c r="N1059" s="12" t="str">
        <f>VLOOKUP(D1059,Table2[#All],3)</f>
        <v>Home</v>
      </c>
      <c r="O1059" s="12" t="str">
        <f>VLOOKUP(D1059,Table2[#All],4,0)</f>
        <v>Kitchen</v>
      </c>
      <c r="P1059" s="12" t="str">
        <f>VLOOKUP(D1059,Table2[#All],5,0)</f>
        <v>Hamilton Group</v>
      </c>
      <c r="Q1059" s="12" t="str">
        <f>VLOOKUP(E1059,Table6[#All],2,0)</f>
        <v>Johnson-Wright</v>
      </c>
      <c r="R1059" s="12" t="str">
        <f>VLOOKUP(E1059,Table6[#All],5,0)</f>
        <v>Outlet</v>
      </c>
      <c r="S1059" s="12" t="str">
        <f>VLOOKUP(E1059,Table6[#All],3,0)</f>
        <v>North</v>
      </c>
      <c r="T1059" s="12" t="str">
        <f>VLOOKUP(E1059,Table6[#All],4,0)</f>
        <v>Hoodberg</v>
      </c>
    </row>
    <row r="1060" spans="1:20" x14ac:dyDescent="0.3">
      <c r="A1060" s="11" t="s">
        <v>3018</v>
      </c>
      <c r="B1060" s="12">
        <v>45629</v>
      </c>
      <c r="C1060" s="12" t="s">
        <v>1379</v>
      </c>
      <c r="D1060" s="12" t="s">
        <v>1711</v>
      </c>
      <c r="E1060" s="12" t="s">
        <v>1910</v>
      </c>
      <c r="F1060" s="12" t="s">
        <v>1954</v>
      </c>
      <c r="G1060" s="17">
        <v>1</v>
      </c>
      <c r="H1060" s="20">
        <v>681.72</v>
      </c>
      <c r="I1060" s="23">
        <v>0.11</v>
      </c>
      <c r="J1060" s="25">
        <v>606.73080000000004</v>
      </c>
      <c r="K1060" s="25" t="str">
        <f>VLOOKUP(C1060,Table5[#All],8,0)</f>
        <v>Bronze</v>
      </c>
      <c r="L1060" s="13" t="str">
        <f>VLOOKUP(C1060,Table5[#All],4,0)</f>
        <v>Female</v>
      </c>
      <c r="M1060" s="12" t="str">
        <f>VLOOKUP(D1060,Table2[#All],2,0)</f>
        <v>Men's Winter Jacket</v>
      </c>
      <c r="N1060" s="12" t="str">
        <f>VLOOKUP(D1060,Table2[#All],3)</f>
        <v>Clothing</v>
      </c>
      <c r="O1060" s="12" t="str">
        <f>VLOOKUP(D1060,Table2[#All],4,0)</f>
        <v>Outerwear</v>
      </c>
      <c r="P1060" s="12" t="str">
        <f>VLOOKUP(D1060,Table2[#All],5,0)</f>
        <v>Kelly, Smith and Perez</v>
      </c>
      <c r="Q1060" s="12" t="str">
        <f>VLOOKUP(E1060,Table6[#All],2,0)</f>
        <v>Bean, Jones and Park</v>
      </c>
      <c r="R1060" s="12" t="str">
        <f>VLOOKUP(E1060,Table6[#All],5,0)</f>
        <v>Online</v>
      </c>
      <c r="S1060" s="12" t="str">
        <f>VLOOKUP(E1060,Table6[#All],3,0)</f>
        <v>West</v>
      </c>
      <c r="T1060" s="12" t="str">
        <f>VLOOKUP(E1060,Table6[#All],4,0)</f>
        <v>Thompsonborough</v>
      </c>
    </row>
    <row r="1061" spans="1:20" x14ac:dyDescent="0.3">
      <c r="A1061" s="11" t="s">
        <v>3019</v>
      </c>
      <c r="B1061" s="12">
        <v>45222</v>
      </c>
      <c r="C1061" s="12" t="s">
        <v>51</v>
      </c>
      <c r="D1061" s="12" t="s">
        <v>1810</v>
      </c>
      <c r="E1061" s="12" t="s">
        <v>1925</v>
      </c>
      <c r="F1061" s="12" t="s">
        <v>1952</v>
      </c>
      <c r="G1061" s="17">
        <v>2</v>
      </c>
      <c r="H1061" s="20">
        <v>838.22</v>
      </c>
      <c r="I1061" s="23">
        <v>0.3</v>
      </c>
      <c r="J1061" s="25">
        <v>1173.508</v>
      </c>
      <c r="K1061" s="25" t="str">
        <f>VLOOKUP(C1061,Table5[#All],8,0)</f>
        <v>Platinum</v>
      </c>
      <c r="L1061" s="13" t="str">
        <f>VLOOKUP(C1061,Table5[#All],4,0)</f>
        <v>Male</v>
      </c>
      <c r="M1061" s="12" t="str">
        <f>VLOOKUP(D1061,Table2[#All],2,0)</f>
        <v>Essential Oil Diffuser</v>
      </c>
      <c r="N1061" s="12" t="str">
        <f>VLOOKUP(D1061,Table2[#All],3)</f>
        <v>Home</v>
      </c>
      <c r="O1061" s="12" t="str">
        <f>VLOOKUP(D1061,Table2[#All],4,0)</f>
        <v>Decor</v>
      </c>
      <c r="P1061" s="12" t="str">
        <f>VLOOKUP(D1061,Table2[#All],5,0)</f>
        <v>Hernandez Inc</v>
      </c>
      <c r="Q1061" s="12" t="str">
        <f>VLOOKUP(E1061,Table6[#All],2,0)</f>
        <v>Gardner, Humphrey and Contreras</v>
      </c>
      <c r="R1061" s="12" t="str">
        <f>VLOOKUP(E1061,Table6[#All],5,0)</f>
        <v>Flagship</v>
      </c>
      <c r="S1061" s="12" t="str">
        <f>VLOOKUP(E1061,Table6[#All],3,0)</f>
        <v>East</v>
      </c>
      <c r="T1061" s="12" t="str">
        <f>VLOOKUP(E1061,Table6[#All],4,0)</f>
        <v>Johnsonville</v>
      </c>
    </row>
    <row r="1062" spans="1:20" x14ac:dyDescent="0.3">
      <c r="A1062" s="11" t="s">
        <v>3020</v>
      </c>
      <c r="B1062" s="12">
        <v>45797</v>
      </c>
      <c r="C1062" s="12" t="s">
        <v>644</v>
      </c>
      <c r="D1062" s="12" t="s">
        <v>1837</v>
      </c>
      <c r="E1062" s="12" t="s">
        <v>1922</v>
      </c>
      <c r="F1062" s="12" t="s">
        <v>1952</v>
      </c>
      <c r="G1062" s="17">
        <v>2</v>
      </c>
      <c r="H1062" s="20">
        <v>816.22</v>
      </c>
      <c r="I1062" s="23">
        <v>0.27</v>
      </c>
      <c r="J1062" s="25">
        <v>1191.6812</v>
      </c>
      <c r="K1062" s="25" t="str">
        <f>VLOOKUP(C1062,Table5[#All],8,0)</f>
        <v>Gold</v>
      </c>
      <c r="L1062" s="13" t="str">
        <f>VLOOKUP(C1062,Table5[#All],4,0)</f>
        <v>Male</v>
      </c>
      <c r="M1062" s="12" t="str">
        <f>VLOOKUP(D1062,Table2[#All],2,0)</f>
        <v>LED Bedside Lamp</v>
      </c>
      <c r="N1062" s="12" t="str">
        <f>VLOOKUP(D1062,Table2[#All],3)</f>
        <v>Home</v>
      </c>
      <c r="O1062" s="12" t="str">
        <f>VLOOKUP(D1062,Table2[#All],4,0)</f>
        <v>Lighting</v>
      </c>
      <c r="P1062" s="12" t="str">
        <f>VLOOKUP(D1062,Table2[#All],5,0)</f>
        <v>Aguilar, Horton and Lewis</v>
      </c>
      <c r="Q1062" s="12" t="str">
        <f>VLOOKUP(E1062,Table6[#All],2,0)</f>
        <v>Thomas, Bridges and Harris</v>
      </c>
      <c r="R1062" s="12" t="str">
        <f>VLOOKUP(E1062,Table6[#All],5,0)</f>
        <v>Online</v>
      </c>
      <c r="S1062" s="12" t="str">
        <f>VLOOKUP(E1062,Table6[#All],3,0)</f>
        <v>North</v>
      </c>
      <c r="T1062" s="12" t="str">
        <f>VLOOKUP(E1062,Table6[#All],4,0)</f>
        <v>Sabrinatown</v>
      </c>
    </row>
    <row r="1063" spans="1:20" x14ac:dyDescent="0.3">
      <c r="A1063" s="11" t="s">
        <v>3021</v>
      </c>
      <c r="B1063" s="12">
        <v>45554</v>
      </c>
      <c r="C1063" s="12" t="s">
        <v>1198</v>
      </c>
      <c r="D1063" s="12" t="s">
        <v>1758</v>
      </c>
      <c r="E1063" s="12" t="s">
        <v>1907</v>
      </c>
      <c r="F1063" s="12" t="s">
        <v>1954</v>
      </c>
      <c r="G1063" s="17">
        <v>2</v>
      </c>
      <c r="H1063" s="20">
        <v>654.12</v>
      </c>
      <c r="I1063" s="23">
        <v>0.27</v>
      </c>
      <c r="J1063" s="25">
        <v>955.01519999999994</v>
      </c>
      <c r="K1063" s="25" t="str">
        <f>VLOOKUP(C1063,Table5[#All],8,0)</f>
        <v>Gold</v>
      </c>
      <c r="L1063" s="13" t="str">
        <f>VLOOKUP(C1063,Table5[#All],4,0)</f>
        <v>Male</v>
      </c>
      <c r="M1063" s="12" t="str">
        <f>VLOOKUP(D1063,Table2[#All],2,0)</f>
        <v>Tennis Ball 3-Pack</v>
      </c>
      <c r="N1063" s="12" t="str">
        <f>VLOOKUP(D1063,Table2[#All],3)</f>
        <v>Sports</v>
      </c>
      <c r="O1063" s="12" t="str">
        <f>VLOOKUP(D1063,Table2[#All],4,0)</f>
        <v>Equipment</v>
      </c>
      <c r="P1063" s="12" t="str">
        <f>VLOOKUP(D1063,Table2[#All],5,0)</f>
        <v>Lopez LLC</v>
      </c>
      <c r="Q1063" s="12" t="str">
        <f>VLOOKUP(E1063,Table6[#All],2,0)</f>
        <v>Martinez-Mullins</v>
      </c>
      <c r="R1063" s="12" t="str">
        <f>VLOOKUP(E1063,Table6[#All],5,0)</f>
        <v>Online</v>
      </c>
      <c r="S1063" s="12" t="str">
        <f>VLOOKUP(E1063,Table6[#All],3,0)</f>
        <v>South</v>
      </c>
      <c r="T1063" s="12" t="str">
        <f>VLOOKUP(E1063,Table6[#All],4,0)</f>
        <v>Williamsfurt</v>
      </c>
    </row>
    <row r="1064" spans="1:20" x14ac:dyDescent="0.3">
      <c r="A1064" s="11" t="s">
        <v>3022</v>
      </c>
      <c r="B1064" s="12">
        <v>45385</v>
      </c>
      <c r="C1064" s="12" t="s">
        <v>376</v>
      </c>
      <c r="D1064" s="12" t="s">
        <v>1795</v>
      </c>
      <c r="E1064" s="12" t="s">
        <v>1925</v>
      </c>
      <c r="F1064" s="12" t="s">
        <v>1954</v>
      </c>
      <c r="G1064" s="17">
        <v>4</v>
      </c>
      <c r="H1064" s="20">
        <v>528.22</v>
      </c>
      <c r="I1064" s="23">
        <v>0.2</v>
      </c>
      <c r="J1064" s="25">
        <v>1690.3040000000001</v>
      </c>
      <c r="K1064" s="25" t="str">
        <f>VLOOKUP(C1064,Table5[#All],8,0)</f>
        <v>Gold</v>
      </c>
      <c r="L1064" s="13" t="str">
        <f>VLOOKUP(C1064,Table5[#All],4,0)</f>
        <v>Female</v>
      </c>
      <c r="M1064" s="12" t="str">
        <f>VLOOKUP(D1064,Table2[#All],2,0)</f>
        <v>Shin Guards – Adult</v>
      </c>
      <c r="N1064" s="12" t="str">
        <f>VLOOKUP(D1064,Table2[#All],3)</f>
        <v>Sports</v>
      </c>
      <c r="O1064" s="12" t="str">
        <f>VLOOKUP(D1064,Table2[#All],4,0)</f>
        <v>Team Sports</v>
      </c>
      <c r="P1064" s="12" t="str">
        <f>VLOOKUP(D1064,Table2[#All],5,0)</f>
        <v>French Ltd</v>
      </c>
      <c r="Q1064" s="12" t="str">
        <f>VLOOKUP(E1064,Table6[#All],2,0)</f>
        <v>Gardner, Humphrey and Contreras</v>
      </c>
      <c r="R1064" s="12" t="str">
        <f>VLOOKUP(E1064,Table6[#All],5,0)</f>
        <v>Flagship</v>
      </c>
      <c r="S1064" s="12" t="str">
        <f>VLOOKUP(E1064,Table6[#All],3,0)</f>
        <v>East</v>
      </c>
      <c r="T1064" s="12" t="str">
        <f>VLOOKUP(E1064,Table6[#All],4,0)</f>
        <v>Johnsonville</v>
      </c>
    </row>
    <row r="1065" spans="1:20" x14ac:dyDescent="0.3">
      <c r="A1065" s="11" t="s">
        <v>3023</v>
      </c>
      <c r="B1065" s="12">
        <v>45704</v>
      </c>
      <c r="C1065" s="12" t="s">
        <v>725</v>
      </c>
      <c r="D1065" s="12" t="s">
        <v>1673</v>
      </c>
      <c r="E1065" s="12" t="s">
        <v>1907</v>
      </c>
      <c r="F1065" s="12" t="s">
        <v>1957</v>
      </c>
      <c r="G1065" s="17">
        <v>4</v>
      </c>
      <c r="H1065" s="20">
        <v>36.72</v>
      </c>
      <c r="I1065" s="23">
        <v>7.0000000000000007E-2</v>
      </c>
      <c r="J1065" s="25">
        <v>136.5984</v>
      </c>
      <c r="K1065" s="25" t="str">
        <f>VLOOKUP(C1065,Table5[#All],8,0)</f>
        <v>Platinum</v>
      </c>
      <c r="L1065" s="13" t="str">
        <f>VLOOKUP(C1065,Table5[#All],4,0)</f>
        <v>Male</v>
      </c>
      <c r="M1065" s="12" t="str">
        <f>VLOOKUP(D1065,Table2[#All],2,0)</f>
        <v>Gaming Mechanical Keyboard</v>
      </c>
      <c r="N1065" s="12" t="str">
        <f>VLOOKUP(D1065,Table2[#All],3)</f>
        <v>Electronics</v>
      </c>
      <c r="O1065" s="12" t="str">
        <f>VLOOKUP(D1065,Table2[#All],4,0)</f>
        <v>Computer</v>
      </c>
      <c r="P1065" s="12" t="str">
        <f>VLOOKUP(D1065,Table2[#All],5,0)</f>
        <v>Lucero LLC</v>
      </c>
      <c r="Q1065" s="12" t="str">
        <f>VLOOKUP(E1065,Table6[#All],2,0)</f>
        <v>Martinez-Mullins</v>
      </c>
      <c r="R1065" s="12" t="str">
        <f>VLOOKUP(E1065,Table6[#All],5,0)</f>
        <v>Online</v>
      </c>
      <c r="S1065" s="12" t="str">
        <f>VLOOKUP(E1065,Table6[#All],3,0)</f>
        <v>South</v>
      </c>
      <c r="T1065" s="12" t="str">
        <f>VLOOKUP(E1065,Table6[#All],4,0)</f>
        <v>Williamsfurt</v>
      </c>
    </row>
    <row r="1066" spans="1:20" x14ac:dyDescent="0.3">
      <c r="A1066" s="11" t="s">
        <v>3024</v>
      </c>
      <c r="B1066" s="12">
        <v>45545</v>
      </c>
      <c r="C1066" s="12" t="s">
        <v>1168</v>
      </c>
      <c r="D1066" s="12" t="s">
        <v>1810</v>
      </c>
      <c r="E1066" s="12" t="s">
        <v>1941</v>
      </c>
      <c r="F1066" s="12" t="s">
        <v>1954</v>
      </c>
      <c r="G1066" s="17">
        <v>2</v>
      </c>
      <c r="H1066" s="20">
        <v>705.97</v>
      </c>
      <c r="I1066" s="23">
        <v>0.1</v>
      </c>
      <c r="J1066" s="25">
        <v>1270.7460000000001</v>
      </c>
      <c r="K1066" s="25" t="str">
        <f>VLOOKUP(C1066,Table5[#All],8,0)</f>
        <v>Silver</v>
      </c>
      <c r="L1066" s="13" t="str">
        <f>VLOOKUP(C1066,Table5[#All],4,0)</f>
        <v>Male</v>
      </c>
      <c r="M1066" s="12" t="str">
        <f>VLOOKUP(D1066,Table2[#All],2,0)</f>
        <v>Essential Oil Diffuser</v>
      </c>
      <c r="N1066" s="12" t="str">
        <f>VLOOKUP(D1066,Table2[#All],3)</f>
        <v>Home</v>
      </c>
      <c r="O1066" s="12" t="str">
        <f>VLOOKUP(D1066,Table2[#All],4,0)</f>
        <v>Decor</v>
      </c>
      <c r="P1066" s="12" t="str">
        <f>VLOOKUP(D1066,Table2[#All],5,0)</f>
        <v>Hernandez Inc</v>
      </c>
      <c r="Q1066" s="12" t="str">
        <f>VLOOKUP(E1066,Table6[#All],2,0)</f>
        <v>Mann-Austin</v>
      </c>
      <c r="R1066" s="12" t="str">
        <f>VLOOKUP(E1066,Table6[#All],5,0)</f>
        <v>Online</v>
      </c>
      <c r="S1066" s="12" t="str">
        <f>VLOOKUP(E1066,Table6[#All],3,0)</f>
        <v>East</v>
      </c>
      <c r="T1066" s="12" t="str">
        <f>VLOOKUP(E1066,Table6[#All],4,0)</f>
        <v>Vasquezborough</v>
      </c>
    </row>
    <row r="1067" spans="1:20" x14ac:dyDescent="0.3">
      <c r="A1067" s="11" t="s">
        <v>3025</v>
      </c>
      <c r="B1067" s="12">
        <v>45736</v>
      </c>
      <c r="C1067" s="12" t="s">
        <v>104</v>
      </c>
      <c r="D1067" s="12" t="s">
        <v>1693</v>
      </c>
      <c r="E1067" s="12" t="s">
        <v>1885</v>
      </c>
      <c r="F1067" s="12" t="s">
        <v>1954</v>
      </c>
      <c r="G1067" s="17">
        <v>2</v>
      </c>
      <c r="H1067" s="20">
        <v>994.29</v>
      </c>
      <c r="I1067" s="23">
        <v>0.01</v>
      </c>
      <c r="J1067" s="25">
        <v>1968.6941999999999</v>
      </c>
      <c r="K1067" s="25" t="str">
        <f>VLOOKUP(C1067,Table5[#All],8,0)</f>
        <v>Silver</v>
      </c>
      <c r="L1067" s="13" t="str">
        <f>VLOOKUP(C1067,Table5[#All],4,0)</f>
        <v>Female</v>
      </c>
      <c r="M1067" s="12" t="str">
        <f>VLOOKUP(D1067,Table2[#All],2,0)</f>
        <v>Noise-Canceling Headphones</v>
      </c>
      <c r="N1067" s="12" t="str">
        <f>VLOOKUP(D1067,Table2[#All],3)</f>
        <v>Electronics</v>
      </c>
      <c r="O1067" s="12" t="str">
        <f>VLOOKUP(D1067,Table2[#All],4,0)</f>
        <v>Audio</v>
      </c>
      <c r="P1067" s="12" t="str">
        <f>VLOOKUP(D1067,Table2[#All],5,0)</f>
        <v>Taylor-Hart</v>
      </c>
      <c r="Q1067" s="12" t="str">
        <f>VLOOKUP(E1067,Table6[#All],2,0)</f>
        <v>Martinez, Adkins and Johnson</v>
      </c>
      <c r="R1067" s="12" t="str">
        <f>VLOOKUP(E1067,Table6[#All],5,0)</f>
        <v>Flagship</v>
      </c>
      <c r="S1067" s="12" t="str">
        <f>VLOOKUP(E1067,Table6[#All],3,0)</f>
        <v>North</v>
      </c>
      <c r="T1067" s="12" t="str">
        <f>VLOOKUP(E1067,Table6[#All],4,0)</f>
        <v>Danielmouth</v>
      </c>
    </row>
    <row r="1068" spans="1:20" x14ac:dyDescent="0.3">
      <c r="A1068" s="11" t="s">
        <v>3026</v>
      </c>
      <c r="B1068" s="12">
        <v>45608</v>
      </c>
      <c r="C1068" s="12" t="s">
        <v>1318</v>
      </c>
      <c r="D1068" s="12" t="s">
        <v>1852</v>
      </c>
      <c r="E1068" s="12" t="s">
        <v>1938</v>
      </c>
      <c r="F1068" s="12" t="s">
        <v>1952</v>
      </c>
      <c r="G1068" s="17">
        <v>1</v>
      </c>
      <c r="H1068" s="20">
        <v>909.04</v>
      </c>
      <c r="I1068" s="23">
        <v>0.11</v>
      </c>
      <c r="J1068" s="25">
        <v>809.04560000000004</v>
      </c>
      <c r="K1068" s="25" t="str">
        <f>VLOOKUP(C1068,Table5[#All],8,0)</f>
        <v>Platinum</v>
      </c>
      <c r="L1068" s="13" t="str">
        <f>VLOOKUP(C1068,Table5[#All],4,0)</f>
        <v>Female</v>
      </c>
      <c r="M1068" s="12" t="str">
        <f>VLOOKUP(D1068,Table2[#All],2,0)</f>
        <v>Microwave Oven</v>
      </c>
      <c r="N1068" s="12" t="str">
        <f>VLOOKUP(D1068,Table2[#All],3)</f>
        <v>Home</v>
      </c>
      <c r="O1068" s="12" t="str">
        <f>VLOOKUP(D1068,Table2[#All],4,0)</f>
        <v>Appliances</v>
      </c>
      <c r="P1068" s="12" t="str">
        <f>VLOOKUP(D1068,Table2[#All],5,0)</f>
        <v>Green, Powell and Palmer</v>
      </c>
      <c r="Q1068" s="12" t="str">
        <f>VLOOKUP(E1068,Table6[#All],2,0)</f>
        <v>Guerrero-Schmitt</v>
      </c>
      <c r="R1068" s="12" t="str">
        <f>VLOOKUP(E1068,Table6[#All],5,0)</f>
        <v>Flagship</v>
      </c>
      <c r="S1068" s="12" t="str">
        <f>VLOOKUP(E1068,Table6[#All],3,0)</f>
        <v>East</v>
      </c>
      <c r="T1068" s="12" t="str">
        <f>VLOOKUP(E1068,Table6[#All],4,0)</f>
        <v>East Stevechester</v>
      </c>
    </row>
    <row r="1069" spans="1:20" x14ac:dyDescent="0.3">
      <c r="A1069" s="11" t="s">
        <v>3027</v>
      </c>
      <c r="B1069" s="12">
        <v>45334</v>
      </c>
      <c r="C1069" s="12" t="s">
        <v>1105</v>
      </c>
      <c r="D1069" s="12" t="s">
        <v>1673</v>
      </c>
      <c r="E1069" s="12" t="s">
        <v>1920</v>
      </c>
      <c r="F1069" s="12" t="s">
        <v>1954</v>
      </c>
      <c r="G1069" s="17">
        <v>1</v>
      </c>
      <c r="H1069" s="20">
        <v>164.73</v>
      </c>
      <c r="I1069" s="23">
        <v>0.12</v>
      </c>
      <c r="J1069" s="25">
        <v>144.9624</v>
      </c>
      <c r="K1069" s="25" t="str">
        <f>VLOOKUP(C1069,Table5[#All],8,0)</f>
        <v>Bronze</v>
      </c>
      <c r="L1069" s="13" t="str">
        <f>VLOOKUP(C1069,Table5[#All],4,0)</f>
        <v>Male</v>
      </c>
      <c r="M1069" s="12" t="str">
        <f>VLOOKUP(D1069,Table2[#All],2,0)</f>
        <v>Gaming Mechanical Keyboard</v>
      </c>
      <c r="N1069" s="12" t="str">
        <f>VLOOKUP(D1069,Table2[#All],3)</f>
        <v>Electronics</v>
      </c>
      <c r="O1069" s="12" t="str">
        <f>VLOOKUP(D1069,Table2[#All],4,0)</f>
        <v>Computer</v>
      </c>
      <c r="P1069" s="12" t="str">
        <f>VLOOKUP(D1069,Table2[#All],5,0)</f>
        <v>Lucero LLC</v>
      </c>
      <c r="Q1069" s="12" t="str">
        <f>VLOOKUP(E1069,Table6[#All],2,0)</f>
        <v>Aguirre-Keller</v>
      </c>
      <c r="R1069" s="12" t="str">
        <f>VLOOKUP(E1069,Table6[#All],5,0)</f>
        <v>Online</v>
      </c>
      <c r="S1069" s="12" t="str">
        <f>VLOOKUP(E1069,Table6[#All],3,0)</f>
        <v>South</v>
      </c>
      <c r="T1069" s="12" t="str">
        <f>VLOOKUP(E1069,Table6[#All],4,0)</f>
        <v>Lake Michael</v>
      </c>
    </row>
    <row r="1070" spans="1:20" x14ac:dyDescent="0.3">
      <c r="A1070" s="11" t="s">
        <v>3028</v>
      </c>
      <c r="B1070" s="12">
        <v>45690</v>
      </c>
      <c r="C1070" s="12" t="s">
        <v>234</v>
      </c>
      <c r="D1070" s="12" t="s">
        <v>1682</v>
      </c>
      <c r="E1070" s="12" t="s">
        <v>1907</v>
      </c>
      <c r="F1070" s="12" t="s">
        <v>1957</v>
      </c>
      <c r="G1070" s="17">
        <v>2</v>
      </c>
      <c r="H1070" s="20">
        <v>606.35</v>
      </c>
      <c r="I1070" s="23">
        <v>0.16</v>
      </c>
      <c r="J1070" s="25">
        <v>1018.668</v>
      </c>
      <c r="K1070" s="25" t="str">
        <f>VLOOKUP(C1070,Table5[#All],8,0)</f>
        <v>Bronze</v>
      </c>
      <c r="L1070" s="13" t="str">
        <f>VLOOKUP(C1070,Table5[#All],4,0)</f>
        <v>Male</v>
      </c>
      <c r="M1070" s="12" t="str">
        <f>VLOOKUP(D1070,Table2[#All],2,0)</f>
        <v>Men's Casual Sneakers</v>
      </c>
      <c r="N1070" s="12" t="str">
        <f>VLOOKUP(D1070,Table2[#All],3)</f>
        <v>Clothing</v>
      </c>
      <c r="O1070" s="12" t="str">
        <f>VLOOKUP(D1070,Table2[#All],4,0)</f>
        <v>Footwear</v>
      </c>
      <c r="P1070" s="12" t="str">
        <f>VLOOKUP(D1070,Table2[#All],5,0)</f>
        <v>Hogan-Lee</v>
      </c>
      <c r="Q1070" s="12" t="str">
        <f>VLOOKUP(E1070,Table6[#All],2,0)</f>
        <v>Martinez-Mullins</v>
      </c>
      <c r="R1070" s="12" t="str">
        <f>VLOOKUP(E1070,Table6[#All],5,0)</f>
        <v>Online</v>
      </c>
      <c r="S1070" s="12" t="str">
        <f>VLOOKUP(E1070,Table6[#All],3,0)</f>
        <v>South</v>
      </c>
      <c r="T1070" s="12" t="str">
        <f>VLOOKUP(E1070,Table6[#All],4,0)</f>
        <v>Williamsfurt</v>
      </c>
    </row>
    <row r="1071" spans="1:20" x14ac:dyDescent="0.3">
      <c r="A1071" s="11" t="s">
        <v>3029</v>
      </c>
      <c r="B1071" s="12">
        <v>45481</v>
      </c>
      <c r="C1071" s="12" t="s">
        <v>550</v>
      </c>
      <c r="D1071" s="12" t="s">
        <v>1870</v>
      </c>
      <c r="E1071" s="12" t="s">
        <v>1897</v>
      </c>
      <c r="F1071" s="12" t="s">
        <v>1952</v>
      </c>
      <c r="G1071" s="17">
        <v>3</v>
      </c>
      <c r="H1071" s="20">
        <v>904.19</v>
      </c>
      <c r="I1071" s="23">
        <v>0.09</v>
      </c>
      <c r="J1071" s="25">
        <v>2468.4387000000002</v>
      </c>
      <c r="K1071" s="25" t="str">
        <f>VLOOKUP(C1071,Table5[#All],8,0)</f>
        <v>Bronze</v>
      </c>
      <c r="L1071" s="13" t="str">
        <f>VLOOKUP(C1071,Table5[#All],4,0)</f>
        <v>Male</v>
      </c>
      <c r="M1071" s="12" t="str">
        <f>VLOOKUP(D1071,Table2[#All],2,0)</f>
        <v>Portable Bluetooth Speaker</v>
      </c>
      <c r="N1071" s="12" t="str">
        <f>VLOOKUP(D1071,Table2[#All],3)</f>
        <v>Electronics</v>
      </c>
      <c r="O1071" s="12" t="str">
        <f>VLOOKUP(D1071,Table2[#All],4,0)</f>
        <v>Audio</v>
      </c>
      <c r="P1071" s="12" t="str">
        <f>VLOOKUP(D1071,Table2[#All],5,0)</f>
        <v>Flores-King</v>
      </c>
      <c r="Q1071" s="12" t="str">
        <f>VLOOKUP(E1071,Table6[#All],2,0)</f>
        <v>Alexander Group</v>
      </c>
      <c r="R1071" s="12" t="str">
        <f>VLOOKUP(E1071,Table6[#All],5,0)</f>
        <v>Online</v>
      </c>
      <c r="S1071" s="12" t="str">
        <f>VLOOKUP(E1071,Table6[#All],3,0)</f>
        <v>South</v>
      </c>
      <c r="T1071" s="12" t="str">
        <f>VLOOKUP(E1071,Table6[#All],4,0)</f>
        <v>Port Sharon</v>
      </c>
    </row>
    <row r="1072" spans="1:20" x14ac:dyDescent="0.3">
      <c r="A1072" s="11" t="s">
        <v>3030</v>
      </c>
      <c r="B1072" s="12">
        <v>45576</v>
      </c>
      <c r="C1072" s="12" t="s">
        <v>514</v>
      </c>
      <c r="D1072" s="12" t="s">
        <v>1725</v>
      </c>
      <c r="E1072" s="12" t="s">
        <v>1889</v>
      </c>
      <c r="F1072" s="12" t="s">
        <v>1957</v>
      </c>
      <c r="G1072" s="17">
        <v>4</v>
      </c>
      <c r="H1072" s="20">
        <v>694.61</v>
      </c>
      <c r="I1072" s="23">
        <v>0.18</v>
      </c>
      <c r="J1072" s="25">
        <v>2278.3208</v>
      </c>
      <c r="K1072" s="25" t="str">
        <f>VLOOKUP(C1072,Table5[#All],8,0)</f>
        <v>Gold</v>
      </c>
      <c r="L1072" s="13" t="str">
        <f>VLOOKUP(C1072,Table5[#All],4,0)</f>
        <v>Female</v>
      </c>
      <c r="M1072" s="12" t="str">
        <f>VLOOKUP(D1072,Table2[#All],2,0)</f>
        <v>Boxing Hand Wraps</v>
      </c>
      <c r="N1072" s="12" t="str">
        <f>VLOOKUP(D1072,Table2[#All],3)</f>
        <v>Sports</v>
      </c>
      <c r="O1072" s="12" t="str">
        <f>VLOOKUP(D1072,Table2[#All],4,0)</f>
        <v>Fitness</v>
      </c>
      <c r="P1072" s="12" t="str">
        <f>VLOOKUP(D1072,Table2[#All],5,0)</f>
        <v>Smith-King</v>
      </c>
      <c r="Q1072" s="12" t="str">
        <f>VLOOKUP(E1072,Table6[#All],2,0)</f>
        <v>Black-Horn</v>
      </c>
      <c r="R1072" s="12" t="str">
        <f>VLOOKUP(E1072,Table6[#All],5,0)</f>
        <v>Outlet</v>
      </c>
      <c r="S1072" s="12" t="str">
        <f>VLOOKUP(E1072,Table6[#All],3,0)</f>
        <v>South</v>
      </c>
      <c r="T1072" s="12" t="str">
        <f>VLOOKUP(E1072,Table6[#All],4,0)</f>
        <v>North Nancyview</v>
      </c>
    </row>
    <row r="1073" spans="1:20" x14ac:dyDescent="0.3">
      <c r="A1073" s="11" t="s">
        <v>3031</v>
      </c>
      <c r="B1073" s="12">
        <v>45215</v>
      </c>
      <c r="C1073" s="12" t="s">
        <v>737</v>
      </c>
      <c r="D1073" s="12" t="s">
        <v>1843</v>
      </c>
      <c r="E1073" s="12" t="s">
        <v>1889</v>
      </c>
      <c r="F1073" s="12" t="s">
        <v>1952</v>
      </c>
      <c r="G1073" s="17">
        <v>4</v>
      </c>
      <c r="H1073" s="20">
        <v>753.83</v>
      </c>
      <c r="I1073" s="23">
        <v>0.24</v>
      </c>
      <c r="J1073" s="25">
        <v>2291.6432</v>
      </c>
      <c r="K1073" s="25" t="str">
        <f>VLOOKUP(C1073,Table5[#All],8,0)</f>
        <v>Platinum</v>
      </c>
      <c r="L1073" s="13" t="str">
        <f>VLOOKUP(C1073,Table5[#All],4,0)</f>
        <v>Female</v>
      </c>
      <c r="M1073" s="12" t="str">
        <f>VLOOKUP(D1073,Table2[#All],2,0)</f>
        <v>Face Foundation Kit</v>
      </c>
      <c r="N1073" s="12" t="str">
        <f>VLOOKUP(D1073,Table2[#All],3)</f>
        <v>Beauty</v>
      </c>
      <c r="O1073" s="12" t="str">
        <f>VLOOKUP(D1073,Table2[#All],4,0)</f>
        <v>Makeup</v>
      </c>
      <c r="P1073" s="12" t="str">
        <f>VLOOKUP(D1073,Table2[#All],5,0)</f>
        <v>Taylor-Elliott</v>
      </c>
      <c r="Q1073" s="12" t="str">
        <f>VLOOKUP(E1073,Table6[#All],2,0)</f>
        <v>Black-Horn</v>
      </c>
      <c r="R1073" s="12" t="str">
        <f>VLOOKUP(E1073,Table6[#All],5,0)</f>
        <v>Outlet</v>
      </c>
      <c r="S1073" s="12" t="str">
        <f>VLOOKUP(E1073,Table6[#All],3,0)</f>
        <v>South</v>
      </c>
      <c r="T1073" s="12" t="str">
        <f>VLOOKUP(E1073,Table6[#All],4,0)</f>
        <v>North Nancyview</v>
      </c>
    </row>
    <row r="1074" spans="1:20" x14ac:dyDescent="0.3">
      <c r="A1074" s="11" t="s">
        <v>3032</v>
      </c>
      <c r="B1074" s="12">
        <v>45653</v>
      </c>
      <c r="C1074" s="12" t="s">
        <v>653</v>
      </c>
      <c r="D1074" s="12" t="s">
        <v>1631</v>
      </c>
      <c r="E1074" s="12" t="s">
        <v>1910</v>
      </c>
      <c r="F1074" s="12" t="s">
        <v>1952</v>
      </c>
      <c r="G1074" s="17">
        <v>1</v>
      </c>
      <c r="H1074" s="20">
        <v>66.22</v>
      </c>
      <c r="I1074" s="23">
        <v>0.02</v>
      </c>
      <c r="J1074" s="25">
        <v>64.895600000000002</v>
      </c>
      <c r="K1074" s="25" t="str">
        <f>VLOOKUP(C1074,Table5[#All],8,0)</f>
        <v>Platinum</v>
      </c>
      <c r="L1074" s="13" t="str">
        <f>VLOOKUP(C1074,Table5[#All],4,0)</f>
        <v>Female</v>
      </c>
      <c r="M1074" s="12" t="str">
        <f>VLOOKUP(D1074,Table2[#All],2,0)</f>
        <v>Multi-Purpose Storage Box</v>
      </c>
      <c r="N1074" s="12" t="str">
        <f>VLOOKUP(D1074,Table2[#All],3)</f>
        <v>Home</v>
      </c>
      <c r="O1074" s="12" t="str">
        <f>VLOOKUP(D1074,Table2[#All],4,0)</f>
        <v>Storage</v>
      </c>
      <c r="P1074" s="12" t="str">
        <f>VLOOKUP(D1074,Table2[#All],5,0)</f>
        <v>Gardner-Montes</v>
      </c>
      <c r="Q1074" s="12" t="str">
        <f>VLOOKUP(E1074,Table6[#All],2,0)</f>
        <v>Bean, Jones and Park</v>
      </c>
      <c r="R1074" s="12" t="str">
        <f>VLOOKUP(E1074,Table6[#All],5,0)</f>
        <v>Online</v>
      </c>
      <c r="S1074" s="12" t="str">
        <f>VLOOKUP(E1074,Table6[#All],3,0)</f>
        <v>West</v>
      </c>
      <c r="T1074" s="12" t="str">
        <f>VLOOKUP(E1074,Table6[#All],4,0)</f>
        <v>Thompsonborough</v>
      </c>
    </row>
    <row r="1075" spans="1:20" x14ac:dyDescent="0.3">
      <c r="A1075" s="11" t="s">
        <v>3033</v>
      </c>
      <c r="B1075" s="12">
        <v>45241</v>
      </c>
      <c r="C1075" s="12" t="s">
        <v>1069</v>
      </c>
      <c r="D1075" s="12" t="s">
        <v>1767</v>
      </c>
      <c r="E1075" s="12" t="s">
        <v>1927</v>
      </c>
      <c r="F1075" s="12" t="s">
        <v>1957</v>
      </c>
      <c r="G1075" s="17">
        <v>2</v>
      </c>
      <c r="H1075" s="20">
        <v>891.8</v>
      </c>
      <c r="I1075" s="23">
        <v>0.28999999999999998</v>
      </c>
      <c r="J1075" s="25">
        <v>1266.356</v>
      </c>
      <c r="K1075" s="25" t="str">
        <f>VLOOKUP(C1075,Table5[#All],8,0)</f>
        <v>Bronze</v>
      </c>
      <c r="L1075" s="13" t="str">
        <f>VLOOKUP(C1075,Table5[#All],4,0)</f>
        <v>Female</v>
      </c>
      <c r="M1075" s="12" t="str">
        <f>VLOOKUP(D1075,Table2[#All],2,0)</f>
        <v>Matte Lipstick Set</v>
      </c>
      <c r="N1075" s="12" t="str">
        <f>VLOOKUP(D1075,Table2[#All],3)</f>
        <v>Beauty</v>
      </c>
      <c r="O1075" s="12" t="str">
        <f>VLOOKUP(D1075,Table2[#All],4,0)</f>
        <v>Makeup</v>
      </c>
      <c r="P1075" s="12" t="str">
        <f>VLOOKUP(D1075,Table2[#All],5,0)</f>
        <v>Zhang Inc</v>
      </c>
      <c r="Q1075" s="12" t="str">
        <f>VLOOKUP(E1075,Table6[#All],2,0)</f>
        <v>Mcdonald Inc</v>
      </c>
      <c r="R1075" s="12" t="str">
        <f>VLOOKUP(E1075,Table6[#All],5,0)</f>
        <v>Outlet</v>
      </c>
      <c r="S1075" s="12" t="str">
        <f>VLOOKUP(E1075,Table6[#All],3,0)</f>
        <v>South</v>
      </c>
      <c r="T1075" s="12" t="str">
        <f>VLOOKUP(E1075,Table6[#All],4,0)</f>
        <v>Christopherland</v>
      </c>
    </row>
    <row r="1076" spans="1:20" x14ac:dyDescent="0.3">
      <c r="A1076" s="11" t="s">
        <v>3034</v>
      </c>
      <c r="B1076" s="12">
        <v>45428</v>
      </c>
      <c r="C1076" s="12" t="s">
        <v>1147</v>
      </c>
      <c r="D1076" s="12" t="s">
        <v>1801</v>
      </c>
      <c r="E1076" s="12" t="s">
        <v>1914</v>
      </c>
      <c r="F1076" s="12" t="s">
        <v>1957</v>
      </c>
      <c r="G1076" s="17">
        <v>4</v>
      </c>
      <c r="H1076" s="20">
        <v>255.48</v>
      </c>
      <c r="I1076" s="23">
        <v>0.03</v>
      </c>
      <c r="J1076" s="25">
        <v>991.26239999999996</v>
      </c>
      <c r="K1076" s="25" t="str">
        <f>VLOOKUP(C1076,Table5[#All],8,0)</f>
        <v>Bronze</v>
      </c>
      <c r="L1076" s="13" t="str">
        <f>VLOOKUP(C1076,Table5[#All],4,0)</f>
        <v>Male</v>
      </c>
      <c r="M1076" s="12" t="str">
        <f>VLOOKUP(D1076,Table2[#All],2,0)</f>
        <v>Women's Ankle Boots</v>
      </c>
      <c r="N1076" s="12" t="str">
        <f>VLOOKUP(D1076,Table2[#All],3)</f>
        <v>Clothing</v>
      </c>
      <c r="O1076" s="12" t="str">
        <f>VLOOKUP(D1076,Table2[#All],4,0)</f>
        <v>Footwear</v>
      </c>
      <c r="P1076" s="12" t="str">
        <f>VLOOKUP(D1076,Table2[#All],5,0)</f>
        <v>Poole PLC</v>
      </c>
      <c r="Q1076" s="12" t="str">
        <f>VLOOKUP(E1076,Table6[#All],2,0)</f>
        <v>Moore, Padilla and Butler</v>
      </c>
      <c r="R1076" s="12" t="str">
        <f>VLOOKUP(E1076,Table6[#All],5,0)</f>
        <v>Flagship</v>
      </c>
      <c r="S1076" s="12" t="str">
        <f>VLOOKUP(E1076,Table6[#All],3,0)</f>
        <v>South</v>
      </c>
      <c r="T1076" s="12" t="str">
        <f>VLOOKUP(E1076,Table6[#All],4,0)</f>
        <v>East Johnstad</v>
      </c>
    </row>
    <row r="1077" spans="1:20" x14ac:dyDescent="0.3">
      <c r="A1077" s="11" t="s">
        <v>3035</v>
      </c>
      <c r="B1077" s="12">
        <v>45593</v>
      </c>
      <c r="C1077" s="12" t="s">
        <v>961</v>
      </c>
      <c r="D1077" s="12" t="s">
        <v>1828</v>
      </c>
      <c r="E1077" s="12" t="s">
        <v>1935</v>
      </c>
      <c r="F1077" s="12" t="s">
        <v>1954</v>
      </c>
      <c r="G1077" s="17">
        <v>4</v>
      </c>
      <c r="H1077" s="20">
        <v>604.87</v>
      </c>
      <c r="I1077" s="23">
        <v>0.28000000000000003</v>
      </c>
      <c r="J1077" s="25">
        <v>1742.0255999999999</v>
      </c>
      <c r="K1077" s="25" t="str">
        <f>VLOOKUP(C1077,Table5[#All],8,0)</f>
        <v>Gold</v>
      </c>
      <c r="L1077" s="13" t="str">
        <f>VLOOKUP(C1077,Table5[#All],4,0)</f>
        <v>Male</v>
      </c>
      <c r="M1077" s="12" t="str">
        <f>VLOOKUP(D1077,Table2[#All],2,0)</f>
        <v>Wooden Bookshelf</v>
      </c>
      <c r="N1077" s="12" t="str">
        <f>VLOOKUP(D1077,Table2[#All],3)</f>
        <v>Home</v>
      </c>
      <c r="O1077" s="12" t="str">
        <f>VLOOKUP(D1077,Table2[#All],4,0)</f>
        <v>Furniture</v>
      </c>
      <c r="P1077" s="12" t="str">
        <f>VLOOKUP(D1077,Table2[#All],5,0)</f>
        <v>Collins-Stephenson</v>
      </c>
      <c r="Q1077" s="12" t="str">
        <f>VLOOKUP(E1077,Table6[#All],2,0)</f>
        <v>Holloway Ltd</v>
      </c>
      <c r="R1077" s="12" t="str">
        <f>VLOOKUP(E1077,Table6[#All],5,0)</f>
        <v>Flagship</v>
      </c>
      <c r="S1077" s="12" t="str">
        <f>VLOOKUP(E1077,Table6[#All],3,0)</f>
        <v>North</v>
      </c>
      <c r="T1077" s="12" t="str">
        <f>VLOOKUP(E1077,Table6[#All],4,0)</f>
        <v>Bensonhaven</v>
      </c>
    </row>
    <row r="1078" spans="1:20" x14ac:dyDescent="0.3">
      <c r="A1078" s="11" t="s">
        <v>3036</v>
      </c>
      <c r="B1078" s="12">
        <v>45370</v>
      </c>
      <c r="C1078" s="12" t="s">
        <v>179</v>
      </c>
      <c r="D1078" s="12" t="s">
        <v>1670</v>
      </c>
      <c r="E1078" s="12" t="s">
        <v>1935</v>
      </c>
      <c r="F1078" s="12" t="s">
        <v>1957</v>
      </c>
      <c r="G1078" s="17">
        <v>3</v>
      </c>
      <c r="H1078" s="20">
        <v>623.82000000000005</v>
      </c>
      <c r="I1078" s="23">
        <v>0.13</v>
      </c>
      <c r="J1078" s="25">
        <v>1628.1702</v>
      </c>
      <c r="K1078" s="25" t="str">
        <f>VLOOKUP(C1078,Table5[#All],8,0)</f>
        <v>Gold</v>
      </c>
      <c r="L1078" s="13" t="str">
        <f>VLOOKUP(C1078,Table5[#All],4,0)</f>
        <v>Male</v>
      </c>
      <c r="M1078" s="12" t="str">
        <f>VLOOKUP(D1078,Table2[#All],2,0)</f>
        <v>Modern Wall Clock</v>
      </c>
      <c r="N1078" s="12" t="str">
        <f>VLOOKUP(D1078,Table2[#All],3)</f>
        <v>Home</v>
      </c>
      <c r="O1078" s="12" t="str">
        <f>VLOOKUP(D1078,Table2[#All],4,0)</f>
        <v>Decor</v>
      </c>
      <c r="P1078" s="12" t="str">
        <f>VLOOKUP(D1078,Table2[#All],5,0)</f>
        <v>Weiss-Watson</v>
      </c>
      <c r="Q1078" s="12" t="str">
        <f>VLOOKUP(E1078,Table6[#All],2,0)</f>
        <v>Holloway Ltd</v>
      </c>
      <c r="R1078" s="12" t="str">
        <f>VLOOKUP(E1078,Table6[#All],5,0)</f>
        <v>Flagship</v>
      </c>
      <c r="S1078" s="12" t="str">
        <f>VLOOKUP(E1078,Table6[#All],3,0)</f>
        <v>North</v>
      </c>
      <c r="T1078" s="12" t="str">
        <f>VLOOKUP(E1078,Table6[#All],4,0)</f>
        <v>Bensonhaven</v>
      </c>
    </row>
    <row r="1079" spans="1:20" x14ac:dyDescent="0.3">
      <c r="A1079" s="11" t="s">
        <v>3037</v>
      </c>
      <c r="B1079" s="12">
        <v>45882</v>
      </c>
      <c r="C1079" s="12" t="s">
        <v>476</v>
      </c>
      <c r="D1079" s="12" t="s">
        <v>1789</v>
      </c>
      <c r="E1079" s="12" t="s">
        <v>1932</v>
      </c>
      <c r="F1079" s="12" t="s">
        <v>1957</v>
      </c>
      <c r="G1079" s="17">
        <v>3</v>
      </c>
      <c r="H1079" s="20">
        <v>575.24</v>
      </c>
      <c r="I1079" s="23">
        <v>0.12</v>
      </c>
      <c r="J1079" s="25">
        <v>1518.6335999999999</v>
      </c>
      <c r="K1079" s="25" t="str">
        <f>VLOOKUP(C1079,Table5[#All],8,0)</f>
        <v>Gold</v>
      </c>
      <c r="L1079" s="13" t="str">
        <f>VLOOKUP(C1079,Table5[#All],4,0)</f>
        <v>Male</v>
      </c>
      <c r="M1079" s="12" t="str">
        <f>VLOOKUP(D1079,Table2[#All],2,0)</f>
        <v>Hair Repair Oil Treatment</v>
      </c>
      <c r="N1079" s="12" t="str">
        <f>VLOOKUP(D1079,Table2[#All],3)</f>
        <v>Beauty</v>
      </c>
      <c r="O1079" s="12" t="str">
        <f>VLOOKUP(D1079,Table2[#All],4,0)</f>
        <v>Haircare</v>
      </c>
      <c r="P1079" s="12" t="str">
        <f>VLOOKUP(D1079,Table2[#All],5,0)</f>
        <v>Hopkins Ltd</v>
      </c>
      <c r="Q1079" s="12" t="str">
        <f>VLOOKUP(E1079,Table6[#All],2,0)</f>
        <v>Frederick-Wright</v>
      </c>
      <c r="R1079" s="12" t="str">
        <f>VLOOKUP(E1079,Table6[#All],5,0)</f>
        <v>Flagship</v>
      </c>
      <c r="S1079" s="12" t="str">
        <f>VLOOKUP(E1079,Table6[#All],3,0)</f>
        <v>West</v>
      </c>
      <c r="T1079" s="12" t="str">
        <f>VLOOKUP(E1079,Table6[#All],4,0)</f>
        <v>New Jimmymouth</v>
      </c>
    </row>
    <row r="1080" spans="1:20" x14ac:dyDescent="0.3">
      <c r="A1080" s="11" t="s">
        <v>3038</v>
      </c>
      <c r="B1080" s="12">
        <v>45878</v>
      </c>
      <c r="C1080" s="12" t="s">
        <v>1297</v>
      </c>
      <c r="D1080" s="12" t="s">
        <v>1566</v>
      </c>
      <c r="E1080" s="12" t="s">
        <v>1920</v>
      </c>
      <c r="F1080" s="12" t="s">
        <v>1952</v>
      </c>
      <c r="G1080" s="17">
        <v>1</v>
      </c>
      <c r="H1080" s="20">
        <v>769.4</v>
      </c>
      <c r="I1080" s="23">
        <v>0.16</v>
      </c>
      <c r="J1080" s="25">
        <v>646.29599999999994</v>
      </c>
      <c r="K1080" s="25" t="str">
        <f>VLOOKUP(C1080,Table5[#All],8,0)</f>
        <v>Gold</v>
      </c>
      <c r="L1080" s="13" t="str">
        <f>VLOOKUP(C1080,Table5[#All],4,0)</f>
        <v>Female</v>
      </c>
      <c r="M1080" s="12" t="str">
        <f>VLOOKUP(D1080,Table2[#All],2,0)</f>
        <v>Women's Yoga Pants</v>
      </c>
      <c r="N1080" s="12" t="str">
        <f>VLOOKUP(D1080,Table2[#All],3)</f>
        <v>Electronics</v>
      </c>
      <c r="O1080" s="12" t="str">
        <f>VLOOKUP(D1080,Table2[#All],4,0)</f>
        <v>Bottoms</v>
      </c>
      <c r="P1080" s="12" t="str">
        <f>VLOOKUP(D1080,Table2[#All],5,0)</f>
        <v>Gonzales-Davis</v>
      </c>
      <c r="Q1080" s="12" t="str">
        <f>VLOOKUP(E1080,Table6[#All],2,0)</f>
        <v>Aguirre-Keller</v>
      </c>
      <c r="R1080" s="12" t="str">
        <f>VLOOKUP(E1080,Table6[#All],5,0)</f>
        <v>Online</v>
      </c>
      <c r="S1080" s="12" t="str">
        <f>VLOOKUP(E1080,Table6[#All],3,0)</f>
        <v>South</v>
      </c>
      <c r="T1080" s="12" t="str">
        <f>VLOOKUP(E1080,Table6[#All],4,0)</f>
        <v>Lake Michael</v>
      </c>
    </row>
    <row r="1081" spans="1:20" x14ac:dyDescent="0.3">
      <c r="A1081" s="11" t="s">
        <v>3039</v>
      </c>
      <c r="B1081" s="12">
        <v>45420</v>
      </c>
      <c r="C1081" s="12" t="s">
        <v>1045</v>
      </c>
      <c r="D1081" s="12" t="s">
        <v>1566</v>
      </c>
      <c r="E1081" s="12" t="s">
        <v>1935</v>
      </c>
      <c r="F1081" s="12" t="s">
        <v>1957</v>
      </c>
      <c r="G1081" s="17">
        <v>1</v>
      </c>
      <c r="H1081" s="20">
        <v>227.28</v>
      </c>
      <c r="I1081" s="23">
        <v>0.13</v>
      </c>
      <c r="J1081" s="25">
        <v>197.7336</v>
      </c>
      <c r="K1081" s="25" t="str">
        <f>VLOOKUP(C1081,Table5[#All],8,0)</f>
        <v>Bronze</v>
      </c>
      <c r="L1081" s="13" t="str">
        <f>VLOOKUP(C1081,Table5[#All],4,0)</f>
        <v>Female</v>
      </c>
      <c r="M1081" s="12" t="str">
        <f>VLOOKUP(D1081,Table2[#All],2,0)</f>
        <v>Women's Yoga Pants</v>
      </c>
      <c r="N1081" s="12" t="str">
        <f>VLOOKUP(D1081,Table2[#All],3)</f>
        <v>Electronics</v>
      </c>
      <c r="O1081" s="12" t="str">
        <f>VLOOKUP(D1081,Table2[#All],4,0)</f>
        <v>Bottoms</v>
      </c>
      <c r="P1081" s="12" t="str">
        <f>VLOOKUP(D1081,Table2[#All],5,0)</f>
        <v>Gonzales-Davis</v>
      </c>
      <c r="Q1081" s="12" t="str">
        <f>VLOOKUP(E1081,Table6[#All],2,0)</f>
        <v>Holloway Ltd</v>
      </c>
      <c r="R1081" s="12" t="str">
        <f>VLOOKUP(E1081,Table6[#All],5,0)</f>
        <v>Flagship</v>
      </c>
      <c r="S1081" s="12" t="str">
        <f>VLOOKUP(E1081,Table6[#All],3,0)</f>
        <v>North</v>
      </c>
      <c r="T1081" s="12" t="str">
        <f>VLOOKUP(E1081,Table6[#All],4,0)</f>
        <v>Bensonhaven</v>
      </c>
    </row>
    <row r="1082" spans="1:20" x14ac:dyDescent="0.3">
      <c r="A1082" s="11" t="s">
        <v>3040</v>
      </c>
      <c r="B1082" s="12">
        <v>45361</v>
      </c>
      <c r="C1082" s="12" t="s">
        <v>199</v>
      </c>
      <c r="D1082" s="12" t="s">
        <v>1560</v>
      </c>
      <c r="E1082" s="12" t="s">
        <v>1935</v>
      </c>
      <c r="F1082" s="12" t="s">
        <v>1952</v>
      </c>
      <c r="G1082" s="17">
        <v>4</v>
      </c>
      <c r="H1082" s="20">
        <v>127.58</v>
      </c>
      <c r="I1082" s="23">
        <v>0.15</v>
      </c>
      <c r="J1082" s="25">
        <v>433.77199999999999</v>
      </c>
      <c r="K1082" s="25" t="str">
        <f>VLOOKUP(C1082,Table5[#All],8,0)</f>
        <v>Gold</v>
      </c>
      <c r="L1082" s="13" t="str">
        <f>VLOOKUP(C1082,Table5[#All],4,0)</f>
        <v>Female</v>
      </c>
      <c r="M1082" s="12" t="str">
        <f>VLOOKUP(D1082,Table2[#All],2,0)</f>
        <v>Women's Casual Hoodie</v>
      </c>
      <c r="N1082" s="12" t="str">
        <f>VLOOKUP(D1082,Table2[#All],3)</f>
        <v>Sports</v>
      </c>
      <c r="O1082" s="12" t="str">
        <f>VLOOKUP(D1082,Table2[#All],4,0)</f>
        <v>Outerwear</v>
      </c>
      <c r="P1082" s="12" t="str">
        <f>VLOOKUP(D1082,Table2[#All],5,0)</f>
        <v>Sims Inc</v>
      </c>
      <c r="Q1082" s="12" t="str">
        <f>VLOOKUP(E1082,Table6[#All],2,0)</f>
        <v>Holloway Ltd</v>
      </c>
      <c r="R1082" s="12" t="str">
        <f>VLOOKUP(E1082,Table6[#All],5,0)</f>
        <v>Flagship</v>
      </c>
      <c r="S1082" s="12" t="str">
        <f>VLOOKUP(E1082,Table6[#All],3,0)</f>
        <v>North</v>
      </c>
      <c r="T1082" s="12" t="str">
        <f>VLOOKUP(E1082,Table6[#All],4,0)</f>
        <v>Bensonhaven</v>
      </c>
    </row>
    <row r="1083" spans="1:20" x14ac:dyDescent="0.3">
      <c r="A1083" s="11" t="s">
        <v>3041</v>
      </c>
      <c r="B1083" s="12">
        <v>45702</v>
      </c>
      <c r="C1083" s="12" t="s">
        <v>1309</v>
      </c>
      <c r="D1083" s="12" t="s">
        <v>1705</v>
      </c>
      <c r="E1083" s="12" t="s">
        <v>1894</v>
      </c>
      <c r="F1083" s="12" t="s">
        <v>1952</v>
      </c>
      <c r="G1083" s="17">
        <v>1</v>
      </c>
      <c r="H1083" s="20">
        <v>793.21</v>
      </c>
      <c r="I1083" s="23">
        <v>0.09</v>
      </c>
      <c r="J1083" s="25">
        <v>721.8211</v>
      </c>
      <c r="K1083" s="25" t="str">
        <f>VLOOKUP(C1083,Table5[#All],8,0)</f>
        <v>Silver</v>
      </c>
      <c r="L1083" s="13" t="str">
        <f>VLOOKUP(C1083,Table5[#All],4,0)</f>
        <v>Female</v>
      </c>
      <c r="M1083" s="12" t="str">
        <f>VLOOKUP(D1083,Table2[#All],2,0)</f>
        <v>Adjustable Jump Rope</v>
      </c>
      <c r="N1083" s="12" t="str">
        <f>VLOOKUP(D1083,Table2[#All],3)</f>
        <v>Sports</v>
      </c>
      <c r="O1083" s="12" t="str">
        <f>VLOOKUP(D1083,Table2[#All],4,0)</f>
        <v>Fitness</v>
      </c>
      <c r="P1083" s="12" t="str">
        <f>VLOOKUP(D1083,Table2[#All],5,0)</f>
        <v>Cox Inc</v>
      </c>
      <c r="Q1083" s="12" t="str">
        <f>VLOOKUP(E1083,Table6[#All],2,0)</f>
        <v>Johnson-Wright</v>
      </c>
      <c r="R1083" s="12" t="str">
        <f>VLOOKUP(E1083,Table6[#All],5,0)</f>
        <v>Outlet</v>
      </c>
      <c r="S1083" s="12" t="str">
        <f>VLOOKUP(E1083,Table6[#All],3,0)</f>
        <v>North</v>
      </c>
      <c r="T1083" s="12" t="str">
        <f>VLOOKUP(E1083,Table6[#All],4,0)</f>
        <v>Hoodberg</v>
      </c>
    </row>
    <row r="1084" spans="1:20" x14ac:dyDescent="0.3">
      <c r="A1084" s="11" t="s">
        <v>3042</v>
      </c>
      <c r="B1084" s="12">
        <v>45871</v>
      </c>
      <c r="C1084" s="12" t="s">
        <v>961</v>
      </c>
      <c r="D1084" s="12" t="s">
        <v>1825</v>
      </c>
      <c r="E1084" s="12" t="s">
        <v>1922</v>
      </c>
      <c r="F1084" s="12" t="s">
        <v>1954</v>
      </c>
      <c r="G1084" s="17">
        <v>3</v>
      </c>
      <c r="H1084" s="20">
        <v>435.61</v>
      </c>
      <c r="I1084" s="23">
        <v>0.03</v>
      </c>
      <c r="J1084" s="25">
        <v>1267.6251</v>
      </c>
      <c r="K1084" s="25" t="str">
        <f>VLOOKUP(C1084,Table5[#All],8,0)</f>
        <v>Gold</v>
      </c>
      <c r="L1084" s="13" t="str">
        <f>VLOOKUP(C1084,Table5[#All],4,0)</f>
        <v>Male</v>
      </c>
      <c r="M1084" s="12" t="str">
        <f>VLOOKUP(D1084,Table2[#All],2,0)</f>
        <v>Hydrating Face Cleanser</v>
      </c>
      <c r="N1084" s="12" t="str">
        <f>VLOOKUP(D1084,Table2[#All],3)</f>
        <v>Beauty</v>
      </c>
      <c r="O1084" s="12" t="str">
        <f>VLOOKUP(D1084,Table2[#All],4,0)</f>
        <v>Skincare</v>
      </c>
      <c r="P1084" s="12" t="str">
        <f>VLOOKUP(D1084,Table2[#All],5,0)</f>
        <v>Butler Group</v>
      </c>
      <c r="Q1084" s="12" t="str">
        <f>VLOOKUP(E1084,Table6[#All],2,0)</f>
        <v>Thomas, Bridges and Harris</v>
      </c>
      <c r="R1084" s="12" t="str">
        <f>VLOOKUP(E1084,Table6[#All],5,0)</f>
        <v>Online</v>
      </c>
      <c r="S1084" s="12" t="str">
        <f>VLOOKUP(E1084,Table6[#All],3,0)</f>
        <v>North</v>
      </c>
      <c r="T1084" s="12" t="str">
        <f>VLOOKUP(E1084,Table6[#All],4,0)</f>
        <v>Sabrinatown</v>
      </c>
    </row>
    <row r="1085" spans="1:20" x14ac:dyDescent="0.3">
      <c r="A1085" s="11" t="s">
        <v>3043</v>
      </c>
      <c r="B1085" s="12">
        <v>45531</v>
      </c>
      <c r="C1085" s="12" t="s">
        <v>1213</v>
      </c>
      <c r="D1085" s="12" t="s">
        <v>1657</v>
      </c>
      <c r="E1085" s="12" t="s">
        <v>1932</v>
      </c>
      <c r="F1085" s="12" t="s">
        <v>1954</v>
      </c>
      <c r="G1085" s="17">
        <v>1</v>
      </c>
      <c r="H1085" s="20">
        <v>850.06</v>
      </c>
      <c r="I1085" s="23">
        <v>0.28999999999999998</v>
      </c>
      <c r="J1085" s="25">
        <v>603.54259999999988</v>
      </c>
      <c r="K1085" s="25" t="str">
        <f>VLOOKUP(C1085,Table5[#All],8,0)</f>
        <v>Gold</v>
      </c>
      <c r="L1085" s="13" t="str">
        <f>VLOOKUP(C1085,Table5[#All],4,0)</f>
        <v>Male</v>
      </c>
      <c r="M1085" s="12" t="str">
        <f>VLOOKUP(D1085,Table2[#All],2,0)</f>
        <v>Fabric Sofa Throw Blanket</v>
      </c>
      <c r="N1085" s="12" t="str">
        <f>VLOOKUP(D1085,Table2[#All],3)</f>
        <v>Home</v>
      </c>
      <c r="O1085" s="12" t="str">
        <f>VLOOKUP(D1085,Table2[#All],4,0)</f>
        <v>Decor</v>
      </c>
      <c r="P1085" s="12" t="str">
        <f>VLOOKUP(D1085,Table2[#All],5,0)</f>
        <v>Hoffman Group</v>
      </c>
      <c r="Q1085" s="12" t="str">
        <f>VLOOKUP(E1085,Table6[#All],2,0)</f>
        <v>Frederick-Wright</v>
      </c>
      <c r="R1085" s="12" t="str">
        <f>VLOOKUP(E1085,Table6[#All],5,0)</f>
        <v>Flagship</v>
      </c>
      <c r="S1085" s="12" t="str">
        <f>VLOOKUP(E1085,Table6[#All],3,0)</f>
        <v>West</v>
      </c>
      <c r="T1085" s="12" t="str">
        <f>VLOOKUP(E1085,Table6[#All],4,0)</f>
        <v>New Jimmymouth</v>
      </c>
    </row>
    <row r="1086" spans="1:20" x14ac:dyDescent="0.3">
      <c r="A1086" s="11" t="s">
        <v>3044</v>
      </c>
      <c r="B1086" s="12">
        <v>45330</v>
      </c>
      <c r="C1086" s="12" t="s">
        <v>1099</v>
      </c>
      <c r="D1086" s="12" t="s">
        <v>1991</v>
      </c>
      <c r="E1086" s="12" t="s">
        <v>1932</v>
      </c>
      <c r="F1086" s="12" t="s">
        <v>1954</v>
      </c>
      <c r="G1086" s="17">
        <v>2</v>
      </c>
      <c r="H1086" s="20">
        <v>753.92</v>
      </c>
      <c r="I1086" s="23">
        <v>0.17</v>
      </c>
      <c r="J1086" s="25">
        <v>1251.5072</v>
      </c>
      <c r="K1086" s="25" t="str">
        <f>VLOOKUP(C1086,Table5[#All],8,0)</f>
        <v>Gold</v>
      </c>
      <c r="L1086" s="13" t="str">
        <f>VLOOKUP(C1086,Table5[#All],4,0)</f>
        <v>Female</v>
      </c>
      <c r="M1086" s="12" t="str">
        <f>VLOOKUP(D1086,Table2[#All],2,0)</f>
        <v>Beard Grooming Kit</v>
      </c>
      <c r="N1086" s="12" t="str">
        <f>VLOOKUP(D1086,Table2[#All],3)</f>
        <v>Beauty</v>
      </c>
      <c r="O1086" s="12" t="str">
        <f>VLOOKUP(D1086,Table2[#All],4,0)</f>
        <v>Grooming</v>
      </c>
      <c r="P1086" s="12" t="str">
        <f>VLOOKUP(D1086,Table2[#All],5,0)</f>
        <v>Erickson-Green</v>
      </c>
      <c r="Q1086" s="12" t="str">
        <f>VLOOKUP(E1086,Table6[#All],2,0)</f>
        <v>Frederick-Wright</v>
      </c>
      <c r="R1086" s="12" t="str">
        <f>VLOOKUP(E1086,Table6[#All],5,0)</f>
        <v>Flagship</v>
      </c>
      <c r="S1086" s="12" t="str">
        <f>VLOOKUP(E1086,Table6[#All],3,0)</f>
        <v>West</v>
      </c>
      <c r="T1086" s="12" t="str">
        <f>VLOOKUP(E1086,Table6[#All],4,0)</f>
        <v>New Jimmymouth</v>
      </c>
    </row>
    <row r="1087" spans="1:20" x14ac:dyDescent="0.3">
      <c r="A1087" s="11" t="s">
        <v>3045</v>
      </c>
      <c r="B1087" s="12">
        <v>45311</v>
      </c>
      <c r="C1087" s="12" t="s">
        <v>1510</v>
      </c>
      <c r="D1087" s="12" t="s">
        <v>1566</v>
      </c>
      <c r="E1087" s="12" t="s">
        <v>1925</v>
      </c>
      <c r="F1087" s="12" t="s">
        <v>1954</v>
      </c>
      <c r="G1087" s="17">
        <v>3</v>
      </c>
      <c r="H1087" s="20">
        <v>408.99</v>
      </c>
      <c r="I1087" s="23">
        <v>0.27</v>
      </c>
      <c r="J1087" s="25">
        <v>895.68809999999996</v>
      </c>
      <c r="K1087" s="25" t="str">
        <f>VLOOKUP(C1087,Table5[#All],8,0)</f>
        <v>Platinum</v>
      </c>
      <c r="L1087" s="13" t="str">
        <f>VLOOKUP(C1087,Table5[#All],4,0)</f>
        <v>Female</v>
      </c>
      <c r="M1087" s="12" t="str">
        <f>VLOOKUP(D1087,Table2[#All],2,0)</f>
        <v>Women's Yoga Pants</v>
      </c>
      <c r="N1087" s="12" t="str">
        <f>VLOOKUP(D1087,Table2[#All],3)</f>
        <v>Electronics</v>
      </c>
      <c r="O1087" s="12" t="str">
        <f>VLOOKUP(D1087,Table2[#All],4,0)</f>
        <v>Bottoms</v>
      </c>
      <c r="P1087" s="12" t="str">
        <f>VLOOKUP(D1087,Table2[#All],5,0)</f>
        <v>Gonzales-Davis</v>
      </c>
      <c r="Q1087" s="12" t="str">
        <f>VLOOKUP(E1087,Table6[#All],2,0)</f>
        <v>Gardner, Humphrey and Contreras</v>
      </c>
      <c r="R1087" s="12" t="str">
        <f>VLOOKUP(E1087,Table6[#All],5,0)</f>
        <v>Flagship</v>
      </c>
      <c r="S1087" s="12" t="str">
        <f>VLOOKUP(E1087,Table6[#All],3,0)</f>
        <v>East</v>
      </c>
      <c r="T1087" s="12" t="str">
        <f>VLOOKUP(E1087,Table6[#All],4,0)</f>
        <v>Johnsonville</v>
      </c>
    </row>
    <row r="1088" spans="1:20" x14ac:dyDescent="0.3">
      <c r="A1088" s="11" t="s">
        <v>3046</v>
      </c>
      <c r="B1088" s="12">
        <v>45567</v>
      </c>
      <c r="C1088" s="12" t="s">
        <v>915</v>
      </c>
      <c r="D1088" s="12" t="s">
        <v>1746</v>
      </c>
      <c r="E1088" s="12" t="s">
        <v>1901</v>
      </c>
      <c r="F1088" s="12" t="s">
        <v>1954</v>
      </c>
      <c r="G1088" s="17">
        <v>3</v>
      </c>
      <c r="H1088" s="20">
        <v>404.5</v>
      </c>
      <c r="I1088" s="23">
        <v>0.22</v>
      </c>
      <c r="J1088" s="25">
        <v>946.53000000000009</v>
      </c>
      <c r="K1088" s="25" t="str">
        <f>VLOOKUP(C1088,Table5[#All],8,0)</f>
        <v>Silver</v>
      </c>
      <c r="L1088" s="13" t="str">
        <f>VLOOKUP(C1088,Table5[#All],4,0)</f>
        <v>Female</v>
      </c>
      <c r="M1088" s="12" t="str">
        <f>VLOOKUP(D1088,Table2[#All],2,0)</f>
        <v>Foam Roller</v>
      </c>
      <c r="N1088" s="12" t="str">
        <f>VLOOKUP(D1088,Table2[#All],3)</f>
        <v>Sports</v>
      </c>
      <c r="O1088" s="12" t="str">
        <f>VLOOKUP(D1088,Table2[#All],4,0)</f>
        <v>Fitness</v>
      </c>
      <c r="P1088" s="12" t="str">
        <f>VLOOKUP(D1088,Table2[#All],5,0)</f>
        <v>Atkinson, Camacho and Oliver</v>
      </c>
      <c r="Q1088" s="12" t="str">
        <f>VLOOKUP(E1088,Table6[#All],2,0)</f>
        <v>Gray Ltd</v>
      </c>
      <c r="R1088" s="12" t="str">
        <f>VLOOKUP(E1088,Table6[#All],5,0)</f>
        <v>Outlet</v>
      </c>
      <c r="S1088" s="12" t="str">
        <f>VLOOKUP(E1088,Table6[#All],3,0)</f>
        <v>North</v>
      </c>
      <c r="T1088" s="12" t="str">
        <f>VLOOKUP(E1088,Table6[#All],4,0)</f>
        <v>New Michaelchester</v>
      </c>
    </row>
    <row r="1089" spans="1:20" x14ac:dyDescent="0.3">
      <c r="A1089" s="11" t="s">
        <v>3047</v>
      </c>
      <c r="B1089" s="12">
        <v>45239</v>
      </c>
      <c r="C1089" s="12" t="s">
        <v>1198</v>
      </c>
      <c r="D1089" s="12" t="s">
        <v>1689</v>
      </c>
      <c r="E1089" s="12" t="s">
        <v>1894</v>
      </c>
      <c r="F1089" s="12" t="s">
        <v>1957</v>
      </c>
      <c r="G1089" s="17">
        <v>3</v>
      </c>
      <c r="H1089" s="20">
        <v>717.81</v>
      </c>
      <c r="I1089" s="23">
        <v>0.17</v>
      </c>
      <c r="J1089" s="25">
        <v>1787.3469</v>
      </c>
      <c r="K1089" s="25" t="str">
        <f>VLOOKUP(C1089,Table5[#All],8,0)</f>
        <v>Gold</v>
      </c>
      <c r="L1089" s="13" t="str">
        <f>VLOOKUP(C1089,Table5[#All],4,0)</f>
        <v>Male</v>
      </c>
      <c r="M1089" s="12" t="str">
        <f>VLOOKUP(D1089,Table2[#All],2,0)</f>
        <v>Portable Power Bank</v>
      </c>
      <c r="N1089" s="12" t="str">
        <f>VLOOKUP(D1089,Table2[#All],3)</f>
        <v>Electronics</v>
      </c>
      <c r="O1089" s="12" t="str">
        <f>VLOOKUP(D1089,Table2[#All],4,0)</f>
        <v>Mobile</v>
      </c>
      <c r="P1089" s="12" t="str">
        <f>VLOOKUP(D1089,Table2[#All],5,0)</f>
        <v>Cummings and Sons</v>
      </c>
      <c r="Q1089" s="12" t="str">
        <f>VLOOKUP(E1089,Table6[#All],2,0)</f>
        <v>Johnson-Wright</v>
      </c>
      <c r="R1089" s="12" t="str">
        <f>VLOOKUP(E1089,Table6[#All],5,0)</f>
        <v>Outlet</v>
      </c>
      <c r="S1089" s="12" t="str">
        <f>VLOOKUP(E1089,Table6[#All],3,0)</f>
        <v>North</v>
      </c>
      <c r="T1089" s="12" t="str">
        <f>VLOOKUP(E1089,Table6[#All],4,0)</f>
        <v>Hoodberg</v>
      </c>
    </row>
    <row r="1090" spans="1:20" x14ac:dyDescent="0.3">
      <c r="A1090" s="11" t="s">
        <v>3048</v>
      </c>
      <c r="B1090" s="12">
        <v>45284</v>
      </c>
      <c r="C1090" s="12" t="s">
        <v>813</v>
      </c>
      <c r="D1090" s="12" t="s">
        <v>1828</v>
      </c>
      <c r="E1090" s="12" t="s">
        <v>1885</v>
      </c>
      <c r="F1090" s="12" t="s">
        <v>1952</v>
      </c>
      <c r="G1090" s="17">
        <v>3</v>
      </c>
      <c r="H1090" s="20">
        <v>204.77</v>
      </c>
      <c r="I1090" s="23">
        <v>0.14000000000000001</v>
      </c>
      <c r="J1090" s="25">
        <v>528.3066</v>
      </c>
      <c r="K1090" s="25" t="str">
        <f>VLOOKUP(C1090,Table5[#All],8,0)</f>
        <v>Silver</v>
      </c>
      <c r="L1090" s="13" t="str">
        <f>VLOOKUP(C1090,Table5[#All],4,0)</f>
        <v>Male</v>
      </c>
      <c r="M1090" s="12" t="str">
        <f>VLOOKUP(D1090,Table2[#All],2,0)</f>
        <v>Wooden Bookshelf</v>
      </c>
      <c r="N1090" s="12" t="str">
        <f>VLOOKUP(D1090,Table2[#All],3)</f>
        <v>Home</v>
      </c>
      <c r="O1090" s="12" t="str">
        <f>VLOOKUP(D1090,Table2[#All],4,0)</f>
        <v>Furniture</v>
      </c>
      <c r="P1090" s="12" t="str">
        <f>VLOOKUP(D1090,Table2[#All],5,0)</f>
        <v>Collins-Stephenson</v>
      </c>
      <c r="Q1090" s="12" t="str">
        <f>VLOOKUP(E1090,Table6[#All],2,0)</f>
        <v>Martinez, Adkins and Johnson</v>
      </c>
      <c r="R1090" s="12" t="str">
        <f>VLOOKUP(E1090,Table6[#All],5,0)</f>
        <v>Flagship</v>
      </c>
      <c r="S1090" s="12" t="str">
        <f>VLOOKUP(E1090,Table6[#All],3,0)</f>
        <v>North</v>
      </c>
      <c r="T1090" s="12" t="str">
        <f>VLOOKUP(E1090,Table6[#All],4,0)</f>
        <v>Danielmouth</v>
      </c>
    </row>
    <row r="1091" spans="1:20" x14ac:dyDescent="0.3">
      <c r="A1091" s="11" t="s">
        <v>3049</v>
      </c>
      <c r="B1091" s="12">
        <v>45686</v>
      </c>
      <c r="C1091" s="12" t="s">
        <v>157</v>
      </c>
      <c r="D1091" s="12" t="s">
        <v>1718</v>
      </c>
      <c r="E1091" s="12" t="s">
        <v>1938</v>
      </c>
      <c r="F1091" s="12" t="s">
        <v>1957</v>
      </c>
      <c r="G1091" s="17">
        <v>4</v>
      </c>
      <c r="H1091" s="20">
        <v>106.23</v>
      </c>
      <c r="I1091" s="23">
        <v>0.28000000000000003</v>
      </c>
      <c r="J1091" s="25">
        <v>305.94240000000002</v>
      </c>
      <c r="K1091" s="25" t="str">
        <f>VLOOKUP(C1091,Table5[#All],8,0)</f>
        <v>Gold</v>
      </c>
      <c r="L1091" s="13" t="str">
        <f>VLOOKUP(C1091,Table5[#All],4,0)</f>
        <v>Female</v>
      </c>
      <c r="M1091" s="12" t="str">
        <f>VLOOKUP(D1091,Table2[#All],2,0)</f>
        <v>Car Dashboard Phone Holder</v>
      </c>
      <c r="N1091" s="12" t="str">
        <f>VLOOKUP(D1091,Table2[#All],3)</f>
        <v>Electronics</v>
      </c>
      <c r="O1091" s="12" t="str">
        <f>VLOOKUP(D1091,Table2[#All],4,0)</f>
        <v>Accessories</v>
      </c>
      <c r="P1091" s="12" t="str">
        <f>VLOOKUP(D1091,Table2[#All],5,0)</f>
        <v>Byrd, Stewart and Valdez</v>
      </c>
      <c r="Q1091" s="12" t="str">
        <f>VLOOKUP(E1091,Table6[#All],2,0)</f>
        <v>Guerrero-Schmitt</v>
      </c>
      <c r="R1091" s="12" t="str">
        <f>VLOOKUP(E1091,Table6[#All],5,0)</f>
        <v>Flagship</v>
      </c>
      <c r="S1091" s="12" t="str">
        <f>VLOOKUP(E1091,Table6[#All],3,0)</f>
        <v>East</v>
      </c>
      <c r="T1091" s="12" t="str">
        <f>VLOOKUP(E1091,Table6[#All],4,0)</f>
        <v>East Stevechester</v>
      </c>
    </row>
    <row r="1092" spans="1:20" x14ac:dyDescent="0.3">
      <c r="A1092" s="11" t="s">
        <v>3050</v>
      </c>
      <c r="B1092" s="12">
        <v>45824</v>
      </c>
      <c r="C1092" s="12" t="s">
        <v>1033</v>
      </c>
      <c r="D1092" s="12" t="s">
        <v>1773</v>
      </c>
      <c r="E1092" s="12" t="s">
        <v>1901</v>
      </c>
      <c r="F1092" s="12" t="s">
        <v>1954</v>
      </c>
      <c r="G1092" s="17">
        <v>2</v>
      </c>
      <c r="H1092" s="20">
        <v>769.48</v>
      </c>
      <c r="I1092" s="23">
        <v>0.11</v>
      </c>
      <c r="J1092" s="25">
        <v>1369.6744000000001</v>
      </c>
      <c r="K1092" s="25" t="str">
        <f>VLOOKUP(C1092,Table5[#All],8,0)</f>
        <v>Bronze</v>
      </c>
      <c r="L1092" s="13" t="str">
        <f>VLOOKUP(C1092,Table5[#All],4,0)</f>
        <v>Male</v>
      </c>
      <c r="M1092" s="12" t="str">
        <f>VLOOKUP(D1092,Table2[#All],2,0)</f>
        <v>Women's Hair Dryer Brush</v>
      </c>
      <c r="N1092" s="12" t="str">
        <f>VLOOKUP(D1092,Table2[#All],3)</f>
        <v>Beauty</v>
      </c>
      <c r="O1092" s="12" t="str">
        <f>VLOOKUP(D1092,Table2[#All],4,0)</f>
        <v>Haircare</v>
      </c>
      <c r="P1092" s="12" t="str">
        <f>VLOOKUP(D1092,Table2[#All],5,0)</f>
        <v>Torres, Spencer and Potter</v>
      </c>
      <c r="Q1092" s="12" t="str">
        <f>VLOOKUP(E1092,Table6[#All],2,0)</f>
        <v>Gray Ltd</v>
      </c>
      <c r="R1092" s="12" t="str">
        <f>VLOOKUP(E1092,Table6[#All],5,0)</f>
        <v>Outlet</v>
      </c>
      <c r="S1092" s="12" t="str">
        <f>VLOOKUP(E1092,Table6[#All],3,0)</f>
        <v>North</v>
      </c>
      <c r="T1092" s="12" t="str">
        <f>VLOOKUP(E1092,Table6[#All],4,0)</f>
        <v>New Michaelchester</v>
      </c>
    </row>
    <row r="1093" spans="1:20" x14ac:dyDescent="0.3">
      <c r="A1093" s="11" t="s">
        <v>3051</v>
      </c>
      <c r="B1093" s="12">
        <v>45867</v>
      </c>
      <c r="C1093" s="12" t="s">
        <v>825</v>
      </c>
      <c r="D1093" s="12" t="s">
        <v>1746</v>
      </c>
      <c r="E1093" s="12" t="s">
        <v>1925</v>
      </c>
      <c r="F1093" s="12" t="s">
        <v>1952</v>
      </c>
      <c r="G1093" s="17">
        <v>2</v>
      </c>
      <c r="H1093" s="20">
        <v>714.21</v>
      </c>
      <c r="I1093" s="23">
        <v>0.14000000000000001</v>
      </c>
      <c r="J1093" s="25">
        <v>1228.4412</v>
      </c>
      <c r="K1093" s="25" t="str">
        <f>VLOOKUP(C1093,Table5[#All],8,0)</f>
        <v>Gold</v>
      </c>
      <c r="L1093" s="13" t="str">
        <f>VLOOKUP(C1093,Table5[#All],4,0)</f>
        <v>Male</v>
      </c>
      <c r="M1093" s="12" t="str">
        <f>VLOOKUP(D1093,Table2[#All],2,0)</f>
        <v>Foam Roller</v>
      </c>
      <c r="N1093" s="12" t="str">
        <f>VLOOKUP(D1093,Table2[#All],3)</f>
        <v>Sports</v>
      </c>
      <c r="O1093" s="12" t="str">
        <f>VLOOKUP(D1093,Table2[#All],4,0)</f>
        <v>Fitness</v>
      </c>
      <c r="P1093" s="12" t="str">
        <f>VLOOKUP(D1093,Table2[#All],5,0)</f>
        <v>Atkinson, Camacho and Oliver</v>
      </c>
      <c r="Q1093" s="12" t="str">
        <f>VLOOKUP(E1093,Table6[#All],2,0)</f>
        <v>Gardner, Humphrey and Contreras</v>
      </c>
      <c r="R1093" s="12" t="str">
        <f>VLOOKUP(E1093,Table6[#All],5,0)</f>
        <v>Flagship</v>
      </c>
      <c r="S1093" s="12" t="str">
        <f>VLOOKUP(E1093,Table6[#All],3,0)</f>
        <v>East</v>
      </c>
      <c r="T1093" s="12" t="str">
        <f>VLOOKUP(E1093,Table6[#All],4,0)</f>
        <v>Johnsonville</v>
      </c>
    </row>
    <row r="1094" spans="1:20" x14ac:dyDescent="0.3">
      <c r="A1094" s="11" t="s">
        <v>3052</v>
      </c>
      <c r="B1094" s="12">
        <v>45578</v>
      </c>
      <c r="C1094" s="12" t="s">
        <v>873</v>
      </c>
      <c r="D1094" s="12" t="s">
        <v>1597</v>
      </c>
      <c r="E1094" s="12" t="s">
        <v>1929</v>
      </c>
      <c r="F1094" s="12" t="s">
        <v>1954</v>
      </c>
      <c r="G1094" s="17">
        <v>4</v>
      </c>
      <c r="H1094" s="20">
        <v>632.24</v>
      </c>
      <c r="I1094" s="23">
        <v>0.25</v>
      </c>
      <c r="J1094" s="25">
        <v>1896.72</v>
      </c>
      <c r="K1094" s="25" t="str">
        <f>VLOOKUP(C1094,Table5[#All],8,0)</f>
        <v>Platinum</v>
      </c>
      <c r="L1094" s="13" t="str">
        <f>VLOOKUP(C1094,Table5[#All],4,0)</f>
        <v>Male</v>
      </c>
      <c r="M1094" s="12" t="str">
        <f>VLOOKUP(D1094,Table2[#All],2,0)</f>
        <v>HD Smart TV Stick</v>
      </c>
      <c r="N1094" s="12" t="str">
        <f>VLOOKUP(D1094,Table2[#All],3)</f>
        <v>Electronics</v>
      </c>
      <c r="O1094" s="12" t="str">
        <f>VLOOKUP(D1094,Table2[#All],4,0)</f>
        <v>Accessories</v>
      </c>
      <c r="P1094" s="12" t="str">
        <f>VLOOKUP(D1094,Table2[#All],5,0)</f>
        <v>Gibson, Hobbs and Weaver</v>
      </c>
      <c r="Q1094" s="12" t="str">
        <f>VLOOKUP(E1094,Table6[#All],2,0)</f>
        <v>Shelton PLC</v>
      </c>
      <c r="R1094" s="12" t="str">
        <f>VLOOKUP(E1094,Table6[#All],5,0)</f>
        <v>Flagship</v>
      </c>
      <c r="S1094" s="12" t="str">
        <f>VLOOKUP(E1094,Table6[#All],3,0)</f>
        <v>North</v>
      </c>
      <c r="T1094" s="12" t="str">
        <f>VLOOKUP(E1094,Table6[#All],4,0)</f>
        <v>East Jenniferstad</v>
      </c>
    </row>
    <row r="1095" spans="1:20" x14ac:dyDescent="0.3">
      <c r="A1095" s="11" t="s">
        <v>3053</v>
      </c>
      <c r="B1095" s="12">
        <v>45575</v>
      </c>
      <c r="C1095" s="12" t="s">
        <v>544</v>
      </c>
      <c r="D1095" s="12" t="s">
        <v>1810</v>
      </c>
      <c r="E1095" s="12" t="s">
        <v>1894</v>
      </c>
      <c r="F1095" s="12" t="s">
        <v>1954</v>
      </c>
      <c r="G1095" s="17">
        <v>2</v>
      </c>
      <c r="H1095" s="20">
        <v>845.27</v>
      </c>
      <c r="I1095" s="23">
        <v>0.18</v>
      </c>
      <c r="J1095" s="25">
        <v>1386.2428</v>
      </c>
      <c r="K1095" s="25" t="str">
        <f>VLOOKUP(C1095,Table5[#All],8,0)</f>
        <v>Silver</v>
      </c>
      <c r="L1095" s="13" t="str">
        <f>VLOOKUP(C1095,Table5[#All],4,0)</f>
        <v>Female</v>
      </c>
      <c r="M1095" s="12" t="str">
        <f>VLOOKUP(D1095,Table2[#All],2,0)</f>
        <v>Essential Oil Diffuser</v>
      </c>
      <c r="N1095" s="12" t="str">
        <f>VLOOKUP(D1095,Table2[#All],3)</f>
        <v>Home</v>
      </c>
      <c r="O1095" s="12" t="str">
        <f>VLOOKUP(D1095,Table2[#All],4,0)</f>
        <v>Decor</v>
      </c>
      <c r="P1095" s="12" t="str">
        <f>VLOOKUP(D1095,Table2[#All],5,0)</f>
        <v>Hernandez Inc</v>
      </c>
      <c r="Q1095" s="12" t="str">
        <f>VLOOKUP(E1095,Table6[#All],2,0)</f>
        <v>Johnson-Wright</v>
      </c>
      <c r="R1095" s="12" t="str">
        <f>VLOOKUP(E1095,Table6[#All],5,0)</f>
        <v>Outlet</v>
      </c>
      <c r="S1095" s="12" t="str">
        <f>VLOOKUP(E1095,Table6[#All],3,0)</f>
        <v>North</v>
      </c>
      <c r="T1095" s="12" t="str">
        <f>VLOOKUP(E1095,Table6[#All],4,0)</f>
        <v>Hoodberg</v>
      </c>
    </row>
    <row r="1096" spans="1:20" x14ac:dyDescent="0.3">
      <c r="A1096" s="11" t="s">
        <v>3054</v>
      </c>
      <c r="B1096" s="12">
        <v>45816</v>
      </c>
      <c r="C1096" s="12" t="s">
        <v>1535</v>
      </c>
      <c r="D1096" s="12" t="s">
        <v>1837</v>
      </c>
      <c r="E1096" s="12" t="s">
        <v>1925</v>
      </c>
      <c r="F1096" s="12" t="s">
        <v>1952</v>
      </c>
      <c r="G1096" s="17">
        <v>1</v>
      </c>
      <c r="H1096" s="20">
        <v>575.94000000000005</v>
      </c>
      <c r="I1096" s="23">
        <v>0.17</v>
      </c>
      <c r="J1096" s="25">
        <v>478.03019999999998</v>
      </c>
      <c r="K1096" s="25" t="str">
        <f>VLOOKUP(C1096,Table5[#All],8,0)</f>
        <v>Gold</v>
      </c>
      <c r="L1096" s="13" t="str">
        <f>VLOOKUP(C1096,Table5[#All],4,0)</f>
        <v>Female</v>
      </c>
      <c r="M1096" s="12" t="str">
        <f>VLOOKUP(D1096,Table2[#All],2,0)</f>
        <v>LED Bedside Lamp</v>
      </c>
      <c r="N1096" s="12" t="str">
        <f>VLOOKUP(D1096,Table2[#All],3)</f>
        <v>Home</v>
      </c>
      <c r="O1096" s="12" t="str">
        <f>VLOOKUP(D1096,Table2[#All],4,0)</f>
        <v>Lighting</v>
      </c>
      <c r="P1096" s="12" t="str">
        <f>VLOOKUP(D1096,Table2[#All],5,0)</f>
        <v>Aguilar, Horton and Lewis</v>
      </c>
      <c r="Q1096" s="12" t="str">
        <f>VLOOKUP(E1096,Table6[#All],2,0)</f>
        <v>Gardner, Humphrey and Contreras</v>
      </c>
      <c r="R1096" s="12" t="str">
        <f>VLOOKUP(E1096,Table6[#All],5,0)</f>
        <v>Flagship</v>
      </c>
      <c r="S1096" s="12" t="str">
        <f>VLOOKUP(E1096,Table6[#All],3,0)</f>
        <v>East</v>
      </c>
      <c r="T1096" s="12" t="str">
        <f>VLOOKUP(E1096,Table6[#All],4,0)</f>
        <v>Johnsonville</v>
      </c>
    </row>
    <row r="1097" spans="1:20" x14ac:dyDescent="0.3">
      <c r="A1097" s="11" t="s">
        <v>3055</v>
      </c>
      <c r="B1097" s="12">
        <v>45620</v>
      </c>
      <c r="C1097" s="12" t="s">
        <v>813</v>
      </c>
      <c r="D1097" s="12" t="s">
        <v>1828</v>
      </c>
      <c r="E1097" s="12" t="s">
        <v>1929</v>
      </c>
      <c r="F1097" s="12" t="s">
        <v>1957</v>
      </c>
      <c r="G1097" s="17">
        <v>1</v>
      </c>
      <c r="H1097" s="20">
        <v>907.97</v>
      </c>
      <c r="I1097" s="23">
        <v>0.26</v>
      </c>
      <c r="J1097" s="25">
        <v>671.89779999999996</v>
      </c>
      <c r="K1097" s="25" t="str">
        <f>VLOOKUP(C1097,Table5[#All],8,0)</f>
        <v>Silver</v>
      </c>
      <c r="L1097" s="13" t="str">
        <f>VLOOKUP(C1097,Table5[#All],4,0)</f>
        <v>Male</v>
      </c>
      <c r="M1097" s="12" t="str">
        <f>VLOOKUP(D1097,Table2[#All],2,0)</f>
        <v>Wooden Bookshelf</v>
      </c>
      <c r="N1097" s="12" t="str">
        <f>VLOOKUP(D1097,Table2[#All],3)</f>
        <v>Home</v>
      </c>
      <c r="O1097" s="12" t="str">
        <f>VLOOKUP(D1097,Table2[#All],4,0)</f>
        <v>Furniture</v>
      </c>
      <c r="P1097" s="12" t="str">
        <f>VLOOKUP(D1097,Table2[#All],5,0)</f>
        <v>Collins-Stephenson</v>
      </c>
      <c r="Q1097" s="12" t="str">
        <f>VLOOKUP(E1097,Table6[#All],2,0)</f>
        <v>Shelton PLC</v>
      </c>
      <c r="R1097" s="12" t="str">
        <f>VLOOKUP(E1097,Table6[#All],5,0)</f>
        <v>Flagship</v>
      </c>
      <c r="S1097" s="12" t="str">
        <f>VLOOKUP(E1097,Table6[#All],3,0)</f>
        <v>North</v>
      </c>
      <c r="T1097" s="12" t="str">
        <f>VLOOKUP(E1097,Table6[#All],4,0)</f>
        <v>East Jenniferstad</v>
      </c>
    </row>
    <row r="1098" spans="1:20" x14ac:dyDescent="0.3">
      <c r="A1098" s="11" t="s">
        <v>3056</v>
      </c>
      <c r="B1098" s="12">
        <v>45695</v>
      </c>
      <c r="C1098" s="12" t="s">
        <v>859</v>
      </c>
      <c r="D1098" s="12" t="s">
        <v>1628</v>
      </c>
      <c r="E1098" s="12" t="s">
        <v>1922</v>
      </c>
      <c r="F1098" s="12" t="s">
        <v>1957</v>
      </c>
      <c r="G1098" s="17">
        <v>1</v>
      </c>
      <c r="H1098" s="20">
        <v>99.35</v>
      </c>
      <c r="I1098" s="23">
        <v>0.08</v>
      </c>
      <c r="J1098" s="25">
        <v>91.402000000000001</v>
      </c>
      <c r="K1098" s="25" t="str">
        <f>VLOOKUP(C1098,Table5[#All],8,0)</f>
        <v>Bronze</v>
      </c>
      <c r="L1098" s="13" t="str">
        <f>VLOOKUP(C1098,Table5[#All],4,0)</f>
        <v>Female</v>
      </c>
      <c r="M1098" s="12" t="str">
        <f>VLOOKUP(D1098,Table2[#All],2,0)</f>
        <v>Outdoor Sports Water Bottle</v>
      </c>
      <c r="N1098" s="12" t="str">
        <f>VLOOKUP(D1098,Table2[#All],3)</f>
        <v>Sports</v>
      </c>
      <c r="O1098" s="12" t="str">
        <f>VLOOKUP(D1098,Table2[#All],4,0)</f>
        <v>Accessories</v>
      </c>
      <c r="P1098" s="12" t="str">
        <f>VLOOKUP(D1098,Table2[#All],5,0)</f>
        <v>Soto-Ellis</v>
      </c>
      <c r="Q1098" s="12" t="str">
        <f>VLOOKUP(E1098,Table6[#All],2,0)</f>
        <v>Thomas, Bridges and Harris</v>
      </c>
      <c r="R1098" s="12" t="str">
        <f>VLOOKUP(E1098,Table6[#All],5,0)</f>
        <v>Online</v>
      </c>
      <c r="S1098" s="12" t="str">
        <f>VLOOKUP(E1098,Table6[#All],3,0)</f>
        <v>North</v>
      </c>
      <c r="T1098" s="12" t="str">
        <f>VLOOKUP(E1098,Table6[#All],4,0)</f>
        <v>Sabrinatown</v>
      </c>
    </row>
    <row r="1099" spans="1:20" x14ac:dyDescent="0.3">
      <c r="A1099" s="11" t="s">
        <v>3057</v>
      </c>
      <c r="B1099" s="12">
        <v>45596</v>
      </c>
      <c r="C1099" s="12" t="s">
        <v>265</v>
      </c>
      <c r="D1099" s="12" t="s">
        <v>1550</v>
      </c>
      <c r="E1099" s="12" t="s">
        <v>1894</v>
      </c>
      <c r="F1099" s="12" t="s">
        <v>1957</v>
      </c>
      <c r="G1099" s="17">
        <v>2</v>
      </c>
      <c r="H1099" s="20">
        <v>374.42</v>
      </c>
      <c r="I1099" s="23">
        <v>0.21</v>
      </c>
      <c r="J1099" s="25">
        <v>591.58360000000005</v>
      </c>
      <c r="K1099" s="25" t="str">
        <f>VLOOKUP(C1099,Table5[#All],8,0)</f>
        <v>Gold</v>
      </c>
      <c r="L1099" s="13" t="str">
        <f>VLOOKUP(C1099,Table5[#All],4,0)</f>
        <v>Female</v>
      </c>
      <c r="M1099" s="12" t="str">
        <f>VLOOKUP(D1099,Table2[#All],2,0)</f>
        <v>Brother Laser Printer</v>
      </c>
      <c r="N1099" s="12" t="s">
        <v>1552</v>
      </c>
      <c r="O1099" s="12" t="str">
        <f>VLOOKUP(D1099,Table2[#All],4,0)</f>
        <v>Computer</v>
      </c>
      <c r="P1099" s="12" t="str">
        <f>VLOOKUP(D1099,Table2[#All],5,0)</f>
        <v>Hunt Inc</v>
      </c>
      <c r="Q1099" s="12" t="str">
        <f>VLOOKUP(E1099,Table6[#All],2,0)</f>
        <v>Johnson-Wright</v>
      </c>
      <c r="R1099" s="12" t="str">
        <f>VLOOKUP(E1099,Table6[#All],5,0)</f>
        <v>Outlet</v>
      </c>
      <c r="S1099" s="12" t="str">
        <f>VLOOKUP(E1099,Table6[#All],3,0)</f>
        <v>North</v>
      </c>
      <c r="T1099" s="12" t="str">
        <f>VLOOKUP(E1099,Table6[#All],4,0)</f>
        <v>Hoodberg</v>
      </c>
    </row>
    <row r="1100" spans="1:20" x14ac:dyDescent="0.3">
      <c r="A1100" s="11" t="s">
        <v>3058</v>
      </c>
      <c r="B1100" s="12">
        <v>45869</v>
      </c>
      <c r="C1100" s="12" t="s">
        <v>1491</v>
      </c>
      <c r="D1100" s="12" t="s">
        <v>1611</v>
      </c>
      <c r="E1100" s="12" t="s">
        <v>1929</v>
      </c>
      <c r="F1100" s="12" t="s">
        <v>1957</v>
      </c>
      <c r="G1100" s="17">
        <v>3</v>
      </c>
      <c r="H1100" s="20">
        <v>248.43</v>
      </c>
      <c r="I1100" s="23">
        <v>0.24</v>
      </c>
      <c r="J1100" s="25">
        <v>566.42039999999997</v>
      </c>
      <c r="K1100" s="25" t="str">
        <f>VLOOKUP(C1100,Table5[#All],8,0)</f>
        <v>Gold</v>
      </c>
      <c r="L1100" s="13" t="str">
        <f>VLOOKUP(C1100,Table5[#All],4,0)</f>
        <v>Male</v>
      </c>
      <c r="M1100" s="12" t="str">
        <f>VLOOKUP(D1100,Table2[#All],2,0)</f>
        <v>4K Home Projector</v>
      </c>
      <c r="N1100" s="12" t="str">
        <f>VLOOKUP(D1100,Table2[#All],3)</f>
        <v>Electronics</v>
      </c>
      <c r="O1100" s="12" t="str">
        <f>VLOOKUP(D1100,Table2[#All],4,0)</f>
        <v>Appliances</v>
      </c>
      <c r="P1100" s="12" t="str">
        <f>VLOOKUP(D1100,Table2[#All],5,0)</f>
        <v>Thomas LLC</v>
      </c>
      <c r="Q1100" s="12" t="str">
        <f>VLOOKUP(E1100,Table6[#All],2,0)</f>
        <v>Shelton PLC</v>
      </c>
      <c r="R1100" s="12" t="str">
        <f>VLOOKUP(E1100,Table6[#All],5,0)</f>
        <v>Flagship</v>
      </c>
      <c r="S1100" s="12" t="str">
        <f>VLOOKUP(E1100,Table6[#All],3,0)</f>
        <v>North</v>
      </c>
      <c r="T1100" s="12" t="str">
        <f>VLOOKUP(E1100,Table6[#All],4,0)</f>
        <v>East Jenniferstad</v>
      </c>
    </row>
    <row r="1101" spans="1:20" x14ac:dyDescent="0.3">
      <c r="A1101" s="11" t="s">
        <v>3059</v>
      </c>
      <c r="B1101" s="12">
        <v>45631</v>
      </c>
      <c r="C1101" s="12" t="s">
        <v>1453</v>
      </c>
      <c r="D1101" s="12" t="s">
        <v>1831</v>
      </c>
      <c r="E1101" s="12" t="s">
        <v>1885</v>
      </c>
      <c r="F1101" s="12" t="s">
        <v>1957</v>
      </c>
      <c r="G1101" s="17">
        <v>1</v>
      </c>
      <c r="H1101" s="20">
        <v>784.46</v>
      </c>
      <c r="I1101" s="23">
        <v>0.14000000000000001</v>
      </c>
      <c r="J1101" s="25">
        <v>674.63560000000007</v>
      </c>
      <c r="K1101" s="25" t="str">
        <f>VLOOKUP(C1101,Table5[#All],8,0)</f>
        <v>Bronze</v>
      </c>
      <c r="L1101" s="13" t="str">
        <f>VLOOKUP(C1101,Table5[#All],4,0)</f>
        <v>Male</v>
      </c>
      <c r="M1101" s="12" t="str">
        <f>VLOOKUP(D1101,Table2[#All],2,0)</f>
        <v>Women's Beanie Hat</v>
      </c>
      <c r="N1101" s="12" t="str">
        <f>VLOOKUP(D1101,Table2[#All],3)</f>
        <v>Clothing</v>
      </c>
      <c r="O1101" s="12" t="str">
        <f>VLOOKUP(D1101,Table2[#All],4,0)</f>
        <v>Accessories</v>
      </c>
      <c r="P1101" s="12" t="str">
        <f>VLOOKUP(D1101,Table2[#All],5,0)</f>
        <v>Richardson-Carrillo</v>
      </c>
      <c r="Q1101" s="12" t="str">
        <f>VLOOKUP(E1101,Table6[#All],2,0)</f>
        <v>Martinez, Adkins and Johnson</v>
      </c>
      <c r="R1101" s="12" t="str">
        <f>VLOOKUP(E1101,Table6[#All],5,0)</f>
        <v>Flagship</v>
      </c>
      <c r="S1101" s="12" t="str">
        <f>VLOOKUP(E1101,Table6[#All],3,0)</f>
        <v>North</v>
      </c>
      <c r="T1101" s="12" t="str">
        <f>VLOOKUP(E1101,Table6[#All],4,0)</f>
        <v>Danielmouth</v>
      </c>
    </row>
    <row r="1102" spans="1:20" x14ac:dyDescent="0.3">
      <c r="A1102" s="11" t="s">
        <v>3060</v>
      </c>
      <c r="B1102" s="12">
        <v>45379</v>
      </c>
      <c r="C1102" s="12" t="s">
        <v>837</v>
      </c>
      <c r="D1102" s="12" t="s">
        <v>1731</v>
      </c>
      <c r="E1102" s="12" t="s">
        <v>1917</v>
      </c>
      <c r="F1102" s="12" t="s">
        <v>1957</v>
      </c>
      <c r="G1102" s="17">
        <v>3</v>
      </c>
      <c r="H1102" s="20">
        <v>70.88</v>
      </c>
      <c r="I1102" s="23">
        <v>0.27</v>
      </c>
      <c r="J1102" s="25">
        <v>155.22720000000001</v>
      </c>
      <c r="K1102" s="25" t="str">
        <f>VLOOKUP(C1102,Table5[#All],8,0)</f>
        <v>Silver</v>
      </c>
      <c r="L1102" s="13" t="str">
        <f>VLOOKUP(C1102,Table5[#All],4,0)</f>
        <v>Female</v>
      </c>
      <c r="M1102" s="12" t="str">
        <f>VLOOKUP(D1102,Table2[#All],2,0)</f>
        <v>Rugby Ball</v>
      </c>
      <c r="N1102" s="12" t="str">
        <f>VLOOKUP(D1102,Table2[#All],3)</f>
        <v>Sports</v>
      </c>
      <c r="O1102" s="12" t="str">
        <f>VLOOKUP(D1102,Table2[#All],4,0)</f>
        <v>Team Sports</v>
      </c>
      <c r="P1102" s="12" t="str">
        <f>VLOOKUP(D1102,Table2[#All],5,0)</f>
        <v>Harris Inc</v>
      </c>
      <c r="Q1102" s="12" t="str">
        <f>VLOOKUP(E1102,Table6[#All],2,0)</f>
        <v>Hill, Wagner and Ballard</v>
      </c>
      <c r="R1102" s="12" t="str">
        <f>VLOOKUP(E1102,Table6[#All],5,0)</f>
        <v>Online</v>
      </c>
      <c r="S1102" s="12" t="str">
        <f>VLOOKUP(E1102,Table6[#All],3,0)</f>
        <v>East</v>
      </c>
      <c r="T1102" s="12" t="str">
        <f>VLOOKUP(E1102,Table6[#All],4,0)</f>
        <v>East Davidville</v>
      </c>
    </row>
    <row r="1103" spans="1:20" x14ac:dyDescent="0.3">
      <c r="A1103" s="11" t="s">
        <v>3061</v>
      </c>
      <c r="B1103" s="12">
        <v>45641</v>
      </c>
      <c r="C1103" s="12" t="s">
        <v>391</v>
      </c>
      <c r="D1103" s="12" t="s">
        <v>1584</v>
      </c>
      <c r="E1103" s="12" t="s">
        <v>1885</v>
      </c>
      <c r="F1103" s="12" t="s">
        <v>1957</v>
      </c>
      <c r="G1103" s="17">
        <v>3</v>
      </c>
      <c r="H1103" s="20">
        <v>324.29000000000002</v>
      </c>
      <c r="I1103" s="23">
        <v>0.16</v>
      </c>
      <c r="J1103" s="25">
        <v>817.21080000000006</v>
      </c>
      <c r="K1103" s="25" t="str">
        <f>VLOOKUP(C1103,Table5[#All],8,0)</f>
        <v>Gold</v>
      </c>
      <c r="L1103" s="13" t="str">
        <f>VLOOKUP(C1103,Table5[#All],4,0)</f>
        <v>Female</v>
      </c>
      <c r="M1103" s="12" t="str">
        <f>VLOOKUP(D1103,Table2[#All],2,0)</f>
        <v>Wireless Bluetooth Earbuds</v>
      </c>
      <c r="N1103" s="12" t="str">
        <f>VLOOKUP(D1103,Table2[#All],3)</f>
        <v>Home</v>
      </c>
      <c r="O1103" s="12" t="str">
        <f>VLOOKUP(D1103,Table2[#All],4,0)</f>
        <v>Audio</v>
      </c>
      <c r="P1103" s="12" t="str">
        <f>VLOOKUP(D1103,Table2[#All],5,0)</f>
        <v>Perez-Johnston</v>
      </c>
      <c r="Q1103" s="12" t="str">
        <f>VLOOKUP(E1103,Table6[#All],2,0)</f>
        <v>Martinez, Adkins and Johnson</v>
      </c>
      <c r="R1103" s="12" t="str">
        <f>VLOOKUP(E1103,Table6[#All],5,0)</f>
        <v>Flagship</v>
      </c>
      <c r="S1103" s="12" t="str">
        <f>VLOOKUP(E1103,Table6[#All],3,0)</f>
        <v>North</v>
      </c>
      <c r="T1103" s="12" t="str">
        <f>VLOOKUP(E1103,Table6[#All],4,0)</f>
        <v>Danielmouth</v>
      </c>
    </row>
    <row r="1104" spans="1:20" x14ac:dyDescent="0.3">
      <c r="A1104" s="11" t="s">
        <v>3062</v>
      </c>
      <c r="B1104" s="12">
        <v>45842</v>
      </c>
      <c r="C1104" s="12" t="s">
        <v>484</v>
      </c>
      <c r="D1104" s="12" t="s">
        <v>1611</v>
      </c>
      <c r="E1104" s="12" t="s">
        <v>1894</v>
      </c>
      <c r="F1104" s="12" t="s">
        <v>1954</v>
      </c>
      <c r="G1104" s="17">
        <v>4</v>
      </c>
      <c r="H1104" s="20">
        <v>243.92</v>
      </c>
      <c r="I1104" s="23">
        <v>0.02</v>
      </c>
      <c r="J1104" s="25">
        <v>956.16639999999995</v>
      </c>
      <c r="K1104" s="25" t="str">
        <f>VLOOKUP(C1104,Table5[#All],8,0)</f>
        <v>Bronze</v>
      </c>
      <c r="L1104" s="13" t="str">
        <f>VLOOKUP(C1104,Table5[#All],4,0)</f>
        <v>Male</v>
      </c>
      <c r="M1104" s="12" t="str">
        <f>VLOOKUP(D1104,Table2[#All],2,0)</f>
        <v>4K Home Projector</v>
      </c>
      <c r="N1104" s="12" t="str">
        <f>VLOOKUP(D1104,Table2[#All],3)</f>
        <v>Electronics</v>
      </c>
      <c r="O1104" s="12" t="str">
        <f>VLOOKUP(D1104,Table2[#All],4,0)</f>
        <v>Appliances</v>
      </c>
      <c r="P1104" s="12" t="str">
        <f>VLOOKUP(D1104,Table2[#All],5,0)</f>
        <v>Thomas LLC</v>
      </c>
      <c r="Q1104" s="12" t="str">
        <f>VLOOKUP(E1104,Table6[#All],2,0)</f>
        <v>Johnson-Wright</v>
      </c>
      <c r="R1104" s="12" t="str">
        <f>VLOOKUP(E1104,Table6[#All],5,0)</f>
        <v>Outlet</v>
      </c>
      <c r="S1104" s="12" t="str">
        <f>VLOOKUP(E1104,Table6[#All],3,0)</f>
        <v>North</v>
      </c>
      <c r="T1104" s="12" t="str">
        <f>VLOOKUP(E1104,Table6[#All],4,0)</f>
        <v>Hoodberg</v>
      </c>
    </row>
    <row r="1105" spans="1:20" x14ac:dyDescent="0.3">
      <c r="A1105" s="11" t="s">
        <v>3063</v>
      </c>
      <c r="B1105" s="12">
        <v>45257</v>
      </c>
      <c r="C1105" s="12" t="s">
        <v>1183</v>
      </c>
      <c r="D1105" s="12" t="s">
        <v>1654</v>
      </c>
      <c r="E1105" s="12" t="s">
        <v>1925</v>
      </c>
      <c r="F1105" s="12" t="s">
        <v>1952</v>
      </c>
      <c r="G1105" s="17">
        <v>1</v>
      </c>
      <c r="H1105" s="20">
        <v>664.35</v>
      </c>
      <c r="I1105" s="23">
        <v>0</v>
      </c>
      <c r="J1105" s="25">
        <v>664.35</v>
      </c>
      <c r="K1105" s="25" t="str">
        <f>VLOOKUP(C1105,Table5[#All],8,0)</f>
        <v>Platinum</v>
      </c>
      <c r="L1105" s="13" t="str">
        <f>VLOOKUP(C1105,Table5[#All],4,0)</f>
        <v>Male</v>
      </c>
      <c r="M1105" s="12" t="str">
        <f>VLOOKUP(D1105,Table2[#All],2,0)</f>
        <v>Sports Stopwatch Timer</v>
      </c>
      <c r="N1105" s="12" t="str">
        <f>VLOOKUP(D1105,Table2[#All],3)</f>
        <v>Sports</v>
      </c>
      <c r="O1105" s="12" t="str">
        <f>VLOOKUP(D1105,Table2[#All],4,0)</f>
        <v>Accessories</v>
      </c>
      <c r="P1105" s="12" t="str">
        <f>VLOOKUP(D1105,Table2[#All],5,0)</f>
        <v>Burns-Hansen</v>
      </c>
      <c r="Q1105" s="12" t="str">
        <f>VLOOKUP(E1105,Table6[#All],2,0)</f>
        <v>Gardner, Humphrey and Contreras</v>
      </c>
      <c r="R1105" s="12" t="str">
        <f>VLOOKUP(E1105,Table6[#All],5,0)</f>
        <v>Flagship</v>
      </c>
      <c r="S1105" s="12" t="str">
        <f>VLOOKUP(E1105,Table6[#All],3,0)</f>
        <v>East</v>
      </c>
      <c r="T1105" s="12" t="str">
        <f>VLOOKUP(E1105,Table6[#All],4,0)</f>
        <v>Johnsonville</v>
      </c>
    </row>
    <row r="1106" spans="1:20" x14ac:dyDescent="0.3">
      <c r="A1106" s="11" t="s">
        <v>3064</v>
      </c>
      <c r="B1106" s="12">
        <v>45468</v>
      </c>
      <c r="C1106" s="12" t="s">
        <v>1210</v>
      </c>
      <c r="D1106" s="12" t="s">
        <v>1631</v>
      </c>
      <c r="E1106" s="12" t="s">
        <v>1917</v>
      </c>
      <c r="F1106" s="12" t="s">
        <v>1954</v>
      </c>
      <c r="G1106" s="17">
        <v>2</v>
      </c>
      <c r="H1106" s="20">
        <v>218.07</v>
      </c>
      <c r="I1106" s="23">
        <v>0.19</v>
      </c>
      <c r="J1106" s="25">
        <v>353.27339999999998</v>
      </c>
      <c r="K1106" s="25" t="str">
        <f>VLOOKUP(C1106,Table5[#All],8,0)</f>
        <v>Bronze</v>
      </c>
      <c r="L1106" s="13" t="str">
        <f>VLOOKUP(C1106,Table5[#All],4,0)</f>
        <v>Female</v>
      </c>
      <c r="M1106" s="12" t="str">
        <f>VLOOKUP(D1106,Table2[#All],2,0)</f>
        <v>Multi-Purpose Storage Box</v>
      </c>
      <c r="N1106" s="12" t="str">
        <f>VLOOKUP(D1106,Table2[#All],3)</f>
        <v>Home</v>
      </c>
      <c r="O1106" s="12" t="str">
        <f>VLOOKUP(D1106,Table2[#All],4,0)</f>
        <v>Storage</v>
      </c>
      <c r="P1106" s="12" t="str">
        <f>VLOOKUP(D1106,Table2[#All],5,0)</f>
        <v>Gardner-Montes</v>
      </c>
      <c r="Q1106" s="12" t="str">
        <f>VLOOKUP(E1106,Table6[#All],2,0)</f>
        <v>Hill, Wagner and Ballard</v>
      </c>
      <c r="R1106" s="12" t="str">
        <f>VLOOKUP(E1106,Table6[#All],5,0)</f>
        <v>Online</v>
      </c>
      <c r="S1106" s="12" t="str">
        <f>VLOOKUP(E1106,Table6[#All],3,0)</f>
        <v>East</v>
      </c>
      <c r="T1106" s="12" t="str">
        <f>VLOOKUP(E1106,Table6[#All],4,0)</f>
        <v>East Davidville</v>
      </c>
    </row>
    <row r="1107" spans="1:20" x14ac:dyDescent="0.3">
      <c r="A1107" s="11" t="s">
        <v>3065</v>
      </c>
      <c r="B1107" s="12">
        <v>45228</v>
      </c>
      <c r="C1107" s="12" t="s">
        <v>1207</v>
      </c>
      <c r="D1107" s="12" t="s">
        <v>1611</v>
      </c>
      <c r="E1107" s="12" t="s">
        <v>1894</v>
      </c>
      <c r="F1107" s="12" t="s">
        <v>1952</v>
      </c>
      <c r="G1107" s="17">
        <v>4</v>
      </c>
      <c r="H1107" s="20">
        <v>921.83</v>
      </c>
      <c r="I1107" s="23">
        <v>0.27</v>
      </c>
      <c r="J1107" s="25">
        <v>2691.7435999999998</v>
      </c>
      <c r="K1107" s="25" t="str">
        <f>VLOOKUP(C1107,Table5[#All],8,0)</f>
        <v>Silver</v>
      </c>
      <c r="L1107" s="13" t="str">
        <f>VLOOKUP(C1107,Table5[#All],4,0)</f>
        <v>Female</v>
      </c>
      <c r="M1107" s="12" t="str">
        <f>VLOOKUP(D1107,Table2[#All],2,0)</f>
        <v>4K Home Projector</v>
      </c>
      <c r="N1107" s="12" t="str">
        <f>VLOOKUP(D1107,Table2[#All],3)</f>
        <v>Electronics</v>
      </c>
      <c r="O1107" s="12" t="str">
        <f>VLOOKUP(D1107,Table2[#All],4,0)</f>
        <v>Appliances</v>
      </c>
      <c r="P1107" s="12" t="str">
        <f>VLOOKUP(D1107,Table2[#All],5,0)</f>
        <v>Thomas LLC</v>
      </c>
      <c r="Q1107" s="12" t="str">
        <f>VLOOKUP(E1107,Table6[#All],2,0)</f>
        <v>Johnson-Wright</v>
      </c>
      <c r="R1107" s="12" t="str">
        <f>VLOOKUP(E1107,Table6[#All],5,0)</f>
        <v>Outlet</v>
      </c>
      <c r="S1107" s="12" t="str">
        <f>VLOOKUP(E1107,Table6[#All],3,0)</f>
        <v>North</v>
      </c>
      <c r="T1107" s="12" t="str">
        <f>VLOOKUP(E1107,Table6[#All],4,0)</f>
        <v>Hoodberg</v>
      </c>
    </row>
    <row r="1108" spans="1:20" x14ac:dyDescent="0.3">
      <c r="A1108" s="11" t="s">
        <v>3066</v>
      </c>
      <c r="B1108" s="12">
        <v>45661</v>
      </c>
      <c r="C1108" s="12" t="s">
        <v>565</v>
      </c>
      <c r="D1108" s="12" t="s">
        <v>1725</v>
      </c>
      <c r="E1108" s="12" t="s">
        <v>1885</v>
      </c>
      <c r="F1108" s="12" t="s">
        <v>1957</v>
      </c>
      <c r="G1108" s="17">
        <v>3</v>
      </c>
      <c r="H1108" s="20">
        <v>326.2</v>
      </c>
      <c r="I1108" s="23">
        <v>0.22</v>
      </c>
      <c r="J1108" s="25">
        <v>763.30799999999999</v>
      </c>
      <c r="K1108" s="25" t="str">
        <f>VLOOKUP(C1108,Table5[#All],8,0)</f>
        <v>Platinum</v>
      </c>
      <c r="L1108" s="13" t="str">
        <f>VLOOKUP(C1108,Table5[#All],4,0)</f>
        <v>Female</v>
      </c>
      <c r="M1108" s="12" t="str">
        <f>VLOOKUP(D1108,Table2[#All],2,0)</f>
        <v>Boxing Hand Wraps</v>
      </c>
      <c r="N1108" s="12" t="str">
        <f>VLOOKUP(D1108,Table2[#All],3)</f>
        <v>Sports</v>
      </c>
      <c r="O1108" s="12" t="str">
        <f>VLOOKUP(D1108,Table2[#All],4,0)</f>
        <v>Fitness</v>
      </c>
      <c r="P1108" s="12" t="str">
        <f>VLOOKUP(D1108,Table2[#All],5,0)</f>
        <v>Smith-King</v>
      </c>
      <c r="Q1108" s="12" t="str">
        <f>VLOOKUP(E1108,Table6[#All],2,0)</f>
        <v>Martinez, Adkins and Johnson</v>
      </c>
      <c r="R1108" s="12" t="str">
        <f>VLOOKUP(E1108,Table6[#All],5,0)</f>
        <v>Flagship</v>
      </c>
      <c r="S1108" s="12" t="str">
        <f>VLOOKUP(E1108,Table6[#All],3,0)</f>
        <v>North</v>
      </c>
      <c r="T1108" s="12" t="str">
        <f>VLOOKUP(E1108,Table6[#All],4,0)</f>
        <v>Danielmouth</v>
      </c>
    </row>
    <row r="1109" spans="1:20" x14ac:dyDescent="0.3">
      <c r="A1109" s="11" t="s">
        <v>3067</v>
      </c>
      <c r="B1109" s="12">
        <v>45701</v>
      </c>
      <c r="C1109" s="12" t="s">
        <v>1425</v>
      </c>
      <c r="D1109" s="12" t="s">
        <v>1618</v>
      </c>
      <c r="E1109" s="12" t="s">
        <v>1941</v>
      </c>
      <c r="F1109" s="12" t="s">
        <v>1954</v>
      </c>
      <c r="G1109" s="17">
        <v>1</v>
      </c>
      <c r="H1109" s="20">
        <v>244.25</v>
      </c>
      <c r="I1109" s="23">
        <v>0.09</v>
      </c>
      <c r="J1109" s="25">
        <v>222.26750000000001</v>
      </c>
      <c r="K1109" s="25" t="str">
        <f>VLOOKUP(C1109,Table5[#All],8,0)</f>
        <v>Silver</v>
      </c>
      <c r="L1109" s="13" t="str">
        <f>VLOOKUP(C1109,Table5[#All],4,0)</f>
        <v>Female</v>
      </c>
      <c r="M1109" s="12" t="str">
        <f>VLOOKUP(D1109,Table2[#All],2,0)</f>
        <v>Soccer Training Cone Set</v>
      </c>
      <c r="N1109" s="12" t="str">
        <f>VLOOKUP(D1109,Table2[#All],3)</f>
        <v>Sports</v>
      </c>
      <c r="O1109" s="12" t="str">
        <f>VLOOKUP(D1109,Table2[#All],4,0)</f>
        <v>Accessories</v>
      </c>
      <c r="P1109" s="12" t="str">
        <f>VLOOKUP(D1109,Table2[#All],5,0)</f>
        <v>Ford, Murphy and Wilson</v>
      </c>
      <c r="Q1109" s="12" t="str">
        <f>VLOOKUP(E1109,Table6[#All],2,0)</f>
        <v>Mann-Austin</v>
      </c>
      <c r="R1109" s="12" t="str">
        <f>VLOOKUP(E1109,Table6[#All],5,0)</f>
        <v>Online</v>
      </c>
      <c r="S1109" s="12" t="str">
        <f>VLOOKUP(E1109,Table6[#All],3,0)</f>
        <v>East</v>
      </c>
      <c r="T1109" s="12" t="str">
        <f>VLOOKUP(E1109,Table6[#All],4,0)</f>
        <v>Vasquezborough</v>
      </c>
    </row>
    <row r="1110" spans="1:20" x14ac:dyDescent="0.3">
      <c r="A1110" s="11" t="s">
        <v>3068</v>
      </c>
      <c r="B1110" s="12">
        <v>45448</v>
      </c>
      <c r="C1110" s="12" t="s">
        <v>1165</v>
      </c>
      <c r="D1110" s="12" t="s">
        <v>1758</v>
      </c>
      <c r="E1110" s="12" t="s">
        <v>1917</v>
      </c>
      <c r="F1110" s="12" t="s">
        <v>1957</v>
      </c>
      <c r="G1110" s="17">
        <v>3</v>
      </c>
      <c r="H1110" s="20">
        <v>808.87</v>
      </c>
      <c r="I1110" s="23">
        <v>0.12</v>
      </c>
      <c r="J1110" s="25">
        <v>2135.4168</v>
      </c>
      <c r="K1110" s="25" t="str">
        <f>VLOOKUP(C1110,Table5[#All],8,0)</f>
        <v>Platinum</v>
      </c>
      <c r="L1110" s="13" t="str">
        <f>VLOOKUP(C1110,Table5[#All],4,0)</f>
        <v>Female</v>
      </c>
      <c r="M1110" s="12" t="str">
        <f>VLOOKUP(D1110,Table2[#All],2,0)</f>
        <v>Tennis Ball 3-Pack</v>
      </c>
      <c r="N1110" s="12" t="str">
        <f>VLOOKUP(D1110,Table2[#All],3)</f>
        <v>Sports</v>
      </c>
      <c r="O1110" s="12" t="str">
        <f>VLOOKUP(D1110,Table2[#All],4,0)</f>
        <v>Equipment</v>
      </c>
      <c r="P1110" s="12" t="str">
        <f>VLOOKUP(D1110,Table2[#All],5,0)</f>
        <v>Lopez LLC</v>
      </c>
      <c r="Q1110" s="12" t="str">
        <f>VLOOKUP(E1110,Table6[#All],2,0)</f>
        <v>Hill, Wagner and Ballard</v>
      </c>
      <c r="R1110" s="12" t="str">
        <f>VLOOKUP(E1110,Table6[#All],5,0)</f>
        <v>Online</v>
      </c>
      <c r="S1110" s="12" t="str">
        <f>VLOOKUP(E1110,Table6[#All],3,0)</f>
        <v>East</v>
      </c>
      <c r="T1110" s="12" t="str">
        <f>VLOOKUP(E1110,Table6[#All],4,0)</f>
        <v>East Davidville</v>
      </c>
    </row>
    <row r="1111" spans="1:20" x14ac:dyDescent="0.3">
      <c r="A1111" s="11" t="s">
        <v>3069</v>
      </c>
      <c r="B1111" s="12">
        <v>45387</v>
      </c>
      <c r="C1111" s="12" t="s">
        <v>1072</v>
      </c>
      <c r="D1111" s="12" t="s">
        <v>1663</v>
      </c>
      <c r="E1111" s="12" t="s">
        <v>1889</v>
      </c>
      <c r="F1111" s="12" t="s">
        <v>1954</v>
      </c>
      <c r="G1111" s="17">
        <v>3</v>
      </c>
      <c r="H1111" s="20">
        <v>826.15</v>
      </c>
      <c r="I1111" s="23">
        <v>0</v>
      </c>
      <c r="J1111" s="25">
        <v>2478.4499999999998</v>
      </c>
      <c r="K1111" s="25" t="str">
        <f>VLOOKUP(C1111,Table5[#All],8,0)</f>
        <v>Silver</v>
      </c>
      <c r="L1111" s="13" t="str">
        <f>VLOOKUP(C1111,Table5[#All],4,0)</f>
        <v>Female</v>
      </c>
      <c r="M1111" s="12" t="str">
        <f>VLOOKUP(D1111,Table2[#All],2,0)</f>
        <v>Basketball</v>
      </c>
      <c r="N1111" s="12" t="str">
        <f>VLOOKUP(D1111,Table2[#All],3)</f>
        <v>Sports</v>
      </c>
      <c r="O1111" s="12" t="str">
        <f>VLOOKUP(D1111,Table2[#All],4,0)</f>
        <v>Team Sports</v>
      </c>
      <c r="P1111" s="12" t="str">
        <f>VLOOKUP(D1111,Table2[#All],5,0)</f>
        <v>Nolan-Snow</v>
      </c>
      <c r="Q1111" s="12" t="str">
        <f>VLOOKUP(E1111,Table6[#All],2,0)</f>
        <v>Black-Horn</v>
      </c>
      <c r="R1111" s="12" t="str">
        <f>VLOOKUP(E1111,Table6[#All],5,0)</f>
        <v>Outlet</v>
      </c>
      <c r="S1111" s="12" t="str">
        <f>VLOOKUP(E1111,Table6[#All],3,0)</f>
        <v>South</v>
      </c>
      <c r="T1111" s="12" t="str">
        <f>VLOOKUP(E1111,Table6[#All],4,0)</f>
        <v>North Nancyview</v>
      </c>
    </row>
    <row r="1112" spans="1:20" x14ac:dyDescent="0.3">
      <c r="A1112" s="11" t="s">
        <v>3070</v>
      </c>
      <c r="B1112" s="12">
        <v>45652</v>
      </c>
      <c r="C1112" s="12" t="s">
        <v>623</v>
      </c>
      <c r="D1112" s="12" t="s">
        <v>1641</v>
      </c>
      <c r="E1112" s="12" t="s">
        <v>1941</v>
      </c>
      <c r="F1112" s="12" t="s">
        <v>1952</v>
      </c>
      <c r="G1112" s="17">
        <v>3</v>
      </c>
      <c r="H1112" s="20">
        <v>631.20000000000005</v>
      </c>
      <c r="I1112" s="23">
        <v>0.24</v>
      </c>
      <c r="J1112" s="25">
        <v>1439.136</v>
      </c>
      <c r="K1112" s="25" t="str">
        <f>VLOOKUP(C1112,Table5[#All],8,0)</f>
        <v>Platinum</v>
      </c>
      <c r="L1112" s="13" t="str">
        <f>VLOOKUP(C1112,Table5[#All],4,0)</f>
        <v>Female</v>
      </c>
      <c r="M1112" s="12" t="str">
        <f>VLOOKUP(D1112,Table2[#All],2,0)</f>
        <v>Foldable Camping Chair</v>
      </c>
      <c r="N1112" s="12" t="str">
        <f>VLOOKUP(D1112,Table2[#All],3)</f>
        <v>Sports</v>
      </c>
      <c r="O1112" s="12" t="str">
        <f>VLOOKUP(D1112,Table2[#All],4,0)</f>
        <v>Outdoor</v>
      </c>
      <c r="P1112" s="12" t="str">
        <f>VLOOKUP(D1112,Table2[#All],5,0)</f>
        <v>Cook Ltd</v>
      </c>
      <c r="Q1112" s="12" t="str">
        <f>VLOOKUP(E1112,Table6[#All],2,0)</f>
        <v>Mann-Austin</v>
      </c>
      <c r="R1112" s="12" t="str">
        <f>VLOOKUP(E1112,Table6[#All],5,0)</f>
        <v>Online</v>
      </c>
      <c r="S1112" s="12" t="str">
        <f>VLOOKUP(E1112,Table6[#All],3,0)</f>
        <v>East</v>
      </c>
      <c r="T1112" s="12" t="str">
        <f>VLOOKUP(E1112,Table6[#All],4,0)</f>
        <v>Vasquezborough</v>
      </c>
    </row>
    <row r="1113" spans="1:20" x14ac:dyDescent="0.3">
      <c r="A1113" s="11" t="s">
        <v>3071</v>
      </c>
      <c r="B1113" s="12">
        <v>45316</v>
      </c>
      <c r="C1113" s="12" t="s">
        <v>882</v>
      </c>
      <c r="D1113" s="12" t="s">
        <v>1749</v>
      </c>
      <c r="E1113" s="12" t="s">
        <v>1917</v>
      </c>
      <c r="F1113" s="12" t="s">
        <v>1952</v>
      </c>
      <c r="G1113" s="17">
        <v>1</v>
      </c>
      <c r="H1113" s="20">
        <v>937.01</v>
      </c>
      <c r="I1113" s="23">
        <v>7.0000000000000007E-2</v>
      </c>
      <c r="J1113" s="25">
        <v>871.41929999999991</v>
      </c>
      <c r="K1113" s="25" t="str">
        <f>VLOOKUP(C1113,Table5[#All],8,0)</f>
        <v>Silver</v>
      </c>
      <c r="L1113" s="13" t="str">
        <f>VLOOKUP(C1113,Table5[#All],4,0)</f>
        <v>Male</v>
      </c>
      <c r="M1113" s="12" t="str">
        <f>VLOOKUP(D1113,Table2[#All],2,0)</f>
        <v>Womens Cotton Scarf</v>
      </c>
      <c r="N1113" s="12" t="str">
        <f>VLOOKUP(D1113,Table2[#All],3)</f>
        <v>Clothing</v>
      </c>
      <c r="O1113" s="12" t="str">
        <f>VLOOKUP(D1113,Table2[#All],4,0)</f>
        <v>Accessories</v>
      </c>
      <c r="P1113" s="12" t="str">
        <f>VLOOKUP(D1113,Table2[#All],5,0)</f>
        <v>Shepherd-Gould</v>
      </c>
      <c r="Q1113" s="12" t="str">
        <f>VLOOKUP(E1113,Table6[#All],2,0)</f>
        <v>Hill, Wagner and Ballard</v>
      </c>
      <c r="R1113" s="12" t="str">
        <f>VLOOKUP(E1113,Table6[#All],5,0)</f>
        <v>Online</v>
      </c>
      <c r="S1113" s="12" t="str">
        <f>VLOOKUP(E1113,Table6[#All],3,0)</f>
        <v>East</v>
      </c>
      <c r="T1113" s="12" t="str">
        <f>VLOOKUP(E1113,Table6[#All],4,0)</f>
        <v>East Davidville</v>
      </c>
    </row>
    <row r="1114" spans="1:20" x14ac:dyDescent="0.3">
      <c r="A1114" s="11" t="s">
        <v>3072</v>
      </c>
      <c r="B1114" s="12">
        <v>45316</v>
      </c>
      <c r="C1114" s="12" t="s">
        <v>514</v>
      </c>
      <c r="D1114" s="12" t="s">
        <v>1795</v>
      </c>
      <c r="E1114" s="12" t="s">
        <v>1901</v>
      </c>
      <c r="F1114" s="12" t="s">
        <v>1954</v>
      </c>
      <c r="G1114" s="17">
        <v>2</v>
      </c>
      <c r="H1114" s="20">
        <v>644</v>
      </c>
      <c r="I1114" s="23">
        <v>0.04</v>
      </c>
      <c r="J1114" s="25">
        <v>1236.48</v>
      </c>
      <c r="K1114" s="25" t="str">
        <f>VLOOKUP(C1114,Table5[#All],8,0)</f>
        <v>Gold</v>
      </c>
      <c r="L1114" s="13" t="str">
        <f>VLOOKUP(C1114,Table5[#All],4,0)</f>
        <v>Female</v>
      </c>
      <c r="M1114" s="12" t="str">
        <f>VLOOKUP(D1114,Table2[#All],2,0)</f>
        <v>Shin Guards – Adult</v>
      </c>
      <c r="N1114" s="12" t="str">
        <f>VLOOKUP(D1114,Table2[#All],3)</f>
        <v>Sports</v>
      </c>
      <c r="O1114" s="12" t="str">
        <f>VLOOKUP(D1114,Table2[#All],4,0)</f>
        <v>Team Sports</v>
      </c>
      <c r="P1114" s="12" t="str">
        <f>VLOOKUP(D1114,Table2[#All],5,0)</f>
        <v>French Ltd</v>
      </c>
      <c r="Q1114" s="12" t="str">
        <f>VLOOKUP(E1114,Table6[#All],2,0)</f>
        <v>Gray Ltd</v>
      </c>
      <c r="R1114" s="12" t="str">
        <f>VLOOKUP(E1114,Table6[#All],5,0)</f>
        <v>Outlet</v>
      </c>
      <c r="S1114" s="12" t="str">
        <f>VLOOKUP(E1114,Table6[#All],3,0)</f>
        <v>North</v>
      </c>
      <c r="T1114" s="12" t="str">
        <f>VLOOKUP(E1114,Table6[#All],4,0)</f>
        <v>New Michaelchester</v>
      </c>
    </row>
    <row r="1115" spans="1:20" x14ac:dyDescent="0.3">
      <c r="A1115" s="11" t="s">
        <v>3073</v>
      </c>
      <c r="B1115" s="12">
        <v>45888</v>
      </c>
      <c r="C1115" s="12" t="s">
        <v>342</v>
      </c>
      <c r="D1115" s="12" t="s">
        <v>1849</v>
      </c>
      <c r="E1115" s="12" t="s">
        <v>1901</v>
      </c>
      <c r="F1115" s="12" t="s">
        <v>1952</v>
      </c>
      <c r="G1115" s="17">
        <v>3</v>
      </c>
      <c r="H1115" s="20">
        <v>629.58000000000004</v>
      </c>
      <c r="I1115" s="23">
        <v>0.05</v>
      </c>
      <c r="J1115" s="25">
        <v>1794.3030000000001</v>
      </c>
      <c r="K1115" s="25" t="str">
        <f>VLOOKUP(C1115,Table5[#All],8,0)</f>
        <v>Gold</v>
      </c>
      <c r="L1115" s="13" t="str">
        <f>VLOOKUP(C1115,Table5[#All],4,0)</f>
        <v>Female</v>
      </c>
      <c r="M1115" s="12" t="str">
        <f>VLOOKUP(D1115,Table2[#All],2,0)</f>
        <v>Women's High Heels</v>
      </c>
      <c r="N1115" s="12" t="str">
        <f>VLOOKUP(D1115,Table2[#All],3)</f>
        <v>Clothing</v>
      </c>
      <c r="O1115" s="12" t="str">
        <f>VLOOKUP(D1115,Table2[#All],4,0)</f>
        <v>Footwear</v>
      </c>
      <c r="P1115" s="12" t="str">
        <f>VLOOKUP(D1115,Table2[#All],5,0)</f>
        <v>Smith-Charles</v>
      </c>
      <c r="Q1115" s="12" t="str">
        <f>VLOOKUP(E1115,Table6[#All],2,0)</f>
        <v>Gray Ltd</v>
      </c>
      <c r="R1115" s="12" t="str">
        <f>VLOOKUP(E1115,Table6[#All],5,0)</f>
        <v>Outlet</v>
      </c>
      <c r="S1115" s="12" t="str">
        <f>VLOOKUP(E1115,Table6[#All],3,0)</f>
        <v>North</v>
      </c>
      <c r="T1115" s="12" t="str">
        <f>VLOOKUP(E1115,Table6[#All],4,0)</f>
        <v>New Michaelchester</v>
      </c>
    </row>
    <row r="1116" spans="1:20" x14ac:dyDescent="0.3">
      <c r="A1116" s="11" t="s">
        <v>3074</v>
      </c>
      <c r="B1116" s="12">
        <v>45791</v>
      </c>
      <c r="C1116" s="12" t="s">
        <v>1447</v>
      </c>
      <c r="D1116" s="12" t="s">
        <v>1837</v>
      </c>
      <c r="E1116" s="12" t="s">
        <v>1889</v>
      </c>
      <c r="F1116" s="12" t="s">
        <v>1957</v>
      </c>
      <c r="G1116" s="17">
        <v>2</v>
      </c>
      <c r="H1116" s="20">
        <v>121.52</v>
      </c>
      <c r="I1116" s="23">
        <v>0.18</v>
      </c>
      <c r="J1116" s="25">
        <v>199.2928</v>
      </c>
      <c r="K1116" s="25" t="str">
        <f>VLOOKUP(C1116,Table5[#All],8,0)</f>
        <v>Silver</v>
      </c>
      <c r="L1116" s="13" t="str">
        <f>VLOOKUP(C1116,Table5[#All],4,0)</f>
        <v>Male</v>
      </c>
      <c r="M1116" s="12" t="str">
        <f>VLOOKUP(D1116,Table2[#All],2,0)</f>
        <v>LED Bedside Lamp</v>
      </c>
      <c r="N1116" s="12" t="str">
        <f>VLOOKUP(D1116,Table2[#All],3)</f>
        <v>Home</v>
      </c>
      <c r="O1116" s="12" t="str">
        <f>VLOOKUP(D1116,Table2[#All],4,0)</f>
        <v>Lighting</v>
      </c>
      <c r="P1116" s="12" t="str">
        <f>VLOOKUP(D1116,Table2[#All],5,0)</f>
        <v>Aguilar, Horton and Lewis</v>
      </c>
      <c r="Q1116" s="12" t="str">
        <f>VLOOKUP(E1116,Table6[#All],2,0)</f>
        <v>Black-Horn</v>
      </c>
      <c r="R1116" s="12" t="str">
        <f>VLOOKUP(E1116,Table6[#All],5,0)</f>
        <v>Outlet</v>
      </c>
      <c r="S1116" s="12" t="str">
        <f>VLOOKUP(E1116,Table6[#All],3,0)</f>
        <v>South</v>
      </c>
      <c r="T1116" s="12" t="str">
        <f>VLOOKUP(E1116,Table6[#All],4,0)</f>
        <v>North Nancyview</v>
      </c>
    </row>
    <row r="1117" spans="1:20" x14ac:dyDescent="0.3">
      <c r="A1117" s="11" t="s">
        <v>3075</v>
      </c>
      <c r="B1117" s="12">
        <v>45420</v>
      </c>
      <c r="C1117" s="12" t="s">
        <v>1260</v>
      </c>
      <c r="D1117" s="12" t="s">
        <v>1770</v>
      </c>
      <c r="E1117" s="12" t="s">
        <v>1941</v>
      </c>
      <c r="F1117" s="12" t="s">
        <v>1954</v>
      </c>
      <c r="G1117" s="17">
        <v>2</v>
      </c>
      <c r="H1117" s="20">
        <v>549.83000000000004</v>
      </c>
      <c r="I1117" s="23">
        <v>7.0000000000000007E-2</v>
      </c>
      <c r="J1117" s="25">
        <v>1022.6838</v>
      </c>
      <c r="K1117" s="25" t="str">
        <f>VLOOKUP(C1117,Table5[#All],8,0)</f>
        <v>Platinum</v>
      </c>
      <c r="L1117" s="13" t="str">
        <f>VLOOKUP(C1117,Table5[#All],4,0)</f>
        <v>Female</v>
      </c>
      <c r="M1117" s="12" t="str">
        <f>VLOOKUP(D1117,Table2[#All],2,0)</f>
        <v>Adjustable Dumbbells 20kg</v>
      </c>
      <c r="N1117" s="12" t="str">
        <f>VLOOKUP(D1117,Table2[#All],3)</f>
        <v>Sports</v>
      </c>
      <c r="O1117" s="12" t="str">
        <f>VLOOKUP(D1117,Table2[#All],4,0)</f>
        <v>Fitness</v>
      </c>
      <c r="P1117" s="12" t="str">
        <f>VLOOKUP(D1117,Table2[#All],5,0)</f>
        <v>Montgomery, Benton and Miller</v>
      </c>
      <c r="Q1117" s="12" t="str">
        <f>VLOOKUP(E1117,Table6[#All],2,0)</f>
        <v>Mann-Austin</v>
      </c>
      <c r="R1117" s="12" t="str">
        <f>VLOOKUP(E1117,Table6[#All],5,0)</f>
        <v>Online</v>
      </c>
      <c r="S1117" s="12" t="str">
        <f>VLOOKUP(E1117,Table6[#All],3,0)</f>
        <v>East</v>
      </c>
      <c r="T1117" s="12" t="str">
        <f>VLOOKUP(E1117,Table6[#All],4,0)</f>
        <v>Vasquezborough</v>
      </c>
    </row>
    <row r="1118" spans="1:20" x14ac:dyDescent="0.3">
      <c r="A1118" s="11" t="s">
        <v>3076</v>
      </c>
      <c r="B1118" s="12">
        <v>45219</v>
      </c>
      <c r="C1118" s="12" t="s">
        <v>481</v>
      </c>
      <c r="D1118" s="12" t="s">
        <v>1604</v>
      </c>
      <c r="E1118" s="12" t="s">
        <v>1910</v>
      </c>
      <c r="F1118" s="12" t="s">
        <v>1952</v>
      </c>
      <c r="G1118" s="17">
        <v>3</v>
      </c>
      <c r="H1118" s="20">
        <v>278.38</v>
      </c>
      <c r="I1118" s="23">
        <v>0.03</v>
      </c>
      <c r="J1118" s="25">
        <v>810.08579999999995</v>
      </c>
      <c r="K1118" s="25" t="str">
        <f>VLOOKUP(C1118,Table5[#All],8,0)</f>
        <v>Gold</v>
      </c>
      <c r="L1118" s="13" t="str">
        <f>VLOOKUP(C1118,Table5[#All],4,0)</f>
        <v>Female</v>
      </c>
      <c r="M1118" s="12" t="str">
        <f>VLOOKUP(D1118,Table2[#All],2,0)</f>
        <v>USB-C Fast Charger</v>
      </c>
      <c r="N1118" s="12" t="str">
        <f>VLOOKUP(D1118,Table2[#All],3)</f>
        <v>Electronics</v>
      </c>
      <c r="O1118" s="12" t="str">
        <f>VLOOKUP(D1118,Table2[#All],4,0)</f>
        <v>Accessories</v>
      </c>
      <c r="P1118" s="12" t="str">
        <f>VLOOKUP(D1118,Table2[#All],5,0)</f>
        <v>Dawson-Perkins</v>
      </c>
      <c r="Q1118" s="12" t="str">
        <f>VLOOKUP(E1118,Table6[#All],2,0)</f>
        <v>Bean, Jones and Park</v>
      </c>
      <c r="R1118" s="12" t="str">
        <f>VLOOKUP(E1118,Table6[#All],5,0)</f>
        <v>Online</v>
      </c>
      <c r="S1118" s="12" t="str">
        <f>VLOOKUP(E1118,Table6[#All],3,0)</f>
        <v>West</v>
      </c>
      <c r="T1118" s="12" t="str">
        <f>VLOOKUP(E1118,Table6[#All],4,0)</f>
        <v>Thompsonborough</v>
      </c>
    </row>
    <row r="1119" spans="1:20" x14ac:dyDescent="0.3">
      <c r="A1119" s="11" t="s">
        <v>3077</v>
      </c>
      <c r="B1119" s="12">
        <v>45510</v>
      </c>
      <c r="C1119" s="12" t="s">
        <v>1366</v>
      </c>
      <c r="D1119" s="12" t="s">
        <v>1864</v>
      </c>
      <c r="E1119" s="12" t="s">
        <v>1894</v>
      </c>
      <c r="F1119" s="12" t="s">
        <v>1954</v>
      </c>
      <c r="G1119" s="17">
        <v>4</v>
      </c>
      <c r="H1119" s="20">
        <v>723.66</v>
      </c>
      <c r="I1119" s="23">
        <v>0.03</v>
      </c>
      <c r="J1119" s="25">
        <v>2807.8008</v>
      </c>
      <c r="K1119" s="25" t="str">
        <f>VLOOKUP(C1119,Table5[#All],8,0)</f>
        <v>Platinum</v>
      </c>
      <c r="L1119" s="13" t="str">
        <f>VLOOKUP(C1119,Table5[#All],4,0)</f>
        <v>Female</v>
      </c>
      <c r="M1119" s="12" t="str">
        <f>VLOOKUP(D1119,Table2[#All],2,0)</f>
        <v>Women's Formal Blazer</v>
      </c>
      <c r="N1119" s="12" t="str">
        <f>VLOOKUP(D1119,Table2[#All],3)</f>
        <v>Clothing</v>
      </c>
      <c r="O1119" s="12" t="str">
        <f>VLOOKUP(D1119,Table2[#All],4,0)</f>
        <v>Outerwear</v>
      </c>
      <c r="P1119" s="12" t="str">
        <f>VLOOKUP(D1119,Table2[#All],5,0)</f>
        <v>Phillips and Sons</v>
      </c>
      <c r="Q1119" s="12" t="str">
        <f>VLOOKUP(E1119,Table6[#All],2,0)</f>
        <v>Johnson-Wright</v>
      </c>
      <c r="R1119" s="12" t="str">
        <f>VLOOKUP(E1119,Table6[#All],5,0)</f>
        <v>Outlet</v>
      </c>
      <c r="S1119" s="12" t="str">
        <f>VLOOKUP(E1119,Table6[#All],3,0)</f>
        <v>North</v>
      </c>
      <c r="T1119" s="12" t="str">
        <f>VLOOKUP(E1119,Table6[#All],4,0)</f>
        <v>Hoodberg</v>
      </c>
    </row>
    <row r="1120" spans="1:20" x14ac:dyDescent="0.3">
      <c r="A1120" s="11" t="s">
        <v>3078</v>
      </c>
      <c r="B1120" s="12">
        <v>45687</v>
      </c>
      <c r="C1120" s="12" t="s">
        <v>676</v>
      </c>
      <c r="D1120" s="12" t="s">
        <v>1792</v>
      </c>
      <c r="E1120" s="12" t="s">
        <v>1914</v>
      </c>
      <c r="F1120" s="12" t="s">
        <v>1954</v>
      </c>
      <c r="G1120" s="17">
        <v>1</v>
      </c>
      <c r="H1120" s="20">
        <v>724.74</v>
      </c>
      <c r="I1120" s="23">
        <v>0.15</v>
      </c>
      <c r="J1120" s="25">
        <v>616.029</v>
      </c>
      <c r="K1120" s="25" t="str">
        <f>VLOOKUP(C1120,Table5[#All],8,0)</f>
        <v>Gold</v>
      </c>
      <c r="L1120" s="13" t="str">
        <f>VLOOKUP(C1120,Table5[#All],4,0)</f>
        <v>Female</v>
      </c>
      <c r="M1120" s="12" t="str">
        <f>VLOOKUP(D1120,Table2[#All],2,0)</f>
        <v>Professional Jump Rope</v>
      </c>
      <c r="N1120" s="12" t="str">
        <f>VLOOKUP(D1120,Table2[#All],3)</f>
        <v>Sports</v>
      </c>
      <c r="O1120" s="12" t="str">
        <f>VLOOKUP(D1120,Table2[#All],4,0)</f>
        <v>Fitness</v>
      </c>
      <c r="P1120" s="12" t="str">
        <f>VLOOKUP(D1120,Table2[#All],5,0)</f>
        <v>Davis PLC</v>
      </c>
      <c r="Q1120" s="12" t="str">
        <f>VLOOKUP(E1120,Table6[#All],2,0)</f>
        <v>Moore, Padilla and Butler</v>
      </c>
      <c r="R1120" s="12" t="str">
        <f>VLOOKUP(E1120,Table6[#All],5,0)</f>
        <v>Flagship</v>
      </c>
      <c r="S1120" s="12" t="str">
        <f>VLOOKUP(E1120,Table6[#All],3,0)</f>
        <v>South</v>
      </c>
      <c r="T1120" s="12" t="str">
        <f>VLOOKUP(E1120,Table6[#All],4,0)</f>
        <v>East Johnstad</v>
      </c>
    </row>
    <row r="1121" spans="1:20" x14ac:dyDescent="0.3">
      <c r="A1121" s="11" t="s">
        <v>3079</v>
      </c>
      <c r="B1121" s="12">
        <v>45271</v>
      </c>
      <c r="C1121" s="12" t="s">
        <v>1416</v>
      </c>
      <c r="D1121" s="12" t="s">
        <v>1631</v>
      </c>
      <c r="E1121" s="12" t="s">
        <v>1897</v>
      </c>
      <c r="F1121" s="12" t="s">
        <v>1954</v>
      </c>
      <c r="G1121" s="17">
        <v>2</v>
      </c>
      <c r="H1121" s="20">
        <v>961.84</v>
      </c>
      <c r="I1121" s="23">
        <v>0.25</v>
      </c>
      <c r="J1121" s="25">
        <v>1442.76</v>
      </c>
      <c r="K1121" s="25" t="str">
        <f>VLOOKUP(C1121,Table5[#All],8,0)</f>
        <v>Gold</v>
      </c>
      <c r="L1121" s="13" t="str">
        <f>VLOOKUP(C1121,Table5[#All],4,0)</f>
        <v>Male</v>
      </c>
      <c r="M1121" s="12" t="str">
        <f>VLOOKUP(D1121,Table2[#All],2,0)</f>
        <v>Multi-Purpose Storage Box</v>
      </c>
      <c r="N1121" s="12" t="str">
        <f>VLOOKUP(D1121,Table2[#All],3)</f>
        <v>Home</v>
      </c>
      <c r="O1121" s="12" t="str">
        <f>VLOOKUP(D1121,Table2[#All],4,0)</f>
        <v>Storage</v>
      </c>
      <c r="P1121" s="12" t="str">
        <f>VLOOKUP(D1121,Table2[#All],5,0)</f>
        <v>Gardner-Montes</v>
      </c>
      <c r="Q1121" s="12" t="str">
        <f>VLOOKUP(E1121,Table6[#All],2,0)</f>
        <v>Alexander Group</v>
      </c>
      <c r="R1121" s="12" t="str">
        <f>VLOOKUP(E1121,Table6[#All],5,0)</f>
        <v>Online</v>
      </c>
      <c r="S1121" s="12" t="str">
        <f>VLOOKUP(E1121,Table6[#All],3,0)</f>
        <v>South</v>
      </c>
      <c r="T1121" s="12" t="str">
        <f>VLOOKUP(E1121,Table6[#All],4,0)</f>
        <v>Port Sharon</v>
      </c>
    </row>
    <row r="1122" spans="1:20" x14ac:dyDescent="0.3">
      <c r="A1122" s="11" t="s">
        <v>3080</v>
      </c>
      <c r="B1122" s="12">
        <v>45446</v>
      </c>
      <c r="C1122" s="12" t="s">
        <v>92</v>
      </c>
      <c r="D1122" s="12" t="s">
        <v>1682</v>
      </c>
      <c r="E1122" s="12" t="s">
        <v>1932</v>
      </c>
      <c r="F1122" s="12" t="s">
        <v>1957</v>
      </c>
      <c r="G1122" s="17">
        <v>4</v>
      </c>
      <c r="H1122" s="20">
        <v>21.12</v>
      </c>
      <c r="I1122" s="23">
        <v>0.18</v>
      </c>
      <c r="J1122" s="25">
        <v>69.273600000000002</v>
      </c>
      <c r="K1122" s="25" t="str">
        <f>VLOOKUP(C1122,Table5[#All],8,0)</f>
        <v>Silver</v>
      </c>
      <c r="L1122" s="13" t="str">
        <f>VLOOKUP(C1122,Table5[#All],4,0)</f>
        <v>Male</v>
      </c>
      <c r="M1122" s="12" t="str">
        <f>VLOOKUP(D1122,Table2[#All],2,0)</f>
        <v>Men's Casual Sneakers</v>
      </c>
      <c r="N1122" s="12" t="str">
        <f>VLOOKUP(D1122,Table2[#All],3)</f>
        <v>Clothing</v>
      </c>
      <c r="O1122" s="12" t="str">
        <f>VLOOKUP(D1122,Table2[#All],4,0)</f>
        <v>Footwear</v>
      </c>
      <c r="P1122" s="12" t="str">
        <f>VLOOKUP(D1122,Table2[#All],5,0)</f>
        <v>Hogan-Lee</v>
      </c>
      <c r="Q1122" s="12" t="str">
        <f>VLOOKUP(E1122,Table6[#All],2,0)</f>
        <v>Frederick-Wright</v>
      </c>
      <c r="R1122" s="12" t="str">
        <f>VLOOKUP(E1122,Table6[#All],5,0)</f>
        <v>Flagship</v>
      </c>
      <c r="S1122" s="12" t="str">
        <f>VLOOKUP(E1122,Table6[#All],3,0)</f>
        <v>West</v>
      </c>
      <c r="T1122" s="12" t="str">
        <f>VLOOKUP(E1122,Table6[#All],4,0)</f>
        <v>New Jimmymouth</v>
      </c>
    </row>
    <row r="1123" spans="1:20" x14ac:dyDescent="0.3">
      <c r="A1123" s="11" t="s">
        <v>3081</v>
      </c>
      <c r="B1123" s="12">
        <v>45579</v>
      </c>
      <c r="C1123" s="12" t="s">
        <v>1015</v>
      </c>
      <c r="D1123" s="12" t="s">
        <v>1550</v>
      </c>
      <c r="E1123" s="12" t="s">
        <v>1897</v>
      </c>
      <c r="F1123" s="12" t="s">
        <v>1954</v>
      </c>
      <c r="G1123" s="17">
        <v>3</v>
      </c>
      <c r="H1123" s="20">
        <v>819.93</v>
      </c>
      <c r="I1123" s="23">
        <v>0.08</v>
      </c>
      <c r="J1123" s="25">
        <v>2263.0068000000001</v>
      </c>
      <c r="K1123" s="25" t="str">
        <f>VLOOKUP(C1123,Table5[#All],8,0)</f>
        <v>Platinum</v>
      </c>
      <c r="L1123" s="13" t="str">
        <f>VLOOKUP(C1123,Table5[#All],4,0)</f>
        <v>Male</v>
      </c>
      <c r="M1123" s="12" t="str">
        <f>VLOOKUP(D1123,Table2[#All],2,0)</f>
        <v>Brother Laser Printer</v>
      </c>
      <c r="N1123" s="12" t="s">
        <v>1552</v>
      </c>
      <c r="O1123" s="12" t="str">
        <f>VLOOKUP(D1123,Table2[#All],4,0)</f>
        <v>Computer</v>
      </c>
      <c r="P1123" s="12" t="str">
        <f>VLOOKUP(D1123,Table2[#All],5,0)</f>
        <v>Hunt Inc</v>
      </c>
      <c r="Q1123" s="12" t="str">
        <f>VLOOKUP(E1123,Table6[#All],2,0)</f>
        <v>Alexander Group</v>
      </c>
      <c r="R1123" s="12" t="str">
        <f>VLOOKUP(E1123,Table6[#All],5,0)</f>
        <v>Online</v>
      </c>
      <c r="S1123" s="12" t="str">
        <f>VLOOKUP(E1123,Table6[#All],3,0)</f>
        <v>South</v>
      </c>
      <c r="T1123" s="12" t="str">
        <f>VLOOKUP(E1123,Table6[#All],4,0)</f>
        <v>Port Sharon</v>
      </c>
    </row>
    <row r="1124" spans="1:20" x14ac:dyDescent="0.3">
      <c r="A1124" s="11" t="s">
        <v>3082</v>
      </c>
      <c r="B1124" s="12">
        <v>45725</v>
      </c>
      <c r="C1124" s="12" t="s">
        <v>942</v>
      </c>
      <c r="D1124" s="12" t="s">
        <v>1699</v>
      </c>
      <c r="E1124" s="12" t="s">
        <v>1880</v>
      </c>
      <c r="F1124" s="12" t="s">
        <v>1952</v>
      </c>
      <c r="G1124" s="17">
        <v>2</v>
      </c>
      <c r="H1124" s="20">
        <v>700.95</v>
      </c>
      <c r="I1124" s="23">
        <v>0.18</v>
      </c>
      <c r="J1124" s="25">
        <v>1149.558</v>
      </c>
      <c r="K1124" s="25" t="str">
        <f>VLOOKUP(C1124,Table5[#All],8,0)</f>
        <v>Platinum</v>
      </c>
      <c r="L1124" s="13" t="str">
        <f>VLOOKUP(C1124,Table5[#All],4,0)</f>
        <v>Male</v>
      </c>
      <c r="M1124" s="12" t="str">
        <f>VLOOKUP(D1124,Table2[#All],2,0)</f>
        <v>Smart Home WiFi Camera</v>
      </c>
      <c r="N1124" s="12" t="str">
        <f>VLOOKUP(D1124,Table2[#All],3)</f>
        <v>Electronics</v>
      </c>
      <c r="O1124" s="12" t="str">
        <f>VLOOKUP(D1124,Table2[#All],4,0)</f>
        <v>Accessories</v>
      </c>
      <c r="P1124" s="12" t="str">
        <f>VLOOKUP(D1124,Table2[#All],5,0)</f>
        <v>Holmes LLC</v>
      </c>
      <c r="Q1124" s="12" t="str">
        <f>VLOOKUP(E1124,Table6[#All],2,0)</f>
        <v>Rivera-Warner</v>
      </c>
      <c r="R1124" s="12" t="str">
        <f>VLOOKUP(E1124,Table6[#All],5,0)</f>
        <v>Flagship</v>
      </c>
      <c r="S1124" s="12" t="str">
        <f>VLOOKUP(E1124,Table6[#All],3,0)</f>
        <v>East</v>
      </c>
      <c r="T1124" s="12" t="str">
        <f>VLOOKUP(E1124,Table6[#All],4,0)</f>
        <v>Washingtonfurt</v>
      </c>
    </row>
    <row r="1125" spans="1:20" x14ac:dyDescent="0.3">
      <c r="A1125" s="11" t="s">
        <v>3083</v>
      </c>
      <c r="B1125" s="12">
        <v>45910</v>
      </c>
      <c r="C1125" s="12" t="s">
        <v>484</v>
      </c>
      <c r="D1125" s="12" t="s">
        <v>1618</v>
      </c>
      <c r="E1125" s="12" t="s">
        <v>1927</v>
      </c>
      <c r="F1125" s="12" t="s">
        <v>1952</v>
      </c>
      <c r="G1125" s="17">
        <v>2</v>
      </c>
      <c r="H1125" s="20">
        <v>456.38</v>
      </c>
      <c r="I1125" s="23">
        <v>0.12</v>
      </c>
      <c r="J1125" s="25">
        <v>803.22879999999998</v>
      </c>
      <c r="K1125" s="25" t="str">
        <f>VLOOKUP(C1125,Table5[#All],8,0)</f>
        <v>Bronze</v>
      </c>
      <c r="L1125" s="13" t="str">
        <f>VLOOKUP(C1125,Table5[#All],4,0)</f>
        <v>Male</v>
      </c>
      <c r="M1125" s="12" t="str">
        <f>VLOOKUP(D1125,Table2[#All],2,0)</f>
        <v>Soccer Training Cone Set</v>
      </c>
      <c r="N1125" s="12" t="str">
        <f>VLOOKUP(D1125,Table2[#All],3)</f>
        <v>Sports</v>
      </c>
      <c r="O1125" s="12" t="str">
        <f>VLOOKUP(D1125,Table2[#All],4,0)</f>
        <v>Accessories</v>
      </c>
      <c r="P1125" s="12" t="str">
        <f>VLOOKUP(D1125,Table2[#All],5,0)</f>
        <v>Ford, Murphy and Wilson</v>
      </c>
      <c r="Q1125" s="12" t="str">
        <f>VLOOKUP(E1125,Table6[#All],2,0)</f>
        <v>Mcdonald Inc</v>
      </c>
      <c r="R1125" s="12" t="str">
        <f>VLOOKUP(E1125,Table6[#All],5,0)</f>
        <v>Outlet</v>
      </c>
      <c r="S1125" s="12" t="str">
        <f>VLOOKUP(E1125,Table6[#All],3,0)</f>
        <v>South</v>
      </c>
      <c r="T1125" s="12" t="str">
        <f>VLOOKUP(E1125,Table6[#All],4,0)</f>
        <v>Christopherland</v>
      </c>
    </row>
    <row r="1126" spans="1:20" x14ac:dyDescent="0.3">
      <c r="A1126" s="11" t="s">
        <v>3084</v>
      </c>
      <c r="B1126" s="12">
        <v>45447</v>
      </c>
      <c r="C1126" s="12" t="s">
        <v>1141</v>
      </c>
      <c r="D1126" s="12" t="s">
        <v>1804</v>
      </c>
      <c r="E1126" s="12" t="s">
        <v>1927</v>
      </c>
      <c r="F1126" s="12" t="s">
        <v>1952</v>
      </c>
      <c r="G1126" s="17">
        <v>3</v>
      </c>
      <c r="H1126" s="20">
        <v>291.05</v>
      </c>
      <c r="I1126" s="23">
        <v>0.3</v>
      </c>
      <c r="J1126" s="25">
        <v>611.20500000000004</v>
      </c>
      <c r="K1126" s="25" t="str">
        <f>VLOOKUP(C1126,Table5[#All],8,0)</f>
        <v>Platinum</v>
      </c>
      <c r="L1126" s="13" t="str">
        <f>VLOOKUP(C1126,Table5[#All],4,0)</f>
        <v>Male</v>
      </c>
      <c r="M1126" s="12" t="str">
        <f>VLOOKUP(D1126,Table2[#All],2,0)</f>
        <v>Wireless Mouse</v>
      </c>
      <c r="N1126" s="12" t="str">
        <f>VLOOKUP(D1126,Table2[#All],3)</f>
        <v>Electronics</v>
      </c>
      <c r="O1126" s="12" t="str">
        <f>VLOOKUP(D1126,Table2[#All],4,0)</f>
        <v>Computer</v>
      </c>
      <c r="P1126" s="12" t="str">
        <f>VLOOKUP(D1126,Table2[#All],5,0)</f>
        <v>Larson Ltd</v>
      </c>
      <c r="Q1126" s="12" t="str">
        <f>VLOOKUP(E1126,Table6[#All],2,0)</f>
        <v>Mcdonald Inc</v>
      </c>
      <c r="R1126" s="12" t="str">
        <f>VLOOKUP(E1126,Table6[#All],5,0)</f>
        <v>Outlet</v>
      </c>
      <c r="S1126" s="12" t="str">
        <f>VLOOKUP(E1126,Table6[#All],3,0)</f>
        <v>South</v>
      </c>
      <c r="T1126" s="12" t="str">
        <f>VLOOKUP(E1126,Table6[#All],4,0)</f>
        <v>Christopherland</v>
      </c>
    </row>
    <row r="1127" spans="1:20" x14ac:dyDescent="0.3">
      <c r="A1127" s="11" t="s">
        <v>3085</v>
      </c>
      <c r="B1127" s="12">
        <v>45307</v>
      </c>
      <c r="C1127" s="12" t="s">
        <v>759</v>
      </c>
      <c r="D1127" s="12" t="s">
        <v>1861</v>
      </c>
      <c r="E1127" s="12" t="s">
        <v>1929</v>
      </c>
      <c r="F1127" s="12" t="s">
        <v>1954</v>
      </c>
      <c r="G1127" s="17">
        <v>2</v>
      </c>
      <c r="H1127" s="20">
        <v>463.52</v>
      </c>
      <c r="I1127" s="23">
        <v>0.27</v>
      </c>
      <c r="J1127" s="25">
        <v>676.73919999999998</v>
      </c>
      <c r="K1127" s="25" t="str">
        <f>VLOOKUP(C1127,Table5[#All],8,0)</f>
        <v>Silver</v>
      </c>
      <c r="L1127" s="13" t="str">
        <f>VLOOKUP(C1127,Table5[#All],4,0)</f>
        <v>Male</v>
      </c>
      <c r="M1127" s="12" t="str">
        <f>VLOOKUP(D1127,Table2[#All],2,0)</f>
        <v>Sports Stopwatch Basic</v>
      </c>
      <c r="N1127" s="12" t="str">
        <f>VLOOKUP(D1127,Table2[#All],3)</f>
        <v>Sports</v>
      </c>
      <c r="O1127" s="12" t="str">
        <f>VLOOKUP(D1127,Table2[#All],4,0)</f>
        <v>Accessories</v>
      </c>
      <c r="P1127" s="12" t="str">
        <f>VLOOKUP(D1127,Table2[#All],5,0)</f>
        <v>Wilson Group</v>
      </c>
      <c r="Q1127" s="12" t="str">
        <f>VLOOKUP(E1127,Table6[#All],2,0)</f>
        <v>Shelton PLC</v>
      </c>
      <c r="R1127" s="12" t="str">
        <f>VLOOKUP(E1127,Table6[#All],5,0)</f>
        <v>Flagship</v>
      </c>
      <c r="S1127" s="12" t="str">
        <f>VLOOKUP(E1127,Table6[#All],3,0)</f>
        <v>North</v>
      </c>
      <c r="T1127" s="12" t="str">
        <f>VLOOKUP(E1127,Table6[#All],4,0)</f>
        <v>East Jenniferstad</v>
      </c>
    </row>
    <row r="1128" spans="1:20" x14ac:dyDescent="0.3">
      <c r="A1128" s="11" t="s">
        <v>3086</v>
      </c>
      <c r="B1128" s="12">
        <v>45653</v>
      </c>
      <c r="C1128" s="12" t="s">
        <v>1195</v>
      </c>
      <c r="D1128" s="12" t="s">
        <v>1550</v>
      </c>
      <c r="E1128" s="12" t="s">
        <v>1935</v>
      </c>
      <c r="F1128" s="12" t="s">
        <v>1954</v>
      </c>
      <c r="G1128" s="17">
        <v>3</v>
      </c>
      <c r="H1128" s="20">
        <v>241.64</v>
      </c>
      <c r="I1128" s="23">
        <v>0.28999999999999998</v>
      </c>
      <c r="J1128" s="25">
        <v>514.69319999999993</v>
      </c>
      <c r="K1128" s="25" t="str">
        <f>VLOOKUP(C1128,Table5[#All],8,0)</f>
        <v>Gold</v>
      </c>
      <c r="L1128" s="13" t="str">
        <f>VLOOKUP(C1128,Table5[#All],4,0)</f>
        <v>Female</v>
      </c>
      <c r="M1128" s="12" t="str">
        <f>VLOOKUP(D1128,Table2[#All],2,0)</f>
        <v>Brother Laser Printer</v>
      </c>
      <c r="N1128" s="12" t="s">
        <v>1552</v>
      </c>
      <c r="O1128" s="12" t="str">
        <f>VLOOKUP(D1128,Table2[#All],4,0)</f>
        <v>Computer</v>
      </c>
      <c r="P1128" s="12" t="str">
        <f>VLOOKUP(D1128,Table2[#All],5,0)</f>
        <v>Hunt Inc</v>
      </c>
      <c r="Q1128" s="12" t="str">
        <f>VLOOKUP(E1128,Table6[#All],2,0)</f>
        <v>Holloway Ltd</v>
      </c>
      <c r="R1128" s="12" t="str">
        <f>VLOOKUP(E1128,Table6[#All],5,0)</f>
        <v>Flagship</v>
      </c>
      <c r="S1128" s="12" t="str">
        <f>VLOOKUP(E1128,Table6[#All],3,0)</f>
        <v>North</v>
      </c>
      <c r="T1128" s="12" t="str">
        <f>VLOOKUP(E1128,Table6[#All],4,0)</f>
        <v>Bensonhaven</v>
      </c>
    </row>
    <row r="1129" spans="1:20" x14ac:dyDescent="0.3">
      <c r="A1129" s="11" t="s">
        <v>3087</v>
      </c>
      <c r="B1129" s="12">
        <v>45817</v>
      </c>
      <c r="C1129" s="12" t="s">
        <v>1497</v>
      </c>
      <c r="D1129" s="12" t="s">
        <v>1660</v>
      </c>
      <c r="E1129" s="12" t="s">
        <v>1917</v>
      </c>
      <c r="F1129" s="12" t="s">
        <v>1954</v>
      </c>
      <c r="G1129" s="17">
        <v>2</v>
      </c>
      <c r="H1129" s="20">
        <v>47.86</v>
      </c>
      <c r="I1129" s="23">
        <v>0.03</v>
      </c>
      <c r="J1129" s="25">
        <v>92.848399999999998</v>
      </c>
      <c r="K1129" s="25" t="str">
        <f>VLOOKUP(C1129,Table5[#All],8,0)</f>
        <v>Gold</v>
      </c>
      <c r="L1129" s="13" t="str">
        <f>VLOOKUP(C1129,Table5[#All],4,0)</f>
        <v>Male</v>
      </c>
      <c r="M1129" s="12" t="str">
        <f>VLOOKUP(D1129,Table2[#All],2,0)</f>
        <v>Stainless Steel Cutlery Set</v>
      </c>
      <c r="N1129" s="12" t="str">
        <f>VLOOKUP(D1129,Table2[#All],3)</f>
        <v>Home</v>
      </c>
      <c r="O1129" s="12" t="str">
        <f>VLOOKUP(D1129,Table2[#All],4,0)</f>
        <v>Kitchen</v>
      </c>
      <c r="P1129" s="12" t="str">
        <f>VLOOKUP(D1129,Table2[#All],5,0)</f>
        <v>Stevens, Fernandez and Martin</v>
      </c>
      <c r="Q1129" s="12" t="str">
        <f>VLOOKUP(E1129,Table6[#All],2,0)</f>
        <v>Hill, Wagner and Ballard</v>
      </c>
      <c r="R1129" s="12" t="str">
        <f>VLOOKUP(E1129,Table6[#All],5,0)</f>
        <v>Online</v>
      </c>
      <c r="S1129" s="12" t="str">
        <f>VLOOKUP(E1129,Table6[#All],3,0)</f>
        <v>East</v>
      </c>
      <c r="T1129" s="12" t="str">
        <f>VLOOKUP(E1129,Table6[#All],4,0)</f>
        <v>East Davidville</v>
      </c>
    </row>
    <row r="1130" spans="1:20" x14ac:dyDescent="0.3">
      <c r="A1130" s="11" t="s">
        <v>3088</v>
      </c>
      <c r="B1130" s="12">
        <v>45509</v>
      </c>
      <c r="C1130" s="12" t="s">
        <v>1090</v>
      </c>
      <c r="D1130" s="12" t="s">
        <v>1852</v>
      </c>
      <c r="E1130" s="12" t="s">
        <v>1894</v>
      </c>
      <c r="F1130" s="12" t="s">
        <v>1957</v>
      </c>
      <c r="G1130" s="17">
        <v>1</v>
      </c>
      <c r="H1130" s="20">
        <v>805.07</v>
      </c>
      <c r="I1130" s="23">
        <v>0.06</v>
      </c>
      <c r="J1130" s="25">
        <v>756.76580000000001</v>
      </c>
      <c r="K1130" s="25" t="str">
        <f>VLOOKUP(C1130,Table5[#All],8,0)</f>
        <v>Gold</v>
      </c>
      <c r="L1130" s="13" t="str">
        <f>VLOOKUP(C1130,Table5[#All],4,0)</f>
        <v>Male</v>
      </c>
      <c r="M1130" s="12" t="str">
        <f>VLOOKUP(D1130,Table2[#All],2,0)</f>
        <v>Microwave Oven</v>
      </c>
      <c r="N1130" s="12" t="str">
        <f>VLOOKUP(D1130,Table2[#All],3)</f>
        <v>Home</v>
      </c>
      <c r="O1130" s="12" t="str">
        <f>VLOOKUP(D1130,Table2[#All],4,0)</f>
        <v>Appliances</v>
      </c>
      <c r="P1130" s="12" t="str">
        <f>VLOOKUP(D1130,Table2[#All],5,0)</f>
        <v>Green, Powell and Palmer</v>
      </c>
      <c r="Q1130" s="12" t="str">
        <f>VLOOKUP(E1130,Table6[#All],2,0)</f>
        <v>Johnson-Wright</v>
      </c>
      <c r="R1130" s="12" t="str">
        <f>VLOOKUP(E1130,Table6[#All],5,0)</f>
        <v>Outlet</v>
      </c>
      <c r="S1130" s="12" t="str">
        <f>VLOOKUP(E1130,Table6[#All],3,0)</f>
        <v>North</v>
      </c>
      <c r="T1130" s="12" t="str">
        <f>VLOOKUP(E1130,Table6[#All],4,0)</f>
        <v>Hoodberg</v>
      </c>
    </row>
    <row r="1131" spans="1:20" x14ac:dyDescent="0.3">
      <c r="A1131" s="11" t="s">
        <v>3089</v>
      </c>
      <c r="B1131" s="12">
        <v>45753</v>
      </c>
      <c r="C1131" s="12" t="s">
        <v>1177</v>
      </c>
      <c r="D1131" s="12" t="s">
        <v>1673</v>
      </c>
      <c r="E1131" s="12" t="s">
        <v>1885</v>
      </c>
      <c r="F1131" s="12" t="s">
        <v>1957</v>
      </c>
      <c r="G1131" s="17">
        <v>3</v>
      </c>
      <c r="H1131" s="20">
        <v>848.48</v>
      </c>
      <c r="I1131" s="23">
        <v>0</v>
      </c>
      <c r="J1131" s="25">
        <v>2545.44</v>
      </c>
      <c r="K1131" s="25" t="str">
        <f>VLOOKUP(C1131,Table5[#All],8,0)</f>
        <v>Gold</v>
      </c>
      <c r="L1131" s="13" t="str">
        <f>VLOOKUP(C1131,Table5[#All],4,0)</f>
        <v>Female</v>
      </c>
      <c r="M1131" s="12" t="str">
        <f>VLOOKUP(D1131,Table2[#All],2,0)</f>
        <v>Gaming Mechanical Keyboard</v>
      </c>
      <c r="N1131" s="12" t="str">
        <f>VLOOKUP(D1131,Table2[#All],3)</f>
        <v>Electronics</v>
      </c>
      <c r="O1131" s="12" t="str">
        <f>VLOOKUP(D1131,Table2[#All],4,0)</f>
        <v>Computer</v>
      </c>
      <c r="P1131" s="12" t="str">
        <f>VLOOKUP(D1131,Table2[#All],5,0)</f>
        <v>Lucero LLC</v>
      </c>
      <c r="Q1131" s="12" t="str">
        <f>VLOOKUP(E1131,Table6[#All],2,0)</f>
        <v>Martinez, Adkins and Johnson</v>
      </c>
      <c r="R1131" s="12" t="str">
        <f>VLOOKUP(E1131,Table6[#All],5,0)</f>
        <v>Flagship</v>
      </c>
      <c r="S1131" s="12" t="str">
        <f>VLOOKUP(E1131,Table6[#All],3,0)</f>
        <v>North</v>
      </c>
      <c r="T1131" s="12" t="str">
        <f>VLOOKUP(E1131,Table6[#All],4,0)</f>
        <v>Danielmouth</v>
      </c>
    </row>
    <row r="1132" spans="1:20" x14ac:dyDescent="0.3">
      <c r="A1132" s="11" t="s">
        <v>3090</v>
      </c>
      <c r="B1132" s="12">
        <v>45512</v>
      </c>
      <c r="C1132" s="12" t="s">
        <v>792</v>
      </c>
      <c r="D1132" s="12" t="s">
        <v>1734</v>
      </c>
      <c r="E1132" s="12" t="s">
        <v>1910</v>
      </c>
      <c r="F1132" s="12" t="s">
        <v>1952</v>
      </c>
      <c r="G1132" s="17">
        <v>2</v>
      </c>
      <c r="H1132" s="20">
        <v>568.95000000000005</v>
      </c>
      <c r="I1132" s="23">
        <v>0.22</v>
      </c>
      <c r="J1132" s="25">
        <v>887.56200000000013</v>
      </c>
      <c r="K1132" s="25" t="str">
        <f>VLOOKUP(C1132,Table5[#All],8,0)</f>
        <v>Bronze</v>
      </c>
      <c r="L1132" s="13" t="str">
        <f>VLOOKUP(C1132,Table5[#All],4,0)</f>
        <v>Male</v>
      </c>
      <c r="M1132" s="12" t="str">
        <f>VLOOKUP(D1132,Table2[#All],2,0)</f>
        <v>Men's Track Pants</v>
      </c>
      <c r="N1132" s="12" t="str">
        <f>VLOOKUP(D1132,Table2[#All],3)</f>
        <v>Clothing</v>
      </c>
      <c r="O1132" s="12" t="str">
        <f>VLOOKUP(D1132,Table2[#All],4,0)</f>
        <v>Bottoms</v>
      </c>
      <c r="P1132" s="12" t="str">
        <f>VLOOKUP(D1132,Table2[#All],5,0)</f>
        <v>Hamilton, Woods and Walker</v>
      </c>
      <c r="Q1132" s="12" t="str">
        <f>VLOOKUP(E1132,Table6[#All],2,0)</f>
        <v>Bean, Jones and Park</v>
      </c>
      <c r="R1132" s="12" t="str">
        <f>VLOOKUP(E1132,Table6[#All],5,0)</f>
        <v>Online</v>
      </c>
      <c r="S1132" s="12" t="str">
        <f>VLOOKUP(E1132,Table6[#All],3,0)</f>
        <v>West</v>
      </c>
      <c r="T1132" s="12" t="str">
        <f>VLOOKUP(E1132,Table6[#All],4,0)</f>
        <v>Thompsonborough</v>
      </c>
    </row>
    <row r="1133" spans="1:20" x14ac:dyDescent="0.3">
      <c r="A1133" s="11" t="s">
        <v>3091</v>
      </c>
      <c r="B1133" s="12">
        <v>45764</v>
      </c>
      <c r="C1133" s="12" t="s">
        <v>547</v>
      </c>
      <c r="D1133" s="12" t="s">
        <v>1734</v>
      </c>
      <c r="E1133" s="12" t="s">
        <v>1920</v>
      </c>
      <c r="F1133" s="12" t="s">
        <v>1954</v>
      </c>
      <c r="G1133" s="17">
        <v>3</v>
      </c>
      <c r="H1133" s="20">
        <v>269.83999999999997</v>
      </c>
      <c r="I1133" s="23">
        <v>0.05</v>
      </c>
      <c r="J1133" s="25">
        <v>769.04399999999998</v>
      </c>
      <c r="K1133" s="25" t="str">
        <f>VLOOKUP(C1133,Table5[#All],8,0)</f>
        <v>Silver</v>
      </c>
      <c r="L1133" s="13" t="str">
        <f>VLOOKUP(C1133,Table5[#All],4,0)</f>
        <v>Male</v>
      </c>
      <c r="M1133" s="12" t="str">
        <f>VLOOKUP(D1133,Table2[#All],2,0)</f>
        <v>Men's Track Pants</v>
      </c>
      <c r="N1133" s="12" t="str">
        <f>VLOOKUP(D1133,Table2[#All],3)</f>
        <v>Clothing</v>
      </c>
      <c r="O1133" s="12" t="str">
        <f>VLOOKUP(D1133,Table2[#All],4,0)</f>
        <v>Bottoms</v>
      </c>
      <c r="P1133" s="12" t="str">
        <f>VLOOKUP(D1133,Table2[#All],5,0)</f>
        <v>Hamilton, Woods and Walker</v>
      </c>
      <c r="Q1133" s="12" t="str">
        <f>VLOOKUP(E1133,Table6[#All],2,0)</f>
        <v>Aguirre-Keller</v>
      </c>
      <c r="R1133" s="12" t="str">
        <f>VLOOKUP(E1133,Table6[#All],5,0)</f>
        <v>Online</v>
      </c>
      <c r="S1133" s="12" t="str">
        <f>VLOOKUP(E1133,Table6[#All],3,0)</f>
        <v>South</v>
      </c>
      <c r="T1133" s="12" t="str">
        <f>VLOOKUP(E1133,Table6[#All],4,0)</f>
        <v>Lake Michael</v>
      </c>
    </row>
    <row r="1134" spans="1:20" x14ac:dyDescent="0.3">
      <c r="A1134" s="11" t="s">
        <v>3092</v>
      </c>
      <c r="B1134" s="12">
        <v>45746</v>
      </c>
      <c r="C1134" s="12" t="s">
        <v>985</v>
      </c>
      <c r="D1134" s="12" t="s">
        <v>1761</v>
      </c>
      <c r="E1134" s="12" t="s">
        <v>1925</v>
      </c>
      <c r="F1134" s="12" t="s">
        <v>1954</v>
      </c>
      <c r="G1134" s="17">
        <v>4</v>
      </c>
      <c r="H1134" s="20">
        <v>267.36</v>
      </c>
      <c r="I1134" s="23">
        <v>0.27</v>
      </c>
      <c r="J1134" s="25">
        <v>780.69119999999998</v>
      </c>
      <c r="K1134" s="25" t="str">
        <f>VLOOKUP(C1134,Table5[#All],8,0)</f>
        <v>Bronze</v>
      </c>
      <c r="L1134" s="13" t="str">
        <f>VLOOKUP(C1134,Table5[#All],4,0)</f>
        <v>Female</v>
      </c>
      <c r="M1134" s="12" t="str">
        <f>VLOOKUP(D1134,Table2[#All],2,0)</f>
        <v>Laptop Cooling Pad</v>
      </c>
      <c r="N1134" s="12" t="str">
        <f>VLOOKUP(D1134,Table2[#All],3)</f>
        <v>Electronics</v>
      </c>
      <c r="O1134" s="12" t="str">
        <f>VLOOKUP(D1134,Table2[#All],4,0)</f>
        <v>Computer</v>
      </c>
      <c r="P1134" s="12" t="str">
        <f>VLOOKUP(D1134,Table2[#All],5,0)</f>
        <v>Murray, Gould and Ware</v>
      </c>
      <c r="Q1134" s="12" t="str">
        <f>VLOOKUP(E1134,Table6[#All],2,0)</f>
        <v>Gardner, Humphrey and Contreras</v>
      </c>
      <c r="R1134" s="12" t="str">
        <f>VLOOKUP(E1134,Table6[#All],5,0)</f>
        <v>Flagship</v>
      </c>
      <c r="S1134" s="12" t="str">
        <f>VLOOKUP(E1134,Table6[#All],3,0)</f>
        <v>East</v>
      </c>
      <c r="T1134" s="12" t="str">
        <f>VLOOKUP(E1134,Table6[#All],4,0)</f>
        <v>Johnsonville</v>
      </c>
    </row>
    <row r="1135" spans="1:20" x14ac:dyDescent="0.3">
      <c r="A1135" s="11" t="s">
        <v>3093</v>
      </c>
      <c r="B1135" s="12">
        <v>45647</v>
      </c>
      <c r="C1135" s="12" t="s">
        <v>403</v>
      </c>
      <c r="D1135" s="12" t="s">
        <v>1682</v>
      </c>
      <c r="E1135" s="12" t="s">
        <v>1885</v>
      </c>
      <c r="F1135" s="12" t="s">
        <v>1952</v>
      </c>
      <c r="G1135" s="17">
        <v>1</v>
      </c>
      <c r="H1135" s="20">
        <v>438.41</v>
      </c>
      <c r="I1135" s="23">
        <v>0.09</v>
      </c>
      <c r="J1135" s="25">
        <v>398.95310000000012</v>
      </c>
      <c r="K1135" s="25" t="str">
        <f>VLOOKUP(C1135,Table5[#All],8,0)</f>
        <v>Bronze</v>
      </c>
      <c r="L1135" s="13" t="str">
        <f>VLOOKUP(C1135,Table5[#All],4,0)</f>
        <v>Male</v>
      </c>
      <c r="M1135" s="12" t="str">
        <f>VLOOKUP(D1135,Table2[#All],2,0)</f>
        <v>Men's Casual Sneakers</v>
      </c>
      <c r="N1135" s="12" t="str">
        <f>VLOOKUP(D1135,Table2[#All],3)</f>
        <v>Clothing</v>
      </c>
      <c r="O1135" s="12" t="str">
        <f>VLOOKUP(D1135,Table2[#All],4,0)</f>
        <v>Footwear</v>
      </c>
      <c r="P1135" s="12" t="str">
        <f>VLOOKUP(D1135,Table2[#All],5,0)</f>
        <v>Hogan-Lee</v>
      </c>
      <c r="Q1135" s="12" t="str">
        <f>VLOOKUP(E1135,Table6[#All],2,0)</f>
        <v>Martinez, Adkins and Johnson</v>
      </c>
      <c r="R1135" s="12" t="str">
        <f>VLOOKUP(E1135,Table6[#All],5,0)</f>
        <v>Flagship</v>
      </c>
      <c r="S1135" s="12" t="str">
        <f>VLOOKUP(E1135,Table6[#All],3,0)</f>
        <v>North</v>
      </c>
      <c r="T1135" s="12" t="str">
        <f>VLOOKUP(E1135,Table6[#All],4,0)</f>
        <v>Danielmouth</v>
      </c>
    </row>
    <row r="1136" spans="1:20" x14ac:dyDescent="0.3">
      <c r="A1136" s="11" t="s">
        <v>3094</v>
      </c>
      <c r="B1136" s="12">
        <v>45443</v>
      </c>
      <c r="C1136" s="12" t="s">
        <v>553</v>
      </c>
      <c r="D1136" s="12" t="s">
        <v>1728</v>
      </c>
      <c r="E1136" s="12" t="s">
        <v>1938</v>
      </c>
      <c r="F1136" s="12" t="s">
        <v>1957</v>
      </c>
      <c r="G1136" s="17">
        <v>2</v>
      </c>
      <c r="H1136" s="20">
        <v>86.72</v>
      </c>
      <c r="I1136" s="23">
        <v>0.28000000000000003</v>
      </c>
      <c r="J1136" s="25">
        <v>124.8768</v>
      </c>
      <c r="K1136" s="25" t="str">
        <f>VLOOKUP(C1136,Table5[#All],8,0)</f>
        <v>Silver</v>
      </c>
      <c r="L1136" s="13" t="str">
        <f>VLOOKUP(C1136,Table5[#All],4,0)</f>
        <v>Female</v>
      </c>
      <c r="M1136" s="12" t="str">
        <f>VLOOKUP(D1136,Table2[#All],2,0)</f>
        <v>HDMI Cable – 2m</v>
      </c>
      <c r="N1136" s="12" t="str">
        <f>VLOOKUP(D1136,Table2[#All],3)</f>
        <v>Electronics</v>
      </c>
      <c r="O1136" s="12" t="str">
        <f>VLOOKUP(D1136,Table2[#All],4,0)</f>
        <v>Accessories</v>
      </c>
      <c r="P1136" s="12" t="str">
        <f>VLOOKUP(D1136,Table2[#All],5,0)</f>
        <v>Bautista, Green and Hale</v>
      </c>
      <c r="Q1136" s="12" t="str">
        <f>VLOOKUP(E1136,Table6[#All],2,0)</f>
        <v>Guerrero-Schmitt</v>
      </c>
      <c r="R1136" s="12" t="str">
        <f>VLOOKUP(E1136,Table6[#All],5,0)</f>
        <v>Flagship</v>
      </c>
      <c r="S1136" s="12" t="str">
        <f>VLOOKUP(E1136,Table6[#All],3,0)</f>
        <v>East</v>
      </c>
      <c r="T1136" s="12" t="str">
        <f>VLOOKUP(E1136,Table6[#All],4,0)</f>
        <v>East Stevechester</v>
      </c>
    </row>
    <row r="1137" spans="1:20" x14ac:dyDescent="0.3">
      <c r="A1137" s="11" t="s">
        <v>3095</v>
      </c>
      <c r="B1137" s="12">
        <v>45722</v>
      </c>
      <c r="C1137" s="12" t="s">
        <v>1330</v>
      </c>
      <c r="D1137" s="12" t="s">
        <v>1843</v>
      </c>
      <c r="E1137" s="12" t="s">
        <v>1904</v>
      </c>
      <c r="F1137" s="12" t="s">
        <v>1957</v>
      </c>
      <c r="G1137" s="17">
        <v>4</v>
      </c>
      <c r="H1137" s="20">
        <v>630.21</v>
      </c>
      <c r="I1137" s="23">
        <v>0.14000000000000001</v>
      </c>
      <c r="J1137" s="25">
        <v>2167.9223999999999</v>
      </c>
      <c r="K1137" s="25" t="str">
        <f>VLOOKUP(C1137,Table5[#All],8,0)</f>
        <v>Bronze</v>
      </c>
      <c r="L1137" s="13" t="str">
        <f>VLOOKUP(C1137,Table5[#All],4,0)</f>
        <v>Male</v>
      </c>
      <c r="M1137" s="12" t="str">
        <f>VLOOKUP(D1137,Table2[#All],2,0)</f>
        <v>Face Foundation Kit</v>
      </c>
      <c r="N1137" s="12" t="str">
        <f>VLOOKUP(D1137,Table2[#All],3)</f>
        <v>Beauty</v>
      </c>
      <c r="O1137" s="12" t="str">
        <f>VLOOKUP(D1137,Table2[#All],4,0)</f>
        <v>Makeup</v>
      </c>
      <c r="P1137" s="12" t="str">
        <f>VLOOKUP(D1137,Table2[#All],5,0)</f>
        <v>Taylor-Elliott</v>
      </c>
      <c r="Q1137" s="12" t="str">
        <f>VLOOKUP(E1137,Table6[#All],2,0)</f>
        <v>Benson-Elliott</v>
      </c>
      <c r="R1137" s="12" t="str">
        <f>VLOOKUP(E1137,Table6[#All],5,0)</f>
        <v>Online</v>
      </c>
      <c r="S1137" s="12" t="str">
        <f>VLOOKUP(E1137,Table6[#All],3,0)</f>
        <v>East</v>
      </c>
      <c r="T1137" s="12" t="str">
        <f>VLOOKUP(E1137,Table6[#All],4,0)</f>
        <v>Port Josephberg</v>
      </c>
    </row>
    <row r="1138" spans="1:20" x14ac:dyDescent="0.3">
      <c r="A1138" s="11" t="s">
        <v>3096</v>
      </c>
      <c r="B1138" s="12">
        <v>45575</v>
      </c>
      <c r="C1138" s="12" t="s">
        <v>1135</v>
      </c>
      <c r="D1138" s="12" t="s">
        <v>1752</v>
      </c>
      <c r="E1138" s="12" t="s">
        <v>1904</v>
      </c>
      <c r="F1138" s="12" t="s">
        <v>1954</v>
      </c>
      <c r="G1138" s="17">
        <v>3</v>
      </c>
      <c r="H1138" s="20">
        <v>180.84</v>
      </c>
      <c r="I1138" s="23">
        <v>0.03</v>
      </c>
      <c r="J1138" s="25">
        <v>526.24439999999993</v>
      </c>
      <c r="K1138" s="25" t="str">
        <f>VLOOKUP(C1138,Table5[#All],8,0)</f>
        <v>Silver</v>
      </c>
      <c r="L1138" s="13" t="str">
        <f>VLOOKUP(C1138,Table5[#All],4,0)</f>
        <v>Male</v>
      </c>
      <c r="M1138" s="12" t="str">
        <f>VLOOKUP(D1138,Table2[#All],2,0)</f>
        <v>Men's Hair Styling Gel</v>
      </c>
      <c r="N1138" s="12" t="str">
        <f>VLOOKUP(D1138,Table2[#All],3)</f>
        <v>Beauty</v>
      </c>
      <c r="O1138" s="12" t="str">
        <f>VLOOKUP(D1138,Table2[#All],4,0)</f>
        <v>Haircare</v>
      </c>
      <c r="P1138" s="12" t="str">
        <f>VLOOKUP(D1138,Table2[#All],5,0)</f>
        <v>Cline-Mccarthy</v>
      </c>
      <c r="Q1138" s="12" t="str">
        <f>VLOOKUP(E1138,Table6[#All],2,0)</f>
        <v>Benson-Elliott</v>
      </c>
      <c r="R1138" s="12" t="str">
        <f>VLOOKUP(E1138,Table6[#All],5,0)</f>
        <v>Online</v>
      </c>
      <c r="S1138" s="12" t="str">
        <f>VLOOKUP(E1138,Table6[#All],3,0)</f>
        <v>East</v>
      </c>
      <c r="T1138" s="12" t="str">
        <f>VLOOKUP(E1138,Table6[#All],4,0)</f>
        <v>Port Josephberg</v>
      </c>
    </row>
    <row r="1139" spans="1:20" x14ac:dyDescent="0.3">
      <c r="A1139" s="11" t="s">
        <v>3097</v>
      </c>
      <c r="B1139" s="12">
        <v>45441</v>
      </c>
      <c r="C1139" s="12" t="s">
        <v>29</v>
      </c>
      <c r="D1139" s="12" t="s">
        <v>1767</v>
      </c>
      <c r="E1139" s="12" t="s">
        <v>1932</v>
      </c>
      <c r="F1139" s="12" t="s">
        <v>1957</v>
      </c>
      <c r="G1139" s="17">
        <v>1</v>
      </c>
      <c r="H1139" s="20">
        <v>453.41</v>
      </c>
      <c r="I1139" s="23">
        <v>0.04</v>
      </c>
      <c r="J1139" s="25">
        <v>435.27359999999999</v>
      </c>
      <c r="K1139" s="25" t="str">
        <f>VLOOKUP(C1139,Table5[#All],8,0)</f>
        <v>Silver</v>
      </c>
      <c r="L1139" s="13" t="str">
        <f>VLOOKUP(C1139,Table5[#All],4,0)</f>
        <v>Female</v>
      </c>
      <c r="M1139" s="12" t="str">
        <f>VLOOKUP(D1139,Table2[#All],2,0)</f>
        <v>Matte Lipstick Set</v>
      </c>
      <c r="N1139" s="12" t="str">
        <f>VLOOKUP(D1139,Table2[#All],3)</f>
        <v>Beauty</v>
      </c>
      <c r="O1139" s="12" t="str">
        <f>VLOOKUP(D1139,Table2[#All],4,0)</f>
        <v>Makeup</v>
      </c>
      <c r="P1139" s="12" t="str">
        <f>VLOOKUP(D1139,Table2[#All],5,0)</f>
        <v>Zhang Inc</v>
      </c>
      <c r="Q1139" s="12" t="str">
        <f>VLOOKUP(E1139,Table6[#All],2,0)</f>
        <v>Frederick-Wright</v>
      </c>
      <c r="R1139" s="12" t="str">
        <f>VLOOKUP(E1139,Table6[#All],5,0)</f>
        <v>Flagship</v>
      </c>
      <c r="S1139" s="12" t="str">
        <f>VLOOKUP(E1139,Table6[#All],3,0)</f>
        <v>West</v>
      </c>
      <c r="T1139" s="12" t="str">
        <f>VLOOKUP(E1139,Table6[#All],4,0)</f>
        <v>New Jimmymouth</v>
      </c>
    </row>
    <row r="1140" spans="1:20" x14ac:dyDescent="0.3">
      <c r="A1140" s="11" t="s">
        <v>3098</v>
      </c>
      <c r="B1140" s="12">
        <v>45940</v>
      </c>
      <c r="C1140" s="12" t="s">
        <v>107</v>
      </c>
      <c r="D1140" s="12" t="s">
        <v>1728</v>
      </c>
      <c r="E1140" s="12" t="s">
        <v>1904</v>
      </c>
      <c r="F1140" s="12" t="s">
        <v>1952</v>
      </c>
      <c r="G1140" s="17">
        <v>1</v>
      </c>
      <c r="H1140" s="20">
        <v>629.09</v>
      </c>
      <c r="I1140" s="23">
        <v>0.02</v>
      </c>
      <c r="J1140" s="25">
        <v>616.50819999999999</v>
      </c>
      <c r="K1140" s="25" t="str">
        <f>VLOOKUP(C1140,Table5[#All],8,0)</f>
        <v>Platinum</v>
      </c>
      <c r="L1140" s="13" t="str">
        <f>VLOOKUP(C1140,Table5[#All],4,0)</f>
        <v>Male</v>
      </c>
      <c r="M1140" s="12" t="str">
        <f>VLOOKUP(D1140,Table2[#All],2,0)</f>
        <v>HDMI Cable – 2m</v>
      </c>
      <c r="N1140" s="12" t="str">
        <f>VLOOKUP(D1140,Table2[#All],3)</f>
        <v>Electronics</v>
      </c>
      <c r="O1140" s="12" t="str">
        <f>VLOOKUP(D1140,Table2[#All],4,0)</f>
        <v>Accessories</v>
      </c>
      <c r="P1140" s="12" t="str">
        <f>VLOOKUP(D1140,Table2[#All],5,0)</f>
        <v>Bautista, Green and Hale</v>
      </c>
      <c r="Q1140" s="12" t="str">
        <f>VLOOKUP(E1140,Table6[#All],2,0)</f>
        <v>Benson-Elliott</v>
      </c>
      <c r="R1140" s="12" t="str">
        <f>VLOOKUP(E1140,Table6[#All],5,0)</f>
        <v>Online</v>
      </c>
      <c r="S1140" s="12" t="str">
        <f>VLOOKUP(E1140,Table6[#All],3,0)</f>
        <v>East</v>
      </c>
      <c r="T1140" s="12" t="str">
        <f>VLOOKUP(E1140,Table6[#All],4,0)</f>
        <v>Port Josephberg</v>
      </c>
    </row>
    <row r="1141" spans="1:20" x14ac:dyDescent="0.3">
      <c r="A1141" s="11" t="s">
        <v>3099</v>
      </c>
      <c r="B1141" s="12">
        <v>45518</v>
      </c>
      <c r="C1141" s="12" t="s">
        <v>100</v>
      </c>
      <c r="D1141" s="12" t="s">
        <v>1807</v>
      </c>
      <c r="E1141" s="12" t="s">
        <v>1889</v>
      </c>
      <c r="F1141" s="12" t="s">
        <v>1957</v>
      </c>
      <c r="G1141" s="17">
        <v>2</v>
      </c>
      <c r="H1141" s="20">
        <v>257.45</v>
      </c>
      <c r="I1141" s="23">
        <v>0</v>
      </c>
      <c r="J1141" s="25">
        <v>514.9</v>
      </c>
      <c r="K1141" s="25" t="str">
        <f>VLOOKUP(C1141,Table5[#All],8,0)</f>
        <v>Silver</v>
      </c>
      <c r="L1141" s="13" t="str">
        <f>VLOOKUP(C1141,Table5[#All],4,0)</f>
        <v>Female</v>
      </c>
      <c r="M1141" s="12" t="str">
        <f>VLOOKUP(D1141,Table2[#All],2,0)</f>
        <v>WiFi Mesh Router</v>
      </c>
      <c r="N1141" s="12" t="str">
        <f>VLOOKUP(D1141,Table2[#All],3)</f>
        <v>Electronics</v>
      </c>
      <c r="O1141" s="12" t="str">
        <f>VLOOKUP(D1141,Table2[#All],4,0)</f>
        <v>Appliances</v>
      </c>
      <c r="P1141" s="12" t="str">
        <f>VLOOKUP(D1141,Table2[#All],5,0)</f>
        <v>White, Reeves and Woods</v>
      </c>
      <c r="Q1141" s="12" t="str">
        <f>VLOOKUP(E1141,Table6[#All],2,0)</f>
        <v>Black-Horn</v>
      </c>
      <c r="R1141" s="12" t="str">
        <f>VLOOKUP(E1141,Table6[#All],5,0)</f>
        <v>Outlet</v>
      </c>
      <c r="S1141" s="12" t="str">
        <f>VLOOKUP(E1141,Table6[#All],3,0)</f>
        <v>South</v>
      </c>
      <c r="T1141" s="12" t="str">
        <f>VLOOKUP(E1141,Table6[#All],4,0)</f>
        <v>North Nancyview</v>
      </c>
    </row>
    <row r="1142" spans="1:20" x14ac:dyDescent="0.3">
      <c r="A1142" s="11" t="s">
        <v>3100</v>
      </c>
      <c r="B1142" s="12">
        <v>45861</v>
      </c>
      <c r="C1142" s="12" t="s">
        <v>599</v>
      </c>
      <c r="D1142" s="12" t="s">
        <v>1673</v>
      </c>
      <c r="E1142" s="12" t="s">
        <v>1929</v>
      </c>
      <c r="F1142" s="12" t="s">
        <v>1954</v>
      </c>
      <c r="G1142" s="17">
        <v>2</v>
      </c>
      <c r="H1142" s="20">
        <v>696.61</v>
      </c>
      <c r="I1142" s="23">
        <v>0.17</v>
      </c>
      <c r="J1142" s="25">
        <v>1156.3725999999999</v>
      </c>
      <c r="K1142" s="25" t="str">
        <f>VLOOKUP(C1142,Table5[#All],8,0)</f>
        <v>Silver</v>
      </c>
      <c r="L1142" s="13" t="str">
        <f>VLOOKUP(C1142,Table5[#All],4,0)</f>
        <v>Female</v>
      </c>
      <c r="M1142" s="12" t="str">
        <f>VLOOKUP(D1142,Table2[#All],2,0)</f>
        <v>Gaming Mechanical Keyboard</v>
      </c>
      <c r="N1142" s="12" t="str">
        <f>VLOOKUP(D1142,Table2[#All],3)</f>
        <v>Electronics</v>
      </c>
      <c r="O1142" s="12" t="str">
        <f>VLOOKUP(D1142,Table2[#All],4,0)</f>
        <v>Computer</v>
      </c>
      <c r="P1142" s="12" t="str">
        <f>VLOOKUP(D1142,Table2[#All],5,0)</f>
        <v>Lucero LLC</v>
      </c>
      <c r="Q1142" s="12" t="str">
        <f>VLOOKUP(E1142,Table6[#All],2,0)</f>
        <v>Shelton PLC</v>
      </c>
      <c r="R1142" s="12" t="str">
        <f>VLOOKUP(E1142,Table6[#All],5,0)</f>
        <v>Flagship</v>
      </c>
      <c r="S1142" s="12" t="str">
        <f>VLOOKUP(E1142,Table6[#All],3,0)</f>
        <v>North</v>
      </c>
      <c r="T1142" s="12" t="str">
        <f>VLOOKUP(E1142,Table6[#All],4,0)</f>
        <v>East Jenniferstad</v>
      </c>
    </row>
    <row r="1143" spans="1:20" x14ac:dyDescent="0.3">
      <c r="A1143" s="11" t="s">
        <v>3101</v>
      </c>
      <c r="B1143" s="12">
        <v>45416</v>
      </c>
      <c r="C1143" s="12" t="s">
        <v>1177</v>
      </c>
      <c r="D1143" s="12" t="s">
        <v>1711</v>
      </c>
      <c r="E1143" s="12" t="s">
        <v>1907</v>
      </c>
      <c r="F1143" s="12" t="s">
        <v>1954</v>
      </c>
      <c r="G1143" s="17">
        <v>2</v>
      </c>
      <c r="H1143" s="20">
        <v>143.79</v>
      </c>
      <c r="I1143" s="23">
        <v>0.1</v>
      </c>
      <c r="J1143" s="25">
        <v>258.822</v>
      </c>
      <c r="K1143" s="25" t="str">
        <f>VLOOKUP(C1143,Table5[#All],8,0)</f>
        <v>Gold</v>
      </c>
      <c r="L1143" s="13" t="str">
        <f>VLOOKUP(C1143,Table5[#All],4,0)</f>
        <v>Female</v>
      </c>
      <c r="M1143" s="12" t="str">
        <f>VLOOKUP(D1143,Table2[#All],2,0)</f>
        <v>Men's Winter Jacket</v>
      </c>
      <c r="N1143" s="12" t="str">
        <f>VLOOKUP(D1143,Table2[#All],3)</f>
        <v>Clothing</v>
      </c>
      <c r="O1143" s="12" t="str">
        <f>VLOOKUP(D1143,Table2[#All],4,0)</f>
        <v>Outerwear</v>
      </c>
      <c r="P1143" s="12" t="str">
        <f>VLOOKUP(D1143,Table2[#All],5,0)</f>
        <v>Kelly, Smith and Perez</v>
      </c>
      <c r="Q1143" s="12" t="str">
        <f>VLOOKUP(E1143,Table6[#All],2,0)</f>
        <v>Martinez-Mullins</v>
      </c>
      <c r="R1143" s="12" t="str">
        <f>VLOOKUP(E1143,Table6[#All],5,0)</f>
        <v>Online</v>
      </c>
      <c r="S1143" s="12" t="str">
        <f>VLOOKUP(E1143,Table6[#All],3,0)</f>
        <v>South</v>
      </c>
      <c r="T1143" s="12" t="str">
        <f>VLOOKUP(E1143,Table6[#All],4,0)</f>
        <v>Williamsfurt</v>
      </c>
    </row>
    <row r="1144" spans="1:20" x14ac:dyDescent="0.3">
      <c r="A1144" s="11" t="s">
        <v>3102</v>
      </c>
      <c r="B1144" s="12">
        <v>45608</v>
      </c>
      <c r="C1144" s="12" t="s">
        <v>947</v>
      </c>
      <c r="D1144" s="12" t="s">
        <v>1825</v>
      </c>
      <c r="E1144" s="12" t="s">
        <v>1885</v>
      </c>
      <c r="F1144" s="12" t="s">
        <v>1957</v>
      </c>
      <c r="G1144" s="17">
        <v>3</v>
      </c>
      <c r="H1144" s="20">
        <v>460.93</v>
      </c>
      <c r="I1144" s="23">
        <v>0.19</v>
      </c>
      <c r="J1144" s="25">
        <v>1120.0599</v>
      </c>
      <c r="K1144" s="25" t="str">
        <f>VLOOKUP(C1144,Table5[#All],8,0)</f>
        <v>Bronze</v>
      </c>
      <c r="L1144" s="13" t="str">
        <f>VLOOKUP(C1144,Table5[#All],4,0)</f>
        <v>Female</v>
      </c>
      <c r="M1144" s="12" t="str">
        <f>VLOOKUP(D1144,Table2[#All],2,0)</f>
        <v>Hydrating Face Cleanser</v>
      </c>
      <c r="N1144" s="12" t="str">
        <f>VLOOKUP(D1144,Table2[#All],3)</f>
        <v>Beauty</v>
      </c>
      <c r="O1144" s="12" t="str">
        <f>VLOOKUP(D1144,Table2[#All],4,0)</f>
        <v>Skincare</v>
      </c>
      <c r="P1144" s="12" t="str">
        <f>VLOOKUP(D1144,Table2[#All],5,0)</f>
        <v>Butler Group</v>
      </c>
      <c r="Q1144" s="12" t="str">
        <f>VLOOKUP(E1144,Table6[#All],2,0)</f>
        <v>Martinez, Adkins and Johnson</v>
      </c>
      <c r="R1144" s="12" t="str">
        <f>VLOOKUP(E1144,Table6[#All],5,0)</f>
        <v>Flagship</v>
      </c>
      <c r="S1144" s="12" t="str">
        <f>VLOOKUP(E1144,Table6[#All],3,0)</f>
        <v>North</v>
      </c>
      <c r="T1144" s="12" t="str">
        <f>VLOOKUP(E1144,Table6[#All],4,0)</f>
        <v>Danielmouth</v>
      </c>
    </row>
    <row r="1145" spans="1:20" x14ac:dyDescent="0.3">
      <c r="A1145" s="11" t="s">
        <v>3103</v>
      </c>
      <c r="B1145" s="12">
        <v>45301</v>
      </c>
      <c r="C1145" s="12" t="s">
        <v>2135</v>
      </c>
      <c r="D1145" s="12" t="s">
        <v>1654</v>
      </c>
      <c r="E1145" s="12" t="s">
        <v>1914</v>
      </c>
      <c r="F1145" s="12" t="s">
        <v>1952</v>
      </c>
      <c r="G1145" s="17">
        <v>2</v>
      </c>
      <c r="H1145" s="20">
        <v>67.55</v>
      </c>
      <c r="I1145" s="23">
        <v>0.03</v>
      </c>
      <c r="J1145" s="25">
        <v>131.047</v>
      </c>
      <c r="K1145" s="25" t="s">
        <v>19</v>
      </c>
      <c r="L1145" s="13" t="s">
        <v>16</v>
      </c>
      <c r="M1145" s="12" t="str">
        <f>VLOOKUP(D1145,Table2[#All],2,0)</f>
        <v>Sports Stopwatch Timer</v>
      </c>
      <c r="N1145" s="12" t="str">
        <f>VLOOKUP(D1145,Table2[#All],3)</f>
        <v>Sports</v>
      </c>
      <c r="O1145" s="12" t="str">
        <f>VLOOKUP(D1145,Table2[#All],4,0)</f>
        <v>Accessories</v>
      </c>
      <c r="P1145" s="12" t="str">
        <f>VLOOKUP(D1145,Table2[#All],5,0)</f>
        <v>Burns-Hansen</v>
      </c>
      <c r="Q1145" s="12" t="str">
        <f>VLOOKUP(E1145,Table6[#All],2,0)</f>
        <v>Moore, Padilla and Butler</v>
      </c>
      <c r="R1145" s="12" t="str">
        <f>VLOOKUP(E1145,Table6[#All],5,0)</f>
        <v>Flagship</v>
      </c>
      <c r="S1145" s="12" t="str">
        <f>VLOOKUP(E1145,Table6[#All],3,0)</f>
        <v>South</v>
      </c>
      <c r="T1145" s="12" t="str">
        <f>VLOOKUP(E1145,Table6[#All],4,0)</f>
        <v>East Johnstad</v>
      </c>
    </row>
    <row r="1146" spans="1:20" x14ac:dyDescent="0.3">
      <c r="A1146" s="11" t="s">
        <v>3104</v>
      </c>
      <c r="B1146" s="12">
        <v>45433</v>
      </c>
      <c r="C1146" s="12" t="s">
        <v>691</v>
      </c>
      <c r="D1146" s="12" t="s">
        <v>1721</v>
      </c>
      <c r="E1146" s="12" t="s">
        <v>1885</v>
      </c>
      <c r="F1146" s="12" t="s">
        <v>1954</v>
      </c>
      <c r="G1146" s="17">
        <v>3</v>
      </c>
      <c r="H1146" s="20">
        <v>803.31</v>
      </c>
      <c r="I1146" s="23">
        <v>0.1</v>
      </c>
      <c r="J1146" s="25">
        <v>2168.9369999999999</v>
      </c>
      <c r="K1146" s="25" t="str">
        <f>VLOOKUP(C1146,Table5[#All],8,0)</f>
        <v>Silver</v>
      </c>
      <c r="L1146" s="13" t="str">
        <f>VLOOKUP(C1146,Table5[#All],4,0)</f>
        <v>Male</v>
      </c>
      <c r="M1146" s="12" t="str">
        <f>VLOOKUP(D1146,Table2[#All],2,0)</f>
        <v>Men's Roll-On Perfume</v>
      </c>
      <c r="N1146" s="12" t="str">
        <f>VLOOKUP(D1146,Table2[#All],3)</f>
        <v>Beauty</v>
      </c>
      <c r="O1146" s="12" t="str">
        <f>VLOOKUP(D1146,Table2[#All],4,0)</f>
        <v>Fragrance</v>
      </c>
      <c r="P1146" s="12" t="str">
        <f>VLOOKUP(D1146,Table2[#All],5,0)</f>
        <v>Sullivan and Sons</v>
      </c>
      <c r="Q1146" s="12" t="str">
        <f>VLOOKUP(E1146,Table6[#All],2,0)</f>
        <v>Martinez, Adkins and Johnson</v>
      </c>
      <c r="R1146" s="12" t="str">
        <f>VLOOKUP(E1146,Table6[#All],5,0)</f>
        <v>Flagship</v>
      </c>
      <c r="S1146" s="12" t="str">
        <f>VLOOKUP(E1146,Table6[#All],3,0)</f>
        <v>North</v>
      </c>
      <c r="T1146" s="12" t="str">
        <f>VLOOKUP(E1146,Table6[#All],4,0)</f>
        <v>Danielmouth</v>
      </c>
    </row>
    <row r="1147" spans="1:20" x14ac:dyDescent="0.3">
      <c r="A1147" s="11" t="s">
        <v>3105</v>
      </c>
      <c r="B1147" s="12">
        <v>45821</v>
      </c>
      <c r="C1147" s="12" t="s">
        <v>1351</v>
      </c>
      <c r="D1147" s="12" t="s">
        <v>1991</v>
      </c>
      <c r="E1147" s="12" t="s">
        <v>1925</v>
      </c>
      <c r="F1147" s="12" t="s">
        <v>1957</v>
      </c>
      <c r="G1147" s="17">
        <v>4</v>
      </c>
      <c r="H1147" s="20">
        <v>254.71</v>
      </c>
      <c r="I1147" s="23">
        <v>0.2</v>
      </c>
      <c r="J1147" s="25">
        <v>815.07200000000012</v>
      </c>
      <c r="K1147" s="25" t="str">
        <f>VLOOKUP(C1147,Table5[#All],8,0)</f>
        <v>Bronze</v>
      </c>
      <c r="L1147" s="13" t="str">
        <f>VLOOKUP(C1147,Table5[#All],4,0)</f>
        <v>Male</v>
      </c>
      <c r="M1147" s="12" t="str">
        <f>VLOOKUP(D1147,Table2[#All],2,0)</f>
        <v>Beard Grooming Kit</v>
      </c>
      <c r="N1147" s="12" t="str">
        <f>VLOOKUP(D1147,Table2[#All],3)</f>
        <v>Beauty</v>
      </c>
      <c r="O1147" s="12" t="str">
        <f>VLOOKUP(D1147,Table2[#All],4,0)</f>
        <v>Grooming</v>
      </c>
      <c r="P1147" s="12" t="str">
        <f>VLOOKUP(D1147,Table2[#All],5,0)</f>
        <v>Erickson-Green</v>
      </c>
      <c r="Q1147" s="12" t="str">
        <f>VLOOKUP(E1147,Table6[#All],2,0)</f>
        <v>Gardner, Humphrey and Contreras</v>
      </c>
      <c r="R1147" s="12" t="str">
        <f>VLOOKUP(E1147,Table6[#All],5,0)</f>
        <v>Flagship</v>
      </c>
      <c r="S1147" s="12" t="str">
        <f>VLOOKUP(E1147,Table6[#All],3,0)</f>
        <v>East</v>
      </c>
      <c r="T1147" s="12" t="str">
        <f>VLOOKUP(E1147,Table6[#All],4,0)</f>
        <v>Johnsonville</v>
      </c>
    </row>
    <row r="1148" spans="1:20" x14ac:dyDescent="0.3">
      <c r="A1148" s="11" t="s">
        <v>3106</v>
      </c>
      <c r="B1148" s="12">
        <v>45508</v>
      </c>
      <c r="C1148" s="12" t="s">
        <v>199</v>
      </c>
      <c r="D1148" s="12" t="s">
        <v>1725</v>
      </c>
      <c r="E1148" s="12" t="s">
        <v>1897</v>
      </c>
      <c r="F1148" s="12" t="s">
        <v>1954</v>
      </c>
      <c r="G1148" s="17">
        <v>4</v>
      </c>
      <c r="H1148" s="20">
        <v>594.89</v>
      </c>
      <c r="I1148" s="23">
        <v>0.3</v>
      </c>
      <c r="J1148" s="25">
        <v>1665.692</v>
      </c>
      <c r="K1148" s="25" t="str">
        <f>VLOOKUP(C1148,Table5[#All],8,0)</f>
        <v>Gold</v>
      </c>
      <c r="L1148" s="13" t="str">
        <f>VLOOKUP(C1148,Table5[#All],4,0)</f>
        <v>Female</v>
      </c>
      <c r="M1148" s="12" t="str">
        <f>VLOOKUP(D1148,Table2[#All],2,0)</f>
        <v>Boxing Hand Wraps</v>
      </c>
      <c r="N1148" s="12" t="str">
        <f>VLOOKUP(D1148,Table2[#All],3)</f>
        <v>Sports</v>
      </c>
      <c r="O1148" s="12" t="str">
        <f>VLOOKUP(D1148,Table2[#All],4,0)</f>
        <v>Fitness</v>
      </c>
      <c r="P1148" s="12" t="str">
        <f>VLOOKUP(D1148,Table2[#All],5,0)</f>
        <v>Smith-King</v>
      </c>
      <c r="Q1148" s="12" t="str">
        <f>VLOOKUP(E1148,Table6[#All],2,0)</f>
        <v>Alexander Group</v>
      </c>
      <c r="R1148" s="12" t="str">
        <f>VLOOKUP(E1148,Table6[#All],5,0)</f>
        <v>Online</v>
      </c>
      <c r="S1148" s="12" t="str">
        <f>VLOOKUP(E1148,Table6[#All],3,0)</f>
        <v>South</v>
      </c>
      <c r="T1148" s="12" t="str">
        <f>VLOOKUP(E1148,Table6[#All],4,0)</f>
        <v>Port Sharon</v>
      </c>
    </row>
    <row r="1149" spans="1:20" x14ac:dyDescent="0.3">
      <c r="A1149" s="11" t="s">
        <v>3107</v>
      </c>
      <c r="B1149" s="12">
        <v>45854</v>
      </c>
      <c r="C1149" s="12" t="s">
        <v>718</v>
      </c>
      <c r="D1149" s="12" t="s">
        <v>1849</v>
      </c>
      <c r="E1149" s="12" t="s">
        <v>1880</v>
      </c>
      <c r="F1149" s="12" t="s">
        <v>1954</v>
      </c>
      <c r="G1149" s="17">
        <v>2</v>
      </c>
      <c r="H1149" s="20">
        <v>844.31</v>
      </c>
      <c r="I1149" s="23">
        <v>7.0000000000000007E-2</v>
      </c>
      <c r="J1149" s="25">
        <v>1570.4166</v>
      </c>
      <c r="K1149" s="25" t="str">
        <f>VLOOKUP(C1149,Table5[#All],8,0)</f>
        <v>Gold</v>
      </c>
      <c r="L1149" s="13" t="str">
        <f>VLOOKUP(C1149,Table5[#All],4,0)</f>
        <v>Female</v>
      </c>
      <c r="M1149" s="12" t="str">
        <f>VLOOKUP(D1149,Table2[#All],2,0)</f>
        <v>Women's High Heels</v>
      </c>
      <c r="N1149" s="12" t="str">
        <f>VLOOKUP(D1149,Table2[#All],3)</f>
        <v>Clothing</v>
      </c>
      <c r="O1149" s="12" t="str">
        <f>VLOOKUP(D1149,Table2[#All],4,0)</f>
        <v>Footwear</v>
      </c>
      <c r="P1149" s="12" t="str">
        <f>VLOOKUP(D1149,Table2[#All],5,0)</f>
        <v>Smith-Charles</v>
      </c>
      <c r="Q1149" s="12" t="str">
        <f>VLOOKUP(E1149,Table6[#All],2,0)</f>
        <v>Rivera-Warner</v>
      </c>
      <c r="R1149" s="12" t="str">
        <f>VLOOKUP(E1149,Table6[#All],5,0)</f>
        <v>Flagship</v>
      </c>
      <c r="S1149" s="12" t="str">
        <f>VLOOKUP(E1149,Table6[#All],3,0)</f>
        <v>East</v>
      </c>
      <c r="T1149" s="12" t="str">
        <f>VLOOKUP(E1149,Table6[#All],4,0)</f>
        <v>Washingtonfurt</v>
      </c>
    </row>
    <row r="1150" spans="1:20" x14ac:dyDescent="0.3">
      <c r="A1150" s="11" t="s">
        <v>3108</v>
      </c>
      <c r="B1150" s="12">
        <v>45569</v>
      </c>
      <c r="C1150" s="12" t="s">
        <v>464</v>
      </c>
      <c r="D1150" s="12" t="s">
        <v>1611</v>
      </c>
      <c r="E1150" s="12" t="s">
        <v>1904</v>
      </c>
      <c r="F1150" s="12" t="s">
        <v>1952</v>
      </c>
      <c r="G1150" s="17">
        <v>4</v>
      </c>
      <c r="H1150" s="20">
        <v>101.33</v>
      </c>
      <c r="I1150" s="23">
        <v>0</v>
      </c>
      <c r="J1150" s="25">
        <v>405.32</v>
      </c>
      <c r="K1150" s="25" t="str">
        <f>VLOOKUP(C1150,Table5[#All],8,0)</f>
        <v>Gold</v>
      </c>
      <c r="L1150" s="13" t="str">
        <f>VLOOKUP(C1150,Table5[#All],4,0)</f>
        <v>Male</v>
      </c>
      <c r="M1150" s="12" t="str">
        <f>VLOOKUP(D1150,Table2[#All],2,0)</f>
        <v>4K Home Projector</v>
      </c>
      <c r="N1150" s="12" t="str">
        <f>VLOOKUP(D1150,Table2[#All],3)</f>
        <v>Electronics</v>
      </c>
      <c r="O1150" s="12" t="str">
        <f>VLOOKUP(D1150,Table2[#All],4,0)</f>
        <v>Appliances</v>
      </c>
      <c r="P1150" s="12" t="str">
        <f>VLOOKUP(D1150,Table2[#All],5,0)</f>
        <v>Thomas LLC</v>
      </c>
      <c r="Q1150" s="12" t="str">
        <f>VLOOKUP(E1150,Table6[#All],2,0)</f>
        <v>Benson-Elliott</v>
      </c>
      <c r="R1150" s="12" t="str">
        <f>VLOOKUP(E1150,Table6[#All],5,0)</f>
        <v>Online</v>
      </c>
      <c r="S1150" s="12" t="str">
        <f>VLOOKUP(E1150,Table6[#All],3,0)</f>
        <v>East</v>
      </c>
      <c r="T1150" s="12" t="str">
        <f>VLOOKUP(E1150,Table6[#All],4,0)</f>
        <v>Port Josephberg</v>
      </c>
    </row>
    <row r="1151" spans="1:20" x14ac:dyDescent="0.3">
      <c r="A1151" s="11" t="s">
        <v>3109</v>
      </c>
      <c r="B1151" s="12">
        <v>45824</v>
      </c>
      <c r="C1151" s="12" t="s">
        <v>455</v>
      </c>
      <c r="D1151" s="12" t="s">
        <v>1648</v>
      </c>
      <c r="E1151" s="12" t="s">
        <v>1910</v>
      </c>
      <c r="F1151" s="12" t="s">
        <v>1954</v>
      </c>
      <c r="G1151" s="17">
        <v>3</v>
      </c>
      <c r="H1151" s="20">
        <v>922.56</v>
      </c>
      <c r="I1151" s="23">
        <v>0.18</v>
      </c>
      <c r="J1151" s="25">
        <v>2269.4976000000001</v>
      </c>
      <c r="K1151" s="25" t="str">
        <f>VLOOKUP(C1151,Table5[#All],8,0)</f>
        <v>Bronze</v>
      </c>
      <c r="L1151" s="13" t="str">
        <f>VLOOKUP(C1151,Table5[#All],4,0)</f>
        <v>Female</v>
      </c>
      <c r="M1151" s="12" t="str">
        <f>VLOOKUP(D1151,Table2[#All],2,0)</f>
        <v>Wireless Bluetooth Speaker</v>
      </c>
      <c r="N1151" s="12" t="str">
        <f>VLOOKUP(D1151,Table2[#All],3)</f>
        <v>Electronics</v>
      </c>
      <c r="O1151" s="12" t="str">
        <f>VLOOKUP(D1151,Table2[#All],4,0)</f>
        <v>Audio</v>
      </c>
      <c r="P1151" s="12" t="str">
        <f>VLOOKUP(D1151,Table2[#All],5,0)</f>
        <v>Reed-Schmidt</v>
      </c>
      <c r="Q1151" s="12" t="str">
        <f>VLOOKUP(E1151,Table6[#All],2,0)</f>
        <v>Bean, Jones and Park</v>
      </c>
      <c r="R1151" s="12" t="str">
        <f>VLOOKUP(E1151,Table6[#All],5,0)</f>
        <v>Online</v>
      </c>
      <c r="S1151" s="12" t="str">
        <f>VLOOKUP(E1151,Table6[#All],3,0)</f>
        <v>West</v>
      </c>
      <c r="T1151" s="12" t="str">
        <f>VLOOKUP(E1151,Table6[#All],4,0)</f>
        <v>Thompsonborough</v>
      </c>
    </row>
    <row r="1152" spans="1:20" x14ac:dyDescent="0.3">
      <c r="A1152" s="11" t="s">
        <v>3110</v>
      </c>
      <c r="B1152" s="12">
        <v>45352</v>
      </c>
      <c r="C1152" s="12" t="s">
        <v>1351</v>
      </c>
      <c r="D1152" s="12" t="s">
        <v>1686</v>
      </c>
      <c r="E1152" s="12" t="s">
        <v>1927</v>
      </c>
      <c r="F1152" s="12" t="s">
        <v>1957</v>
      </c>
      <c r="G1152" s="17">
        <v>4</v>
      </c>
      <c r="H1152" s="20">
        <v>867.19</v>
      </c>
      <c r="I1152" s="23">
        <v>7.0000000000000007E-2</v>
      </c>
      <c r="J1152" s="25">
        <v>3225.9468000000002</v>
      </c>
      <c r="K1152" s="25" t="str">
        <f>VLOOKUP(C1152,Table5[#All],8,0)</f>
        <v>Bronze</v>
      </c>
      <c r="L1152" s="13" t="str">
        <f>VLOOKUP(C1152,Table5[#All],4,0)</f>
        <v>Male</v>
      </c>
      <c r="M1152" s="12" t="str">
        <f>VLOOKUP(D1152,Table2[#All],2,0)</f>
        <v>Sports Water Hydration Pack</v>
      </c>
      <c r="N1152" s="12" t="str">
        <f>VLOOKUP(D1152,Table2[#All],3)</f>
        <v>Sports</v>
      </c>
      <c r="O1152" s="12" t="str">
        <f>VLOOKUP(D1152,Table2[#All],4,0)</f>
        <v>Outdoor</v>
      </c>
      <c r="P1152" s="12" t="str">
        <f>VLOOKUP(D1152,Table2[#All],5,0)</f>
        <v>Sims-Smith</v>
      </c>
      <c r="Q1152" s="12" t="str">
        <f>VLOOKUP(E1152,Table6[#All],2,0)</f>
        <v>Mcdonald Inc</v>
      </c>
      <c r="R1152" s="12" t="str">
        <f>VLOOKUP(E1152,Table6[#All],5,0)</f>
        <v>Outlet</v>
      </c>
      <c r="S1152" s="12" t="str">
        <f>VLOOKUP(E1152,Table6[#All],3,0)</f>
        <v>South</v>
      </c>
      <c r="T1152" s="12" t="str">
        <f>VLOOKUP(E1152,Table6[#All],4,0)</f>
        <v>Christopherland</v>
      </c>
    </row>
    <row r="1153" spans="1:20" x14ac:dyDescent="0.3">
      <c r="A1153" s="11" t="s">
        <v>3111</v>
      </c>
      <c r="B1153" s="12">
        <v>45454</v>
      </c>
      <c r="C1153" s="12" t="s">
        <v>38</v>
      </c>
      <c r="D1153" s="12" t="s">
        <v>1825</v>
      </c>
      <c r="E1153" s="12" t="s">
        <v>1935</v>
      </c>
      <c r="F1153" s="12" t="s">
        <v>1954</v>
      </c>
      <c r="G1153" s="17">
        <v>3</v>
      </c>
      <c r="H1153" s="20">
        <v>816.87</v>
      </c>
      <c r="I1153" s="23">
        <v>0.14000000000000001</v>
      </c>
      <c r="J1153" s="25">
        <v>2107.5246000000002</v>
      </c>
      <c r="K1153" s="25" t="str">
        <f>VLOOKUP(C1153,Table5[#All],8,0)</f>
        <v>Platinum</v>
      </c>
      <c r="L1153" s="13" t="str">
        <f>VLOOKUP(C1153,Table5[#All],4,0)</f>
        <v>Female</v>
      </c>
      <c r="M1153" s="12" t="str">
        <f>VLOOKUP(D1153,Table2[#All],2,0)</f>
        <v>Hydrating Face Cleanser</v>
      </c>
      <c r="N1153" s="12" t="str">
        <f>VLOOKUP(D1153,Table2[#All],3)</f>
        <v>Beauty</v>
      </c>
      <c r="O1153" s="12" t="str">
        <f>VLOOKUP(D1153,Table2[#All],4,0)</f>
        <v>Skincare</v>
      </c>
      <c r="P1153" s="12" t="str">
        <f>VLOOKUP(D1153,Table2[#All],5,0)</f>
        <v>Butler Group</v>
      </c>
      <c r="Q1153" s="12" t="str">
        <f>VLOOKUP(E1153,Table6[#All],2,0)</f>
        <v>Holloway Ltd</v>
      </c>
      <c r="R1153" s="12" t="str">
        <f>VLOOKUP(E1153,Table6[#All],5,0)</f>
        <v>Flagship</v>
      </c>
      <c r="S1153" s="12" t="str">
        <f>VLOOKUP(E1153,Table6[#All],3,0)</f>
        <v>North</v>
      </c>
      <c r="T1153" s="12" t="str">
        <f>VLOOKUP(E1153,Table6[#All],4,0)</f>
        <v>Bensonhaven</v>
      </c>
    </row>
    <row r="1154" spans="1:20" x14ac:dyDescent="0.3">
      <c r="A1154" s="11" t="s">
        <v>3112</v>
      </c>
      <c r="B1154" s="12">
        <v>45924</v>
      </c>
      <c r="C1154" s="12" t="s">
        <v>1488</v>
      </c>
      <c r="D1154" s="12" t="s">
        <v>1770</v>
      </c>
      <c r="E1154" s="12" t="s">
        <v>1894</v>
      </c>
      <c r="F1154" s="12" t="s">
        <v>1954</v>
      </c>
      <c r="G1154" s="17">
        <v>3</v>
      </c>
      <c r="H1154" s="20">
        <v>258.06</v>
      </c>
      <c r="I1154" s="23">
        <v>0</v>
      </c>
      <c r="J1154" s="25">
        <v>774.18000000000006</v>
      </c>
      <c r="K1154" s="25" t="str">
        <f>VLOOKUP(C1154,Table5[#All],8,0)</f>
        <v>Bronze</v>
      </c>
      <c r="L1154" s="13" t="str">
        <f>VLOOKUP(C1154,Table5[#All],4,0)</f>
        <v>Male</v>
      </c>
      <c r="M1154" s="12" t="str">
        <f>VLOOKUP(D1154,Table2[#All],2,0)</f>
        <v>Adjustable Dumbbells 20kg</v>
      </c>
      <c r="N1154" s="12" t="str">
        <f>VLOOKUP(D1154,Table2[#All],3)</f>
        <v>Sports</v>
      </c>
      <c r="O1154" s="12" t="str">
        <f>VLOOKUP(D1154,Table2[#All],4,0)</f>
        <v>Fitness</v>
      </c>
      <c r="P1154" s="12" t="str">
        <f>VLOOKUP(D1154,Table2[#All],5,0)</f>
        <v>Montgomery, Benton and Miller</v>
      </c>
      <c r="Q1154" s="12" t="str">
        <f>VLOOKUP(E1154,Table6[#All],2,0)</f>
        <v>Johnson-Wright</v>
      </c>
      <c r="R1154" s="12" t="str">
        <f>VLOOKUP(E1154,Table6[#All],5,0)</f>
        <v>Outlet</v>
      </c>
      <c r="S1154" s="12" t="str">
        <f>VLOOKUP(E1154,Table6[#All],3,0)</f>
        <v>North</v>
      </c>
      <c r="T1154" s="12" t="str">
        <f>VLOOKUP(E1154,Table6[#All],4,0)</f>
        <v>Hoodberg</v>
      </c>
    </row>
    <row r="1155" spans="1:20" x14ac:dyDescent="0.3">
      <c r="A1155" s="11" t="s">
        <v>3113</v>
      </c>
      <c r="B1155" s="12">
        <v>45694</v>
      </c>
      <c r="C1155" s="12" t="s">
        <v>994</v>
      </c>
      <c r="D1155" s="12" t="s">
        <v>1686</v>
      </c>
      <c r="E1155" s="12" t="s">
        <v>1927</v>
      </c>
      <c r="F1155" s="12" t="s">
        <v>1952</v>
      </c>
      <c r="G1155" s="17">
        <v>2</v>
      </c>
      <c r="H1155" s="20">
        <v>574.58000000000004</v>
      </c>
      <c r="I1155" s="23">
        <v>0.06</v>
      </c>
      <c r="J1155" s="25">
        <v>1080.2103999999999</v>
      </c>
      <c r="K1155" s="25" t="str">
        <f>VLOOKUP(C1155,Table5[#All],8,0)</f>
        <v>Silver</v>
      </c>
      <c r="L1155" s="13" t="str">
        <f>VLOOKUP(C1155,Table5[#All],4,0)</f>
        <v>Female</v>
      </c>
      <c r="M1155" s="12" t="str">
        <f>VLOOKUP(D1155,Table2[#All],2,0)</f>
        <v>Sports Water Hydration Pack</v>
      </c>
      <c r="N1155" s="12" t="str">
        <f>VLOOKUP(D1155,Table2[#All],3)</f>
        <v>Sports</v>
      </c>
      <c r="O1155" s="12" t="str">
        <f>VLOOKUP(D1155,Table2[#All],4,0)</f>
        <v>Outdoor</v>
      </c>
      <c r="P1155" s="12" t="str">
        <f>VLOOKUP(D1155,Table2[#All],5,0)</f>
        <v>Sims-Smith</v>
      </c>
      <c r="Q1155" s="12" t="str">
        <f>VLOOKUP(E1155,Table6[#All],2,0)</f>
        <v>Mcdonald Inc</v>
      </c>
      <c r="R1155" s="12" t="str">
        <f>VLOOKUP(E1155,Table6[#All],5,0)</f>
        <v>Outlet</v>
      </c>
      <c r="S1155" s="12" t="str">
        <f>VLOOKUP(E1155,Table6[#All],3,0)</f>
        <v>South</v>
      </c>
      <c r="T1155" s="12" t="str">
        <f>VLOOKUP(E1155,Table6[#All],4,0)</f>
        <v>Christopherland</v>
      </c>
    </row>
    <row r="1156" spans="1:20" x14ac:dyDescent="0.3">
      <c r="A1156" s="11" t="s">
        <v>3114</v>
      </c>
      <c r="B1156" s="12">
        <v>45587</v>
      </c>
      <c r="C1156" s="12" t="s">
        <v>100</v>
      </c>
      <c r="D1156" s="12" t="s">
        <v>1825</v>
      </c>
      <c r="E1156" s="12" t="s">
        <v>1904</v>
      </c>
      <c r="F1156" s="12" t="s">
        <v>1954</v>
      </c>
      <c r="G1156" s="17">
        <v>2</v>
      </c>
      <c r="H1156" s="20">
        <v>472.18</v>
      </c>
      <c r="I1156" s="23">
        <v>0.27</v>
      </c>
      <c r="J1156" s="25">
        <v>689.38279999999997</v>
      </c>
      <c r="K1156" s="25" t="str">
        <f>VLOOKUP(C1156,Table5[#All],8,0)</f>
        <v>Silver</v>
      </c>
      <c r="L1156" s="13" t="str">
        <f>VLOOKUP(C1156,Table5[#All],4,0)</f>
        <v>Female</v>
      </c>
      <c r="M1156" s="12" t="str">
        <f>VLOOKUP(D1156,Table2[#All],2,0)</f>
        <v>Hydrating Face Cleanser</v>
      </c>
      <c r="N1156" s="12" t="str">
        <f>VLOOKUP(D1156,Table2[#All],3)</f>
        <v>Beauty</v>
      </c>
      <c r="O1156" s="12" t="str">
        <f>VLOOKUP(D1156,Table2[#All],4,0)</f>
        <v>Skincare</v>
      </c>
      <c r="P1156" s="12" t="str">
        <f>VLOOKUP(D1156,Table2[#All],5,0)</f>
        <v>Butler Group</v>
      </c>
      <c r="Q1156" s="12" t="str">
        <f>VLOOKUP(E1156,Table6[#All],2,0)</f>
        <v>Benson-Elliott</v>
      </c>
      <c r="R1156" s="12" t="str">
        <f>VLOOKUP(E1156,Table6[#All],5,0)</f>
        <v>Online</v>
      </c>
      <c r="S1156" s="12" t="str">
        <f>VLOOKUP(E1156,Table6[#All],3,0)</f>
        <v>East</v>
      </c>
      <c r="T1156" s="12" t="str">
        <f>VLOOKUP(E1156,Table6[#All],4,0)</f>
        <v>Port Josephberg</v>
      </c>
    </row>
    <row r="1157" spans="1:20" x14ac:dyDescent="0.3">
      <c r="A1157" s="11" t="s">
        <v>3115</v>
      </c>
      <c r="B1157" s="12">
        <v>45556</v>
      </c>
      <c r="C1157" s="12" t="s">
        <v>1078</v>
      </c>
      <c r="D1157" s="12" t="s">
        <v>1696</v>
      </c>
      <c r="E1157" s="12" t="s">
        <v>1901</v>
      </c>
      <c r="F1157" s="12" t="s">
        <v>1957</v>
      </c>
      <c r="G1157" s="17">
        <v>2</v>
      </c>
      <c r="H1157" s="20">
        <v>20.47</v>
      </c>
      <c r="I1157" s="23">
        <v>0.12</v>
      </c>
      <c r="J1157" s="25">
        <v>36.027200000000001</v>
      </c>
      <c r="K1157" s="25" t="str">
        <f>VLOOKUP(C1157,Table5[#All],8,0)</f>
        <v>Bronze</v>
      </c>
      <c r="L1157" s="13" t="str">
        <f>VLOOKUP(C1157,Table5[#All],4,0)</f>
        <v>Male</v>
      </c>
      <c r="M1157" s="12" t="str">
        <f>VLOOKUP(D1157,Table2[#All],2,0)</f>
        <v>Yoga Exercise Mat</v>
      </c>
      <c r="N1157" s="12" t="str">
        <f>VLOOKUP(D1157,Table2[#All],3)</f>
        <v>Sports</v>
      </c>
      <c r="O1157" s="12" t="str">
        <f>VLOOKUP(D1157,Table2[#All],4,0)</f>
        <v>Fitness</v>
      </c>
      <c r="P1157" s="12" t="str">
        <f>VLOOKUP(D1157,Table2[#All],5,0)</f>
        <v>Carroll, Long and Mendoza</v>
      </c>
      <c r="Q1157" s="12" t="str">
        <f>VLOOKUP(E1157,Table6[#All],2,0)</f>
        <v>Gray Ltd</v>
      </c>
      <c r="R1157" s="12" t="str">
        <f>VLOOKUP(E1157,Table6[#All],5,0)</f>
        <v>Outlet</v>
      </c>
      <c r="S1157" s="12" t="str">
        <f>VLOOKUP(E1157,Table6[#All],3,0)</f>
        <v>North</v>
      </c>
      <c r="T1157" s="12" t="str">
        <f>VLOOKUP(E1157,Table6[#All],4,0)</f>
        <v>New Michaelchester</v>
      </c>
    </row>
    <row r="1158" spans="1:20" x14ac:dyDescent="0.3">
      <c r="A1158" s="11" t="s">
        <v>3116</v>
      </c>
      <c r="B1158" s="12">
        <v>45923</v>
      </c>
      <c r="C1158" s="12" t="s">
        <v>104</v>
      </c>
      <c r="D1158" s="12" t="s">
        <v>1635</v>
      </c>
      <c r="E1158" s="12" t="s">
        <v>1907</v>
      </c>
      <c r="F1158" s="12" t="s">
        <v>1954</v>
      </c>
      <c r="G1158" s="17">
        <v>3</v>
      </c>
      <c r="H1158" s="20">
        <v>235.41</v>
      </c>
      <c r="I1158" s="23">
        <v>0.15</v>
      </c>
      <c r="J1158" s="25">
        <v>600.29549999999995</v>
      </c>
      <c r="K1158" s="25" t="str">
        <f>VLOOKUP(C1158,Table5[#All],8,0)</f>
        <v>Silver</v>
      </c>
      <c r="L1158" s="13" t="str">
        <f>VLOOKUP(C1158,Table5[#All],4,0)</f>
        <v>Female</v>
      </c>
      <c r="M1158" s="12" t="str">
        <f>VLOOKUP(D1158,Table2[#All],2,0)</f>
        <v>Carbon Fiber Tennis Racket</v>
      </c>
      <c r="N1158" s="12" t="str">
        <f>VLOOKUP(D1158,Table2[#All],3)</f>
        <v>Sports</v>
      </c>
      <c r="O1158" s="12" t="str">
        <f>VLOOKUP(D1158,Table2[#All],4,0)</f>
        <v>Equipment</v>
      </c>
      <c r="P1158" s="12" t="str">
        <f>VLOOKUP(D1158,Table2[#All],5,0)</f>
        <v>Flores, Pineda and Rodriguez</v>
      </c>
      <c r="Q1158" s="12" t="str">
        <f>VLOOKUP(E1158,Table6[#All],2,0)</f>
        <v>Martinez-Mullins</v>
      </c>
      <c r="R1158" s="12" t="str">
        <f>VLOOKUP(E1158,Table6[#All],5,0)</f>
        <v>Online</v>
      </c>
      <c r="S1158" s="12" t="str">
        <f>VLOOKUP(E1158,Table6[#All],3,0)</f>
        <v>South</v>
      </c>
      <c r="T1158" s="12" t="str">
        <f>VLOOKUP(E1158,Table6[#All],4,0)</f>
        <v>Williamsfurt</v>
      </c>
    </row>
    <row r="1159" spans="1:20" x14ac:dyDescent="0.3">
      <c r="A1159" s="11" t="s">
        <v>3117</v>
      </c>
      <c r="B1159" s="12">
        <v>45811</v>
      </c>
      <c r="C1159" s="12" t="s">
        <v>750</v>
      </c>
      <c r="D1159" s="12" t="s">
        <v>1810</v>
      </c>
      <c r="E1159" s="12" t="s">
        <v>1907</v>
      </c>
      <c r="F1159" s="12" t="s">
        <v>1954</v>
      </c>
      <c r="G1159" s="17">
        <v>3</v>
      </c>
      <c r="H1159" s="20">
        <v>744.9</v>
      </c>
      <c r="I1159" s="23">
        <v>0.27</v>
      </c>
      <c r="J1159" s="25">
        <v>1631.3309999999999</v>
      </c>
      <c r="K1159" s="25" t="str">
        <f>VLOOKUP(C1159,Table5[#All],8,0)</f>
        <v>Bronze</v>
      </c>
      <c r="L1159" s="13" t="str">
        <f>VLOOKUP(C1159,Table5[#All],4,0)</f>
        <v>Male</v>
      </c>
      <c r="M1159" s="12" t="str">
        <f>VLOOKUP(D1159,Table2[#All],2,0)</f>
        <v>Essential Oil Diffuser</v>
      </c>
      <c r="N1159" s="12" t="str">
        <f>VLOOKUP(D1159,Table2[#All],3)</f>
        <v>Home</v>
      </c>
      <c r="O1159" s="12" t="str">
        <f>VLOOKUP(D1159,Table2[#All],4,0)</f>
        <v>Decor</v>
      </c>
      <c r="P1159" s="12" t="str">
        <f>VLOOKUP(D1159,Table2[#All],5,0)</f>
        <v>Hernandez Inc</v>
      </c>
      <c r="Q1159" s="12" t="str">
        <f>VLOOKUP(E1159,Table6[#All],2,0)</f>
        <v>Martinez-Mullins</v>
      </c>
      <c r="R1159" s="12" t="str">
        <f>VLOOKUP(E1159,Table6[#All],5,0)</f>
        <v>Online</v>
      </c>
      <c r="S1159" s="12" t="str">
        <f>VLOOKUP(E1159,Table6[#All],3,0)</f>
        <v>South</v>
      </c>
      <c r="T1159" s="12" t="str">
        <f>VLOOKUP(E1159,Table6[#All],4,0)</f>
        <v>Williamsfurt</v>
      </c>
    </row>
    <row r="1160" spans="1:20" x14ac:dyDescent="0.3">
      <c r="A1160" s="11" t="s">
        <v>3118</v>
      </c>
      <c r="B1160" s="12">
        <v>45559</v>
      </c>
      <c r="C1160" s="12" t="s">
        <v>185</v>
      </c>
      <c r="D1160" s="12" t="s">
        <v>1621</v>
      </c>
      <c r="E1160" s="12" t="s">
        <v>1894</v>
      </c>
      <c r="F1160" s="12" t="s">
        <v>1952</v>
      </c>
      <c r="G1160" s="17">
        <v>2</v>
      </c>
      <c r="H1160" s="20">
        <v>382.2</v>
      </c>
      <c r="I1160" s="23">
        <v>0.15</v>
      </c>
      <c r="J1160" s="25">
        <v>649.74</v>
      </c>
      <c r="K1160" s="25" t="str">
        <f>VLOOKUP(C1160,Table5[#All],8,0)</f>
        <v>Silver</v>
      </c>
      <c r="L1160" s="13" t="str">
        <f>VLOOKUP(C1160,Table5[#All],4,0)</f>
        <v>Female</v>
      </c>
      <c r="M1160" s="12" t="str">
        <f>VLOOKUP(D1160,Table2[#All],2,0)</f>
        <v>Women's Denim Jeans</v>
      </c>
      <c r="N1160" s="12" t="str">
        <f>VLOOKUP(D1160,Table2[#All],3)</f>
        <v>Clothing</v>
      </c>
      <c r="O1160" s="12" t="str">
        <f>VLOOKUP(D1160,Table2[#All],4,0)</f>
        <v>Bottoms</v>
      </c>
      <c r="P1160" s="12" t="str">
        <f>VLOOKUP(D1160,Table2[#All],5,0)</f>
        <v>Guerra-Hendrix</v>
      </c>
      <c r="Q1160" s="12" t="str">
        <f>VLOOKUP(E1160,Table6[#All],2,0)</f>
        <v>Johnson-Wright</v>
      </c>
      <c r="R1160" s="12" t="str">
        <f>VLOOKUP(E1160,Table6[#All],5,0)</f>
        <v>Outlet</v>
      </c>
      <c r="S1160" s="12" t="str">
        <f>VLOOKUP(E1160,Table6[#All],3,0)</f>
        <v>North</v>
      </c>
      <c r="T1160" s="12" t="str">
        <f>VLOOKUP(E1160,Table6[#All],4,0)</f>
        <v>Hoodberg</v>
      </c>
    </row>
    <row r="1161" spans="1:20" x14ac:dyDescent="0.3">
      <c r="A1161" s="11" t="s">
        <v>3119</v>
      </c>
      <c r="B1161" s="12">
        <v>45881</v>
      </c>
      <c r="C1161" s="12" t="s">
        <v>1096</v>
      </c>
      <c r="D1161" s="12" t="s">
        <v>1846</v>
      </c>
      <c r="E1161" s="12" t="s">
        <v>1932</v>
      </c>
      <c r="F1161" s="12" t="s">
        <v>1954</v>
      </c>
      <c r="G1161" s="17">
        <v>1</v>
      </c>
      <c r="H1161" s="20">
        <v>269.25</v>
      </c>
      <c r="I1161" s="23">
        <v>0.14000000000000001</v>
      </c>
      <c r="J1161" s="25">
        <v>231.55500000000001</v>
      </c>
      <c r="K1161" s="25" t="str">
        <f>VLOOKUP(C1161,Table5[#All],8,0)</f>
        <v>Platinum</v>
      </c>
      <c r="L1161" s="13" t="str">
        <f>VLOOKUP(C1161,Table5[#All],4,0)</f>
        <v>Female</v>
      </c>
      <c r="M1161" s="12" t="str">
        <f>VLOOKUP(D1161,Table2[#All],2,0)</f>
        <v>Gaming Mouse Pad XL</v>
      </c>
      <c r="N1161" s="12" t="str">
        <f>VLOOKUP(D1161,Table2[#All],3)</f>
        <v>Electronics</v>
      </c>
      <c r="O1161" s="12" t="str">
        <f>VLOOKUP(D1161,Table2[#All],4,0)</f>
        <v>Accessories</v>
      </c>
      <c r="P1161" s="12" t="str">
        <f>VLOOKUP(D1161,Table2[#All],5,0)</f>
        <v>Sharp, Taylor and Rodriguez</v>
      </c>
      <c r="Q1161" s="12" t="str">
        <f>VLOOKUP(E1161,Table6[#All],2,0)</f>
        <v>Frederick-Wright</v>
      </c>
      <c r="R1161" s="12" t="str">
        <f>VLOOKUP(E1161,Table6[#All],5,0)</f>
        <v>Flagship</v>
      </c>
      <c r="S1161" s="12" t="str">
        <f>VLOOKUP(E1161,Table6[#All],3,0)</f>
        <v>West</v>
      </c>
      <c r="T1161" s="12" t="str">
        <f>VLOOKUP(E1161,Table6[#All],4,0)</f>
        <v>New Jimmymouth</v>
      </c>
    </row>
    <row r="1162" spans="1:20" x14ac:dyDescent="0.3">
      <c r="A1162" s="11" t="s">
        <v>3120</v>
      </c>
      <c r="B1162" s="12">
        <v>45367</v>
      </c>
      <c r="C1162" s="12" t="s">
        <v>1153</v>
      </c>
      <c r="D1162" s="12" t="s">
        <v>1660</v>
      </c>
      <c r="E1162" s="12" t="s">
        <v>1920</v>
      </c>
      <c r="F1162" s="12" t="s">
        <v>1954</v>
      </c>
      <c r="G1162" s="17">
        <v>2</v>
      </c>
      <c r="H1162" s="20">
        <v>723.75</v>
      </c>
      <c r="I1162" s="23">
        <v>0.03</v>
      </c>
      <c r="J1162" s="25">
        <v>1404.075</v>
      </c>
      <c r="K1162" s="25" t="str">
        <f>VLOOKUP(C1162,Table5[#All],8,0)</f>
        <v>Platinum</v>
      </c>
      <c r="L1162" s="13" t="str">
        <f>VLOOKUP(C1162,Table5[#All],4,0)</f>
        <v>Female</v>
      </c>
      <c r="M1162" s="12" t="str">
        <f>VLOOKUP(D1162,Table2[#All],2,0)</f>
        <v>Stainless Steel Cutlery Set</v>
      </c>
      <c r="N1162" s="12" t="str">
        <f>VLOOKUP(D1162,Table2[#All],3)</f>
        <v>Home</v>
      </c>
      <c r="O1162" s="12" t="str">
        <f>VLOOKUP(D1162,Table2[#All],4,0)</f>
        <v>Kitchen</v>
      </c>
      <c r="P1162" s="12" t="str">
        <f>VLOOKUP(D1162,Table2[#All],5,0)</f>
        <v>Stevens, Fernandez and Martin</v>
      </c>
      <c r="Q1162" s="12" t="str">
        <f>VLOOKUP(E1162,Table6[#All],2,0)</f>
        <v>Aguirre-Keller</v>
      </c>
      <c r="R1162" s="12" t="str">
        <f>VLOOKUP(E1162,Table6[#All],5,0)</f>
        <v>Online</v>
      </c>
      <c r="S1162" s="12" t="str">
        <f>VLOOKUP(E1162,Table6[#All],3,0)</f>
        <v>South</v>
      </c>
      <c r="T1162" s="12" t="str">
        <f>VLOOKUP(E1162,Table6[#All],4,0)</f>
        <v>Lake Michael</v>
      </c>
    </row>
    <row r="1163" spans="1:20" x14ac:dyDescent="0.3">
      <c r="A1163" s="11" t="s">
        <v>3121</v>
      </c>
      <c r="B1163" s="12">
        <v>45832</v>
      </c>
      <c r="C1163" s="12" t="s">
        <v>903</v>
      </c>
      <c r="D1163" s="12" t="s">
        <v>1624</v>
      </c>
      <c r="E1163" s="12" t="s">
        <v>1941</v>
      </c>
      <c r="F1163" s="12" t="s">
        <v>1952</v>
      </c>
      <c r="G1163" s="17">
        <v>4</v>
      </c>
      <c r="H1163" s="20">
        <v>58.92</v>
      </c>
      <c r="I1163" s="23">
        <v>0.18</v>
      </c>
      <c r="J1163" s="25">
        <v>193.2576</v>
      </c>
      <c r="K1163" s="25" t="str">
        <f>VLOOKUP(C1163,Table5[#All],8,0)</f>
        <v>Platinum</v>
      </c>
      <c r="L1163" s="13" t="str">
        <f>VLOOKUP(C1163,Table5[#All],4,0)</f>
        <v>Male</v>
      </c>
      <c r="M1163" s="12" t="str">
        <f>VLOOKUP(D1163,Table2[#All],2,0)</f>
        <v>Knee Support Brace</v>
      </c>
      <c r="N1163" s="12" t="str">
        <f>VLOOKUP(D1163,Table2[#All],3)</f>
        <v>Sports</v>
      </c>
      <c r="O1163" s="12" t="str">
        <f>VLOOKUP(D1163,Table2[#All],4,0)</f>
        <v>Equipment</v>
      </c>
      <c r="P1163" s="12" t="str">
        <f>VLOOKUP(D1163,Table2[#All],5,0)</f>
        <v>May-Reese</v>
      </c>
      <c r="Q1163" s="12" t="str">
        <f>VLOOKUP(E1163,Table6[#All],2,0)</f>
        <v>Mann-Austin</v>
      </c>
      <c r="R1163" s="12" t="str">
        <f>VLOOKUP(E1163,Table6[#All],5,0)</f>
        <v>Online</v>
      </c>
      <c r="S1163" s="12" t="str">
        <f>VLOOKUP(E1163,Table6[#All],3,0)</f>
        <v>East</v>
      </c>
      <c r="T1163" s="12" t="str">
        <f>VLOOKUP(E1163,Table6[#All],4,0)</f>
        <v>Vasquezborough</v>
      </c>
    </row>
    <row r="1164" spans="1:20" x14ac:dyDescent="0.3">
      <c r="A1164" s="11" t="s">
        <v>3122</v>
      </c>
      <c r="B1164" s="12">
        <v>45438</v>
      </c>
      <c r="C1164" s="12" t="s">
        <v>626</v>
      </c>
      <c r="D1164" s="12" t="s">
        <v>1789</v>
      </c>
      <c r="E1164" s="12" t="s">
        <v>1917</v>
      </c>
      <c r="F1164" s="12" t="s">
        <v>1952</v>
      </c>
      <c r="G1164" s="17">
        <v>2</v>
      </c>
      <c r="H1164" s="20">
        <v>913.08</v>
      </c>
      <c r="I1164" s="23">
        <v>0.26</v>
      </c>
      <c r="J1164" s="25">
        <v>1351.3584000000001</v>
      </c>
      <c r="K1164" s="25" t="str">
        <f>VLOOKUP(C1164,Table5[#All],8,0)</f>
        <v>Silver</v>
      </c>
      <c r="L1164" s="13" t="str">
        <f>VLOOKUP(C1164,Table5[#All],4,0)</f>
        <v>Male</v>
      </c>
      <c r="M1164" s="12" t="str">
        <f>VLOOKUP(D1164,Table2[#All],2,0)</f>
        <v>Hair Repair Oil Treatment</v>
      </c>
      <c r="N1164" s="12" t="str">
        <f>VLOOKUP(D1164,Table2[#All],3)</f>
        <v>Beauty</v>
      </c>
      <c r="O1164" s="12" t="str">
        <f>VLOOKUP(D1164,Table2[#All],4,0)</f>
        <v>Haircare</v>
      </c>
      <c r="P1164" s="12" t="str">
        <f>VLOOKUP(D1164,Table2[#All],5,0)</f>
        <v>Hopkins Ltd</v>
      </c>
      <c r="Q1164" s="12" t="str">
        <f>VLOOKUP(E1164,Table6[#All],2,0)</f>
        <v>Hill, Wagner and Ballard</v>
      </c>
      <c r="R1164" s="12" t="str">
        <f>VLOOKUP(E1164,Table6[#All],5,0)</f>
        <v>Online</v>
      </c>
      <c r="S1164" s="12" t="str">
        <f>VLOOKUP(E1164,Table6[#All],3,0)</f>
        <v>East</v>
      </c>
      <c r="T1164" s="12" t="str">
        <f>VLOOKUP(E1164,Table6[#All],4,0)</f>
        <v>East Davidville</v>
      </c>
    </row>
    <row r="1165" spans="1:20" x14ac:dyDescent="0.3">
      <c r="A1165" s="11" t="s">
        <v>3123</v>
      </c>
      <c r="B1165" s="12">
        <v>45691</v>
      </c>
      <c r="C1165" s="12" t="s">
        <v>786</v>
      </c>
      <c r="D1165" s="12" t="s">
        <v>1819</v>
      </c>
      <c r="E1165" s="12" t="s">
        <v>1885</v>
      </c>
      <c r="F1165" s="12" t="s">
        <v>1954</v>
      </c>
      <c r="G1165" s="17">
        <v>1</v>
      </c>
      <c r="H1165" s="20">
        <v>791.83</v>
      </c>
      <c r="I1165" s="23">
        <v>0.28000000000000003</v>
      </c>
      <c r="J1165" s="25">
        <v>570.11760000000004</v>
      </c>
      <c r="K1165" s="25" t="str">
        <f>VLOOKUP(C1165,Table5[#All],8,0)</f>
        <v>Silver</v>
      </c>
      <c r="L1165" s="13" t="str">
        <f>VLOOKUP(C1165,Table5[#All],4,0)</f>
        <v>Female</v>
      </c>
      <c r="M1165" s="12" t="str">
        <f>VLOOKUP(D1165,Table2[#All],2,0)</f>
        <v>Badminton Racket Set</v>
      </c>
      <c r="N1165" s="12" t="str">
        <f>VLOOKUP(D1165,Table2[#All],3)</f>
        <v>Sports</v>
      </c>
      <c r="O1165" s="12" t="str">
        <f>VLOOKUP(D1165,Table2[#All],4,0)</f>
        <v>Equipment</v>
      </c>
      <c r="P1165" s="12" t="str">
        <f>VLOOKUP(D1165,Table2[#All],5,0)</f>
        <v>Robinson-Brown</v>
      </c>
      <c r="Q1165" s="12" t="str">
        <f>VLOOKUP(E1165,Table6[#All],2,0)</f>
        <v>Martinez, Adkins and Johnson</v>
      </c>
      <c r="R1165" s="12" t="str">
        <f>VLOOKUP(E1165,Table6[#All],5,0)</f>
        <v>Flagship</v>
      </c>
      <c r="S1165" s="12" t="str">
        <f>VLOOKUP(E1165,Table6[#All],3,0)</f>
        <v>North</v>
      </c>
      <c r="T1165" s="12" t="str">
        <f>VLOOKUP(E1165,Table6[#All],4,0)</f>
        <v>Danielmouth</v>
      </c>
    </row>
    <row r="1166" spans="1:20" x14ac:dyDescent="0.3">
      <c r="A1166" s="11" t="s">
        <v>3124</v>
      </c>
      <c r="B1166" s="12">
        <v>45506</v>
      </c>
      <c r="C1166" s="12" t="s">
        <v>1462</v>
      </c>
      <c r="D1166" s="12" t="s">
        <v>2054</v>
      </c>
      <c r="E1166" s="12" t="s">
        <v>1929</v>
      </c>
      <c r="F1166" s="12" t="s">
        <v>1957</v>
      </c>
      <c r="G1166" s="17">
        <v>1</v>
      </c>
      <c r="H1166" s="20">
        <v>74.290000000000006</v>
      </c>
      <c r="I1166" s="23">
        <v>0.3</v>
      </c>
      <c r="J1166" s="25">
        <v>52.003</v>
      </c>
      <c r="K1166" s="25" t="str">
        <f>VLOOKUP(C1166,Table5[#All],8,0)</f>
        <v>Platinum</v>
      </c>
      <c r="L1166" s="13" t="str">
        <f>VLOOKUP(C1166,Table5[#All],4,0)</f>
        <v>Male</v>
      </c>
      <c r="M1166" s="12" t="str">
        <f>VLOOKUP(D1166,Table2[#All],2,0)</f>
        <v>Men's Running Jacket</v>
      </c>
      <c r="N1166" s="12" t="str">
        <f>VLOOKUP(D1166,Table2[#All],3)</f>
        <v>Home</v>
      </c>
      <c r="O1166" s="12" t="str">
        <f>VLOOKUP(D1166,Table2[#All],4,0)</f>
        <v>Outerwear</v>
      </c>
      <c r="P1166" s="12" t="str">
        <f>VLOOKUP(D1166,Table2[#All],5,0)</f>
        <v>Pineda Ltd</v>
      </c>
      <c r="Q1166" s="12" t="str">
        <f>VLOOKUP(E1166,Table6[#All],2,0)</f>
        <v>Shelton PLC</v>
      </c>
      <c r="R1166" s="12" t="str">
        <f>VLOOKUP(E1166,Table6[#All],5,0)</f>
        <v>Flagship</v>
      </c>
      <c r="S1166" s="12" t="str">
        <f>VLOOKUP(E1166,Table6[#All],3,0)</f>
        <v>North</v>
      </c>
      <c r="T1166" s="12" t="str">
        <f>VLOOKUP(E1166,Table6[#All],4,0)</f>
        <v>East Jenniferstad</v>
      </c>
    </row>
    <row r="1167" spans="1:20" x14ac:dyDescent="0.3">
      <c r="A1167" s="11" t="s">
        <v>3125</v>
      </c>
      <c r="B1167" s="12">
        <v>45251</v>
      </c>
      <c r="C1167" s="12" t="s">
        <v>789</v>
      </c>
      <c r="D1167" s="12" t="s">
        <v>1676</v>
      </c>
      <c r="E1167" s="12" t="s">
        <v>1880</v>
      </c>
      <c r="F1167" s="12" t="s">
        <v>1954</v>
      </c>
      <c r="G1167" s="17">
        <v>2</v>
      </c>
      <c r="H1167" s="20">
        <v>961.68</v>
      </c>
      <c r="I1167" s="23">
        <v>0.27</v>
      </c>
      <c r="J1167" s="25">
        <v>1404.0527999999999</v>
      </c>
      <c r="K1167" s="25" t="str">
        <f>VLOOKUP(C1167,Table5[#All],8,0)</f>
        <v>Gold</v>
      </c>
      <c r="L1167" s="13" t="str">
        <f>VLOOKUP(C1167,Table5[#All],4,0)</f>
        <v>Female</v>
      </c>
      <c r="M1167" s="12" t="str">
        <f>VLOOKUP(D1167,Table2[#All],2,0)</f>
        <v>Bedroom Table Lamp</v>
      </c>
      <c r="N1167" s="12" t="str">
        <f>VLOOKUP(D1167,Table2[#All],3)</f>
        <v>Home</v>
      </c>
      <c r="O1167" s="12" t="str">
        <f>VLOOKUP(D1167,Table2[#All],4,0)</f>
        <v>Lighting</v>
      </c>
      <c r="P1167" s="12" t="str">
        <f>VLOOKUP(D1167,Table2[#All],5,0)</f>
        <v>Jones LLC</v>
      </c>
      <c r="Q1167" s="12" t="str">
        <f>VLOOKUP(E1167,Table6[#All],2,0)</f>
        <v>Rivera-Warner</v>
      </c>
      <c r="R1167" s="12" t="str">
        <f>VLOOKUP(E1167,Table6[#All],5,0)</f>
        <v>Flagship</v>
      </c>
      <c r="S1167" s="12" t="str">
        <f>VLOOKUP(E1167,Table6[#All],3,0)</f>
        <v>East</v>
      </c>
      <c r="T1167" s="12" t="str">
        <f>VLOOKUP(E1167,Table6[#All],4,0)</f>
        <v>Washingtonfurt</v>
      </c>
    </row>
    <row r="1168" spans="1:20" x14ac:dyDescent="0.3">
      <c r="A1168" s="11" t="s">
        <v>3126</v>
      </c>
      <c r="B1168" s="12">
        <v>45722</v>
      </c>
      <c r="C1168" s="12" t="s">
        <v>1526</v>
      </c>
      <c r="D1168" s="12" t="s">
        <v>1624</v>
      </c>
      <c r="E1168" s="12" t="s">
        <v>1927</v>
      </c>
      <c r="F1168" s="12" t="s">
        <v>1954</v>
      </c>
      <c r="G1168" s="17">
        <v>1</v>
      </c>
      <c r="H1168" s="20">
        <v>90.72</v>
      </c>
      <c r="I1168" s="23">
        <v>0.1</v>
      </c>
      <c r="J1168" s="25">
        <v>81.647999999999996</v>
      </c>
      <c r="K1168" s="25" t="str">
        <f>VLOOKUP(C1168,Table5[#All],8,0)</f>
        <v>Gold</v>
      </c>
      <c r="L1168" s="13" t="str">
        <f>VLOOKUP(C1168,Table5[#All],4,0)</f>
        <v>Male</v>
      </c>
      <c r="M1168" s="12" t="str">
        <f>VLOOKUP(D1168,Table2[#All],2,0)</f>
        <v>Knee Support Brace</v>
      </c>
      <c r="N1168" s="12" t="str">
        <f>VLOOKUP(D1168,Table2[#All],3)</f>
        <v>Sports</v>
      </c>
      <c r="O1168" s="12" t="str">
        <f>VLOOKUP(D1168,Table2[#All],4,0)</f>
        <v>Equipment</v>
      </c>
      <c r="P1168" s="12" t="str">
        <f>VLOOKUP(D1168,Table2[#All],5,0)</f>
        <v>May-Reese</v>
      </c>
      <c r="Q1168" s="12" t="str">
        <f>VLOOKUP(E1168,Table6[#All],2,0)</f>
        <v>Mcdonald Inc</v>
      </c>
      <c r="R1168" s="12" t="str">
        <f>VLOOKUP(E1168,Table6[#All],5,0)</f>
        <v>Outlet</v>
      </c>
      <c r="S1168" s="12" t="str">
        <f>VLOOKUP(E1168,Table6[#All],3,0)</f>
        <v>South</v>
      </c>
      <c r="T1168" s="12" t="str">
        <f>VLOOKUP(E1168,Table6[#All],4,0)</f>
        <v>Christopherland</v>
      </c>
    </row>
    <row r="1169" spans="1:20" x14ac:dyDescent="0.3">
      <c r="A1169" s="11" t="s">
        <v>3127</v>
      </c>
      <c r="B1169" s="12">
        <v>45689</v>
      </c>
      <c r="C1169" s="12" t="s">
        <v>228</v>
      </c>
      <c r="D1169" s="12" t="s">
        <v>1749</v>
      </c>
      <c r="E1169" s="12" t="s">
        <v>1907</v>
      </c>
      <c r="F1169" s="12" t="s">
        <v>1954</v>
      </c>
      <c r="G1169" s="17">
        <v>1</v>
      </c>
      <c r="H1169" s="20">
        <v>458.69</v>
      </c>
      <c r="I1169" s="23">
        <v>0.16</v>
      </c>
      <c r="J1169" s="25">
        <v>385.2996</v>
      </c>
      <c r="K1169" s="25" t="str">
        <f>VLOOKUP(C1169,Table5[#All],8,0)</f>
        <v>Silver</v>
      </c>
      <c r="L1169" s="13" t="str">
        <f>VLOOKUP(C1169,Table5[#All],4,0)</f>
        <v>Female</v>
      </c>
      <c r="M1169" s="12" t="str">
        <f>VLOOKUP(D1169,Table2[#All],2,0)</f>
        <v>Womens Cotton Scarf</v>
      </c>
      <c r="N1169" s="12" t="str">
        <f>VLOOKUP(D1169,Table2[#All],3)</f>
        <v>Clothing</v>
      </c>
      <c r="O1169" s="12" t="str">
        <f>VLOOKUP(D1169,Table2[#All],4,0)</f>
        <v>Accessories</v>
      </c>
      <c r="P1169" s="12" t="str">
        <f>VLOOKUP(D1169,Table2[#All],5,0)</f>
        <v>Shepherd-Gould</v>
      </c>
      <c r="Q1169" s="12" t="str">
        <f>VLOOKUP(E1169,Table6[#All],2,0)</f>
        <v>Martinez-Mullins</v>
      </c>
      <c r="R1169" s="12" t="str">
        <f>VLOOKUP(E1169,Table6[#All],5,0)</f>
        <v>Online</v>
      </c>
      <c r="S1169" s="12" t="str">
        <f>VLOOKUP(E1169,Table6[#All],3,0)</f>
        <v>South</v>
      </c>
      <c r="T1169" s="12" t="str">
        <f>VLOOKUP(E1169,Table6[#All],4,0)</f>
        <v>Williamsfurt</v>
      </c>
    </row>
    <row r="1170" spans="1:20" x14ac:dyDescent="0.3">
      <c r="A1170" s="11" t="s">
        <v>3128</v>
      </c>
      <c r="B1170" s="12">
        <v>45346</v>
      </c>
      <c r="C1170" s="12" t="s">
        <v>753</v>
      </c>
      <c r="D1170" s="12" t="s">
        <v>1673</v>
      </c>
      <c r="E1170" s="12" t="s">
        <v>1907</v>
      </c>
      <c r="F1170" s="12" t="s">
        <v>1954</v>
      </c>
      <c r="G1170" s="17">
        <v>1</v>
      </c>
      <c r="H1170" s="20">
        <v>168.29</v>
      </c>
      <c r="I1170" s="23">
        <v>0.05</v>
      </c>
      <c r="J1170" s="25">
        <v>159.87549999999999</v>
      </c>
      <c r="K1170" s="25" t="str">
        <f>VLOOKUP(C1170,Table5[#All],8,0)</f>
        <v>Bronze</v>
      </c>
      <c r="L1170" s="13" t="str">
        <f>VLOOKUP(C1170,Table5[#All],4,0)</f>
        <v>Female</v>
      </c>
      <c r="M1170" s="12" t="str">
        <f>VLOOKUP(D1170,Table2[#All],2,0)</f>
        <v>Gaming Mechanical Keyboard</v>
      </c>
      <c r="N1170" s="12" t="str">
        <f>VLOOKUP(D1170,Table2[#All],3)</f>
        <v>Electronics</v>
      </c>
      <c r="O1170" s="12" t="str">
        <f>VLOOKUP(D1170,Table2[#All],4,0)</f>
        <v>Computer</v>
      </c>
      <c r="P1170" s="12" t="str">
        <f>VLOOKUP(D1170,Table2[#All],5,0)</f>
        <v>Lucero LLC</v>
      </c>
      <c r="Q1170" s="12" t="str">
        <f>VLOOKUP(E1170,Table6[#All],2,0)</f>
        <v>Martinez-Mullins</v>
      </c>
      <c r="R1170" s="12" t="str">
        <f>VLOOKUP(E1170,Table6[#All],5,0)</f>
        <v>Online</v>
      </c>
      <c r="S1170" s="12" t="str">
        <f>VLOOKUP(E1170,Table6[#All],3,0)</f>
        <v>South</v>
      </c>
      <c r="T1170" s="12" t="str">
        <f>VLOOKUP(E1170,Table6[#All],4,0)</f>
        <v>Williamsfurt</v>
      </c>
    </row>
    <row r="1171" spans="1:20" x14ac:dyDescent="0.3">
      <c r="A1171" s="11" t="s">
        <v>3129</v>
      </c>
      <c r="B1171" s="12">
        <v>45549</v>
      </c>
      <c r="C1171" s="12" t="s">
        <v>694</v>
      </c>
      <c r="D1171" s="12" t="s">
        <v>1618</v>
      </c>
      <c r="E1171" s="12" t="s">
        <v>1935</v>
      </c>
      <c r="F1171" s="12" t="s">
        <v>1954</v>
      </c>
      <c r="G1171" s="17">
        <v>1</v>
      </c>
      <c r="H1171" s="20">
        <v>391.77</v>
      </c>
      <c r="I1171" s="23">
        <v>0.1</v>
      </c>
      <c r="J1171" s="25">
        <v>352.59300000000002</v>
      </c>
      <c r="K1171" s="25" t="str">
        <f>VLOOKUP(C1171,Table5[#All],8,0)</f>
        <v>Silver</v>
      </c>
      <c r="L1171" s="13" t="str">
        <f>VLOOKUP(C1171,Table5[#All],4,0)</f>
        <v>Female</v>
      </c>
      <c r="M1171" s="12" t="str">
        <f>VLOOKUP(D1171,Table2[#All],2,0)</f>
        <v>Soccer Training Cone Set</v>
      </c>
      <c r="N1171" s="12" t="str">
        <f>VLOOKUP(D1171,Table2[#All],3)</f>
        <v>Sports</v>
      </c>
      <c r="O1171" s="12" t="str">
        <f>VLOOKUP(D1171,Table2[#All],4,0)</f>
        <v>Accessories</v>
      </c>
      <c r="P1171" s="12" t="str">
        <f>VLOOKUP(D1171,Table2[#All],5,0)</f>
        <v>Ford, Murphy and Wilson</v>
      </c>
      <c r="Q1171" s="12" t="str">
        <f>VLOOKUP(E1171,Table6[#All],2,0)</f>
        <v>Holloway Ltd</v>
      </c>
      <c r="R1171" s="12" t="str">
        <f>VLOOKUP(E1171,Table6[#All],5,0)</f>
        <v>Flagship</v>
      </c>
      <c r="S1171" s="12" t="str">
        <f>VLOOKUP(E1171,Table6[#All],3,0)</f>
        <v>North</v>
      </c>
      <c r="T1171" s="12" t="str">
        <f>VLOOKUP(E1171,Table6[#All],4,0)</f>
        <v>Bensonhaven</v>
      </c>
    </row>
    <row r="1172" spans="1:20" x14ac:dyDescent="0.3">
      <c r="A1172" s="11" t="s">
        <v>3130</v>
      </c>
      <c r="B1172" s="12">
        <v>45900</v>
      </c>
      <c r="C1172" s="12" t="s">
        <v>1087</v>
      </c>
      <c r="D1172" s="12" t="s">
        <v>1600</v>
      </c>
      <c r="E1172" s="12" t="s">
        <v>1927</v>
      </c>
      <c r="F1172" s="12" t="s">
        <v>1957</v>
      </c>
      <c r="G1172" s="17">
        <v>1</v>
      </c>
      <c r="H1172" s="20">
        <v>424.83</v>
      </c>
      <c r="I1172" s="23">
        <v>0.05</v>
      </c>
      <c r="J1172" s="25">
        <v>403.58850000000001</v>
      </c>
      <c r="K1172" s="25" t="str">
        <f>VLOOKUP(C1172,Table5[#All],8,0)</f>
        <v>Bronze</v>
      </c>
      <c r="L1172" s="13" t="str">
        <f>VLOOKUP(C1172,Table5[#All],4,0)</f>
        <v>Male</v>
      </c>
      <c r="M1172" s="12" t="str">
        <f>VLOOKUP(D1172,Table2[#All],2,0)</f>
        <v>Hair Strengthening Shampoo</v>
      </c>
      <c r="N1172" s="12" t="str">
        <f>VLOOKUP(D1172,Table2[#All],3)</f>
        <v>Beauty</v>
      </c>
      <c r="O1172" s="12" t="str">
        <f>VLOOKUP(D1172,Table2[#All],4,0)</f>
        <v>Haircare</v>
      </c>
      <c r="P1172" s="12" t="str">
        <f>VLOOKUP(D1172,Table2[#All],5,0)</f>
        <v>Rice LLC</v>
      </c>
      <c r="Q1172" s="12" t="str">
        <f>VLOOKUP(E1172,Table6[#All],2,0)</f>
        <v>Mcdonald Inc</v>
      </c>
      <c r="R1172" s="12" t="str">
        <f>VLOOKUP(E1172,Table6[#All],5,0)</f>
        <v>Outlet</v>
      </c>
      <c r="S1172" s="12" t="str">
        <f>VLOOKUP(E1172,Table6[#All],3,0)</f>
        <v>South</v>
      </c>
      <c r="T1172" s="12" t="str">
        <f>VLOOKUP(E1172,Table6[#All],4,0)</f>
        <v>Christopherland</v>
      </c>
    </row>
    <row r="1173" spans="1:20" x14ac:dyDescent="0.3">
      <c r="A1173" s="11" t="s">
        <v>3131</v>
      </c>
      <c r="B1173" s="12">
        <v>45308</v>
      </c>
      <c r="C1173" s="12" t="s">
        <v>206</v>
      </c>
      <c r="D1173" s="12" t="s">
        <v>1597</v>
      </c>
      <c r="E1173" s="12" t="s">
        <v>1894</v>
      </c>
      <c r="F1173" s="12" t="s">
        <v>1952</v>
      </c>
      <c r="G1173" s="17">
        <v>1</v>
      </c>
      <c r="H1173" s="20">
        <v>499.46</v>
      </c>
      <c r="I1173" s="23">
        <v>0.1</v>
      </c>
      <c r="J1173" s="25">
        <v>449.51400000000001</v>
      </c>
      <c r="K1173" s="25" t="str">
        <f>VLOOKUP(C1173,Table5[#All],8,0)</f>
        <v>Gold</v>
      </c>
      <c r="L1173" s="13" t="str">
        <f>VLOOKUP(C1173,Table5[#All],4,0)</f>
        <v>Female</v>
      </c>
      <c r="M1173" s="12" t="str">
        <f>VLOOKUP(D1173,Table2[#All],2,0)</f>
        <v>HD Smart TV Stick</v>
      </c>
      <c r="N1173" s="12" t="str">
        <f>VLOOKUP(D1173,Table2[#All],3)</f>
        <v>Electronics</v>
      </c>
      <c r="O1173" s="12" t="str">
        <f>VLOOKUP(D1173,Table2[#All],4,0)</f>
        <v>Accessories</v>
      </c>
      <c r="P1173" s="12" t="str">
        <f>VLOOKUP(D1173,Table2[#All],5,0)</f>
        <v>Gibson, Hobbs and Weaver</v>
      </c>
      <c r="Q1173" s="12" t="str">
        <f>VLOOKUP(E1173,Table6[#All],2,0)</f>
        <v>Johnson-Wright</v>
      </c>
      <c r="R1173" s="12" t="str">
        <f>VLOOKUP(E1173,Table6[#All],5,0)</f>
        <v>Outlet</v>
      </c>
      <c r="S1173" s="12" t="str">
        <f>VLOOKUP(E1173,Table6[#All],3,0)</f>
        <v>North</v>
      </c>
      <c r="T1173" s="12" t="str">
        <f>VLOOKUP(E1173,Table6[#All],4,0)</f>
        <v>Hoodberg</v>
      </c>
    </row>
    <row r="1174" spans="1:20" x14ac:dyDescent="0.3">
      <c r="A1174" s="11" t="s">
        <v>3132</v>
      </c>
      <c r="B1174" s="12">
        <v>45336</v>
      </c>
      <c r="C1174" s="12" t="s">
        <v>88</v>
      </c>
      <c r="D1174" s="12" t="s">
        <v>1873</v>
      </c>
      <c r="E1174" s="12" t="s">
        <v>1885</v>
      </c>
      <c r="F1174" s="12" t="s">
        <v>1954</v>
      </c>
      <c r="G1174" s="17">
        <v>2</v>
      </c>
      <c r="H1174" s="20">
        <v>698.34</v>
      </c>
      <c r="I1174" s="23">
        <v>0.15</v>
      </c>
      <c r="J1174" s="25">
        <v>1187.1780000000001</v>
      </c>
      <c r="K1174" s="25" t="str">
        <f>VLOOKUP(C1174,Table5[#All],8,0)</f>
        <v>Platinum</v>
      </c>
      <c r="L1174" s="13" t="str">
        <f>VLOOKUP(C1174,Table5[#All],4,0)</f>
        <v>Female</v>
      </c>
      <c r="M1174" s="12" t="str">
        <f>VLOOKUP(D1174,Table2[#All],2,0)</f>
        <v>Stainless Steel Cookware Set</v>
      </c>
      <c r="N1174" s="12" t="str">
        <f>VLOOKUP(D1174,Table2[#All],3)</f>
        <v>Home</v>
      </c>
      <c r="O1174" s="12" t="str">
        <f>VLOOKUP(D1174,Table2[#All],4,0)</f>
        <v>Kitchen</v>
      </c>
      <c r="P1174" s="12" t="str">
        <f>VLOOKUP(D1174,Table2[#All],5,0)</f>
        <v>Campbell Ltd</v>
      </c>
      <c r="Q1174" s="12" t="str">
        <f>VLOOKUP(E1174,Table6[#All],2,0)</f>
        <v>Martinez, Adkins and Johnson</v>
      </c>
      <c r="R1174" s="12" t="str">
        <f>VLOOKUP(E1174,Table6[#All],5,0)</f>
        <v>Flagship</v>
      </c>
      <c r="S1174" s="12" t="str">
        <f>VLOOKUP(E1174,Table6[#All],3,0)</f>
        <v>North</v>
      </c>
      <c r="T1174" s="12" t="str">
        <f>VLOOKUP(E1174,Table6[#All],4,0)</f>
        <v>Danielmouth</v>
      </c>
    </row>
    <row r="1175" spans="1:20" x14ac:dyDescent="0.3">
      <c r="A1175" s="11" t="s">
        <v>3133</v>
      </c>
      <c r="B1175" s="12">
        <v>45213</v>
      </c>
      <c r="C1175" s="12" t="s">
        <v>909</v>
      </c>
      <c r="D1175" s="12" t="s">
        <v>1743</v>
      </c>
      <c r="E1175" s="12" t="s">
        <v>1932</v>
      </c>
      <c r="F1175" s="12" t="s">
        <v>1954</v>
      </c>
      <c r="G1175" s="17">
        <v>2</v>
      </c>
      <c r="H1175" s="20">
        <v>805.08</v>
      </c>
      <c r="I1175" s="23">
        <v>0.27</v>
      </c>
      <c r="J1175" s="25">
        <v>1175.4168</v>
      </c>
      <c r="K1175" s="25" t="str">
        <f>VLOOKUP(C1175,Table5[#All],8,0)</f>
        <v>Silver</v>
      </c>
      <c r="L1175" s="13" t="str">
        <f>VLOOKUP(C1175,Table5[#All],4,0)</f>
        <v>Female</v>
      </c>
      <c r="M1175" s="12" t="str">
        <f>VLOOKUP(D1175,Table2[#All],2,0)</f>
        <v>Premium Blanket Throw</v>
      </c>
      <c r="N1175" s="12" t="str">
        <f>VLOOKUP(D1175,Table2[#All],3)</f>
        <v>Home</v>
      </c>
      <c r="O1175" s="12" t="str">
        <f>VLOOKUP(D1175,Table2[#All],4,0)</f>
        <v>Decor</v>
      </c>
      <c r="P1175" s="12" t="str">
        <f>VLOOKUP(D1175,Table2[#All],5,0)</f>
        <v>Hernandez, Kennedy and Porter</v>
      </c>
      <c r="Q1175" s="12" t="str">
        <f>VLOOKUP(E1175,Table6[#All],2,0)</f>
        <v>Frederick-Wright</v>
      </c>
      <c r="R1175" s="12" t="str">
        <f>VLOOKUP(E1175,Table6[#All],5,0)</f>
        <v>Flagship</v>
      </c>
      <c r="S1175" s="12" t="str">
        <f>VLOOKUP(E1175,Table6[#All],3,0)</f>
        <v>West</v>
      </c>
      <c r="T1175" s="12" t="str">
        <f>VLOOKUP(E1175,Table6[#All],4,0)</f>
        <v>New Jimmymouth</v>
      </c>
    </row>
    <row r="1176" spans="1:20" x14ac:dyDescent="0.3">
      <c r="A1176" s="11" t="s">
        <v>3134</v>
      </c>
      <c r="B1176" s="12">
        <v>45742</v>
      </c>
      <c r="C1176" s="12" t="s">
        <v>1447</v>
      </c>
      <c r="D1176" s="12" t="s">
        <v>1804</v>
      </c>
      <c r="E1176" s="12" t="s">
        <v>1889</v>
      </c>
      <c r="F1176" s="12" t="s">
        <v>1954</v>
      </c>
      <c r="G1176" s="17">
        <v>4</v>
      </c>
      <c r="H1176" s="20">
        <v>934.79</v>
      </c>
      <c r="I1176" s="23">
        <v>0.08</v>
      </c>
      <c r="J1176" s="25">
        <v>3440.0272</v>
      </c>
      <c r="K1176" s="25" t="str">
        <f>VLOOKUP(C1176,Table5[#All],8,0)</f>
        <v>Silver</v>
      </c>
      <c r="L1176" s="13" t="str">
        <f>VLOOKUP(C1176,Table5[#All],4,0)</f>
        <v>Male</v>
      </c>
      <c r="M1176" s="12" t="str">
        <f>VLOOKUP(D1176,Table2[#All],2,0)</f>
        <v>Wireless Mouse</v>
      </c>
      <c r="N1176" s="12" t="str">
        <f>VLOOKUP(D1176,Table2[#All],3)</f>
        <v>Electronics</v>
      </c>
      <c r="O1176" s="12" t="str">
        <f>VLOOKUP(D1176,Table2[#All],4,0)</f>
        <v>Computer</v>
      </c>
      <c r="P1176" s="12" t="str">
        <f>VLOOKUP(D1176,Table2[#All],5,0)</f>
        <v>Larson Ltd</v>
      </c>
      <c r="Q1176" s="12" t="str">
        <f>VLOOKUP(E1176,Table6[#All],2,0)</f>
        <v>Black-Horn</v>
      </c>
      <c r="R1176" s="12" t="str">
        <f>VLOOKUP(E1176,Table6[#All],5,0)</f>
        <v>Outlet</v>
      </c>
      <c r="S1176" s="12" t="str">
        <f>VLOOKUP(E1176,Table6[#All],3,0)</f>
        <v>South</v>
      </c>
      <c r="T1176" s="12" t="str">
        <f>VLOOKUP(E1176,Table6[#All],4,0)</f>
        <v>North Nancyview</v>
      </c>
    </row>
    <row r="1177" spans="1:20" x14ac:dyDescent="0.3">
      <c r="A1177" s="11" t="s">
        <v>3135</v>
      </c>
      <c r="B1177" s="12">
        <v>45932</v>
      </c>
      <c r="C1177" s="12" t="s">
        <v>88</v>
      </c>
      <c r="D1177" s="12" t="s">
        <v>1755</v>
      </c>
      <c r="E1177" s="12" t="s">
        <v>1885</v>
      </c>
      <c r="F1177" s="12" t="s">
        <v>1954</v>
      </c>
      <c r="G1177" s="17">
        <v>2</v>
      </c>
      <c r="H1177" s="20">
        <v>424.54</v>
      </c>
      <c r="I1177" s="23">
        <v>0.24</v>
      </c>
      <c r="J1177" s="25">
        <v>645.30080000000009</v>
      </c>
      <c r="K1177" s="25" t="str">
        <f>VLOOKUP(C1177,Table5[#All],8,0)</f>
        <v>Platinum</v>
      </c>
      <c r="L1177" s="13" t="str">
        <f>VLOOKUP(C1177,Table5[#All],4,0)</f>
        <v>Female</v>
      </c>
      <c r="M1177" s="12" t="str">
        <f>VLOOKUP(D1177,Table2[#All],2,0)</f>
        <v>Luxury Perfume Spray</v>
      </c>
      <c r="N1177" s="12" t="str">
        <f>VLOOKUP(D1177,Table2[#All],3)</f>
        <v>Beauty</v>
      </c>
      <c r="O1177" s="12" t="str">
        <f>VLOOKUP(D1177,Table2[#All],4,0)</f>
        <v>Fragrance</v>
      </c>
      <c r="P1177" s="12" t="str">
        <f>VLOOKUP(D1177,Table2[#All],5,0)</f>
        <v>Gibson, Green and Lopez</v>
      </c>
      <c r="Q1177" s="12" t="str">
        <f>VLOOKUP(E1177,Table6[#All],2,0)</f>
        <v>Martinez, Adkins and Johnson</v>
      </c>
      <c r="R1177" s="12" t="str">
        <f>VLOOKUP(E1177,Table6[#All],5,0)</f>
        <v>Flagship</v>
      </c>
      <c r="S1177" s="12" t="str">
        <f>VLOOKUP(E1177,Table6[#All],3,0)</f>
        <v>North</v>
      </c>
      <c r="T1177" s="12" t="str">
        <f>VLOOKUP(E1177,Table6[#All],4,0)</f>
        <v>Danielmouth</v>
      </c>
    </row>
    <row r="1178" spans="1:20" x14ac:dyDescent="0.3">
      <c r="A1178" s="11" t="s">
        <v>3136</v>
      </c>
      <c r="B1178" s="12">
        <v>45462</v>
      </c>
      <c r="C1178" s="12" t="s">
        <v>1039</v>
      </c>
      <c r="D1178" s="12" t="s">
        <v>1828</v>
      </c>
      <c r="E1178" s="12" t="s">
        <v>1935</v>
      </c>
      <c r="F1178" s="12" t="s">
        <v>1957</v>
      </c>
      <c r="G1178" s="17">
        <v>1</v>
      </c>
      <c r="H1178" s="20">
        <v>235.44</v>
      </c>
      <c r="I1178" s="23">
        <v>0.19</v>
      </c>
      <c r="J1178" s="25">
        <v>190.7064</v>
      </c>
      <c r="K1178" s="25" t="str">
        <f>VLOOKUP(C1178,Table5[#All],8,0)</f>
        <v>Bronze</v>
      </c>
      <c r="L1178" s="13" t="str">
        <f>VLOOKUP(C1178,Table5[#All],4,0)</f>
        <v>Female</v>
      </c>
      <c r="M1178" s="12" t="str">
        <f>VLOOKUP(D1178,Table2[#All],2,0)</f>
        <v>Wooden Bookshelf</v>
      </c>
      <c r="N1178" s="12" t="str">
        <f>VLOOKUP(D1178,Table2[#All],3)</f>
        <v>Home</v>
      </c>
      <c r="O1178" s="12" t="str">
        <f>VLOOKUP(D1178,Table2[#All],4,0)</f>
        <v>Furniture</v>
      </c>
      <c r="P1178" s="12" t="str">
        <f>VLOOKUP(D1178,Table2[#All],5,0)</f>
        <v>Collins-Stephenson</v>
      </c>
      <c r="Q1178" s="12" t="str">
        <f>VLOOKUP(E1178,Table6[#All],2,0)</f>
        <v>Holloway Ltd</v>
      </c>
      <c r="R1178" s="12" t="str">
        <f>VLOOKUP(E1178,Table6[#All],5,0)</f>
        <v>Flagship</v>
      </c>
      <c r="S1178" s="12" t="str">
        <f>VLOOKUP(E1178,Table6[#All],3,0)</f>
        <v>North</v>
      </c>
      <c r="T1178" s="12" t="str">
        <f>VLOOKUP(E1178,Table6[#All],4,0)</f>
        <v>Bensonhaven</v>
      </c>
    </row>
    <row r="1179" spans="1:20" x14ac:dyDescent="0.3">
      <c r="A1179" s="11" t="s">
        <v>3137</v>
      </c>
      <c r="B1179" s="12">
        <v>45568</v>
      </c>
      <c r="C1179" s="12" t="s">
        <v>873</v>
      </c>
      <c r="D1179" s="12" t="s">
        <v>1721</v>
      </c>
      <c r="E1179" s="12" t="s">
        <v>1925</v>
      </c>
      <c r="F1179" s="12" t="s">
        <v>1952</v>
      </c>
      <c r="G1179" s="17">
        <v>2</v>
      </c>
      <c r="H1179" s="20">
        <v>620.71</v>
      </c>
      <c r="I1179" s="23">
        <v>0.27</v>
      </c>
      <c r="J1179" s="25">
        <v>906.23660000000007</v>
      </c>
      <c r="K1179" s="25" t="str">
        <f>VLOOKUP(C1179,Table5[#All],8,0)</f>
        <v>Platinum</v>
      </c>
      <c r="L1179" s="13" t="str">
        <f>VLOOKUP(C1179,Table5[#All],4,0)</f>
        <v>Male</v>
      </c>
      <c r="M1179" s="12" t="str">
        <f>VLOOKUP(D1179,Table2[#All],2,0)</f>
        <v>Men's Roll-On Perfume</v>
      </c>
      <c r="N1179" s="12" t="str">
        <f>VLOOKUP(D1179,Table2[#All],3)</f>
        <v>Beauty</v>
      </c>
      <c r="O1179" s="12" t="str">
        <f>VLOOKUP(D1179,Table2[#All],4,0)</f>
        <v>Fragrance</v>
      </c>
      <c r="P1179" s="12" t="str">
        <f>VLOOKUP(D1179,Table2[#All],5,0)</f>
        <v>Sullivan and Sons</v>
      </c>
      <c r="Q1179" s="12" t="str">
        <f>VLOOKUP(E1179,Table6[#All],2,0)</f>
        <v>Gardner, Humphrey and Contreras</v>
      </c>
      <c r="R1179" s="12" t="str">
        <f>VLOOKUP(E1179,Table6[#All],5,0)</f>
        <v>Flagship</v>
      </c>
      <c r="S1179" s="12" t="str">
        <f>VLOOKUP(E1179,Table6[#All],3,0)</f>
        <v>East</v>
      </c>
      <c r="T1179" s="12" t="str">
        <f>VLOOKUP(E1179,Table6[#All],4,0)</f>
        <v>Johnsonville</v>
      </c>
    </row>
    <row r="1180" spans="1:20" x14ac:dyDescent="0.3">
      <c r="A1180" s="11" t="s">
        <v>3138</v>
      </c>
      <c r="B1180" s="12">
        <v>45397</v>
      </c>
      <c r="C1180" s="12" t="s">
        <v>406</v>
      </c>
      <c r="D1180" s="12" t="s">
        <v>1991</v>
      </c>
      <c r="E1180" s="12" t="s">
        <v>1920</v>
      </c>
      <c r="F1180" s="12" t="s">
        <v>1954</v>
      </c>
      <c r="G1180" s="17">
        <v>2</v>
      </c>
      <c r="H1180" s="20">
        <v>851.77</v>
      </c>
      <c r="I1180" s="23">
        <v>0.13</v>
      </c>
      <c r="J1180" s="25">
        <v>1482.0798</v>
      </c>
      <c r="K1180" s="25" t="str">
        <f>VLOOKUP(C1180,Table5[#All],8,0)</f>
        <v>Platinum</v>
      </c>
      <c r="L1180" s="13" t="str">
        <f>VLOOKUP(C1180,Table5[#All],4,0)</f>
        <v>Female</v>
      </c>
      <c r="M1180" s="12" t="str">
        <f>VLOOKUP(D1180,Table2[#All],2,0)</f>
        <v>Beard Grooming Kit</v>
      </c>
      <c r="N1180" s="12" t="str">
        <f>VLOOKUP(D1180,Table2[#All],3)</f>
        <v>Beauty</v>
      </c>
      <c r="O1180" s="12" t="str">
        <f>VLOOKUP(D1180,Table2[#All],4,0)</f>
        <v>Grooming</v>
      </c>
      <c r="P1180" s="12" t="str">
        <f>VLOOKUP(D1180,Table2[#All],5,0)</f>
        <v>Erickson-Green</v>
      </c>
      <c r="Q1180" s="12" t="str">
        <f>VLOOKUP(E1180,Table6[#All],2,0)</f>
        <v>Aguirre-Keller</v>
      </c>
      <c r="R1180" s="12" t="str">
        <f>VLOOKUP(E1180,Table6[#All],5,0)</f>
        <v>Online</v>
      </c>
      <c r="S1180" s="12" t="str">
        <f>VLOOKUP(E1180,Table6[#All],3,0)</f>
        <v>South</v>
      </c>
      <c r="T1180" s="12" t="str">
        <f>VLOOKUP(E1180,Table6[#All],4,0)</f>
        <v>Lake Michael</v>
      </c>
    </row>
    <row r="1181" spans="1:20" x14ac:dyDescent="0.3">
      <c r="A1181" s="11" t="s">
        <v>3139</v>
      </c>
      <c r="B1181" s="12">
        <v>45569</v>
      </c>
      <c r="C1181" s="12" t="s">
        <v>565</v>
      </c>
      <c r="D1181" s="12" t="s">
        <v>1708</v>
      </c>
      <c r="E1181" s="12" t="s">
        <v>1885</v>
      </c>
      <c r="F1181" s="12" t="s">
        <v>1952</v>
      </c>
      <c r="G1181" s="17">
        <v>3</v>
      </c>
      <c r="H1181" s="20">
        <v>876.01</v>
      </c>
      <c r="I1181" s="23">
        <v>0.2</v>
      </c>
      <c r="J1181" s="25">
        <v>2102.424</v>
      </c>
      <c r="K1181" s="25" t="str">
        <f>VLOOKUP(C1181,Table5[#All],8,0)</f>
        <v>Platinum</v>
      </c>
      <c r="L1181" s="13" t="str">
        <f>VLOOKUP(C1181,Table5[#All],4,0)</f>
        <v>Female</v>
      </c>
      <c r="M1181" s="12" t="str">
        <f>VLOOKUP(D1181,Table2[#All],2,0)</f>
        <v>High-Grip Football</v>
      </c>
      <c r="N1181" s="12" t="str">
        <f>VLOOKUP(D1181,Table2[#All],3)</f>
        <v>Sports</v>
      </c>
      <c r="O1181" s="12" t="str">
        <f>VLOOKUP(D1181,Table2[#All],4,0)</f>
        <v>Team Sports</v>
      </c>
      <c r="P1181" s="12" t="str">
        <f>VLOOKUP(D1181,Table2[#All],5,0)</f>
        <v>Bridges, Banks and Cummings</v>
      </c>
      <c r="Q1181" s="12" t="str">
        <f>VLOOKUP(E1181,Table6[#All],2,0)</f>
        <v>Martinez, Adkins and Johnson</v>
      </c>
      <c r="R1181" s="12" t="str">
        <f>VLOOKUP(E1181,Table6[#All],5,0)</f>
        <v>Flagship</v>
      </c>
      <c r="S1181" s="12" t="str">
        <f>VLOOKUP(E1181,Table6[#All],3,0)</f>
        <v>North</v>
      </c>
      <c r="T1181" s="12" t="str">
        <f>VLOOKUP(E1181,Table6[#All],4,0)</f>
        <v>Danielmouth</v>
      </c>
    </row>
    <row r="1182" spans="1:20" x14ac:dyDescent="0.3">
      <c r="A1182" s="11" t="s">
        <v>3140</v>
      </c>
      <c r="B1182" s="12">
        <v>45353</v>
      </c>
      <c r="C1182" s="12" t="s">
        <v>888</v>
      </c>
      <c r="D1182" s="12" t="s">
        <v>1651</v>
      </c>
      <c r="E1182" s="12" t="s">
        <v>1914</v>
      </c>
      <c r="F1182" s="12" t="s">
        <v>1957</v>
      </c>
      <c r="G1182" s="17">
        <v>2</v>
      </c>
      <c r="H1182" s="20">
        <v>717.21</v>
      </c>
      <c r="I1182" s="23">
        <v>0.15</v>
      </c>
      <c r="J1182" s="25">
        <v>1219.2570000000001</v>
      </c>
      <c r="K1182" s="25" t="str">
        <f>VLOOKUP(C1182,Table5[#All],8,0)</f>
        <v>Gold</v>
      </c>
      <c r="L1182" s="13" t="str">
        <f>VLOOKUP(C1182,Table5[#All],4,0)</f>
        <v>Male</v>
      </c>
      <c r="M1182" s="12" t="str">
        <f>VLOOKUP(D1182,Table2[#All],2,0)</f>
        <v>Decorative Floor Vase</v>
      </c>
      <c r="N1182" s="12" t="str">
        <f>VLOOKUP(D1182,Table2[#All],3)</f>
        <v>Home</v>
      </c>
      <c r="O1182" s="12" t="str">
        <f>VLOOKUP(D1182,Table2[#All],4,0)</f>
        <v>Decor</v>
      </c>
      <c r="P1182" s="12" t="str">
        <f>VLOOKUP(D1182,Table2[#All],5,0)</f>
        <v>Khan, Jones and Paul</v>
      </c>
      <c r="Q1182" s="12" t="str">
        <f>VLOOKUP(E1182,Table6[#All],2,0)</f>
        <v>Moore, Padilla and Butler</v>
      </c>
      <c r="R1182" s="12" t="str">
        <f>VLOOKUP(E1182,Table6[#All],5,0)</f>
        <v>Flagship</v>
      </c>
      <c r="S1182" s="12" t="str">
        <f>VLOOKUP(E1182,Table6[#All],3,0)</f>
        <v>South</v>
      </c>
      <c r="T1182" s="12" t="str">
        <f>VLOOKUP(E1182,Table6[#All],4,0)</f>
        <v>East Johnstad</v>
      </c>
    </row>
    <row r="1183" spans="1:20" x14ac:dyDescent="0.3">
      <c r="A1183" s="11" t="s">
        <v>3141</v>
      </c>
      <c r="B1183" s="12">
        <v>45343</v>
      </c>
      <c r="C1183" s="12" t="s">
        <v>215</v>
      </c>
      <c r="D1183" s="12" t="s">
        <v>1696</v>
      </c>
      <c r="E1183" s="12" t="s">
        <v>1910</v>
      </c>
      <c r="F1183" s="12" t="s">
        <v>1952</v>
      </c>
      <c r="G1183" s="17">
        <v>2</v>
      </c>
      <c r="H1183" s="20">
        <v>871.43</v>
      </c>
      <c r="I1183" s="23">
        <v>0.05</v>
      </c>
      <c r="J1183" s="25">
        <v>1655.7170000000001</v>
      </c>
      <c r="K1183" s="25" t="str">
        <f>VLOOKUP(C1183,Table5[#All],8,0)</f>
        <v>Gold</v>
      </c>
      <c r="L1183" s="13" t="str">
        <f>VLOOKUP(C1183,Table5[#All],4,0)</f>
        <v>Female</v>
      </c>
      <c r="M1183" s="12" t="str">
        <f>VLOOKUP(D1183,Table2[#All],2,0)</f>
        <v>Yoga Exercise Mat</v>
      </c>
      <c r="N1183" s="12" t="str">
        <f>VLOOKUP(D1183,Table2[#All],3)</f>
        <v>Sports</v>
      </c>
      <c r="O1183" s="12" t="str">
        <f>VLOOKUP(D1183,Table2[#All],4,0)</f>
        <v>Fitness</v>
      </c>
      <c r="P1183" s="12" t="str">
        <f>VLOOKUP(D1183,Table2[#All],5,0)</f>
        <v>Carroll, Long and Mendoza</v>
      </c>
      <c r="Q1183" s="12" t="str">
        <f>VLOOKUP(E1183,Table6[#All],2,0)</f>
        <v>Bean, Jones and Park</v>
      </c>
      <c r="R1183" s="12" t="str">
        <f>VLOOKUP(E1183,Table6[#All],5,0)</f>
        <v>Online</v>
      </c>
      <c r="S1183" s="12" t="str">
        <f>VLOOKUP(E1183,Table6[#All],3,0)</f>
        <v>West</v>
      </c>
      <c r="T1183" s="12" t="str">
        <f>VLOOKUP(E1183,Table6[#All],4,0)</f>
        <v>Thompsonborough</v>
      </c>
    </row>
    <row r="1184" spans="1:20" x14ac:dyDescent="0.3">
      <c r="A1184" s="11" t="s">
        <v>3142</v>
      </c>
      <c r="B1184" s="12">
        <v>45321</v>
      </c>
      <c r="C1184" s="12" t="s">
        <v>1411</v>
      </c>
      <c r="D1184" s="12" t="s">
        <v>1679</v>
      </c>
      <c r="E1184" s="12" t="s">
        <v>1907</v>
      </c>
      <c r="F1184" s="12" t="s">
        <v>1952</v>
      </c>
      <c r="G1184" s="17">
        <v>1</v>
      </c>
      <c r="H1184" s="20">
        <v>514.65</v>
      </c>
      <c r="I1184" s="23">
        <v>0.18</v>
      </c>
      <c r="J1184" s="25">
        <v>422.01299999999998</v>
      </c>
      <c r="K1184" s="25" t="str">
        <f>VLOOKUP(C1184,Table5[#All],8,0)</f>
        <v>Platinum</v>
      </c>
      <c r="L1184" s="13" t="str">
        <f>VLOOKUP(C1184,Table5[#All],4,0)</f>
        <v>Female</v>
      </c>
      <c r="M1184" s="12" t="str">
        <f>VLOOKUP(D1184,Table2[#All],2,0)</f>
        <v>Women's Summer Dress</v>
      </c>
      <c r="N1184" s="12" t="str">
        <f>VLOOKUP(D1184,Table2[#All],3)</f>
        <v>Clothing</v>
      </c>
      <c r="O1184" s="12" t="str">
        <f>VLOOKUP(D1184,Table2[#All],4,0)</f>
        <v>Tops</v>
      </c>
      <c r="P1184" s="12" t="str">
        <f>VLOOKUP(D1184,Table2[#All],5,0)</f>
        <v>Smith-Mills</v>
      </c>
      <c r="Q1184" s="12" t="str">
        <f>VLOOKUP(E1184,Table6[#All],2,0)</f>
        <v>Martinez-Mullins</v>
      </c>
      <c r="R1184" s="12" t="str">
        <f>VLOOKUP(E1184,Table6[#All],5,0)</f>
        <v>Online</v>
      </c>
      <c r="S1184" s="12" t="str">
        <f>VLOOKUP(E1184,Table6[#All],3,0)</f>
        <v>South</v>
      </c>
      <c r="T1184" s="12" t="str">
        <f>VLOOKUP(E1184,Table6[#All],4,0)</f>
        <v>Williamsfurt</v>
      </c>
    </row>
    <row r="1185" spans="1:20" x14ac:dyDescent="0.3">
      <c r="A1185" s="11" t="s">
        <v>3143</v>
      </c>
      <c r="B1185" s="12">
        <v>45650</v>
      </c>
      <c r="C1185" s="12" t="s">
        <v>1428</v>
      </c>
      <c r="D1185" s="12" t="s">
        <v>1761</v>
      </c>
      <c r="E1185" s="12" t="s">
        <v>1932</v>
      </c>
      <c r="F1185" s="12" t="s">
        <v>1957</v>
      </c>
      <c r="G1185" s="17">
        <v>3</v>
      </c>
      <c r="H1185" s="20">
        <v>198.76</v>
      </c>
      <c r="I1185" s="23">
        <v>0.28000000000000003</v>
      </c>
      <c r="J1185" s="25">
        <v>429.32159999999999</v>
      </c>
      <c r="K1185" s="25" t="str">
        <f>VLOOKUP(C1185,Table5[#All],8,0)</f>
        <v>Gold</v>
      </c>
      <c r="L1185" s="13" t="str">
        <f>VLOOKUP(C1185,Table5[#All],4,0)</f>
        <v>Female</v>
      </c>
      <c r="M1185" s="12" t="str">
        <f>VLOOKUP(D1185,Table2[#All],2,0)</f>
        <v>Laptop Cooling Pad</v>
      </c>
      <c r="N1185" s="12" t="str">
        <f>VLOOKUP(D1185,Table2[#All],3)</f>
        <v>Electronics</v>
      </c>
      <c r="O1185" s="12" t="str">
        <f>VLOOKUP(D1185,Table2[#All],4,0)</f>
        <v>Computer</v>
      </c>
      <c r="P1185" s="12" t="str">
        <f>VLOOKUP(D1185,Table2[#All],5,0)</f>
        <v>Murray, Gould and Ware</v>
      </c>
      <c r="Q1185" s="12" t="str">
        <f>VLOOKUP(E1185,Table6[#All],2,0)</f>
        <v>Frederick-Wright</v>
      </c>
      <c r="R1185" s="12" t="str">
        <f>VLOOKUP(E1185,Table6[#All],5,0)</f>
        <v>Flagship</v>
      </c>
      <c r="S1185" s="12" t="str">
        <f>VLOOKUP(E1185,Table6[#All],3,0)</f>
        <v>West</v>
      </c>
      <c r="T1185" s="12" t="str">
        <f>VLOOKUP(E1185,Table6[#All],4,0)</f>
        <v>New Jimmymouth</v>
      </c>
    </row>
    <row r="1186" spans="1:20" x14ac:dyDescent="0.3">
      <c r="A1186" s="11" t="s">
        <v>3144</v>
      </c>
      <c r="B1186" s="12">
        <v>45811</v>
      </c>
      <c r="C1186" s="12" t="s">
        <v>737</v>
      </c>
      <c r="D1186" s="12" t="s">
        <v>1764</v>
      </c>
      <c r="E1186" s="12" t="s">
        <v>1894</v>
      </c>
      <c r="F1186" s="12" t="s">
        <v>1957</v>
      </c>
      <c r="G1186" s="17">
        <v>2</v>
      </c>
      <c r="H1186" s="20">
        <v>975.72</v>
      </c>
      <c r="I1186" s="23">
        <v>0.16</v>
      </c>
      <c r="J1186" s="25">
        <v>1639.2095999999999</v>
      </c>
      <c r="K1186" s="25" t="str">
        <f>VLOOKUP(C1186,Table5[#All],8,0)</f>
        <v>Platinum</v>
      </c>
      <c r="L1186" s="13" t="str">
        <f>VLOOKUP(C1186,Table5[#All],4,0)</f>
        <v>Female</v>
      </c>
      <c r="M1186" s="12" t="str">
        <f>VLOOKUP(D1186,Table2[#All],2,0)</f>
        <v>Organic Sunscreen Lotion</v>
      </c>
      <c r="N1186" s="12" t="str">
        <f>VLOOKUP(D1186,Table2[#All],3)</f>
        <v>Beauty</v>
      </c>
      <c r="O1186" s="12" t="str">
        <f>VLOOKUP(D1186,Table2[#All],4,0)</f>
        <v>Skincare</v>
      </c>
      <c r="P1186" s="12" t="str">
        <f>VLOOKUP(D1186,Table2[#All],5,0)</f>
        <v>Anderson-Riley</v>
      </c>
      <c r="Q1186" s="12" t="str">
        <f>VLOOKUP(E1186,Table6[#All],2,0)</f>
        <v>Johnson-Wright</v>
      </c>
      <c r="R1186" s="12" t="str">
        <f>VLOOKUP(E1186,Table6[#All],5,0)</f>
        <v>Outlet</v>
      </c>
      <c r="S1186" s="12" t="str">
        <f>VLOOKUP(E1186,Table6[#All],3,0)</f>
        <v>North</v>
      </c>
      <c r="T1186" s="12" t="str">
        <f>VLOOKUP(E1186,Table6[#All],4,0)</f>
        <v>Hoodberg</v>
      </c>
    </row>
    <row r="1187" spans="1:20" x14ac:dyDescent="0.3">
      <c r="A1187" s="11" t="s">
        <v>3145</v>
      </c>
      <c r="B1187" s="12">
        <v>45505</v>
      </c>
      <c r="C1187" s="12" t="s">
        <v>1315</v>
      </c>
      <c r="D1187" s="12" t="s">
        <v>1611</v>
      </c>
      <c r="E1187" s="12" t="s">
        <v>1885</v>
      </c>
      <c r="F1187" s="12" t="s">
        <v>1952</v>
      </c>
      <c r="G1187" s="17">
        <v>1</v>
      </c>
      <c r="H1187" s="20">
        <v>86.03</v>
      </c>
      <c r="I1187" s="23">
        <v>0.01</v>
      </c>
      <c r="J1187" s="25">
        <v>85.169700000000006</v>
      </c>
      <c r="K1187" s="25" t="str">
        <f>VLOOKUP(C1187,Table5[#All],8,0)</f>
        <v>Bronze</v>
      </c>
      <c r="L1187" s="13" t="str">
        <f>VLOOKUP(C1187,Table5[#All],4,0)</f>
        <v>Male</v>
      </c>
      <c r="M1187" s="12" t="str">
        <f>VLOOKUP(D1187,Table2[#All],2,0)</f>
        <v>4K Home Projector</v>
      </c>
      <c r="N1187" s="12" t="str">
        <f>VLOOKUP(D1187,Table2[#All],3)</f>
        <v>Electronics</v>
      </c>
      <c r="O1187" s="12" t="str">
        <f>VLOOKUP(D1187,Table2[#All],4,0)</f>
        <v>Appliances</v>
      </c>
      <c r="P1187" s="12" t="str">
        <f>VLOOKUP(D1187,Table2[#All],5,0)</f>
        <v>Thomas LLC</v>
      </c>
      <c r="Q1187" s="12" t="str">
        <f>VLOOKUP(E1187,Table6[#All],2,0)</f>
        <v>Martinez, Adkins and Johnson</v>
      </c>
      <c r="R1187" s="12" t="str">
        <f>VLOOKUP(E1187,Table6[#All],5,0)</f>
        <v>Flagship</v>
      </c>
      <c r="S1187" s="12" t="str">
        <f>VLOOKUP(E1187,Table6[#All],3,0)</f>
        <v>North</v>
      </c>
      <c r="T1187" s="12" t="str">
        <f>VLOOKUP(E1187,Table6[#All],4,0)</f>
        <v>Danielmouth</v>
      </c>
    </row>
    <row r="1188" spans="1:20" x14ac:dyDescent="0.3">
      <c r="A1188" s="11" t="s">
        <v>3146</v>
      </c>
      <c r="B1188" s="12">
        <v>45897</v>
      </c>
      <c r="C1188" s="12" t="s">
        <v>318</v>
      </c>
      <c r="D1188" s="12" t="s">
        <v>1737</v>
      </c>
      <c r="E1188" s="12" t="s">
        <v>1922</v>
      </c>
      <c r="F1188" s="12" t="s">
        <v>1954</v>
      </c>
      <c r="G1188" s="17">
        <v>4</v>
      </c>
      <c r="H1188" s="20">
        <v>705.12</v>
      </c>
      <c r="I1188" s="23">
        <v>0.15</v>
      </c>
      <c r="J1188" s="25">
        <v>2397.4079999999999</v>
      </c>
      <c r="K1188" s="25" t="str">
        <f>VLOOKUP(C1188,Table5[#All],8,0)</f>
        <v>Bronze</v>
      </c>
      <c r="L1188" s="13" t="str">
        <f>VLOOKUP(C1188,Table5[#All],4,0)</f>
        <v>Female</v>
      </c>
      <c r="M1188" s="12" t="str">
        <f>VLOOKUP(D1188,Table2[#All],2,0)</f>
        <v>Sports Stopwatch Pro</v>
      </c>
      <c r="N1188" s="12" t="str">
        <f>VLOOKUP(D1188,Table2[#All],3)</f>
        <v>Sports</v>
      </c>
      <c r="O1188" s="12" t="str">
        <f>VLOOKUP(D1188,Table2[#All],4,0)</f>
        <v>Accessories</v>
      </c>
      <c r="P1188" s="12" t="str">
        <f>VLOOKUP(D1188,Table2[#All],5,0)</f>
        <v>Thompson-French</v>
      </c>
      <c r="Q1188" s="12" t="str">
        <f>VLOOKUP(E1188,Table6[#All],2,0)</f>
        <v>Thomas, Bridges and Harris</v>
      </c>
      <c r="R1188" s="12" t="str">
        <f>VLOOKUP(E1188,Table6[#All],5,0)</f>
        <v>Online</v>
      </c>
      <c r="S1188" s="12" t="str">
        <f>VLOOKUP(E1188,Table6[#All],3,0)</f>
        <v>North</v>
      </c>
      <c r="T1188" s="12" t="str">
        <f>VLOOKUP(E1188,Table6[#All],4,0)</f>
        <v>Sabrinatown</v>
      </c>
    </row>
    <row r="1189" spans="1:20" x14ac:dyDescent="0.3">
      <c r="A1189" s="11" t="s">
        <v>3147</v>
      </c>
      <c r="B1189" s="12">
        <v>45602</v>
      </c>
      <c r="C1189" s="12" t="s">
        <v>1171</v>
      </c>
      <c r="D1189" s="12" t="s">
        <v>1621</v>
      </c>
      <c r="E1189" s="12" t="s">
        <v>1922</v>
      </c>
      <c r="F1189" s="12" t="s">
        <v>1954</v>
      </c>
      <c r="G1189" s="17">
        <v>3</v>
      </c>
      <c r="H1189" s="20">
        <v>99.77</v>
      </c>
      <c r="I1189" s="23">
        <v>0.01</v>
      </c>
      <c r="J1189" s="25">
        <v>296.31689999999998</v>
      </c>
      <c r="K1189" s="25" t="str">
        <f>VLOOKUP(C1189,Table5[#All],8,0)</f>
        <v>Platinum</v>
      </c>
      <c r="L1189" s="13" t="str">
        <f>VLOOKUP(C1189,Table5[#All],4,0)</f>
        <v>Female</v>
      </c>
      <c r="M1189" s="12" t="str">
        <f>VLOOKUP(D1189,Table2[#All],2,0)</f>
        <v>Women's Denim Jeans</v>
      </c>
      <c r="N1189" s="12" t="str">
        <f>VLOOKUP(D1189,Table2[#All],3)</f>
        <v>Clothing</v>
      </c>
      <c r="O1189" s="12" t="str">
        <f>VLOOKUP(D1189,Table2[#All],4,0)</f>
        <v>Bottoms</v>
      </c>
      <c r="P1189" s="12" t="str">
        <f>VLOOKUP(D1189,Table2[#All],5,0)</f>
        <v>Guerra-Hendrix</v>
      </c>
      <c r="Q1189" s="12" t="str">
        <f>VLOOKUP(E1189,Table6[#All],2,0)</f>
        <v>Thomas, Bridges and Harris</v>
      </c>
      <c r="R1189" s="12" t="str">
        <f>VLOOKUP(E1189,Table6[#All],5,0)</f>
        <v>Online</v>
      </c>
      <c r="S1189" s="12" t="str">
        <f>VLOOKUP(E1189,Table6[#All],3,0)</f>
        <v>North</v>
      </c>
      <c r="T1189" s="12" t="str">
        <f>VLOOKUP(E1189,Table6[#All],4,0)</f>
        <v>Sabrinatown</v>
      </c>
    </row>
    <row r="1190" spans="1:20" x14ac:dyDescent="0.3">
      <c r="A1190" s="11" t="s">
        <v>3148</v>
      </c>
      <c r="B1190" s="12">
        <v>45530</v>
      </c>
      <c r="C1190" s="12" t="s">
        <v>688</v>
      </c>
      <c r="D1190" s="12" t="s">
        <v>1673</v>
      </c>
      <c r="E1190" s="12" t="s">
        <v>1914</v>
      </c>
      <c r="F1190" s="12" t="s">
        <v>1954</v>
      </c>
      <c r="G1190" s="17">
        <v>2</v>
      </c>
      <c r="H1190" s="20">
        <v>166.26</v>
      </c>
      <c r="I1190" s="23">
        <v>0.14000000000000001</v>
      </c>
      <c r="J1190" s="25">
        <v>285.96719999999999</v>
      </c>
      <c r="K1190" s="25" t="str">
        <f>VLOOKUP(C1190,Table5[#All],8,0)</f>
        <v>Platinum</v>
      </c>
      <c r="L1190" s="13" t="str">
        <f>VLOOKUP(C1190,Table5[#All],4,0)</f>
        <v>Female</v>
      </c>
      <c r="M1190" s="12" t="str">
        <f>VLOOKUP(D1190,Table2[#All],2,0)</f>
        <v>Gaming Mechanical Keyboard</v>
      </c>
      <c r="N1190" s="12" t="str">
        <f>VLOOKUP(D1190,Table2[#All],3)</f>
        <v>Electronics</v>
      </c>
      <c r="O1190" s="12" t="str">
        <f>VLOOKUP(D1190,Table2[#All],4,0)</f>
        <v>Computer</v>
      </c>
      <c r="P1190" s="12" t="str">
        <f>VLOOKUP(D1190,Table2[#All],5,0)</f>
        <v>Lucero LLC</v>
      </c>
      <c r="Q1190" s="12" t="str">
        <f>VLOOKUP(E1190,Table6[#All],2,0)</f>
        <v>Moore, Padilla and Butler</v>
      </c>
      <c r="R1190" s="12" t="str">
        <f>VLOOKUP(E1190,Table6[#All],5,0)</f>
        <v>Flagship</v>
      </c>
      <c r="S1190" s="12" t="str">
        <f>VLOOKUP(E1190,Table6[#All],3,0)</f>
        <v>South</v>
      </c>
      <c r="T1190" s="12" t="str">
        <f>VLOOKUP(E1190,Table6[#All],4,0)</f>
        <v>East Johnstad</v>
      </c>
    </row>
    <row r="1191" spans="1:20" x14ac:dyDescent="0.3">
      <c r="A1191" s="11" t="s">
        <v>3149</v>
      </c>
      <c r="B1191" s="12">
        <v>45729</v>
      </c>
      <c r="C1191" s="12" t="s">
        <v>1428</v>
      </c>
      <c r="D1191" s="12" t="s">
        <v>1648</v>
      </c>
      <c r="E1191" s="12" t="s">
        <v>1901</v>
      </c>
      <c r="F1191" s="12" t="s">
        <v>1952</v>
      </c>
      <c r="G1191" s="17">
        <v>1</v>
      </c>
      <c r="H1191" s="20">
        <v>429.25</v>
      </c>
      <c r="I1191" s="23">
        <v>0.28999999999999998</v>
      </c>
      <c r="J1191" s="25">
        <v>304.76749999999998</v>
      </c>
      <c r="K1191" s="25" t="str">
        <f>VLOOKUP(C1191,Table5[#All],8,0)</f>
        <v>Gold</v>
      </c>
      <c r="L1191" s="13" t="str">
        <f>VLOOKUP(C1191,Table5[#All],4,0)</f>
        <v>Female</v>
      </c>
      <c r="M1191" s="12" t="str">
        <f>VLOOKUP(D1191,Table2[#All],2,0)</f>
        <v>Wireless Bluetooth Speaker</v>
      </c>
      <c r="N1191" s="12" t="str">
        <f>VLOOKUP(D1191,Table2[#All],3)</f>
        <v>Electronics</v>
      </c>
      <c r="O1191" s="12" t="str">
        <f>VLOOKUP(D1191,Table2[#All],4,0)</f>
        <v>Audio</v>
      </c>
      <c r="P1191" s="12" t="str">
        <f>VLOOKUP(D1191,Table2[#All],5,0)</f>
        <v>Reed-Schmidt</v>
      </c>
      <c r="Q1191" s="12" t="str">
        <f>VLOOKUP(E1191,Table6[#All],2,0)</f>
        <v>Gray Ltd</v>
      </c>
      <c r="R1191" s="12" t="str">
        <f>VLOOKUP(E1191,Table6[#All],5,0)</f>
        <v>Outlet</v>
      </c>
      <c r="S1191" s="12" t="str">
        <f>VLOOKUP(E1191,Table6[#All],3,0)</f>
        <v>North</v>
      </c>
      <c r="T1191" s="12" t="str">
        <f>VLOOKUP(E1191,Table6[#All],4,0)</f>
        <v>New Michaelchester</v>
      </c>
    </row>
    <row r="1192" spans="1:20" x14ac:dyDescent="0.3">
      <c r="A1192" s="11" t="s">
        <v>3150</v>
      </c>
      <c r="B1192" s="12">
        <v>45468</v>
      </c>
      <c r="C1192" s="12" t="s">
        <v>1382</v>
      </c>
      <c r="D1192" s="12" t="s">
        <v>1550</v>
      </c>
      <c r="E1192" s="12" t="s">
        <v>1914</v>
      </c>
      <c r="F1192" s="12" t="s">
        <v>1952</v>
      </c>
      <c r="G1192" s="17">
        <v>2</v>
      </c>
      <c r="H1192" s="20">
        <v>540.48</v>
      </c>
      <c r="I1192" s="23">
        <v>0.28999999999999998</v>
      </c>
      <c r="J1192" s="25">
        <v>767.48159999999996</v>
      </c>
      <c r="K1192" s="25" t="str">
        <f>VLOOKUP(C1192,Table5[#All],8,0)</f>
        <v>Silver</v>
      </c>
      <c r="L1192" s="13" t="str">
        <f>VLOOKUP(C1192,Table5[#All],4,0)</f>
        <v>Male</v>
      </c>
      <c r="M1192" s="12" t="str">
        <f>VLOOKUP(D1192,Table2[#All],2,0)</f>
        <v>Brother Laser Printer</v>
      </c>
      <c r="N1192" s="12" t="s">
        <v>1552</v>
      </c>
      <c r="O1192" s="12" t="str">
        <f>VLOOKUP(D1192,Table2[#All],4,0)</f>
        <v>Computer</v>
      </c>
      <c r="P1192" s="12" t="str">
        <f>VLOOKUP(D1192,Table2[#All],5,0)</f>
        <v>Hunt Inc</v>
      </c>
      <c r="Q1192" s="12" t="str">
        <f>VLOOKUP(E1192,Table6[#All],2,0)</f>
        <v>Moore, Padilla and Butler</v>
      </c>
      <c r="R1192" s="12" t="str">
        <f>VLOOKUP(E1192,Table6[#All],5,0)</f>
        <v>Flagship</v>
      </c>
      <c r="S1192" s="12" t="str">
        <f>VLOOKUP(E1192,Table6[#All],3,0)</f>
        <v>South</v>
      </c>
      <c r="T1192" s="12" t="str">
        <f>VLOOKUP(E1192,Table6[#All],4,0)</f>
        <v>East Johnstad</v>
      </c>
    </row>
    <row r="1193" spans="1:20" x14ac:dyDescent="0.3">
      <c r="A1193" s="11" t="s">
        <v>3151</v>
      </c>
      <c r="B1193" s="12">
        <v>45936</v>
      </c>
      <c r="C1193" s="12" t="s">
        <v>867</v>
      </c>
      <c r="D1193" s="12" t="s">
        <v>1752</v>
      </c>
      <c r="E1193" s="12" t="s">
        <v>1927</v>
      </c>
      <c r="F1193" s="12" t="s">
        <v>1954</v>
      </c>
      <c r="G1193" s="17">
        <v>2</v>
      </c>
      <c r="H1193" s="20">
        <v>579.52</v>
      </c>
      <c r="I1193" s="23">
        <v>0.01</v>
      </c>
      <c r="J1193" s="25">
        <v>1147.4495999999999</v>
      </c>
      <c r="K1193" s="25" t="str">
        <f>VLOOKUP(C1193,Table5[#All],8,0)</f>
        <v>Silver</v>
      </c>
      <c r="L1193" s="13" t="str">
        <f>VLOOKUP(C1193,Table5[#All],4,0)</f>
        <v>Female</v>
      </c>
      <c r="M1193" s="12" t="str">
        <f>VLOOKUP(D1193,Table2[#All],2,0)</f>
        <v>Men's Hair Styling Gel</v>
      </c>
      <c r="N1193" s="12" t="str">
        <f>VLOOKUP(D1193,Table2[#All],3)</f>
        <v>Beauty</v>
      </c>
      <c r="O1193" s="12" t="str">
        <f>VLOOKUP(D1193,Table2[#All],4,0)</f>
        <v>Haircare</v>
      </c>
      <c r="P1193" s="12" t="str">
        <f>VLOOKUP(D1193,Table2[#All],5,0)</f>
        <v>Cline-Mccarthy</v>
      </c>
      <c r="Q1193" s="12" t="str">
        <f>VLOOKUP(E1193,Table6[#All],2,0)</f>
        <v>Mcdonald Inc</v>
      </c>
      <c r="R1193" s="12" t="str">
        <f>VLOOKUP(E1193,Table6[#All],5,0)</f>
        <v>Outlet</v>
      </c>
      <c r="S1193" s="12" t="str">
        <f>VLOOKUP(E1193,Table6[#All],3,0)</f>
        <v>South</v>
      </c>
      <c r="T1193" s="12" t="str">
        <f>VLOOKUP(E1193,Table6[#All],4,0)</f>
        <v>Christopherland</v>
      </c>
    </row>
    <row r="1194" spans="1:20" x14ac:dyDescent="0.3">
      <c r="A1194" s="11" t="s">
        <v>3152</v>
      </c>
      <c r="B1194" s="12">
        <v>45622</v>
      </c>
      <c r="C1194" s="12" t="s">
        <v>114</v>
      </c>
      <c r="D1194" s="12" t="s">
        <v>1783</v>
      </c>
      <c r="E1194" s="12" t="s">
        <v>1935</v>
      </c>
      <c r="F1194" s="12" t="s">
        <v>1954</v>
      </c>
      <c r="G1194" s="17">
        <v>4</v>
      </c>
      <c r="H1194" s="20">
        <v>477.52</v>
      </c>
      <c r="I1194" s="23">
        <v>7.0000000000000007E-2</v>
      </c>
      <c r="J1194" s="25">
        <v>1776.3743999999999</v>
      </c>
      <c r="K1194" s="25" t="str">
        <f>VLOOKUP(C1194,Table5[#All],8,0)</f>
        <v>Gold</v>
      </c>
      <c r="L1194" s="13" t="str">
        <f>VLOOKUP(C1194,Table5[#All],4,0)</f>
        <v>Female</v>
      </c>
      <c r="M1194" s="12" t="str">
        <f>VLOOKUP(D1194,Table2[#All],2,0)</f>
        <v>Men's Sports Shorts</v>
      </c>
      <c r="N1194" s="12" t="str">
        <f>VLOOKUP(D1194,Table2[#All],3)</f>
        <v>Clothing</v>
      </c>
      <c r="O1194" s="12" t="str">
        <f>VLOOKUP(D1194,Table2[#All],4,0)</f>
        <v>Bottoms</v>
      </c>
      <c r="P1194" s="12" t="str">
        <f>VLOOKUP(D1194,Table2[#All],5,0)</f>
        <v>Fitzpatrick Ltd</v>
      </c>
      <c r="Q1194" s="12" t="str">
        <f>VLOOKUP(E1194,Table6[#All],2,0)</f>
        <v>Holloway Ltd</v>
      </c>
      <c r="R1194" s="12" t="str">
        <f>VLOOKUP(E1194,Table6[#All],5,0)</f>
        <v>Flagship</v>
      </c>
      <c r="S1194" s="12" t="str">
        <f>VLOOKUP(E1194,Table6[#All],3,0)</f>
        <v>North</v>
      </c>
      <c r="T1194" s="12" t="str">
        <f>VLOOKUP(E1194,Table6[#All],4,0)</f>
        <v>Bensonhaven</v>
      </c>
    </row>
    <row r="1195" spans="1:20" x14ac:dyDescent="0.3">
      <c r="A1195" s="11" t="s">
        <v>3153</v>
      </c>
      <c r="B1195" s="12">
        <v>45705</v>
      </c>
      <c r="C1195" s="12" t="s">
        <v>837</v>
      </c>
      <c r="D1195" s="12" t="s">
        <v>1849</v>
      </c>
      <c r="E1195" s="12" t="s">
        <v>1904</v>
      </c>
      <c r="F1195" s="12" t="s">
        <v>1952</v>
      </c>
      <c r="G1195" s="17">
        <v>3</v>
      </c>
      <c r="H1195" s="20">
        <v>242.58</v>
      </c>
      <c r="I1195" s="23">
        <v>0.25</v>
      </c>
      <c r="J1195" s="25">
        <v>545.80500000000006</v>
      </c>
      <c r="K1195" s="25" t="str">
        <f>VLOOKUP(C1195,Table5[#All],8,0)</f>
        <v>Silver</v>
      </c>
      <c r="L1195" s="13" t="str">
        <f>VLOOKUP(C1195,Table5[#All],4,0)</f>
        <v>Female</v>
      </c>
      <c r="M1195" s="12" t="str">
        <f>VLOOKUP(D1195,Table2[#All],2,0)</f>
        <v>Women's High Heels</v>
      </c>
      <c r="N1195" s="12" t="str">
        <f>VLOOKUP(D1195,Table2[#All],3)</f>
        <v>Clothing</v>
      </c>
      <c r="O1195" s="12" t="str">
        <f>VLOOKUP(D1195,Table2[#All],4,0)</f>
        <v>Footwear</v>
      </c>
      <c r="P1195" s="12" t="str">
        <f>VLOOKUP(D1195,Table2[#All],5,0)</f>
        <v>Smith-Charles</v>
      </c>
      <c r="Q1195" s="12" t="str">
        <f>VLOOKUP(E1195,Table6[#All],2,0)</f>
        <v>Benson-Elliott</v>
      </c>
      <c r="R1195" s="12" t="str">
        <f>VLOOKUP(E1195,Table6[#All],5,0)</f>
        <v>Online</v>
      </c>
      <c r="S1195" s="12" t="str">
        <f>VLOOKUP(E1195,Table6[#All],3,0)</f>
        <v>East</v>
      </c>
      <c r="T1195" s="12" t="str">
        <f>VLOOKUP(E1195,Table6[#All],4,0)</f>
        <v>Port Josephberg</v>
      </c>
    </row>
    <row r="1196" spans="1:20" x14ac:dyDescent="0.3">
      <c r="A1196" s="11" t="s">
        <v>3154</v>
      </c>
      <c r="B1196" s="12">
        <v>45250</v>
      </c>
      <c r="C1196" s="12" t="s">
        <v>1159</v>
      </c>
      <c r="D1196" s="12" t="s">
        <v>1648</v>
      </c>
      <c r="E1196" s="12" t="s">
        <v>1935</v>
      </c>
      <c r="F1196" s="12" t="s">
        <v>1954</v>
      </c>
      <c r="G1196" s="17">
        <v>2</v>
      </c>
      <c r="H1196" s="20">
        <v>519.29999999999995</v>
      </c>
      <c r="I1196" s="23">
        <v>0.09</v>
      </c>
      <c r="J1196" s="25">
        <v>945.12599999999998</v>
      </c>
      <c r="K1196" s="25" t="str">
        <f>VLOOKUP(C1196,Table5[#All],8,0)</f>
        <v>Bronze</v>
      </c>
      <c r="L1196" s="13" t="str">
        <f>VLOOKUP(C1196,Table5[#All],4,0)</f>
        <v>Male</v>
      </c>
      <c r="M1196" s="12" t="str">
        <f>VLOOKUP(D1196,Table2[#All],2,0)</f>
        <v>Wireless Bluetooth Speaker</v>
      </c>
      <c r="N1196" s="12" t="str">
        <f>VLOOKUP(D1196,Table2[#All],3)</f>
        <v>Electronics</v>
      </c>
      <c r="O1196" s="12" t="str">
        <f>VLOOKUP(D1196,Table2[#All],4,0)</f>
        <v>Audio</v>
      </c>
      <c r="P1196" s="12" t="str">
        <f>VLOOKUP(D1196,Table2[#All],5,0)</f>
        <v>Reed-Schmidt</v>
      </c>
      <c r="Q1196" s="12" t="str">
        <f>VLOOKUP(E1196,Table6[#All],2,0)</f>
        <v>Holloway Ltd</v>
      </c>
      <c r="R1196" s="12" t="str">
        <f>VLOOKUP(E1196,Table6[#All],5,0)</f>
        <v>Flagship</v>
      </c>
      <c r="S1196" s="12" t="str">
        <f>VLOOKUP(E1196,Table6[#All],3,0)</f>
        <v>North</v>
      </c>
      <c r="T1196" s="12" t="str">
        <f>VLOOKUP(E1196,Table6[#All],4,0)</f>
        <v>Bensonhaven</v>
      </c>
    </row>
    <row r="1197" spans="1:20" x14ac:dyDescent="0.3">
      <c r="A1197" s="11" t="s">
        <v>3155</v>
      </c>
      <c r="B1197" s="12">
        <v>45684</v>
      </c>
      <c r="C1197" s="12" t="s">
        <v>2573</v>
      </c>
      <c r="D1197" s="12" t="s">
        <v>1858</v>
      </c>
      <c r="E1197" s="12" t="s">
        <v>1920</v>
      </c>
      <c r="F1197" s="12" t="s">
        <v>1957</v>
      </c>
      <c r="G1197" s="17">
        <v>3</v>
      </c>
      <c r="H1197" s="20">
        <v>845.67</v>
      </c>
      <c r="I1197" s="23">
        <v>0.12</v>
      </c>
      <c r="J1197" s="25">
        <v>2232.5688</v>
      </c>
      <c r="K1197" s="25" t="s">
        <v>50</v>
      </c>
      <c r="L1197" s="13" t="s">
        <v>16</v>
      </c>
      <c r="M1197" s="12" t="str">
        <f>VLOOKUP(D1197,Table2[#All],2,0)</f>
        <v>Vitamin E Body Lotion</v>
      </c>
      <c r="N1197" s="12" t="str">
        <f>VLOOKUP(D1197,Table2[#All],3)</f>
        <v>Beauty</v>
      </c>
      <c r="O1197" s="12" t="str">
        <f>VLOOKUP(D1197,Table2[#All],4,0)</f>
        <v>Skincare</v>
      </c>
      <c r="P1197" s="12" t="str">
        <f>VLOOKUP(D1197,Table2[#All],5,0)</f>
        <v>Hoffman-Williams</v>
      </c>
      <c r="Q1197" s="12" t="str">
        <f>VLOOKUP(E1197,Table6[#All],2,0)</f>
        <v>Aguirre-Keller</v>
      </c>
      <c r="R1197" s="12" t="str">
        <f>VLOOKUP(E1197,Table6[#All],5,0)</f>
        <v>Online</v>
      </c>
      <c r="S1197" s="12" t="str">
        <f>VLOOKUP(E1197,Table6[#All],3,0)</f>
        <v>South</v>
      </c>
      <c r="T1197" s="12" t="str">
        <f>VLOOKUP(E1197,Table6[#All],4,0)</f>
        <v>Lake Michael</v>
      </c>
    </row>
    <row r="1198" spans="1:20" x14ac:dyDescent="0.3">
      <c r="A1198" s="11" t="s">
        <v>3156</v>
      </c>
      <c r="B1198" s="12">
        <v>45395</v>
      </c>
      <c r="C1198" s="12" t="s">
        <v>973</v>
      </c>
      <c r="D1198" s="12" t="s">
        <v>1740</v>
      </c>
      <c r="E1198" s="12" t="s">
        <v>1932</v>
      </c>
      <c r="F1198" s="12" t="s">
        <v>1954</v>
      </c>
      <c r="G1198" s="17">
        <v>4</v>
      </c>
      <c r="H1198" s="20">
        <v>750.26</v>
      </c>
      <c r="I1198" s="23">
        <v>0.01</v>
      </c>
      <c r="J1198" s="25">
        <v>2971.0295999999998</v>
      </c>
      <c r="K1198" s="25" t="str">
        <f>VLOOKUP(C1198,Table5[#All],8,0)</f>
        <v>Platinum</v>
      </c>
      <c r="L1198" s="13" t="str">
        <f>VLOOKUP(C1198,Table5[#All],4,0)</f>
        <v>Male</v>
      </c>
      <c r="M1198" s="12" t="str">
        <f>VLOOKUP(D1198,Table2[#All],2,0)</f>
        <v>Ceramic Plant Pot</v>
      </c>
      <c r="N1198" s="12" t="str">
        <f>VLOOKUP(D1198,Table2[#All],3)</f>
        <v>Home</v>
      </c>
      <c r="O1198" s="12" t="str">
        <f>VLOOKUP(D1198,Table2[#All],4,0)</f>
        <v>Decor</v>
      </c>
      <c r="P1198" s="12" t="str">
        <f>VLOOKUP(D1198,Table2[#All],5,0)</f>
        <v>Hatfield, Baird and Torres</v>
      </c>
      <c r="Q1198" s="12" t="str">
        <f>VLOOKUP(E1198,Table6[#All],2,0)</f>
        <v>Frederick-Wright</v>
      </c>
      <c r="R1198" s="12" t="str">
        <f>VLOOKUP(E1198,Table6[#All],5,0)</f>
        <v>Flagship</v>
      </c>
      <c r="S1198" s="12" t="str">
        <f>VLOOKUP(E1198,Table6[#All],3,0)</f>
        <v>West</v>
      </c>
      <c r="T1198" s="12" t="str">
        <f>VLOOKUP(E1198,Table6[#All],4,0)</f>
        <v>New Jimmymouth</v>
      </c>
    </row>
    <row r="1199" spans="1:20" x14ac:dyDescent="0.3">
      <c r="A1199" s="11" t="s">
        <v>3157</v>
      </c>
      <c r="B1199" s="12">
        <v>45382</v>
      </c>
      <c r="C1199" s="12" t="s">
        <v>1054</v>
      </c>
      <c r="D1199" s="12" t="s">
        <v>1852</v>
      </c>
      <c r="E1199" s="12" t="s">
        <v>1922</v>
      </c>
      <c r="F1199" s="12" t="s">
        <v>1952</v>
      </c>
      <c r="G1199" s="17">
        <v>4</v>
      </c>
      <c r="H1199" s="20">
        <v>294.38</v>
      </c>
      <c r="I1199" s="23">
        <v>0.2</v>
      </c>
      <c r="J1199" s="25">
        <v>942.01600000000008</v>
      </c>
      <c r="K1199" s="25" t="str">
        <f>VLOOKUP(C1199,Table5[#All],8,0)</f>
        <v>Bronze</v>
      </c>
      <c r="L1199" s="13" t="str">
        <f>VLOOKUP(C1199,Table5[#All],4,0)</f>
        <v>Female</v>
      </c>
      <c r="M1199" s="12" t="str">
        <f>VLOOKUP(D1199,Table2[#All],2,0)</f>
        <v>Microwave Oven</v>
      </c>
      <c r="N1199" s="12" t="str">
        <f>VLOOKUP(D1199,Table2[#All],3)</f>
        <v>Home</v>
      </c>
      <c r="O1199" s="12" t="str">
        <f>VLOOKUP(D1199,Table2[#All],4,0)</f>
        <v>Appliances</v>
      </c>
      <c r="P1199" s="12" t="str">
        <f>VLOOKUP(D1199,Table2[#All],5,0)</f>
        <v>Green, Powell and Palmer</v>
      </c>
      <c r="Q1199" s="12" t="str">
        <f>VLOOKUP(E1199,Table6[#All],2,0)</f>
        <v>Thomas, Bridges and Harris</v>
      </c>
      <c r="R1199" s="12" t="str">
        <f>VLOOKUP(E1199,Table6[#All],5,0)</f>
        <v>Online</v>
      </c>
      <c r="S1199" s="12" t="str">
        <f>VLOOKUP(E1199,Table6[#All],3,0)</f>
        <v>North</v>
      </c>
      <c r="T1199" s="12" t="str">
        <f>VLOOKUP(E1199,Table6[#All],4,0)</f>
        <v>Sabrinatown</v>
      </c>
    </row>
    <row r="1200" spans="1:20" x14ac:dyDescent="0.3">
      <c r="A1200" s="11" t="s">
        <v>3158</v>
      </c>
      <c r="B1200" s="12">
        <v>45919</v>
      </c>
      <c r="C1200" s="12" t="s">
        <v>351</v>
      </c>
      <c r="D1200" s="12" t="s">
        <v>1864</v>
      </c>
      <c r="E1200" s="12" t="s">
        <v>1889</v>
      </c>
      <c r="F1200" s="12" t="s">
        <v>1954</v>
      </c>
      <c r="G1200" s="17">
        <v>3</v>
      </c>
      <c r="H1200" s="20">
        <v>583.52</v>
      </c>
      <c r="I1200" s="23">
        <v>7.0000000000000007E-2</v>
      </c>
      <c r="J1200" s="25">
        <v>1628.0208</v>
      </c>
      <c r="K1200" s="25" t="str">
        <f>VLOOKUP(C1200,Table5[#All],8,0)</f>
        <v>Silver</v>
      </c>
      <c r="L1200" s="13" t="str">
        <f>VLOOKUP(C1200,Table5[#All],4,0)</f>
        <v>Male</v>
      </c>
      <c r="M1200" s="12" t="str">
        <f>VLOOKUP(D1200,Table2[#All],2,0)</f>
        <v>Women's Formal Blazer</v>
      </c>
      <c r="N1200" s="12" t="str">
        <f>VLOOKUP(D1200,Table2[#All],3)</f>
        <v>Clothing</v>
      </c>
      <c r="O1200" s="12" t="str">
        <f>VLOOKUP(D1200,Table2[#All],4,0)</f>
        <v>Outerwear</v>
      </c>
      <c r="P1200" s="12" t="str">
        <f>VLOOKUP(D1200,Table2[#All],5,0)</f>
        <v>Phillips and Sons</v>
      </c>
      <c r="Q1200" s="12" t="str">
        <f>VLOOKUP(E1200,Table6[#All],2,0)</f>
        <v>Black-Horn</v>
      </c>
      <c r="R1200" s="12" t="str">
        <f>VLOOKUP(E1200,Table6[#All],5,0)</f>
        <v>Outlet</v>
      </c>
      <c r="S1200" s="12" t="str">
        <f>VLOOKUP(E1200,Table6[#All],3,0)</f>
        <v>South</v>
      </c>
      <c r="T1200" s="12" t="str">
        <f>VLOOKUP(E1200,Table6[#All],4,0)</f>
        <v>North Nancyview</v>
      </c>
    </row>
    <row r="1201" spans="1:20" x14ac:dyDescent="0.3">
      <c r="A1201" s="11" t="s">
        <v>3159</v>
      </c>
      <c r="B1201" s="12">
        <v>45453</v>
      </c>
      <c r="C1201" s="12" t="s">
        <v>1459</v>
      </c>
      <c r="D1201" s="12" t="s">
        <v>1843</v>
      </c>
      <c r="E1201" s="12" t="s">
        <v>1932</v>
      </c>
      <c r="F1201" s="12" t="s">
        <v>1957</v>
      </c>
      <c r="G1201" s="17">
        <v>2</v>
      </c>
      <c r="H1201" s="20">
        <v>635.22</v>
      </c>
      <c r="I1201" s="23">
        <v>0.3</v>
      </c>
      <c r="J1201" s="25">
        <v>889.30799999999999</v>
      </c>
      <c r="K1201" s="25" t="str">
        <f>VLOOKUP(C1201,Table5[#All],8,0)</f>
        <v>Gold</v>
      </c>
      <c r="L1201" s="13" t="str">
        <f>VLOOKUP(C1201,Table5[#All],4,0)</f>
        <v>Female</v>
      </c>
      <c r="M1201" s="12" t="str">
        <f>VLOOKUP(D1201,Table2[#All],2,0)</f>
        <v>Face Foundation Kit</v>
      </c>
      <c r="N1201" s="12" t="str">
        <f>VLOOKUP(D1201,Table2[#All],3)</f>
        <v>Beauty</v>
      </c>
      <c r="O1201" s="12" t="str">
        <f>VLOOKUP(D1201,Table2[#All],4,0)</f>
        <v>Makeup</v>
      </c>
      <c r="P1201" s="12" t="str">
        <f>VLOOKUP(D1201,Table2[#All],5,0)</f>
        <v>Taylor-Elliott</v>
      </c>
      <c r="Q1201" s="12" t="str">
        <f>VLOOKUP(E1201,Table6[#All],2,0)</f>
        <v>Frederick-Wright</v>
      </c>
      <c r="R1201" s="12" t="str">
        <f>VLOOKUP(E1201,Table6[#All],5,0)</f>
        <v>Flagship</v>
      </c>
      <c r="S1201" s="12" t="str">
        <f>VLOOKUP(E1201,Table6[#All],3,0)</f>
        <v>West</v>
      </c>
      <c r="T1201" s="12" t="str">
        <f>VLOOKUP(E1201,Table6[#All],4,0)</f>
        <v>New Jimmymouth</v>
      </c>
    </row>
    <row r="1202" spans="1:20" x14ac:dyDescent="0.3">
      <c r="A1202" s="11" t="s">
        <v>3160</v>
      </c>
      <c r="B1202" s="12">
        <v>45313</v>
      </c>
      <c r="C1202" s="12" t="s">
        <v>1339</v>
      </c>
      <c r="D1202" s="12" t="s">
        <v>1773</v>
      </c>
      <c r="E1202" s="12" t="s">
        <v>1889</v>
      </c>
      <c r="F1202" s="12" t="s">
        <v>1957</v>
      </c>
      <c r="G1202" s="17">
        <v>1</v>
      </c>
      <c r="H1202" s="20">
        <v>743.55</v>
      </c>
      <c r="I1202" s="23">
        <v>0.11</v>
      </c>
      <c r="J1202" s="25">
        <v>661.7595</v>
      </c>
      <c r="K1202" s="25" t="str">
        <f>VLOOKUP(C1202,Table5[#All],8,0)</f>
        <v>Bronze</v>
      </c>
      <c r="L1202" s="13" t="str">
        <f>VLOOKUP(C1202,Table5[#All],4,0)</f>
        <v>Female</v>
      </c>
      <c r="M1202" s="12" t="str">
        <f>VLOOKUP(D1202,Table2[#All],2,0)</f>
        <v>Women's Hair Dryer Brush</v>
      </c>
      <c r="N1202" s="12" t="str">
        <f>VLOOKUP(D1202,Table2[#All],3)</f>
        <v>Beauty</v>
      </c>
      <c r="O1202" s="12" t="str">
        <f>VLOOKUP(D1202,Table2[#All],4,0)</f>
        <v>Haircare</v>
      </c>
      <c r="P1202" s="12" t="str">
        <f>VLOOKUP(D1202,Table2[#All],5,0)</f>
        <v>Torres, Spencer and Potter</v>
      </c>
      <c r="Q1202" s="12" t="str">
        <f>VLOOKUP(E1202,Table6[#All],2,0)</f>
        <v>Black-Horn</v>
      </c>
      <c r="R1202" s="12" t="str">
        <f>VLOOKUP(E1202,Table6[#All],5,0)</f>
        <v>Outlet</v>
      </c>
      <c r="S1202" s="12" t="str">
        <f>VLOOKUP(E1202,Table6[#All],3,0)</f>
        <v>South</v>
      </c>
      <c r="T1202" s="12" t="str">
        <f>VLOOKUP(E1202,Table6[#All],4,0)</f>
        <v>North Nancyview</v>
      </c>
    </row>
    <row r="1203" spans="1:20" x14ac:dyDescent="0.3">
      <c r="A1203" s="11" t="s">
        <v>3161</v>
      </c>
      <c r="B1203" s="12">
        <v>45377</v>
      </c>
      <c r="C1203" s="12" t="s">
        <v>364</v>
      </c>
      <c r="D1203" s="12" t="s">
        <v>1705</v>
      </c>
      <c r="E1203" s="12" t="s">
        <v>1894</v>
      </c>
      <c r="F1203" s="12" t="s">
        <v>1952</v>
      </c>
      <c r="G1203" s="17">
        <v>4</v>
      </c>
      <c r="H1203" s="20">
        <v>530.45000000000005</v>
      </c>
      <c r="I1203" s="23">
        <v>0.13</v>
      </c>
      <c r="J1203" s="25">
        <v>1845.9659999999999</v>
      </c>
      <c r="K1203" s="25" t="str">
        <f>VLOOKUP(C1203,Table5[#All],8,0)</f>
        <v>Gold</v>
      </c>
      <c r="L1203" s="13" t="str">
        <f>VLOOKUP(C1203,Table5[#All],4,0)</f>
        <v>Male</v>
      </c>
      <c r="M1203" s="12" t="str">
        <f>VLOOKUP(D1203,Table2[#All],2,0)</f>
        <v>Adjustable Jump Rope</v>
      </c>
      <c r="N1203" s="12" t="str">
        <f>VLOOKUP(D1203,Table2[#All],3)</f>
        <v>Sports</v>
      </c>
      <c r="O1203" s="12" t="str">
        <f>VLOOKUP(D1203,Table2[#All],4,0)</f>
        <v>Fitness</v>
      </c>
      <c r="P1203" s="12" t="str">
        <f>VLOOKUP(D1203,Table2[#All],5,0)</f>
        <v>Cox Inc</v>
      </c>
      <c r="Q1203" s="12" t="str">
        <f>VLOOKUP(E1203,Table6[#All],2,0)</f>
        <v>Johnson-Wright</v>
      </c>
      <c r="R1203" s="12" t="str">
        <f>VLOOKUP(E1203,Table6[#All],5,0)</f>
        <v>Outlet</v>
      </c>
      <c r="S1203" s="12" t="str">
        <f>VLOOKUP(E1203,Table6[#All],3,0)</f>
        <v>North</v>
      </c>
      <c r="T1203" s="12" t="str">
        <f>VLOOKUP(E1203,Table6[#All],4,0)</f>
        <v>Hoodberg</v>
      </c>
    </row>
    <row r="1204" spans="1:20" x14ac:dyDescent="0.3">
      <c r="A1204" s="11" t="s">
        <v>3162</v>
      </c>
      <c r="B1204" s="12">
        <v>45371</v>
      </c>
      <c r="C1204" s="12" t="s">
        <v>852</v>
      </c>
      <c r="D1204" s="12" t="s">
        <v>1773</v>
      </c>
      <c r="E1204" s="12" t="s">
        <v>1914</v>
      </c>
      <c r="F1204" s="12" t="s">
        <v>1957</v>
      </c>
      <c r="G1204" s="17">
        <v>2</v>
      </c>
      <c r="H1204" s="20">
        <v>972.4</v>
      </c>
      <c r="I1204" s="23">
        <v>0.06</v>
      </c>
      <c r="J1204" s="25">
        <v>1828.1120000000001</v>
      </c>
      <c r="K1204" s="25" t="str">
        <f>VLOOKUP(C1204,Table5[#All],8,0)</f>
        <v>Gold</v>
      </c>
      <c r="L1204" s="13" t="str">
        <f>VLOOKUP(C1204,Table5[#All],4,0)</f>
        <v>Male</v>
      </c>
      <c r="M1204" s="12" t="str">
        <f>VLOOKUP(D1204,Table2[#All],2,0)</f>
        <v>Women's Hair Dryer Brush</v>
      </c>
      <c r="N1204" s="12" t="str">
        <f>VLOOKUP(D1204,Table2[#All],3)</f>
        <v>Beauty</v>
      </c>
      <c r="O1204" s="12" t="str">
        <f>VLOOKUP(D1204,Table2[#All],4,0)</f>
        <v>Haircare</v>
      </c>
      <c r="P1204" s="12" t="str">
        <f>VLOOKUP(D1204,Table2[#All],5,0)</f>
        <v>Torres, Spencer and Potter</v>
      </c>
      <c r="Q1204" s="12" t="str">
        <f>VLOOKUP(E1204,Table6[#All],2,0)</f>
        <v>Moore, Padilla and Butler</v>
      </c>
      <c r="R1204" s="12" t="str">
        <f>VLOOKUP(E1204,Table6[#All],5,0)</f>
        <v>Flagship</v>
      </c>
      <c r="S1204" s="12" t="str">
        <f>VLOOKUP(E1204,Table6[#All],3,0)</f>
        <v>South</v>
      </c>
      <c r="T1204" s="12" t="str">
        <f>VLOOKUP(E1204,Table6[#All],4,0)</f>
        <v>East Johnstad</v>
      </c>
    </row>
    <row r="1205" spans="1:20" x14ac:dyDescent="0.3">
      <c r="A1205" s="11" t="s">
        <v>3163</v>
      </c>
      <c r="B1205" s="12">
        <v>45797</v>
      </c>
      <c r="C1205" s="12" t="s">
        <v>1192</v>
      </c>
      <c r="D1205" s="12" t="s">
        <v>1611</v>
      </c>
      <c r="E1205" s="12" t="s">
        <v>1938</v>
      </c>
      <c r="F1205" s="12" t="s">
        <v>1957</v>
      </c>
      <c r="G1205" s="17">
        <v>3</v>
      </c>
      <c r="H1205" s="20">
        <v>197.93</v>
      </c>
      <c r="I1205" s="23">
        <v>0</v>
      </c>
      <c r="J1205" s="25">
        <v>593.79</v>
      </c>
      <c r="K1205" s="25" t="str">
        <f>VLOOKUP(C1205,Table5[#All],8,0)</f>
        <v>Bronze</v>
      </c>
      <c r="L1205" s="13" t="str">
        <f>VLOOKUP(C1205,Table5[#All],4,0)</f>
        <v>Female</v>
      </c>
      <c r="M1205" s="12" t="str">
        <f>VLOOKUP(D1205,Table2[#All],2,0)</f>
        <v>4K Home Projector</v>
      </c>
      <c r="N1205" s="12" t="str">
        <f>VLOOKUP(D1205,Table2[#All],3)</f>
        <v>Electronics</v>
      </c>
      <c r="O1205" s="12" t="str">
        <f>VLOOKUP(D1205,Table2[#All],4,0)</f>
        <v>Appliances</v>
      </c>
      <c r="P1205" s="12" t="str">
        <f>VLOOKUP(D1205,Table2[#All],5,0)</f>
        <v>Thomas LLC</v>
      </c>
      <c r="Q1205" s="12" t="str">
        <f>VLOOKUP(E1205,Table6[#All],2,0)</f>
        <v>Guerrero-Schmitt</v>
      </c>
      <c r="R1205" s="12" t="str">
        <f>VLOOKUP(E1205,Table6[#All],5,0)</f>
        <v>Flagship</v>
      </c>
      <c r="S1205" s="12" t="str">
        <f>VLOOKUP(E1205,Table6[#All],3,0)</f>
        <v>East</v>
      </c>
      <c r="T1205" s="12" t="str">
        <f>VLOOKUP(E1205,Table6[#All],4,0)</f>
        <v>East Stevechester</v>
      </c>
    </row>
    <row r="1206" spans="1:20" x14ac:dyDescent="0.3">
      <c r="A1206" s="11" t="s">
        <v>3164</v>
      </c>
      <c r="B1206" s="12">
        <v>45575</v>
      </c>
      <c r="C1206" s="12" t="s">
        <v>1084</v>
      </c>
      <c r="D1206" s="12" t="s">
        <v>1837</v>
      </c>
      <c r="E1206" s="12" t="s">
        <v>1920</v>
      </c>
      <c r="F1206" s="12" t="s">
        <v>1954</v>
      </c>
      <c r="G1206" s="17">
        <v>4</v>
      </c>
      <c r="H1206" s="20">
        <v>565.51</v>
      </c>
      <c r="I1206" s="23">
        <v>0.16</v>
      </c>
      <c r="J1206" s="25">
        <v>1900.1135999999999</v>
      </c>
      <c r="K1206" s="25" t="str">
        <f>VLOOKUP(C1206,Table5[#All],8,0)</f>
        <v>Bronze</v>
      </c>
      <c r="L1206" s="13" t="str">
        <f>VLOOKUP(C1206,Table5[#All],4,0)</f>
        <v>Female</v>
      </c>
      <c r="M1206" s="12" t="str">
        <f>VLOOKUP(D1206,Table2[#All],2,0)</f>
        <v>LED Bedside Lamp</v>
      </c>
      <c r="N1206" s="12" t="str">
        <f>VLOOKUP(D1206,Table2[#All],3)</f>
        <v>Home</v>
      </c>
      <c r="O1206" s="12" t="str">
        <f>VLOOKUP(D1206,Table2[#All],4,0)</f>
        <v>Lighting</v>
      </c>
      <c r="P1206" s="12" t="str">
        <f>VLOOKUP(D1206,Table2[#All],5,0)</f>
        <v>Aguilar, Horton and Lewis</v>
      </c>
      <c r="Q1206" s="12" t="str">
        <f>VLOOKUP(E1206,Table6[#All],2,0)</f>
        <v>Aguirre-Keller</v>
      </c>
      <c r="R1206" s="12" t="str">
        <f>VLOOKUP(E1206,Table6[#All],5,0)</f>
        <v>Online</v>
      </c>
      <c r="S1206" s="12" t="str">
        <f>VLOOKUP(E1206,Table6[#All],3,0)</f>
        <v>South</v>
      </c>
      <c r="T1206" s="12" t="str">
        <f>VLOOKUP(E1206,Table6[#All],4,0)</f>
        <v>Lake Michael</v>
      </c>
    </row>
    <row r="1207" spans="1:20" x14ac:dyDescent="0.3">
      <c r="A1207" s="11" t="s">
        <v>3165</v>
      </c>
      <c r="B1207" s="12">
        <v>45566</v>
      </c>
      <c r="C1207" s="12" t="s">
        <v>1257</v>
      </c>
      <c r="D1207" s="12" t="s">
        <v>1689</v>
      </c>
      <c r="E1207" s="12" t="s">
        <v>1897</v>
      </c>
      <c r="F1207" s="12" t="s">
        <v>1957</v>
      </c>
      <c r="G1207" s="17">
        <v>4</v>
      </c>
      <c r="H1207" s="20">
        <v>983.38</v>
      </c>
      <c r="I1207" s="23">
        <v>0.25</v>
      </c>
      <c r="J1207" s="25">
        <v>2950.14</v>
      </c>
      <c r="K1207" s="25" t="str">
        <f>VLOOKUP(C1207,Table5[#All],8,0)</f>
        <v>Platinum</v>
      </c>
      <c r="L1207" s="13" t="str">
        <f>VLOOKUP(C1207,Table5[#All],4,0)</f>
        <v>Female</v>
      </c>
      <c r="M1207" s="12" t="str">
        <f>VLOOKUP(D1207,Table2[#All],2,0)</f>
        <v>Portable Power Bank</v>
      </c>
      <c r="N1207" s="12" t="str">
        <f>VLOOKUP(D1207,Table2[#All],3)</f>
        <v>Electronics</v>
      </c>
      <c r="O1207" s="12" t="str">
        <f>VLOOKUP(D1207,Table2[#All],4,0)</f>
        <v>Mobile</v>
      </c>
      <c r="P1207" s="12" t="str">
        <f>VLOOKUP(D1207,Table2[#All],5,0)</f>
        <v>Cummings and Sons</v>
      </c>
      <c r="Q1207" s="12" t="str">
        <f>VLOOKUP(E1207,Table6[#All],2,0)</f>
        <v>Alexander Group</v>
      </c>
      <c r="R1207" s="12" t="str">
        <f>VLOOKUP(E1207,Table6[#All],5,0)</f>
        <v>Online</v>
      </c>
      <c r="S1207" s="12" t="str">
        <f>VLOOKUP(E1207,Table6[#All],3,0)</f>
        <v>South</v>
      </c>
      <c r="T1207" s="12" t="str">
        <f>VLOOKUP(E1207,Table6[#All],4,0)</f>
        <v>Port Sharon</v>
      </c>
    </row>
    <row r="1208" spans="1:20" x14ac:dyDescent="0.3">
      <c r="A1208" s="11" t="s">
        <v>3166</v>
      </c>
      <c r="B1208" s="12">
        <v>45252</v>
      </c>
      <c r="C1208" s="12" t="s">
        <v>762</v>
      </c>
      <c r="D1208" s="12" t="s">
        <v>1873</v>
      </c>
      <c r="E1208" s="12" t="s">
        <v>1914</v>
      </c>
      <c r="F1208" s="12" t="s">
        <v>1952</v>
      </c>
      <c r="G1208" s="17">
        <v>1</v>
      </c>
      <c r="H1208" s="20">
        <v>955.06</v>
      </c>
      <c r="I1208" s="23">
        <v>0.14000000000000001</v>
      </c>
      <c r="J1208" s="25">
        <v>821.35159999999996</v>
      </c>
      <c r="K1208" s="25" t="str">
        <f>VLOOKUP(C1208,Table5[#All],8,0)</f>
        <v>Gold</v>
      </c>
      <c r="L1208" s="13" t="str">
        <f>VLOOKUP(C1208,Table5[#All],4,0)</f>
        <v>Female</v>
      </c>
      <c r="M1208" s="12" t="str">
        <f>VLOOKUP(D1208,Table2[#All],2,0)</f>
        <v>Stainless Steel Cookware Set</v>
      </c>
      <c r="N1208" s="12" t="str">
        <f>VLOOKUP(D1208,Table2[#All],3)</f>
        <v>Home</v>
      </c>
      <c r="O1208" s="12" t="str">
        <f>VLOOKUP(D1208,Table2[#All],4,0)</f>
        <v>Kitchen</v>
      </c>
      <c r="P1208" s="12" t="str">
        <f>VLOOKUP(D1208,Table2[#All],5,0)</f>
        <v>Campbell Ltd</v>
      </c>
      <c r="Q1208" s="12" t="str">
        <f>VLOOKUP(E1208,Table6[#All],2,0)</f>
        <v>Moore, Padilla and Butler</v>
      </c>
      <c r="R1208" s="12" t="str">
        <f>VLOOKUP(E1208,Table6[#All],5,0)</f>
        <v>Flagship</v>
      </c>
      <c r="S1208" s="12" t="str">
        <f>VLOOKUP(E1208,Table6[#All],3,0)</f>
        <v>South</v>
      </c>
      <c r="T1208" s="12" t="str">
        <f>VLOOKUP(E1208,Table6[#All],4,0)</f>
        <v>East Johnstad</v>
      </c>
    </row>
    <row r="1209" spans="1:20" x14ac:dyDescent="0.3">
      <c r="A1209" s="11" t="s">
        <v>3167</v>
      </c>
      <c r="B1209" s="12">
        <v>45693</v>
      </c>
      <c r="C1209" s="12" t="s">
        <v>1114</v>
      </c>
      <c r="D1209" s="12" t="s">
        <v>1752</v>
      </c>
      <c r="E1209" s="12" t="s">
        <v>1929</v>
      </c>
      <c r="F1209" s="12" t="s">
        <v>1954</v>
      </c>
      <c r="G1209" s="17">
        <v>3</v>
      </c>
      <c r="H1209" s="20">
        <v>597.46</v>
      </c>
      <c r="I1209" s="23">
        <v>0.02</v>
      </c>
      <c r="J1209" s="25">
        <v>1756.5324000000001</v>
      </c>
      <c r="K1209" s="25" t="str">
        <f>VLOOKUP(C1209,Table5[#All],8,0)</f>
        <v>Silver</v>
      </c>
      <c r="L1209" s="13" t="str">
        <f>VLOOKUP(C1209,Table5[#All],4,0)</f>
        <v>Female</v>
      </c>
      <c r="M1209" s="12" t="str">
        <f>VLOOKUP(D1209,Table2[#All],2,0)</f>
        <v>Men's Hair Styling Gel</v>
      </c>
      <c r="N1209" s="12" t="str">
        <f>VLOOKUP(D1209,Table2[#All],3)</f>
        <v>Beauty</v>
      </c>
      <c r="O1209" s="12" t="str">
        <f>VLOOKUP(D1209,Table2[#All],4,0)</f>
        <v>Haircare</v>
      </c>
      <c r="P1209" s="12" t="str">
        <f>VLOOKUP(D1209,Table2[#All],5,0)</f>
        <v>Cline-Mccarthy</v>
      </c>
      <c r="Q1209" s="12" t="str">
        <f>VLOOKUP(E1209,Table6[#All],2,0)</f>
        <v>Shelton PLC</v>
      </c>
      <c r="R1209" s="12" t="str">
        <f>VLOOKUP(E1209,Table6[#All],5,0)</f>
        <v>Flagship</v>
      </c>
      <c r="S1209" s="12" t="str">
        <f>VLOOKUP(E1209,Table6[#All],3,0)</f>
        <v>North</v>
      </c>
      <c r="T1209" s="12" t="str">
        <f>VLOOKUP(E1209,Table6[#All],4,0)</f>
        <v>East Jenniferstad</v>
      </c>
    </row>
    <row r="1210" spans="1:20" x14ac:dyDescent="0.3">
      <c r="A1210" s="11" t="s">
        <v>3168</v>
      </c>
      <c r="B1210" s="12">
        <v>45446</v>
      </c>
      <c r="C1210" s="12" t="s">
        <v>1009</v>
      </c>
      <c r="D1210" s="12" t="s">
        <v>1584</v>
      </c>
      <c r="E1210" s="12" t="s">
        <v>1932</v>
      </c>
      <c r="F1210" s="12" t="s">
        <v>1957</v>
      </c>
      <c r="G1210" s="17">
        <v>3</v>
      </c>
      <c r="H1210" s="20">
        <v>581.09</v>
      </c>
      <c r="I1210" s="23">
        <v>0.1</v>
      </c>
      <c r="J1210" s="25">
        <v>1568.943</v>
      </c>
      <c r="K1210" s="25" t="str">
        <f>VLOOKUP(C1210,Table5[#All],8,0)</f>
        <v>Gold</v>
      </c>
      <c r="L1210" s="13" t="str">
        <f>VLOOKUP(C1210,Table5[#All],4,0)</f>
        <v>Female</v>
      </c>
      <c r="M1210" s="12" t="str">
        <f>VLOOKUP(D1210,Table2[#All],2,0)</f>
        <v>Wireless Bluetooth Earbuds</v>
      </c>
      <c r="N1210" s="12" t="str">
        <f>VLOOKUP(D1210,Table2[#All],3)</f>
        <v>Home</v>
      </c>
      <c r="O1210" s="12" t="str">
        <f>VLOOKUP(D1210,Table2[#All],4,0)</f>
        <v>Audio</v>
      </c>
      <c r="P1210" s="12" t="str">
        <f>VLOOKUP(D1210,Table2[#All],5,0)</f>
        <v>Perez-Johnston</v>
      </c>
      <c r="Q1210" s="12" t="str">
        <f>VLOOKUP(E1210,Table6[#All],2,0)</f>
        <v>Frederick-Wright</v>
      </c>
      <c r="R1210" s="12" t="str">
        <f>VLOOKUP(E1210,Table6[#All],5,0)</f>
        <v>Flagship</v>
      </c>
      <c r="S1210" s="12" t="str">
        <f>VLOOKUP(E1210,Table6[#All],3,0)</f>
        <v>West</v>
      </c>
      <c r="T1210" s="12" t="str">
        <f>VLOOKUP(E1210,Table6[#All],4,0)</f>
        <v>New Jimmymouth</v>
      </c>
    </row>
    <row r="1211" spans="1:20" x14ac:dyDescent="0.3">
      <c r="A1211" s="11" t="s">
        <v>3169</v>
      </c>
      <c r="B1211" s="12">
        <v>45862</v>
      </c>
      <c r="C1211" s="12" t="s">
        <v>209</v>
      </c>
      <c r="D1211" s="12" t="s">
        <v>1660</v>
      </c>
      <c r="E1211" s="12" t="s">
        <v>1897</v>
      </c>
      <c r="F1211" s="12" t="s">
        <v>1954</v>
      </c>
      <c r="G1211" s="17">
        <v>4</v>
      </c>
      <c r="H1211" s="20">
        <v>153.94999999999999</v>
      </c>
      <c r="I1211" s="23">
        <v>0.11</v>
      </c>
      <c r="J1211" s="25">
        <v>548.06200000000001</v>
      </c>
      <c r="K1211" s="25" t="str">
        <f>VLOOKUP(C1211,Table5[#All],8,0)</f>
        <v>Platinum</v>
      </c>
      <c r="L1211" s="13" t="str">
        <f>VLOOKUP(C1211,Table5[#All],4,0)</f>
        <v>Male</v>
      </c>
      <c r="M1211" s="12" t="str">
        <f>VLOOKUP(D1211,Table2[#All],2,0)</f>
        <v>Stainless Steel Cutlery Set</v>
      </c>
      <c r="N1211" s="12" t="str">
        <f>VLOOKUP(D1211,Table2[#All],3)</f>
        <v>Home</v>
      </c>
      <c r="O1211" s="12" t="str">
        <f>VLOOKUP(D1211,Table2[#All],4,0)</f>
        <v>Kitchen</v>
      </c>
      <c r="P1211" s="12" t="str">
        <f>VLOOKUP(D1211,Table2[#All],5,0)</f>
        <v>Stevens, Fernandez and Martin</v>
      </c>
      <c r="Q1211" s="12" t="str">
        <f>VLOOKUP(E1211,Table6[#All],2,0)</f>
        <v>Alexander Group</v>
      </c>
      <c r="R1211" s="12" t="str">
        <f>VLOOKUP(E1211,Table6[#All],5,0)</f>
        <v>Online</v>
      </c>
      <c r="S1211" s="12" t="str">
        <f>VLOOKUP(E1211,Table6[#All],3,0)</f>
        <v>South</v>
      </c>
      <c r="T1211" s="12" t="str">
        <f>VLOOKUP(E1211,Table6[#All],4,0)</f>
        <v>Port Sharon</v>
      </c>
    </row>
    <row r="1212" spans="1:20" x14ac:dyDescent="0.3">
      <c r="A1212" s="11" t="s">
        <v>3170</v>
      </c>
      <c r="B1212" s="12">
        <v>45530</v>
      </c>
      <c r="C1212" s="12" t="s">
        <v>299</v>
      </c>
      <c r="D1212" s="12" t="s">
        <v>1679</v>
      </c>
      <c r="E1212" s="12" t="s">
        <v>1910</v>
      </c>
      <c r="F1212" s="12" t="s">
        <v>1957</v>
      </c>
      <c r="G1212" s="17">
        <v>4</v>
      </c>
      <c r="H1212" s="20">
        <v>271.04000000000002</v>
      </c>
      <c r="I1212" s="23">
        <v>0.12</v>
      </c>
      <c r="J1212" s="25">
        <v>954.06080000000009</v>
      </c>
      <c r="K1212" s="25" t="str">
        <f>VLOOKUP(C1212,Table5[#All],8,0)</f>
        <v>Platinum</v>
      </c>
      <c r="L1212" s="13" t="str">
        <f>VLOOKUP(C1212,Table5[#All],4,0)</f>
        <v>Female</v>
      </c>
      <c r="M1212" s="12" t="str">
        <f>VLOOKUP(D1212,Table2[#All],2,0)</f>
        <v>Women's Summer Dress</v>
      </c>
      <c r="N1212" s="12" t="str">
        <f>VLOOKUP(D1212,Table2[#All],3)</f>
        <v>Clothing</v>
      </c>
      <c r="O1212" s="12" t="str">
        <f>VLOOKUP(D1212,Table2[#All],4,0)</f>
        <v>Tops</v>
      </c>
      <c r="P1212" s="12" t="str">
        <f>VLOOKUP(D1212,Table2[#All],5,0)</f>
        <v>Smith-Mills</v>
      </c>
      <c r="Q1212" s="12" t="str">
        <f>VLOOKUP(E1212,Table6[#All],2,0)</f>
        <v>Bean, Jones and Park</v>
      </c>
      <c r="R1212" s="12" t="str">
        <f>VLOOKUP(E1212,Table6[#All],5,0)</f>
        <v>Online</v>
      </c>
      <c r="S1212" s="12" t="str">
        <f>VLOOKUP(E1212,Table6[#All],3,0)</f>
        <v>West</v>
      </c>
      <c r="T1212" s="12" t="str">
        <f>VLOOKUP(E1212,Table6[#All],4,0)</f>
        <v>Thompsonborough</v>
      </c>
    </row>
    <row r="1213" spans="1:20" x14ac:dyDescent="0.3">
      <c r="A1213" s="11" t="s">
        <v>3171</v>
      </c>
      <c r="B1213" s="12">
        <v>45558</v>
      </c>
      <c r="C1213" s="12" t="s">
        <v>74</v>
      </c>
      <c r="D1213" s="12" t="s">
        <v>1676</v>
      </c>
      <c r="E1213" s="12" t="s">
        <v>1904</v>
      </c>
      <c r="F1213" s="12" t="s">
        <v>1954</v>
      </c>
      <c r="G1213" s="17">
        <v>4</v>
      </c>
      <c r="H1213" s="20">
        <v>328.27</v>
      </c>
      <c r="I1213" s="23">
        <v>0.09</v>
      </c>
      <c r="J1213" s="25">
        <v>1194.9028000000001</v>
      </c>
      <c r="K1213" s="25" t="str">
        <f>VLOOKUP(C1213,Table5[#All],8,0)</f>
        <v>Platinum</v>
      </c>
      <c r="L1213" s="13" t="str">
        <f>VLOOKUP(C1213,Table5[#All],4,0)</f>
        <v>Female</v>
      </c>
      <c r="M1213" s="12" t="str">
        <f>VLOOKUP(D1213,Table2[#All],2,0)</f>
        <v>Bedroom Table Lamp</v>
      </c>
      <c r="N1213" s="12" t="str">
        <f>VLOOKUP(D1213,Table2[#All],3)</f>
        <v>Home</v>
      </c>
      <c r="O1213" s="12" t="str">
        <f>VLOOKUP(D1213,Table2[#All],4,0)</f>
        <v>Lighting</v>
      </c>
      <c r="P1213" s="12" t="str">
        <f>VLOOKUP(D1213,Table2[#All],5,0)</f>
        <v>Jones LLC</v>
      </c>
      <c r="Q1213" s="12" t="str">
        <f>VLOOKUP(E1213,Table6[#All],2,0)</f>
        <v>Benson-Elliott</v>
      </c>
      <c r="R1213" s="12" t="str">
        <f>VLOOKUP(E1213,Table6[#All],5,0)</f>
        <v>Online</v>
      </c>
      <c r="S1213" s="12" t="str">
        <f>VLOOKUP(E1213,Table6[#All],3,0)</f>
        <v>East</v>
      </c>
      <c r="T1213" s="12" t="str">
        <f>VLOOKUP(E1213,Table6[#All],4,0)</f>
        <v>Port Josephberg</v>
      </c>
    </row>
    <row r="1214" spans="1:20" x14ac:dyDescent="0.3">
      <c r="A1214" s="11" t="s">
        <v>3172</v>
      </c>
      <c r="B1214" s="12">
        <v>45472</v>
      </c>
      <c r="C1214" s="12" t="s">
        <v>1526</v>
      </c>
      <c r="D1214" s="12" t="s">
        <v>1618</v>
      </c>
      <c r="E1214" s="12" t="s">
        <v>1927</v>
      </c>
      <c r="F1214" s="12" t="s">
        <v>1954</v>
      </c>
      <c r="G1214" s="17">
        <v>4</v>
      </c>
      <c r="H1214" s="20">
        <v>884.71</v>
      </c>
      <c r="I1214" s="23">
        <v>0.09</v>
      </c>
      <c r="J1214" s="25">
        <v>3220.3444</v>
      </c>
      <c r="K1214" s="25" t="str">
        <f>VLOOKUP(C1214,Table5[#All],8,0)</f>
        <v>Gold</v>
      </c>
      <c r="L1214" s="13" t="str">
        <f>VLOOKUP(C1214,Table5[#All],4,0)</f>
        <v>Male</v>
      </c>
      <c r="M1214" s="12" t="str">
        <f>VLOOKUP(D1214,Table2[#All],2,0)</f>
        <v>Soccer Training Cone Set</v>
      </c>
      <c r="N1214" s="12" t="str">
        <f>VLOOKUP(D1214,Table2[#All],3)</f>
        <v>Sports</v>
      </c>
      <c r="O1214" s="12" t="str">
        <f>VLOOKUP(D1214,Table2[#All],4,0)</f>
        <v>Accessories</v>
      </c>
      <c r="P1214" s="12" t="str">
        <f>VLOOKUP(D1214,Table2[#All],5,0)</f>
        <v>Ford, Murphy and Wilson</v>
      </c>
      <c r="Q1214" s="12" t="str">
        <f>VLOOKUP(E1214,Table6[#All],2,0)</f>
        <v>Mcdonald Inc</v>
      </c>
      <c r="R1214" s="12" t="str">
        <f>VLOOKUP(E1214,Table6[#All],5,0)</f>
        <v>Outlet</v>
      </c>
      <c r="S1214" s="12" t="str">
        <f>VLOOKUP(E1214,Table6[#All],3,0)</f>
        <v>South</v>
      </c>
      <c r="T1214" s="12" t="str">
        <f>VLOOKUP(E1214,Table6[#All],4,0)</f>
        <v>Christopherland</v>
      </c>
    </row>
    <row r="1215" spans="1:20" x14ac:dyDescent="0.3">
      <c r="A1215" s="11" t="s">
        <v>3173</v>
      </c>
      <c r="B1215" s="12">
        <v>45809</v>
      </c>
      <c r="C1215" s="12" t="s">
        <v>807</v>
      </c>
      <c r="D1215" s="12" t="s">
        <v>1792</v>
      </c>
      <c r="E1215" s="12" t="s">
        <v>1897</v>
      </c>
      <c r="F1215" s="12" t="s">
        <v>1952</v>
      </c>
      <c r="G1215" s="17">
        <v>1</v>
      </c>
      <c r="H1215" s="20">
        <v>41.39</v>
      </c>
      <c r="I1215" s="23">
        <v>0.01</v>
      </c>
      <c r="J1215" s="25">
        <v>40.976100000000002</v>
      </c>
      <c r="K1215" s="25" t="str">
        <f>VLOOKUP(C1215,Table5[#All],8,0)</f>
        <v>Gold</v>
      </c>
      <c r="L1215" s="13" t="str">
        <f>VLOOKUP(C1215,Table5[#All],4,0)</f>
        <v>Female</v>
      </c>
      <c r="M1215" s="12" t="str">
        <f>VLOOKUP(D1215,Table2[#All],2,0)</f>
        <v>Professional Jump Rope</v>
      </c>
      <c r="N1215" s="12" t="str">
        <f>VLOOKUP(D1215,Table2[#All],3)</f>
        <v>Sports</v>
      </c>
      <c r="O1215" s="12" t="str">
        <f>VLOOKUP(D1215,Table2[#All],4,0)</f>
        <v>Fitness</v>
      </c>
      <c r="P1215" s="12" t="str">
        <f>VLOOKUP(D1215,Table2[#All],5,0)</f>
        <v>Davis PLC</v>
      </c>
      <c r="Q1215" s="12" t="str">
        <f>VLOOKUP(E1215,Table6[#All],2,0)</f>
        <v>Alexander Group</v>
      </c>
      <c r="R1215" s="12" t="str">
        <f>VLOOKUP(E1215,Table6[#All],5,0)</f>
        <v>Online</v>
      </c>
      <c r="S1215" s="12" t="str">
        <f>VLOOKUP(E1215,Table6[#All],3,0)</f>
        <v>South</v>
      </c>
      <c r="T1215" s="12" t="str">
        <f>VLOOKUP(E1215,Table6[#All],4,0)</f>
        <v>Port Sharon</v>
      </c>
    </row>
    <row r="1216" spans="1:20" x14ac:dyDescent="0.3">
      <c r="A1216" s="11" t="s">
        <v>3174</v>
      </c>
      <c r="B1216" s="12">
        <v>45783</v>
      </c>
      <c r="C1216" s="12" t="s">
        <v>556</v>
      </c>
      <c r="D1216" s="12" t="s">
        <v>1746</v>
      </c>
      <c r="E1216" s="12" t="s">
        <v>1914</v>
      </c>
      <c r="F1216" s="12" t="s">
        <v>1952</v>
      </c>
      <c r="G1216" s="17">
        <v>4</v>
      </c>
      <c r="H1216" s="20">
        <v>64.06</v>
      </c>
      <c r="I1216" s="23">
        <v>0.26</v>
      </c>
      <c r="J1216" s="25">
        <v>189.61760000000001</v>
      </c>
      <c r="K1216" s="25" t="str">
        <f>VLOOKUP(C1216,Table5[#All],8,0)</f>
        <v>Platinum</v>
      </c>
      <c r="L1216" s="13" t="str">
        <f>VLOOKUP(C1216,Table5[#All],4,0)</f>
        <v>Female</v>
      </c>
      <c r="M1216" s="12" t="str">
        <f>VLOOKUP(D1216,Table2[#All],2,0)</f>
        <v>Foam Roller</v>
      </c>
      <c r="N1216" s="12" t="str">
        <f>VLOOKUP(D1216,Table2[#All],3)</f>
        <v>Sports</v>
      </c>
      <c r="O1216" s="12" t="str">
        <f>VLOOKUP(D1216,Table2[#All],4,0)</f>
        <v>Fitness</v>
      </c>
      <c r="P1216" s="12" t="str">
        <f>VLOOKUP(D1216,Table2[#All],5,0)</f>
        <v>Atkinson, Camacho and Oliver</v>
      </c>
      <c r="Q1216" s="12" t="str">
        <f>VLOOKUP(E1216,Table6[#All],2,0)</f>
        <v>Moore, Padilla and Butler</v>
      </c>
      <c r="R1216" s="12" t="str">
        <f>VLOOKUP(E1216,Table6[#All],5,0)</f>
        <v>Flagship</v>
      </c>
      <c r="S1216" s="12" t="str">
        <f>VLOOKUP(E1216,Table6[#All],3,0)</f>
        <v>South</v>
      </c>
      <c r="T1216" s="12" t="str">
        <f>VLOOKUP(E1216,Table6[#All],4,0)</f>
        <v>East Johnstad</v>
      </c>
    </row>
    <row r="1217" spans="1:20" x14ac:dyDescent="0.3">
      <c r="A1217" s="11" t="s">
        <v>3175</v>
      </c>
      <c r="B1217" s="12">
        <v>45849</v>
      </c>
      <c r="C1217" s="12" t="s">
        <v>1096</v>
      </c>
      <c r="D1217" s="12" t="s">
        <v>1711</v>
      </c>
      <c r="E1217" s="12" t="s">
        <v>1914</v>
      </c>
      <c r="F1217" s="12" t="s">
        <v>1952</v>
      </c>
      <c r="G1217" s="17">
        <v>2</v>
      </c>
      <c r="H1217" s="20">
        <v>152.25</v>
      </c>
      <c r="I1217" s="23">
        <v>0.13</v>
      </c>
      <c r="J1217" s="25">
        <v>264.91500000000002</v>
      </c>
      <c r="K1217" s="25" t="str">
        <f>VLOOKUP(C1217,Table5[#All],8,0)</f>
        <v>Platinum</v>
      </c>
      <c r="L1217" s="13" t="str">
        <f>VLOOKUP(C1217,Table5[#All],4,0)</f>
        <v>Female</v>
      </c>
      <c r="M1217" s="12" t="str">
        <f>VLOOKUP(D1217,Table2[#All],2,0)</f>
        <v>Men's Winter Jacket</v>
      </c>
      <c r="N1217" s="12" t="str">
        <f>VLOOKUP(D1217,Table2[#All],3)</f>
        <v>Clothing</v>
      </c>
      <c r="O1217" s="12" t="str">
        <f>VLOOKUP(D1217,Table2[#All],4,0)</f>
        <v>Outerwear</v>
      </c>
      <c r="P1217" s="12" t="str">
        <f>VLOOKUP(D1217,Table2[#All],5,0)</f>
        <v>Kelly, Smith and Perez</v>
      </c>
      <c r="Q1217" s="12" t="str">
        <f>VLOOKUP(E1217,Table6[#All],2,0)</f>
        <v>Moore, Padilla and Butler</v>
      </c>
      <c r="R1217" s="12" t="str">
        <f>VLOOKUP(E1217,Table6[#All],5,0)</f>
        <v>Flagship</v>
      </c>
      <c r="S1217" s="12" t="str">
        <f>VLOOKUP(E1217,Table6[#All],3,0)</f>
        <v>South</v>
      </c>
      <c r="T1217" s="12" t="str">
        <f>VLOOKUP(E1217,Table6[#All],4,0)</f>
        <v>East Johnstad</v>
      </c>
    </row>
    <row r="1218" spans="1:20" x14ac:dyDescent="0.3">
      <c r="A1218" s="11" t="s">
        <v>3176</v>
      </c>
      <c r="B1218" s="12">
        <v>45281</v>
      </c>
      <c r="C1218" s="12" t="s">
        <v>360</v>
      </c>
      <c r="D1218" s="12" t="s">
        <v>1604</v>
      </c>
      <c r="E1218" s="12" t="s">
        <v>1941</v>
      </c>
      <c r="F1218" s="12" t="s">
        <v>1952</v>
      </c>
      <c r="G1218" s="17">
        <v>2</v>
      </c>
      <c r="H1218" s="20">
        <v>889.04</v>
      </c>
      <c r="I1218" s="23">
        <v>0.23</v>
      </c>
      <c r="J1218" s="25">
        <v>1369.1215999999999</v>
      </c>
      <c r="K1218" s="25" t="str">
        <f>VLOOKUP(C1218,Table5[#All],8,0)</f>
        <v>Platinum</v>
      </c>
      <c r="L1218" s="13" t="str">
        <f>VLOOKUP(C1218,Table5[#All],4,0)</f>
        <v>Female</v>
      </c>
      <c r="M1218" s="12" t="str">
        <f>VLOOKUP(D1218,Table2[#All],2,0)</f>
        <v>USB-C Fast Charger</v>
      </c>
      <c r="N1218" s="12" t="str">
        <f>VLOOKUP(D1218,Table2[#All],3)</f>
        <v>Electronics</v>
      </c>
      <c r="O1218" s="12" t="str">
        <f>VLOOKUP(D1218,Table2[#All],4,0)</f>
        <v>Accessories</v>
      </c>
      <c r="P1218" s="12" t="str">
        <f>VLOOKUP(D1218,Table2[#All],5,0)</f>
        <v>Dawson-Perkins</v>
      </c>
      <c r="Q1218" s="12" t="str">
        <f>VLOOKUP(E1218,Table6[#All],2,0)</f>
        <v>Mann-Austin</v>
      </c>
      <c r="R1218" s="12" t="str">
        <f>VLOOKUP(E1218,Table6[#All],5,0)</f>
        <v>Online</v>
      </c>
      <c r="S1218" s="12" t="str">
        <f>VLOOKUP(E1218,Table6[#All],3,0)</f>
        <v>East</v>
      </c>
      <c r="T1218" s="12" t="str">
        <f>VLOOKUP(E1218,Table6[#All],4,0)</f>
        <v>Vasquezborough</v>
      </c>
    </row>
    <row r="1219" spans="1:20" x14ac:dyDescent="0.3">
      <c r="A1219" s="11" t="s">
        <v>3177</v>
      </c>
      <c r="B1219" s="12">
        <v>45322</v>
      </c>
      <c r="C1219" s="12" t="s">
        <v>544</v>
      </c>
      <c r="D1219" s="12" t="s">
        <v>1682</v>
      </c>
      <c r="E1219" s="12" t="s">
        <v>1917</v>
      </c>
      <c r="F1219" s="12" t="s">
        <v>1954</v>
      </c>
      <c r="G1219" s="17">
        <v>3</v>
      </c>
      <c r="H1219" s="20">
        <v>145.25</v>
      </c>
      <c r="I1219" s="23">
        <v>0.24</v>
      </c>
      <c r="J1219" s="25">
        <v>331.17</v>
      </c>
      <c r="K1219" s="25" t="str">
        <f>VLOOKUP(C1219,Table5[#All],8,0)</f>
        <v>Silver</v>
      </c>
      <c r="L1219" s="13" t="str">
        <f>VLOOKUP(C1219,Table5[#All],4,0)</f>
        <v>Female</v>
      </c>
      <c r="M1219" s="12" t="str">
        <f>VLOOKUP(D1219,Table2[#All],2,0)</f>
        <v>Men's Casual Sneakers</v>
      </c>
      <c r="N1219" s="12" t="str">
        <f>VLOOKUP(D1219,Table2[#All],3)</f>
        <v>Clothing</v>
      </c>
      <c r="O1219" s="12" t="str">
        <f>VLOOKUP(D1219,Table2[#All],4,0)</f>
        <v>Footwear</v>
      </c>
      <c r="P1219" s="12" t="str">
        <f>VLOOKUP(D1219,Table2[#All],5,0)</f>
        <v>Hogan-Lee</v>
      </c>
      <c r="Q1219" s="12" t="str">
        <f>VLOOKUP(E1219,Table6[#All],2,0)</f>
        <v>Hill, Wagner and Ballard</v>
      </c>
      <c r="R1219" s="12" t="str">
        <f>VLOOKUP(E1219,Table6[#All],5,0)</f>
        <v>Online</v>
      </c>
      <c r="S1219" s="12" t="str">
        <f>VLOOKUP(E1219,Table6[#All],3,0)</f>
        <v>East</v>
      </c>
      <c r="T1219" s="12" t="str">
        <f>VLOOKUP(E1219,Table6[#All],4,0)</f>
        <v>East Davidville</v>
      </c>
    </row>
    <row r="1220" spans="1:20" x14ac:dyDescent="0.3">
      <c r="A1220" s="11" t="s">
        <v>3178</v>
      </c>
      <c r="B1220" s="12">
        <v>45560</v>
      </c>
      <c r="C1220" s="12" t="s">
        <v>215</v>
      </c>
      <c r="D1220" s="12" t="s">
        <v>1840</v>
      </c>
      <c r="E1220" s="12" t="s">
        <v>1889</v>
      </c>
      <c r="F1220" s="12" t="s">
        <v>1957</v>
      </c>
      <c r="G1220" s="17">
        <v>2</v>
      </c>
      <c r="H1220" s="20">
        <v>898.45</v>
      </c>
      <c r="I1220" s="23">
        <v>0.28999999999999998</v>
      </c>
      <c r="J1220" s="25">
        <v>1275.799</v>
      </c>
      <c r="K1220" s="25" t="str">
        <f>VLOOKUP(C1220,Table5[#All],8,0)</f>
        <v>Gold</v>
      </c>
      <c r="L1220" s="13" t="str">
        <f>VLOOKUP(C1220,Table5[#All],4,0)</f>
        <v>Female</v>
      </c>
      <c r="M1220" s="12" t="str">
        <f>VLOOKUP(D1220,Table2[#All],2,0)</f>
        <v>Sports Wrist Sweatbands</v>
      </c>
      <c r="N1220" s="12" t="str">
        <f>VLOOKUP(D1220,Table2[#All],3)</f>
        <v>Sports</v>
      </c>
      <c r="O1220" s="12" t="str">
        <f>VLOOKUP(D1220,Table2[#All],4,0)</f>
        <v>Accessories</v>
      </c>
      <c r="P1220" s="12" t="str">
        <f>VLOOKUP(D1220,Table2[#All],5,0)</f>
        <v>Olsen-Daniels</v>
      </c>
      <c r="Q1220" s="12" t="str">
        <f>VLOOKUP(E1220,Table6[#All],2,0)</f>
        <v>Black-Horn</v>
      </c>
      <c r="R1220" s="12" t="str">
        <f>VLOOKUP(E1220,Table6[#All],5,0)</f>
        <v>Outlet</v>
      </c>
      <c r="S1220" s="12" t="str">
        <f>VLOOKUP(E1220,Table6[#All],3,0)</f>
        <v>South</v>
      </c>
      <c r="T1220" s="12" t="str">
        <f>VLOOKUP(E1220,Table6[#All],4,0)</f>
        <v>North Nancyview</v>
      </c>
    </row>
    <row r="1221" spans="1:20" x14ac:dyDescent="0.3">
      <c r="A1221" s="11" t="s">
        <v>3179</v>
      </c>
      <c r="B1221" s="12">
        <v>45905</v>
      </c>
      <c r="C1221" s="12" t="s">
        <v>128</v>
      </c>
      <c r="D1221" s="12" t="s">
        <v>1676</v>
      </c>
      <c r="E1221" s="12" t="s">
        <v>1929</v>
      </c>
      <c r="F1221" s="12" t="s">
        <v>1952</v>
      </c>
      <c r="G1221" s="17">
        <v>4</v>
      </c>
      <c r="H1221" s="20">
        <v>642.04999999999995</v>
      </c>
      <c r="I1221" s="23">
        <v>0.25</v>
      </c>
      <c r="J1221" s="25">
        <v>1926.15</v>
      </c>
      <c r="K1221" s="25" t="str">
        <f>VLOOKUP(C1221,Table5[#All],8,0)</f>
        <v>Bronze</v>
      </c>
      <c r="L1221" s="13" t="str">
        <f>VLOOKUP(C1221,Table5[#All],4,0)</f>
        <v>Female</v>
      </c>
      <c r="M1221" s="12" t="str">
        <f>VLOOKUP(D1221,Table2[#All],2,0)</f>
        <v>Bedroom Table Lamp</v>
      </c>
      <c r="N1221" s="12" t="str">
        <f>VLOOKUP(D1221,Table2[#All],3)</f>
        <v>Home</v>
      </c>
      <c r="O1221" s="12" t="str">
        <f>VLOOKUP(D1221,Table2[#All],4,0)</f>
        <v>Lighting</v>
      </c>
      <c r="P1221" s="12" t="str">
        <f>VLOOKUP(D1221,Table2[#All],5,0)</f>
        <v>Jones LLC</v>
      </c>
      <c r="Q1221" s="12" t="str">
        <f>VLOOKUP(E1221,Table6[#All],2,0)</f>
        <v>Shelton PLC</v>
      </c>
      <c r="R1221" s="12" t="str">
        <f>VLOOKUP(E1221,Table6[#All],5,0)</f>
        <v>Flagship</v>
      </c>
      <c r="S1221" s="12" t="str">
        <f>VLOOKUP(E1221,Table6[#All],3,0)</f>
        <v>North</v>
      </c>
      <c r="T1221" s="12" t="str">
        <f>VLOOKUP(E1221,Table6[#All],4,0)</f>
        <v>East Jenniferstad</v>
      </c>
    </row>
    <row r="1222" spans="1:20" x14ac:dyDescent="0.3">
      <c r="A1222" s="11" t="s">
        <v>3180</v>
      </c>
      <c r="B1222" s="12">
        <v>45531</v>
      </c>
      <c r="C1222" s="12" t="s">
        <v>997</v>
      </c>
      <c r="D1222" s="12" t="s">
        <v>1828</v>
      </c>
      <c r="E1222" s="12" t="s">
        <v>1907</v>
      </c>
      <c r="F1222" s="12" t="s">
        <v>1952</v>
      </c>
      <c r="G1222" s="17">
        <v>4</v>
      </c>
      <c r="H1222" s="20">
        <v>450.83</v>
      </c>
      <c r="I1222" s="23">
        <v>0.24</v>
      </c>
      <c r="J1222" s="25">
        <v>1370.5232000000001</v>
      </c>
      <c r="K1222" s="25" t="str">
        <f>VLOOKUP(C1222,Table5[#All],8,0)</f>
        <v>Platinum</v>
      </c>
      <c r="L1222" s="13" t="str">
        <f>VLOOKUP(C1222,Table5[#All],4,0)</f>
        <v>Male</v>
      </c>
      <c r="M1222" s="12" t="str">
        <f>VLOOKUP(D1222,Table2[#All],2,0)</f>
        <v>Wooden Bookshelf</v>
      </c>
      <c r="N1222" s="12" t="str">
        <f>VLOOKUP(D1222,Table2[#All],3)</f>
        <v>Home</v>
      </c>
      <c r="O1222" s="12" t="str">
        <f>VLOOKUP(D1222,Table2[#All],4,0)</f>
        <v>Furniture</v>
      </c>
      <c r="P1222" s="12" t="str">
        <f>VLOOKUP(D1222,Table2[#All],5,0)</f>
        <v>Collins-Stephenson</v>
      </c>
      <c r="Q1222" s="12" t="str">
        <f>VLOOKUP(E1222,Table6[#All],2,0)</f>
        <v>Martinez-Mullins</v>
      </c>
      <c r="R1222" s="12" t="str">
        <f>VLOOKUP(E1222,Table6[#All],5,0)</f>
        <v>Online</v>
      </c>
      <c r="S1222" s="12" t="str">
        <f>VLOOKUP(E1222,Table6[#All],3,0)</f>
        <v>South</v>
      </c>
      <c r="T1222" s="12" t="str">
        <f>VLOOKUP(E1222,Table6[#All],4,0)</f>
        <v>Williamsfurt</v>
      </c>
    </row>
    <row r="1223" spans="1:20" x14ac:dyDescent="0.3">
      <c r="A1223" s="11" t="s">
        <v>3181</v>
      </c>
      <c r="B1223" s="12">
        <v>45216</v>
      </c>
      <c r="C1223" s="12" t="s">
        <v>55</v>
      </c>
      <c r="D1223" s="12" t="s">
        <v>1731</v>
      </c>
      <c r="E1223" s="12" t="s">
        <v>1941</v>
      </c>
      <c r="F1223" s="12" t="s">
        <v>1957</v>
      </c>
      <c r="G1223" s="17">
        <v>2</v>
      </c>
      <c r="H1223" s="20">
        <v>441.03</v>
      </c>
      <c r="I1223" s="23">
        <v>0.23</v>
      </c>
      <c r="J1223" s="25">
        <v>679.18619999999999</v>
      </c>
      <c r="K1223" s="25" t="str">
        <f>VLOOKUP(C1223,Table5[#All],8,0)</f>
        <v>Bronze</v>
      </c>
      <c r="L1223" s="13" t="str">
        <f>VLOOKUP(C1223,Table5[#All],4,0)</f>
        <v>Male</v>
      </c>
      <c r="M1223" s="12" t="str">
        <f>VLOOKUP(D1223,Table2[#All],2,0)</f>
        <v>Rugby Ball</v>
      </c>
      <c r="N1223" s="12" t="str">
        <f>VLOOKUP(D1223,Table2[#All],3)</f>
        <v>Sports</v>
      </c>
      <c r="O1223" s="12" t="str">
        <f>VLOOKUP(D1223,Table2[#All],4,0)</f>
        <v>Team Sports</v>
      </c>
      <c r="P1223" s="12" t="str">
        <f>VLOOKUP(D1223,Table2[#All],5,0)</f>
        <v>Harris Inc</v>
      </c>
      <c r="Q1223" s="12" t="str">
        <f>VLOOKUP(E1223,Table6[#All],2,0)</f>
        <v>Mann-Austin</v>
      </c>
      <c r="R1223" s="12" t="str">
        <f>VLOOKUP(E1223,Table6[#All],5,0)</f>
        <v>Online</v>
      </c>
      <c r="S1223" s="12" t="str">
        <f>VLOOKUP(E1223,Table6[#All],3,0)</f>
        <v>East</v>
      </c>
      <c r="T1223" s="12" t="str">
        <f>VLOOKUP(E1223,Table6[#All],4,0)</f>
        <v>Vasquezborough</v>
      </c>
    </row>
    <row r="1224" spans="1:20" x14ac:dyDescent="0.3">
      <c r="A1224" s="11" t="s">
        <v>3182</v>
      </c>
      <c r="B1224" s="12">
        <v>45384</v>
      </c>
      <c r="C1224" s="12" t="s">
        <v>302</v>
      </c>
      <c r="D1224" s="12" t="s">
        <v>1645</v>
      </c>
      <c r="E1224" s="12" t="s">
        <v>1889</v>
      </c>
      <c r="F1224" s="12" t="s">
        <v>1954</v>
      </c>
      <c r="G1224" s="17">
        <v>3</v>
      </c>
      <c r="H1224" s="20">
        <v>377.69</v>
      </c>
      <c r="I1224" s="23">
        <v>7.0000000000000007E-2</v>
      </c>
      <c r="J1224" s="25">
        <v>1053.7551000000001</v>
      </c>
      <c r="K1224" s="25" t="str">
        <f>VLOOKUP(C1224,Table5[#All],8,0)</f>
        <v>Bronze</v>
      </c>
      <c r="L1224" s="13" t="str">
        <f>VLOOKUP(C1224,Table5[#All],4,0)</f>
        <v>Male</v>
      </c>
      <c r="M1224" s="12" t="str">
        <f>VLOOKUP(D1224,Table2[#All],2,0)</f>
        <v>Women's Scarf Set</v>
      </c>
      <c r="N1224" s="12" t="str">
        <f>VLOOKUP(D1224,Table2[#All],3)</f>
        <v>Clothing</v>
      </c>
      <c r="O1224" s="12" t="str">
        <f>VLOOKUP(D1224,Table2[#All],4,0)</f>
        <v>Accessories</v>
      </c>
      <c r="P1224" s="12" t="str">
        <f>VLOOKUP(D1224,Table2[#All],5,0)</f>
        <v>Brown and Sons</v>
      </c>
      <c r="Q1224" s="12" t="str">
        <f>VLOOKUP(E1224,Table6[#All],2,0)</f>
        <v>Black-Horn</v>
      </c>
      <c r="R1224" s="12" t="str">
        <f>VLOOKUP(E1224,Table6[#All],5,0)</f>
        <v>Outlet</v>
      </c>
      <c r="S1224" s="12" t="str">
        <f>VLOOKUP(E1224,Table6[#All],3,0)</f>
        <v>South</v>
      </c>
      <c r="T1224" s="12" t="str">
        <f>VLOOKUP(E1224,Table6[#All],4,0)</f>
        <v>North Nancyview</v>
      </c>
    </row>
    <row r="1225" spans="1:20" x14ac:dyDescent="0.3">
      <c r="A1225" s="11" t="s">
        <v>3183</v>
      </c>
      <c r="B1225" s="12">
        <v>45416</v>
      </c>
      <c r="C1225" s="12" t="s">
        <v>541</v>
      </c>
      <c r="D1225" s="12" t="s">
        <v>1593</v>
      </c>
      <c r="E1225" s="12" t="s">
        <v>1907</v>
      </c>
      <c r="F1225" s="12" t="s">
        <v>1952</v>
      </c>
      <c r="G1225" s="17">
        <v>1</v>
      </c>
      <c r="H1225" s="20">
        <v>457.33</v>
      </c>
      <c r="I1225" s="23">
        <v>0.27</v>
      </c>
      <c r="J1225" s="25">
        <v>333.85090000000002</v>
      </c>
      <c r="K1225" s="25" t="str">
        <f>VLOOKUP(C1225,Table5[#All],8,0)</f>
        <v>Platinum</v>
      </c>
      <c r="L1225" s="13" t="str">
        <f>VLOOKUP(C1225,Table5[#All],4,0)</f>
        <v>Female</v>
      </c>
      <c r="M1225" s="12" t="str">
        <f>VLOOKUP(D1225,Table2[#All],2,0)</f>
        <v>Ceramic Kitchen Bowl Set</v>
      </c>
      <c r="N1225" s="12" t="str">
        <f>VLOOKUP(D1225,Table2[#All],3)</f>
        <v>Home</v>
      </c>
      <c r="O1225" s="12" t="str">
        <f>VLOOKUP(D1225,Table2[#All],4,0)</f>
        <v>Kitchen</v>
      </c>
      <c r="P1225" s="12" t="str">
        <f>VLOOKUP(D1225,Table2[#All],5,0)</f>
        <v>Hamilton Group</v>
      </c>
      <c r="Q1225" s="12" t="str">
        <f>VLOOKUP(E1225,Table6[#All],2,0)</f>
        <v>Martinez-Mullins</v>
      </c>
      <c r="R1225" s="12" t="str">
        <f>VLOOKUP(E1225,Table6[#All],5,0)</f>
        <v>Online</v>
      </c>
      <c r="S1225" s="12" t="str">
        <f>VLOOKUP(E1225,Table6[#All],3,0)</f>
        <v>South</v>
      </c>
      <c r="T1225" s="12" t="str">
        <f>VLOOKUP(E1225,Table6[#All],4,0)</f>
        <v>Williamsfurt</v>
      </c>
    </row>
    <row r="1226" spans="1:20" x14ac:dyDescent="0.3">
      <c r="A1226" s="11" t="s">
        <v>3184</v>
      </c>
      <c r="B1226" s="12">
        <v>45880</v>
      </c>
      <c r="C1226" s="12" t="s">
        <v>792</v>
      </c>
      <c r="D1226" s="12" t="s">
        <v>1804</v>
      </c>
      <c r="E1226" s="12" t="s">
        <v>1904</v>
      </c>
      <c r="F1226" s="12" t="s">
        <v>1952</v>
      </c>
      <c r="G1226" s="17">
        <v>4</v>
      </c>
      <c r="H1226" s="20">
        <v>218.01</v>
      </c>
      <c r="I1226" s="23">
        <v>0.06</v>
      </c>
      <c r="J1226" s="25">
        <v>819.71759999999995</v>
      </c>
      <c r="K1226" s="25" t="str">
        <f>VLOOKUP(C1226,Table5[#All],8,0)</f>
        <v>Bronze</v>
      </c>
      <c r="L1226" s="13" t="str">
        <f>VLOOKUP(C1226,Table5[#All],4,0)</f>
        <v>Male</v>
      </c>
      <c r="M1226" s="12" t="str">
        <f>VLOOKUP(D1226,Table2[#All],2,0)</f>
        <v>Wireless Mouse</v>
      </c>
      <c r="N1226" s="12" t="str">
        <f>VLOOKUP(D1226,Table2[#All],3)</f>
        <v>Electronics</v>
      </c>
      <c r="O1226" s="12" t="str">
        <f>VLOOKUP(D1226,Table2[#All],4,0)</f>
        <v>Computer</v>
      </c>
      <c r="P1226" s="12" t="str">
        <f>VLOOKUP(D1226,Table2[#All],5,0)</f>
        <v>Larson Ltd</v>
      </c>
      <c r="Q1226" s="12" t="str">
        <f>VLOOKUP(E1226,Table6[#All],2,0)</f>
        <v>Benson-Elliott</v>
      </c>
      <c r="R1226" s="12" t="str">
        <f>VLOOKUP(E1226,Table6[#All],5,0)</f>
        <v>Online</v>
      </c>
      <c r="S1226" s="12" t="str">
        <f>VLOOKUP(E1226,Table6[#All],3,0)</f>
        <v>East</v>
      </c>
      <c r="T1226" s="12" t="str">
        <f>VLOOKUP(E1226,Table6[#All],4,0)</f>
        <v>Port Josephberg</v>
      </c>
    </row>
    <row r="1227" spans="1:20" x14ac:dyDescent="0.3">
      <c r="A1227" s="11" t="s">
        <v>3185</v>
      </c>
      <c r="B1227" s="12">
        <v>45933</v>
      </c>
      <c r="C1227" s="12" t="s">
        <v>715</v>
      </c>
      <c r="D1227" s="12" t="s">
        <v>1852</v>
      </c>
      <c r="E1227" s="12" t="s">
        <v>1938</v>
      </c>
      <c r="F1227" s="12" t="s">
        <v>1952</v>
      </c>
      <c r="G1227" s="17">
        <v>2</v>
      </c>
      <c r="H1227" s="20">
        <v>682.7</v>
      </c>
      <c r="I1227" s="23">
        <v>0.13</v>
      </c>
      <c r="J1227" s="25">
        <v>1187.8979999999999</v>
      </c>
      <c r="K1227" s="25" t="str">
        <f>VLOOKUP(C1227,Table5[#All],8,0)</f>
        <v>Platinum</v>
      </c>
      <c r="L1227" s="13" t="str">
        <f>VLOOKUP(C1227,Table5[#All],4,0)</f>
        <v>Male</v>
      </c>
      <c r="M1227" s="12" t="str">
        <f>VLOOKUP(D1227,Table2[#All],2,0)</f>
        <v>Microwave Oven</v>
      </c>
      <c r="N1227" s="12" t="str">
        <f>VLOOKUP(D1227,Table2[#All],3)</f>
        <v>Home</v>
      </c>
      <c r="O1227" s="12" t="str">
        <f>VLOOKUP(D1227,Table2[#All],4,0)</f>
        <v>Appliances</v>
      </c>
      <c r="P1227" s="12" t="str">
        <f>VLOOKUP(D1227,Table2[#All],5,0)</f>
        <v>Green, Powell and Palmer</v>
      </c>
      <c r="Q1227" s="12" t="str">
        <f>VLOOKUP(E1227,Table6[#All],2,0)</f>
        <v>Guerrero-Schmitt</v>
      </c>
      <c r="R1227" s="12" t="str">
        <f>VLOOKUP(E1227,Table6[#All],5,0)</f>
        <v>Flagship</v>
      </c>
      <c r="S1227" s="12" t="str">
        <f>VLOOKUP(E1227,Table6[#All],3,0)</f>
        <v>East</v>
      </c>
      <c r="T1227" s="12" t="str">
        <f>VLOOKUP(E1227,Table6[#All],4,0)</f>
        <v>East Stevechester</v>
      </c>
    </row>
    <row r="1228" spans="1:20" x14ac:dyDescent="0.3">
      <c r="A1228" s="11" t="s">
        <v>3186</v>
      </c>
      <c r="B1228" s="12">
        <v>45345</v>
      </c>
      <c r="C1228" s="12" t="s">
        <v>1027</v>
      </c>
      <c r="D1228" s="12" t="s">
        <v>1624</v>
      </c>
      <c r="E1228" s="12" t="s">
        <v>1938</v>
      </c>
      <c r="F1228" s="12" t="s">
        <v>1954</v>
      </c>
      <c r="G1228" s="17">
        <v>3</v>
      </c>
      <c r="H1228" s="20">
        <v>726.97</v>
      </c>
      <c r="I1228" s="23">
        <v>0.04</v>
      </c>
      <c r="J1228" s="25">
        <v>2093.6736000000001</v>
      </c>
      <c r="K1228" s="25" t="str">
        <f>VLOOKUP(C1228,Table5[#All],8,0)</f>
        <v>Platinum</v>
      </c>
      <c r="L1228" s="13" t="str">
        <f>VLOOKUP(C1228,Table5[#All],4,0)</f>
        <v>Female</v>
      </c>
      <c r="M1228" s="12" t="str">
        <f>VLOOKUP(D1228,Table2[#All],2,0)</f>
        <v>Knee Support Brace</v>
      </c>
      <c r="N1228" s="12" t="str">
        <f>VLOOKUP(D1228,Table2[#All],3)</f>
        <v>Sports</v>
      </c>
      <c r="O1228" s="12" t="str">
        <f>VLOOKUP(D1228,Table2[#All],4,0)</f>
        <v>Equipment</v>
      </c>
      <c r="P1228" s="12" t="str">
        <f>VLOOKUP(D1228,Table2[#All],5,0)</f>
        <v>May-Reese</v>
      </c>
      <c r="Q1228" s="12" t="str">
        <f>VLOOKUP(E1228,Table6[#All],2,0)</f>
        <v>Guerrero-Schmitt</v>
      </c>
      <c r="R1228" s="12" t="str">
        <f>VLOOKUP(E1228,Table6[#All],5,0)</f>
        <v>Flagship</v>
      </c>
      <c r="S1228" s="12" t="str">
        <f>VLOOKUP(E1228,Table6[#All],3,0)</f>
        <v>East</v>
      </c>
      <c r="T1228" s="12" t="str">
        <f>VLOOKUP(E1228,Table6[#All],4,0)</f>
        <v>East Stevechester</v>
      </c>
    </row>
    <row r="1229" spans="1:20" x14ac:dyDescent="0.3">
      <c r="A1229" s="11" t="s">
        <v>3187</v>
      </c>
      <c r="B1229" s="12">
        <v>45681</v>
      </c>
      <c r="C1229" s="12" t="s">
        <v>1280</v>
      </c>
      <c r="D1229" s="12" t="s">
        <v>1752</v>
      </c>
      <c r="E1229" s="12" t="s">
        <v>1914</v>
      </c>
      <c r="F1229" s="12" t="s">
        <v>1952</v>
      </c>
      <c r="G1229" s="17">
        <v>2</v>
      </c>
      <c r="H1229" s="20">
        <v>107.97</v>
      </c>
      <c r="I1229" s="23">
        <v>0.06</v>
      </c>
      <c r="J1229" s="25">
        <v>202.9836</v>
      </c>
      <c r="K1229" s="25" t="str">
        <f>VLOOKUP(C1229,Table5[#All],8,0)</f>
        <v>Gold</v>
      </c>
      <c r="L1229" s="13" t="str">
        <f>VLOOKUP(C1229,Table5[#All],4,0)</f>
        <v>Male</v>
      </c>
      <c r="M1229" s="12" t="str">
        <f>VLOOKUP(D1229,Table2[#All],2,0)</f>
        <v>Men's Hair Styling Gel</v>
      </c>
      <c r="N1229" s="12" t="str">
        <f>VLOOKUP(D1229,Table2[#All],3)</f>
        <v>Beauty</v>
      </c>
      <c r="O1229" s="12" t="str">
        <f>VLOOKUP(D1229,Table2[#All],4,0)</f>
        <v>Haircare</v>
      </c>
      <c r="P1229" s="12" t="str">
        <f>VLOOKUP(D1229,Table2[#All],5,0)</f>
        <v>Cline-Mccarthy</v>
      </c>
      <c r="Q1229" s="12" t="str">
        <f>VLOOKUP(E1229,Table6[#All],2,0)</f>
        <v>Moore, Padilla and Butler</v>
      </c>
      <c r="R1229" s="12" t="str">
        <f>VLOOKUP(E1229,Table6[#All],5,0)</f>
        <v>Flagship</v>
      </c>
      <c r="S1229" s="12" t="str">
        <f>VLOOKUP(E1229,Table6[#All],3,0)</f>
        <v>South</v>
      </c>
      <c r="T1229" s="12" t="str">
        <f>VLOOKUP(E1229,Table6[#All],4,0)</f>
        <v>East Johnstad</v>
      </c>
    </row>
    <row r="1230" spans="1:20" x14ac:dyDescent="0.3">
      <c r="A1230" s="11" t="s">
        <v>3188</v>
      </c>
      <c r="B1230" s="12">
        <v>45785</v>
      </c>
      <c r="C1230" s="12" t="s">
        <v>42</v>
      </c>
      <c r="D1230" s="12" t="s">
        <v>1570</v>
      </c>
      <c r="E1230" s="12" t="s">
        <v>1927</v>
      </c>
      <c r="F1230" s="12" t="s">
        <v>1957</v>
      </c>
      <c r="G1230" s="17">
        <v>1</v>
      </c>
      <c r="H1230" s="20">
        <v>38.880000000000003</v>
      </c>
      <c r="I1230" s="23">
        <v>0.16</v>
      </c>
      <c r="J1230" s="25">
        <v>32.659199999999998</v>
      </c>
      <c r="K1230" s="25" t="str">
        <f>VLOOKUP(C1230,Table5[#All],8,0)</f>
        <v>Bronze</v>
      </c>
      <c r="L1230" s="13" t="str">
        <f>VLOOKUP(C1230,Table5[#All],4,0)</f>
        <v>Female</v>
      </c>
      <c r="M1230" s="12" t="str">
        <f>VLOOKUP(D1230,Table2[#All],2,0)</f>
        <v>Men's Leather Belt</v>
      </c>
      <c r="N1230" s="12" t="str">
        <f>VLOOKUP(D1230,Table2[#All],3)</f>
        <v>Beauty</v>
      </c>
      <c r="O1230" s="12" t="str">
        <f>VLOOKUP(D1230,Table2[#All],4,0)</f>
        <v>Accessories</v>
      </c>
      <c r="P1230" s="12" t="str">
        <f>VLOOKUP(D1230,Table2[#All],5,0)</f>
        <v>Baldwin, Garza and Gonzalez</v>
      </c>
      <c r="Q1230" s="12" t="str">
        <f>VLOOKUP(E1230,Table6[#All],2,0)</f>
        <v>Mcdonald Inc</v>
      </c>
      <c r="R1230" s="12" t="str">
        <f>VLOOKUP(E1230,Table6[#All],5,0)</f>
        <v>Outlet</v>
      </c>
      <c r="S1230" s="12" t="str">
        <f>VLOOKUP(E1230,Table6[#All],3,0)</f>
        <v>South</v>
      </c>
      <c r="T1230" s="12" t="str">
        <f>VLOOKUP(E1230,Table6[#All],4,0)</f>
        <v>Christopherland</v>
      </c>
    </row>
    <row r="1231" spans="1:20" x14ac:dyDescent="0.3">
      <c r="A1231" s="11" t="s">
        <v>3189</v>
      </c>
      <c r="B1231" s="12">
        <v>45823</v>
      </c>
      <c r="C1231" s="12" t="s">
        <v>288</v>
      </c>
      <c r="D1231" s="12" t="s">
        <v>1991</v>
      </c>
      <c r="E1231" s="12" t="s">
        <v>1935</v>
      </c>
      <c r="F1231" s="12" t="s">
        <v>1957</v>
      </c>
      <c r="G1231" s="17">
        <v>3</v>
      </c>
      <c r="H1231" s="20">
        <v>484.39</v>
      </c>
      <c r="I1231" s="23">
        <v>0.28999999999999998</v>
      </c>
      <c r="J1231" s="25">
        <v>1031.7507000000001</v>
      </c>
      <c r="K1231" s="25" t="str">
        <f>VLOOKUP(C1231,Table5[#All],8,0)</f>
        <v>Gold</v>
      </c>
      <c r="L1231" s="13" t="str">
        <f>VLOOKUP(C1231,Table5[#All],4,0)</f>
        <v>Male</v>
      </c>
      <c r="M1231" s="12" t="str">
        <f>VLOOKUP(D1231,Table2[#All],2,0)</f>
        <v>Beard Grooming Kit</v>
      </c>
      <c r="N1231" s="12" t="str">
        <f>VLOOKUP(D1231,Table2[#All],3)</f>
        <v>Beauty</v>
      </c>
      <c r="O1231" s="12" t="str">
        <f>VLOOKUP(D1231,Table2[#All],4,0)</f>
        <v>Grooming</v>
      </c>
      <c r="P1231" s="12" t="str">
        <f>VLOOKUP(D1231,Table2[#All],5,0)</f>
        <v>Erickson-Green</v>
      </c>
      <c r="Q1231" s="12" t="str">
        <f>VLOOKUP(E1231,Table6[#All],2,0)</f>
        <v>Holloway Ltd</v>
      </c>
      <c r="R1231" s="12" t="str">
        <f>VLOOKUP(E1231,Table6[#All],5,0)</f>
        <v>Flagship</v>
      </c>
      <c r="S1231" s="12" t="str">
        <f>VLOOKUP(E1231,Table6[#All],3,0)</f>
        <v>North</v>
      </c>
      <c r="T1231" s="12" t="str">
        <f>VLOOKUP(E1231,Table6[#All],4,0)</f>
        <v>Bensonhaven</v>
      </c>
    </row>
    <row r="1232" spans="1:20" x14ac:dyDescent="0.3">
      <c r="A1232" s="11" t="s">
        <v>3190</v>
      </c>
      <c r="B1232" s="12">
        <v>45572</v>
      </c>
      <c r="C1232" s="12" t="s">
        <v>85</v>
      </c>
      <c r="D1232" s="12" t="s">
        <v>1816</v>
      </c>
      <c r="E1232" s="12" t="s">
        <v>1929</v>
      </c>
      <c r="F1232" s="12" t="s">
        <v>1957</v>
      </c>
      <c r="G1232" s="17">
        <v>2</v>
      </c>
      <c r="H1232" s="20">
        <v>949.3</v>
      </c>
      <c r="I1232" s="23">
        <v>0.08</v>
      </c>
      <c r="J1232" s="25">
        <v>1746.712</v>
      </c>
      <c r="K1232" s="25" t="str">
        <f>VLOOKUP(C1232,Table5[#All],8,0)</f>
        <v>Platinum</v>
      </c>
      <c r="L1232" s="13" t="str">
        <f>VLOOKUP(C1232,Table5[#All],4,0)</f>
        <v>Male</v>
      </c>
      <c r="M1232" s="12" t="str">
        <f>VLOOKUP(D1232,Table2[#All],2,0)</f>
        <v>Wall-Mounted Spice Rack</v>
      </c>
      <c r="N1232" s="12" t="str">
        <f>VLOOKUP(D1232,Table2[#All],3)</f>
        <v>Home</v>
      </c>
      <c r="O1232" s="12" t="str">
        <f>VLOOKUP(D1232,Table2[#All],4,0)</f>
        <v>Kitchen</v>
      </c>
      <c r="P1232" s="12" t="str">
        <f>VLOOKUP(D1232,Table2[#All],5,0)</f>
        <v>Allison Ltd</v>
      </c>
      <c r="Q1232" s="12" t="str">
        <f>VLOOKUP(E1232,Table6[#All],2,0)</f>
        <v>Shelton PLC</v>
      </c>
      <c r="R1232" s="12" t="str">
        <f>VLOOKUP(E1232,Table6[#All],5,0)</f>
        <v>Flagship</v>
      </c>
      <c r="S1232" s="12" t="str">
        <f>VLOOKUP(E1232,Table6[#All],3,0)</f>
        <v>North</v>
      </c>
      <c r="T1232" s="12" t="str">
        <f>VLOOKUP(E1232,Table6[#All],4,0)</f>
        <v>East Jenniferstad</v>
      </c>
    </row>
    <row r="1233" spans="1:20" x14ac:dyDescent="0.3">
      <c r="A1233" s="11" t="s">
        <v>3191</v>
      </c>
      <c r="B1233" s="12">
        <v>45259</v>
      </c>
      <c r="C1233" s="12" t="s">
        <v>1354</v>
      </c>
      <c r="D1233" s="12" t="s">
        <v>1789</v>
      </c>
      <c r="E1233" s="12" t="s">
        <v>1904</v>
      </c>
      <c r="F1233" s="12" t="s">
        <v>1952</v>
      </c>
      <c r="G1233" s="17">
        <v>3</v>
      </c>
      <c r="H1233" s="20">
        <v>664.75</v>
      </c>
      <c r="I1233" s="23">
        <v>0.12</v>
      </c>
      <c r="J1233" s="25">
        <v>1754.94</v>
      </c>
      <c r="K1233" s="25" t="str">
        <f>VLOOKUP(C1233,Table5[#All],8,0)</f>
        <v>Silver</v>
      </c>
      <c r="L1233" s="13" t="str">
        <f>VLOOKUP(C1233,Table5[#All],4,0)</f>
        <v>Female</v>
      </c>
      <c r="M1233" s="12" t="str">
        <f>VLOOKUP(D1233,Table2[#All],2,0)</f>
        <v>Hair Repair Oil Treatment</v>
      </c>
      <c r="N1233" s="12" t="str">
        <f>VLOOKUP(D1233,Table2[#All],3)</f>
        <v>Beauty</v>
      </c>
      <c r="O1233" s="12" t="str">
        <f>VLOOKUP(D1233,Table2[#All],4,0)</f>
        <v>Haircare</v>
      </c>
      <c r="P1233" s="12" t="str">
        <f>VLOOKUP(D1233,Table2[#All],5,0)</f>
        <v>Hopkins Ltd</v>
      </c>
      <c r="Q1233" s="12" t="str">
        <f>VLOOKUP(E1233,Table6[#All],2,0)</f>
        <v>Benson-Elliott</v>
      </c>
      <c r="R1233" s="12" t="str">
        <f>VLOOKUP(E1233,Table6[#All],5,0)</f>
        <v>Online</v>
      </c>
      <c r="S1233" s="12" t="str">
        <f>VLOOKUP(E1233,Table6[#All],3,0)</f>
        <v>East</v>
      </c>
      <c r="T1233" s="12" t="str">
        <f>VLOOKUP(E1233,Table6[#All],4,0)</f>
        <v>Port Josephberg</v>
      </c>
    </row>
    <row r="1234" spans="1:20" x14ac:dyDescent="0.3">
      <c r="A1234" s="11" t="s">
        <v>3192</v>
      </c>
      <c r="B1234" s="12">
        <v>45740</v>
      </c>
      <c r="C1234" s="12" t="s">
        <v>906</v>
      </c>
      <c r="D1234" s="12" t="s">
        <v>1786</v>
      </c>
      <c r="E1234" s="12" t="s">
        <v>1935</v>
      </c>
      <c r="F1234" s="12" t="s">
        <v>1954</v>
      </c>
      <c r="G1234" s="17">
        <v>3</v>
      </c>
      <c r="H1234" s="20">
        <v>190.04</v>
      </c>
      <c r="I1234" s="23">
        <v>7.0000000000000007E-2</v>
      </c>
      <c r="J1234" s="25">
        <v>530.21159999999998</v>
      </c>
      <c r="K1234" s="25" t="str">
        <f>VLOOKUP(C1234,Table5[#All],8,0)</f>
        <v>Gold</v>
      </c>
      <c r="L1234" s="13" t="str">
        <f>VLOOKUP(C1234,Table5[#All],4,0)</f>
        <v>Female</v>
      </c>
      <c r="M1234" s="12" t="str">
        <f>VLOOKUP(D1234,Table2[#All],2,0)</f>
        <v>Kitchen Storage Rack</v>
      </c>
      <c r="N1234" s="12" t="str">
        <f>VLOOKUP(D1234,Table2[#All],3)</f>
        <v>Home</v>
      </c>
      <c r="O1234" s="12" t="str">
        <f>VLOOKUP(D1234,Table2[#All],4,0)</f>
        <v>Storage</v>
      </c>
      <c r="P1234" s="12" t="str">
        <f>VLOOKUP(D1234,Table2[#All],5,0)</f>
        <v>Duran Group</v>
      </c>
      <c r="Q1234" s="12" t="str">
        <f>VLOOKUP(E1234,Table6[#All],2,0)</f>
        <v>Holloway Ltd</v>
      </c>
      <c r="R1234" s="12" t="str">
        <f>VLOOKUP(E1234,Table6[#All],5,0)</f>
        <v>Flagship</v>
      </c>
      <c r="S1234" s="12" t="str">
        <f>VLOOKUP(E1234,Table6[#All],3,0)</f>
        <v>North</v>
      </c>
      <c r="T1234" s="12" t="str">
        <f>VLOOKUP(E1234,Table6[#All],4,0)</f>
        <v>Bensonhaven</v>
      </c>
    </row>
    <row r="1235" spans="1:20" x14ac:dyDescent="0.3">
      <c r="A1235" s="11" t="s">
        <v>3193</v>
      </c>
      <c r="B1235" s="12">
        <v>45869</v>
      </c>
      <c r="C1235" s="12" t="s">
        <v>891</v>
      </c>
      <c r="D1235" s="12" t="s">
        <v>1579</v>
      </c>
      <c r="E1235" s="12" t="s">
        <v>1929</v>
      </c>
      <c r="F1235" s="12" t="s">
        <v>1957</v>
      </c>
      <c r="G1235" s="17">
        <v>3</v>
      </c>
      <c r="H1235" s="20">
        <v>754.02</v>
      </c>
      <c r="I1235" s="23">
        <v>0.1</v>
      </c>
      <c r="J1235" s="25">
        <v>2035.854</v>
      </c>
      <c r="K1235" s="25" t="str">
        <f>VLOOKUP(C1235,Table5[#All],8,0)</f>
        <v>Platinum</v>
      </c>
      <c r="L1235" s="13" t="str">
        <f>VLOOKUP(C1235,Table5[#All],4,0)</f>
        <v>Female</v>
      </c>
      <c r="M1235" s="12" t="str">
        <f>VLOOKUP(D1235,Table2[#All],2,0)</f>
        <v>LED Table Lamp</v>
      </c>
      <c r="N1235" s="12" t="str">
        <f>VLOOKUP(D1235,Table2[#All],3)</f>
        <v>Clothing</v>
      </c>
      <c r="O1235" s="12" t="str">
        <f>VLOOKUP(D1235,Table2[#All],4,0)</f>
        <v>Lighting</v>
      </c>
      <c r="P1235" s="12" t="str">
        <f>VLOOKUP(D1235,Table2[#All],5,0)</f>
        <v>Harrell LLC</v>
      </c>
      <c r="Q1235" s="12" t="str">
        <f>VLOOKUP(E1235,Table6[#All],2,0)</f>
        <v>Shelton PLC</v>
      </c>
      <c r="R1235" s="12" t="str">
        <f>VLOOKUP(E1235,Table6[#All],5,0)</f>
        <v>Flagship</v>
      </c>
      <c r="S1235" s="12" t="str">
        <f>VLOOKUP(E1235,Table6[#All],3,0)</f>
        <v>North</v>
      </c>
      <c r="T1235" s="12" t="str">
        <f>VLOOKUP(E1235,Table6[#All],4,0)</f>
        <v>East Jenniferstad</v>
      </c>
    </row>
    <row r="1236" spans="1:20" x14ac:dyDescent="0.3">
      <c r="A1236" s="11" t="s">
        <v>3194</v>
      </c>
      <c r="B1236" s="12">
        <v>45526</v>
      </c>
      <c r="C1236" s="12" t="s">
        <v>1210</v>
      </c>
      <c r="D1236" s="12" t="s">
        <v>1673</v>
      </c>
      <c r="E1236" s="12" t="s">
        <v>1922</v>
      </c>
      <c r="F1236" s="12" t="s">
        <v>1957</v>
      </c>
      <c r="G1236" s="17">
        <v>4</v>
      </c>
      <c r="H1236" s="20">
        <v>94.13</v>
      </c>
      <c r="I1236" s="23">
        <v>0.04</v>
      </c>
      <c r="J1236" s="25">
        <v>361.45920000000001</v>
      </c>
      <c r="K1236" s="25" t="str">
        <f>VLOOKUP(C1236,Table5[#All],8,0)</f>
        <v>Bronze</v>
      </c>
      <c r="L1236" s="13" t="str">
        <f>VLOOKUP(C1236,Table5[#All],4,0)</f>
        <v>Female</v>
      </c>
      <c r="M1236" s="12" t="str">
        <f>VLOOKUP(D1236,Table2[#All],2,0)</f>
        <v>Gaming Mechanical Keyboard</v>
      </c>
      <c r="N1236" s="12" t="str">
        <f>VLOOKUP(D1236,Table2[#All],3)</f>
        <v>Electronics</v>
      </c>
      <c r="O1236" s="12" t="str">
        <f>VLOOKUP(D1236,Table2[#All],4,0)</f>
        <v>Computer</v>
      </c>
      <c r="P1236" s="12" t="str">
        <f>VLOOKUP(D1236,Table2[#All],5,0)</f>
        <v>Lucero LLC</v>
      </c>
      <c r="Q1236" s="12" t="str">
        <f>VLOOKUP(E1236,Table6[#All],2,0)</f>
        <v>Thomas, Bridges and Harris</v>
      </c>
      <c r="R1236" s="12" t="str">
        <f>VLOOKUP(E1236,Table6[#All],5,0)</f>
        <v>Online</v>
      </c>
      <c r="S1236" s="12" t="str">
        <f>VLOOKUP(E1236,Table6[#All],3,0)</f>
        <v>North</v>
      </c>
      <c r="T1236" s="12" t="str">
        <f>VLOOKUP(E1236,Table6[#All],4,0)</f>
        <v>Sabrinatown</v>
      </c>
    </row>
    <row r="1237" spans="1:20" x14ac:dyDescent="0.3">
      <c r="A1237" s="11" t="s">
        <v>3195</v>
      </c>
      <c r="B1237" s="12">
        <v>45489</v>
      </c>
      <c r="C1237" s="12" t="s">
        <v>1453</v>
      </c>
      <c r="D1237" s="12" t="s">
        <v>1555</v>
      </c>
      <c r="E1237" s="12" t="s">
        <v>1929</v>
      </c>
      <c r="F1237" s="12" t="s">
        <v>1954</v>
      </c>
      <c r="G1237" s="17">
        <v>3</v>
      </c>
      <c r="H1237" s="20">
        <v>402.3</v>
      </c>
      <c r="I1237" s="23">
        <v>0.21</v>
      </c>
      <c r="J1237" s="25">
        <v>953.45100000000014</v>
      </c>
      <c r="K1237" s="25" t="str">
        <f>VLOOKUP(C1237,Table5[#All],8,0)</f>
        <v>Bronze</v>
      </c>
      <c r="L1237" s="13" t="str">
        <f>VLOOKUP(C1237,Table5[#All],4,0)</f>
        <v>Male</v>
      </c>
      <c r="M1237" s="12" t="str">
        <f>VLOOKUP(D1237,Table2[#All],2,0)</f>
        <v>Men's Graphic T-Shirt</v>
      </c>
      <c r="N1237" s="12" t="str">
        <f>VLOOKUP(D1237,Table2[#All],3)</f>
        <v>Clothing</v>
      </c>
      <c r="O1237" s="12" t="str">
        <f>VLOOKUP(D1237,Table2[#All],4,0)</f>
        <v>Tops</v>
      </c>
      <c r="P1237" s="12" t="str">
        <f>VLOOKUP(D1237,Table2[#All],5,0)</f>
        <v>Terry-Moore</v>
      </c>
      <c r="Q1237" s="12" t="str">
        <f>VLOOKUP(E1237,Table6[#All],2,0)</f>
        <v>Shelton PLC</v>
      </c>
      <c r="R1237" s="12" t="str">
        <f>VLOOKUP(E1237,Table6[#All],5,0)</f>
        <v>Flagship</v>
      </c>
      <c r="S1237" s="12" t="str">
        <f>VLOOKUP(E1237,Table6[#All],3,0)</f>
        <v>North</v>
      </c>
      <c r="T1237" s="12" t="str">
        <f>VLOOKUP(E1237,Table6[#All],4,0)</f>
        <v>East Jenniferstad</v>
      </c>
    </row>
    <row r="1238" spans="1:20" x14ac:dyDescent="0.3">
      <c r="A1238" s="11" t="s">
        <v>3196</v>
      </c>
      <c r="B1238" s="12">
        <v>45908</v>
      </c>
      <c r="C1238" s="12" t="s">
        <v>777</v>
      </c>
      <c r="D1238" s="12" t="s">
        <v>1834</v>
      </c>
      <c r="E1238" s="12" t="s">
        <v>1907</v>
      </c>
      <c r="F1238" s="12" t="s">
        <v>1957</v>
      </c>
      <c r="G1238" s="17">
        <v>1</v>
      </c>
      <c r="H1238" s="20">
        <v>729.05</v>
      </c>
      <c r="I1238" s="23">
        <v>0.06</v>
      </c>
      <c r="J1238" s="25">
        <v>685.3069999999999</v>
      </c>
      <c r="K1238" s="25" t="str">
        <f>VLOOKUP(C1238,Table5[#All],8,0)</f>
        <v>Platinum</v>
      </c>
      <c r="L1238" s="13" t="str">
        <f>VLOOKUP(C1238,Table5[#All],4,0)</f>
        <v>Female</v>
      </c>
      <c r="M1238" s="12" t="str">
        <f>VLOOKUP(D1238,Table2[#All],2,0)</f>
        <v>Kitchen Cutting Board</v>
      </c>
      <c r="N1238" s="12" t="str">
        <f>VLOOKUP(D1238,Table2[#All],3)</f>
        <v>Home</v>
      </c>
      <c r="O1238" s="12" t="str">
        <f>VLOOKUP(D1238,Table2[#All],4,0)</f>
        <v>Kitchen</v>
      </c>
      <c r="P1238" s="12" t="str">
        <f>VLOOKUP(D1238,Table2[#All],5,0)</f>
        <v>Taylor, Dodson and Johnston</v>
      </c>
      <c r="Q1238" s="12" t="str">
        <f>VLOOKUP(E1238,Table6[#All],2,0)</f>
        <v>Martinez-Mullins</v>
      </c>
      <c r="R1238" s="12" t="str">
        <f>VLOOKUP(E1238,Table6[#All],5,0)</f>
        <v>Online</v>
      </c>
      <c r="S1238" s="12" t="str">
        <f>VLOOKUP(E1238,Table6[#All],3,0)</f>
        <v>South</v>
      </c>
      <c r="T1238" s="12" t="str">
        <f>VLOOKUP(E1238,Table6[#All],4,0)</f>
        <v>Williamsfurt</v>
      </c>
    </row>
    <row r="1239" spans="1:20" x14ac:dyDescent="0.3">
      <c r="A1239" s="11" t="s">
        <v>3197</v>
      </c>
      <c r="B1239" s="12">
        <v>45912</v>
      </c>
      <c r="C1239" s="12" t="s">
        <v>464</v>
      </c>
      <c r="D1239" s="12" t="s">
        <v>1846</v>
      </c>
      <c r="E1239" s="12" t="s">
        <v>1925</v>
      </c>
      <c r="F1239" s="12" t="s">
        <v>1954</v>
      </c>
      <c r="G1239" s="17">
        <v>1</v>
      </c>
      <c r="H1239" s="20">
        <v>822.6</v>
      </c>
      <c r="I1239" s="23">
        <v>0.28999999999999998</v>
      </c>
      <c r="J1239" s="25">
        <v>584.04599999999994</v>
      </c>
      <c r="K1239" s="25" t="str">
        <f>VLOOKUP(C1239,Table5[#All],8,0)</f>
        <v>Gold</v>
      </c>
      <c r="L1239" s="13" t="str">
        <f>VLOOKUP(C1239,Table5[#All],4,0)</f>
        <v>Male</v>
      </c>
      <c r="M1239" s="12" t="str">
        <f>VLOOKUP(D1239,Table2[#All],2,0)</f>
        <v>Gaming Mouse Pad XL</v>
      </c>
      <c r="N1239" s="12" t="str">
        <f>VLOOKUP(D1239,Table2[#All],3)</f>
        <v>Electronics</v>
      </c>
      <c r="O1239" s="12" t="str">
        <f>VLOOKUP(D1239,Table2[#All],4,0)</f>
        <v>Accessories</v>
      </c>
      <c r="P1239" s="12" t="str">
        <f>VLOOKUP(D1239,Table2[#All],5,0)</f>
        <v>Sharp, Taylor and Rodriguez</v>
      </c>
      <c r="Q1239" s="12" t="str">
        <f>VLOOKUP(E1239,Table6[#All],2,0)</f>
        <v>Gardner, Humphrey and Contreras</v>
      </c>
      <c r="R1239" s="12" t="str">
        <f>VLOOKUP(E1239,Table6[#All],5,0)</f>
        <v>Flagship</v>
      </c>
      <c r="S1239" s="12" t="str">
        <f>VLOOKUP(E1239,Table6[#All],3,0)</f>
        <v>East</v>
      </c>
      <c r="T1239" s="12" t="str">
        <f>VLOOKUP(E1239,Table6[#All],4,0)</f>
        <v>Johnsonville</v>
      </c>
    </row>
    <row r="1240" spans="1:20" x14ac:dyDescent="0.3">
      <c r="A1240" s="11" t="s">
        <v>3198</v>
      </c>
      <c r="B1240" s="12">
        <v>45771</v>
      </c>
      <c r="C1240" s="12" t="s">
        <v>641</v>
      </c>
      <c r="D1240" s="12" t="s">
        <v>1825</v>
      </c>
      <c r="E1240" s="12" t="s">
        <v>1910</v>
      </c>
      <c r="F1240" s="12" t="s">
        <v>1954</v>
      </c>
      <c r="G1240" s="17">
        <v>2</v>
      </c>
      <c r="H1240" s="20">
        <v>327.25</v>
      </c>
      <c r="I1240" s="23">
        <v>0.19</v>
      </c>
      <c r="J1240" s="25">
        <v>530.14499999999998</v>
      </c>
      <c r="K1240" s="25" t="str">
        <f>VLOOKUP(C1240,Table5[#All],8,0)</f>
        <v>Gold</v>
      </c>
      <c r="L1240" s="13" t="str">
        <f>VLOOKUP(C1240,Table5[#All],4,0)</f>
        <v>Male</v>
      </c>
      <c r="M1240" s="12" t="str">
        <f>VLOOKUP(D1240,Table2[#All],2,0)</f>
        <v>Hydrating Face Cleanser</v>
      </c>
      <c r="N1240" s="12" t="str">
        <f>VLOOKUP(D1240,Table2[#All],3)</f>
        <v>Beauty</v>
      </c>
      <c r="O1240" s="12" t="str">
        <f>VLOOKUP(D1240,Table2[#All],4,0)</f>
        <v>Skincare</v>
      </c>
      <c r="P1240" s="12" t="str">
        <f>VLOOKUP(D1240,Table2[#All],5,0)</f>
        <v>Butler Group</v>
      </c>
      <c r="Q1240" s="12" t="str">
        <f>VLOOKUP(E1240,Table6[#All],2,0)</f>
        <v>Bean, Jones and Park</v>
      </c>
      <c r="R1240" s="12" t="str">
        <f>VLOOKUP(E1240,Table6[#All],5,0)</f>
        <v>Online</v>
      </c>
      <c r="S1240" s="12" t="str">
        <f>VLOOKUP(E1240,Table6[#All],3,0)</f>
        <v>West</v>
      </c>
      <c r="T1240" s="12" t="str">
        <f>VLOOKUP(E1240,Table6[#All],4,0)</f>
        <v>Thompsonborough</v>
      </c>
    </row>
    <row r="1241" spans="1:20" x14ac:dyDescent="0.3">
      <c r="A1241" s="11" t="s">
        <v>3199</v>
      </c>
      <c r="B1241" s="12">
        <v>45619</v>
      </c>
      <c r="C1241" s="12" t="s">
        <v>308</v>
      </c>
      <c r="D1241" s="12" t="s">
        <v>1786</v>
      </c>
      <c r="E1241" s="12" t="s">
        <v>1914</v>
      </c>
      <c r="F1241" s="12" t="s">
        <v>1957</v>
      </c>
      <c r="G1241" s="17">
        <v>4</v>
      </c>
      <c r="H1241" s="20">
        <v>930.38</v>
      </c>
      <c r="I1241" s="23">
        <v>0</v>
      </c>
      <c r="J1241" s="25">
        <v>3721.52</v>
      </c>
      <c r="K1241" s="25" t="str">
        <f>VLOOKUP(C1241,Table5[#All],8,0)</f>
        <v>Platinum</v>
      </c>
      <c r="L1241" s="13" t="str">
        <f>VLOOKUP(C1241,Table5[#All],4,0)</f>
        <v>Female</v>
      </c>
      <c r="M1241" s="12" t="str">
        <f>VLOOKUP(D1241,Table2[#All],2,0)</f>
        <v>Kitchen Storage Rack</v>
      </c>
      <c r="N1241" s="12" t="str">
        <f>VLOOKUP(D1241,Table2[#All],3)</f>
        <v>Home</v>
      </c>
      <c r="O1241" s="12" t="str">
        <f>VLOOKUP(D1241,Table2[#All],4,0)</f>
        <v>Storage</v>
      </c>
      <c r="P1241" s="12" t="str">
        <f>VLOOKUP(D1241,Table2[#All],5,0)</f>
        <v>Duran Group</v>
      </c>
      <c r="Q1241" s="12" t="str">
        <f>VLOOKUP(E1241,Table6[#All],2,0)</f>
        <v>Moore, Padilla and Butler</v>
      </c>
      <c r="R1241" s="12" t="str">
        <f>VLOOKUP(E1241,Table6[#All],5,0)</f>
        <v>Flagship</v>
      </c>
      <c r="S1241" s="12" t="str">
        <f>VLOOKUP(E1241,Table6[#All],3,0)</f>
        <v>South</v>
      </c>
      <c r="T1241" s="12" t="str">
        <f>VLOOKUP(E1241,Table6[#All],4,0)</f>
        <v>East Johnstad</v>
      </c>
    </row>
    <row r="1242" spans="1:20" x14ac:dyDescent="0.3">
      <c r="A1242" s="11" t="s">
        <v>3200</v>
      </c>
      <c r="B1242" s="12">
        <v>45394</v>
      </c>
      <c r="C1242" s="12" t="s">
        <v>493</v>
      </c>
      <c r="D1242" s="12" t="s">
        <v>1651</v>
      </c>
      <c r="E1242" s="12" t="s">
        <v>1901</v>
      </c>
      <c r="F1242" s="12" t="s">
        <v>1952</v>
      </c>
      <c r="G1242" s="17">
        <v>2</v>
      </c>
      <c r="H1242" s="20">
        <v>437.84</v>
      </c>
      <c r="I1242" s="23">
        <v>0.24</v>
      </c>
      <c r="J1242" s="25">
        <v>665.51679999999999</v>
      </c>
      <c r="K1242" s="25" t="str">
        <f>VLOOKUP(C1242,Table5[#All],8,0)</f>
        <v>Bronze</v>
      </c>
      <c r="L1242" s="13" t="str">
        <f>VLOOKUP(C1242,Table5[#All],4,0)</f>
        <v>Female</v>
      </c>
      <c r="M1242" s="12" t="str">
        <f>VLOOKUP(D1242,Table2[#All],2,0)</f>
        <v>Decorative Floor Vase</v>
      </c>
      <c r="N1242" s="12" t="str">
        <f>VLOOKUP(D1242,Table2[#All],3)</f>
        <v>Home</v>
      </c>
      <c r="O1242" s="12" t="str">
        <f>VLOOKUP(D1242,Table2[#All],4,0)</f>
        <v>Decor</v>
      </c>
      <c r="P1242" s="12" t="str">
        <f>VLOOKUP(D1242,Table2[#All],5,0)</f>
        <v>Khan, Jones and Paul</v>
      </c>
      <c r="Q1242" s="12" t="str">
        <f>VLOOKUP(E1242,Table6[#All],2,0)</f>
        <v>Gray Ltd</v>
      </c>
      <c r="R1242" s="12" t="str">
        <f>VLOOKUP(E1242,Table6[#All],5,0)</f>
        <v>Outlet</v>
      </c>
      <c r="S1242" s="12" t="str">
        <f>VLOOKUP(E1242,Table6[#All],3,0)</f>
        <v>North</v>
      </c>
      <c r="T1242" s="12" t="str">
        <f>VLOOKUP(E1242,Table6[#All],4,0)</f>
        <v>New Michaelchester</v>
      </c>
    </row>
    <row r="1243" spans="1:20" x14ac:dyDescent="0.3">
      <c r="A1243" s="11" t="s">
        <v>3201</v>
      </c>
      <c r="B1243" s="12">
        <v>45786</v>
      </c>
      <c r="C1243" s="12" t="s">
        <v>262</v>
      </c>
      <c r="D1243" s="12" t="s">
        <v>1991</v>
      </c>
      <c r="E1243" s="12" t="s">
        <v>1932</v>
      </c>
      <c r="F1243" s="12" t="s">
        <v>1957</v>
      </c>
      <c r="G1243" s="17">
        <v>2</v>
      </c>
      <c r="H1243" s="20">
        <v>126.02</v>
      </c>
      <c r="I1243" s="23">
        <v>0.09</v>
      </c>
      <c r="J1243" s="25">
        <v>229.35640000000001</v>
      </c>
      <c r="K1243" s="25" t="str">
        <f>VLOOKUP(C1243,Table5[#All],8,0)</f>
        <v>Gold</v>
      </c>
      <c r="L1243" s="13" t="str">
        <f>VLOOKUP(C1243,Table5[#All],4,0)</f>
        <v>Female</v>
      </c>
      <c r="M1243" s="12" t="str">
        <f>VLOOKUP(D1243,Table2[#All],2,0)</f>
        <v>Beard Grooming Kit</v>
      </c>
      <c r="N1243" s="12" t="str">
        <f>VLOOKUP(D1243,Table2[#All],3)</f>
        <v>Beauty</v>
      </c>
      <c r="O1243" s="12" t="str">
        <f>VLOOKUP(D1243,Table2[#All],4,0)</f>
        <v>Grooming</v>
      </c>
      <c r="P1243" s="12" t="str">
        <f>VLOOKUP(D1243,Table2[#All],5,0)</f>
        <v>Erickson-Green</v>
      </c>
      <c r="Q1243" s="12" t="str">
        <f>VLOOKUP(E1243,Table6[#All],2,0)</f>
        <v>Frederick-Wright</v>
      </c>
      <c r="R1243" s="12" t="str">
        <f>VLOOKUP(E1243,Table6[#All],5,0)</f>
        <v>Flagship</v>
      </c>
      <c r="S1243" s="12" t="str">
        <f>VLOOKUP(E1243,Table6[#All],3,0)</f>
        <v>West</v>
      </c>
      <c r="T1243" s="12" t="str">
        <f>VLOOKUP(E1243,Table6[#All],4,0)</f>
        <v>New Jimmymouth</v>
      </c>
    </row>
    <row r="1244" spans="1:20" x14ac:dyDescent="0.3">
      <c r="A1244" s="11" t="s">
        <v>3202</v>
      </c>
      <c r="B1244" s="12">
        <v>45692</v>
      </c>
      <c r="C1244" s="12" t="s">
        <v>1366</v>
      </c>
      <c r="D1244" s="12" t="s">
        <v>1825</v>
      </c>
      <c r="E1244" s="12" t="s">
        <v>1929</v>
      </c>
      <c r="F1244" s="12" t="s">
        <v>1954</v>
      </c>
      <c r="G1244" s="17">
        <v>1</v>
      </c>
      <c r="H1244" s="20">
        <v>860.84</v>
      </c>
      <c r="I1244" s="23">
        <v>7.0000000000000007E-2</v>
      </c>
      <c r="J1244" s="25">
        <v>800.58119999999997</v>
      </c>
      <c r="K1244" s="25" t="str">
        <f>VLOOKUP(C1244,Table5[#All],8,0)</f>
        <v>Platinum</v>
      </c>
      <c r="L1244" s="13" t="str">
        <f>VLOOKUP(C1244,Table5[#All],4,0)</f>
        <v>Female</v>
      </c>
      <c r="M1244" s="12" t="str">
        <f>VLOOKUP(D1244,Table2[#All],2,0)</f>
        <v>Hydrating Face Cleanser</v>
      </c>
      <c r="N1244" s="12" t="str">
        <f>VLOOKUP(D1244,Table2[#All],3)</f>
        <v>Beauty</v>
      </c>
      <c r="O1244" s="12" t="str">
        <f>VLOOKUP(D1244,Table2[#All],4,0)</f>
        <v>Skincare</v>
      </c>
      <c r="P1244" s="12" t="str">
        <f>VLOOKUP(D1244,Table2[#All],5,0)</f>
        <v>Butler Group</v>
      </c>
      <c r="Q1244" s="12" t="str">
        <f>VLOOKUP(E1244,Table6[#All],2,0)</f>
        <v>Shelton PLC</v>
      </c>
      <c r="R1244" s="12" t="str">
        <f>VLOOKUP(E1244,Table6[#All],5,0)</f>
        <v>Flagship</v>
      </c>
      <c r="S1244" s="12" t="str">
        <f>VLOOKUP(E1244,Table6[#All],3,0)</f>
        <v>North</v>
      </c>
      <c r="T1244" s="12" t="str">
        <f>VLOOKUP(E1244,Table6[#All],4,0)</f>
        <v>East Jenniferstad</v>
      </c>
    </row>
    <row r="1245" spans="1:20" x14ac:dyDescent="0.3">
      <c r="A1245" s="11" t="s">
        <v>3203</v>
      </c>
      <c r="B1245" s="12">
        <v>45677</v>
      </c>
      <c r="C1245" s="12" t="s">
        <v>339</v>
      </c>
      <c r="D1245" s="12" t="s">
        <v>1718</v>
      </c>
      <c r="E1245" s="12" t="s">
        <v>1925</v>
      </c>
      <c r="F1245" s="12" t="s">
        <v>1954</v>
      </c>
      <c r="G1245" s="17">
        <v>1</v>
      </c>
      <c r="H1245" s="20">
        <v>161.80000000000001</v>
      </c>
      <c r="I1245" s="23">
        <v>0.24</v>
      </c>
      <c r="J1245" s="25">
        <v>122.968</v>
      </c>
      <c r="K1245" s="25" t="str">
        <f>VLOOKUP(C1245,Table5[#All],8,0)</f>
        <v>Gold</v>
      </c>
      <c r="L1245" s="13" t="str">
        <f>VLOOKUP(C1245,Table5[#All],4,0)</f>
        <v>Female</v>
      </c>
      <c r="M1245" s="12" t="str">
        <f>VLOOKUP(D1245,Table2[#All],2,0)</f>
        <v>Car Dashboard Phone Holder</v>
      </c>
      <c r="N1245" s="12" t="str">
        <f>VLOOKUP(D1245,Table2[#All],3)</f>
        <v>Electronics</v>
      </c>
      <c r="O1245" s="12" t="str">
        <f>VLOOKUP(D1245,Table2[#All],4,0)</f>
        <v>Accessories</v>
      </c>
      <c r="P1245" s="12" t="str">
        <f>VLOOKUP(D1245,Table2[#All],5,0)</f>
        <v>Byrd, Stewart and Valdez</v>
      </c>
      <c r="Q1245" s="12" t="str">
        <f>VLOOKUP(E1245,Table6[#All],2,0)</f>
        <v>Gardner, Humphrey and Contreras</v>
      </c>
      <c r="R1245" s="12" t="str">
        <f>VLOOKUP(E1245,Table6[#All],5,0)</f>
        <v>Flagship</v>
      </c>
      <c r="S1245" s="12" t="str">
        <f>VLOOKUP(E1245,Table6[#All],3,0)</f>
        <v>East</v>
      </c>
      <c r="T1245" s="12" t="str">
        <f>VLOOKUP(E1245,Table6[#All],4,0)</f>
        <v>Johnsonville</v>
      </c>
    </row>
    <row r="1246" spans="1:20" x14ac:dyDescent="0.3">
      <c r="A1246" s="11" t="s">
        <v>3204</v>
      </c>
      <c r="B1246" s="12">
        <v>45669</v>
      </c>
      <c r="C1246" s="12" t="s">
        <v>1213</v>
      </c>
      <c r="D1246" s="12" t="s">
        <v>1686</v>
      </c>
      <c r="E1246" s="12" t="s">
        <v>1935</v>
      </c>
      <c r="F1246" s="12" t="s">
        <v>1957</v>
      </c>
      <c r="G1246" s="17">
        <v>4</v>
      </c>
      <c r="H1246" s="20">
        <v>347.82</v>
      </c>
      <c r="I1246" s="23">
        <v>0.02</v>
      </c>
      <c r="J1246" s="25">
        <v>1363.4544000000001</v>
      </c>
      <c r="K1246" s="25" t="str">
        <f>VLOOKUP(C1246,Table5[#All],8,0)</f>
        <v>Gold</v>
      </c>
      <c r="L1246" s="13" t="str">
        <f>VLOOKUP(C1246,Table5[#All],4,0)</f>
        <v>Male</v>
      </c>
      <c r="M1246" s="12" t="str">
        <f>VLOOKUP(D1246,Table2[#All],2,0)</f>
        <v>Sports Water Hydration Pack</v>
      </c>
      <c r="N1246" s="12" t="str">
        <f>VLOOKUP(D1246,Table2[#All],3)</f>
        <v>Sports</v>
      </c>
      <c r="O1246" s="12" t="str">
        <f>VLOOKUP(D1246,Table2[#All],4,0)</f>
        <v>Outdoor</v>
      </c>
      <c r="P1246" s="12" t="str">
        <f>VLOOKUP(D1246,Table2[#All],5,0)</f>
        <v>Sims-Smith</v>
      </c>
      <c r="Q1246" s="12" t="str">
        <f>VLOOKUP(E1246,Table6[#All],2,0)</f>
        <v>Holloway Ltd</v>
      </c>
      <c r="R1246" s="12" t="str">
        <f>VLOOKUP(E1246,Table6[#All],5,0)</f>
        <v>Flagship</v>
      </c>
      <c r="S1246" s="12" t="str">
        <f>VLOOKUP(E1246,Table6[#All],3,0)</f>
        <v>North</v>
      </c>
      <c r="T1246" s="12" t="str">
        <f>VLOOKUP(E1246,Table6[#All],4,0)</f>
        <v>Bensonhaven</v>
      </c>
    </row>
    <row r="1247" spans="1:20" x14ac:dyDescent="0.3">
      <c r="A1247" s="11" t="s">
        <v>3205</v>
      </c>
      <c r="B1247" s="12">
        <v>45299</v>
      </c>
      <c r="C1247" s="12" t="s">
        <v>1411</v>
      </c>
      <c r="D1247" s="12" t="s">
        <v>1831</v>
      </c>
      <c r="E1247" s="12" t="s">
        <v>1932</v>
      </c>
      <c r="F1247" s="12" t="s">
        <v>1952</v>
      </c>
      <c r="G1247" s="17">
        <v>3</v>
      </c>
      <c r="H1247" s="20">
        <v>416.44</v>
      </c>
      <c r="I1247" s="23">
        <v>0.27</v>
      </c>
      <c r="J1247" s="25">
        <v>912.00359999999989</v>
      </c>
      <c r="K1247" s="25" t="str">
        <f>VLOOKUP(C1247,Table5[#All],8,0)</f>
        <v>Platinum</v>
      </c>
      <c r="L1247" s="13" t="str">
        <f>VLOOKUP(C1247,Table5[#All],4,0)</f>
        <v>Female</v>
      </c>
      <c r="M1247" s="12" t="str">
        <f>VLOOKUP(D1247,Table2[#All],2,0)</f>
        <v>Women's Beanie Hat</v>
      </c>
      <c r="N1247" s="12" t="str">
        <f>VLOOKUP(D1247,Table2[#All],3)</f>
        <v>Clothing</v>
      </c>
      <c r="O1247" s="12" t="str">
        <f>VLOOKUP(D1247,Table2[#All],4,0)</f>
        <v>Accessories</v>
      </c>
      <c r="P1247" s="12" t="str">
        <f>VLOOKUP(D1247,Table2[#All],5,0)</f>
        <v>Richardson-Carrillo</v>
      </c>
      <c r="Q1247" s="12" t="str">
        <f>VLOOKUP(E1247,Table6[#All],2,0)</f>
        <v>Frederick-Wright</v>
      </c>
      <c r="R1247" s="12" t="str">
        <f>VLOOKUP(E1247,Table6[#All],5,0)</f>
        <v>Flagship</v>
      </c>
      <c r="S1247" s="12" t="str">
        <f>VLOOKUP(E1247,Table6[#All],3,0)</f>
        <v>West</v>
      </c>
      <c r="T1247" s="12" t="str">
        <f>VLOOKUP(E1247,Table6[#All],4,0)</f>
        <v>New Jimmymouth</v>
      </c>
    </row>
    <row r="1248" spans="1:20" x14ac:dyDescent="0.3">
      <c r="A1248" s="11" t="s">
        <v>3206</v>
      </c>
      <c r="B1248" s="12">
        <v>45893</v>
      </c>
      <c r="C1248" s="12" t="s">
        <v>34</v>
      </c>
      <c r="D1248" s="12" t="s">
        <v>1761</v>
      </c>
      <c r="E1248" s="12" t="s">
        <v>1880</v>
      </c>
      <c r="F1248" s="12" t="s">
        <v>1957</v>
      </c>
      <c r="G1248" s="17">
        <v>1</v>
      </c>
      <c r="H1248" s="20">
        <v>147.96</v>
      </c>
      <c r="I1248" s="23">
        <v>0.24</v>
      </c>
      <c r="J1248" s="25">
        <v>112.4496</v>
      </c>
      <c r="K1248" s="25" t="str">
        <f>VLOOKUP(C1248,Table5[#All],8,0)</f>
        <v>Bronze</v>
      </c>
      <c r="L1248" s="13" t="str">
        <f>VLOOKUP(C1248,Table5[#All],4,0)</f>
        <v>Male</v>
      </c>
      <c r="M1248" s="12" t="str">
        <f>VLOOKUP(D1248,Table2[#All],2,0)</f>
        <v>Laptop Cooling Pad</v>
      </c>
      <c r="N1248" s="12" t="str">
        <f>VLOOKUP(D1248,Table2[#All],3)</f>
        <v>Electronics</v>
      </c>
      <c r="O1248" s="12" t="str">
        <f>VLOOKUP(D1248,Table2[#All],4,0)</f>
        <v>Computer</v>
      </c>
      <c r="P1248" s="12" t="str">
        <f>VLOOKUP(D1248,Table2[#All],5,0)</f>
        <v>Murray, Gould and Ware</v>
      </c>
      <c r="Q1248" s="12" t="str">
        <f>VLOOKUP(E1248,Table6[#All],2,0)</f>
        <v>Rivera-Warner</v>
      </c>
      <c r="R1248" s="12" t="str">
        <f>VLOOKUP(E1248,Table6[#All],5,0)</f>
        <v>Flagship</v>
      </c>
      <c r="S1248" s="12" t="str">
        <f>VLOOKUP(E1248,Table6[#All],3,0)</f>
        <v>East</v>
      </c>
      <c r="T1248" s="12" t="str">
        <f>VLOOKUP(E1248,Table6[#All],4,0)</f>
        <v>Washingtonfurt</v>
      </c>
    </row>
    <row r="1249" spans="1:20" x14ac:dyDescent="0.3">
      <c r="A1249" s="11" t="s">
        <v>3207</v>
      </c>
      <c r="B1249" s="12">
        <v>45560</v>
      </c>
      <c r="C1249" s="12" t="s">
        <v>1388</v>
      </c>
      <c r="D1249" s="12" t="s">
        <v>1621</v>
      </c>
      <c r="E1249" s="12" t="s">
        <v>1910</v>
      </c>
      <c r="F1249" s="12" t="s">
        <v>1952</v>
      </c>
      <c r="G1249" s="17">
        <v>3</v>
      </c>
      <c r="H1249" s="20">
        <v>550.26</v>
      </c>
      <c r="I1249" s="23">
        <v>0.22</v>
      </c>
      <c r="J1249" s="25">
        <v>1287.6084000000001</v>
      </c>
      <c r="K1249" s="25" t="str">
        <f>VLOOKUP(C1249,Table5[#All],8,0)</f>
        <v>Platinum</v>
      </c>
      <c r="L1249" s="13" t="str">
        <f>VLOOKUP(C1249,Table5[#All],4,0)</f>
        <v>Female</v>
      </c>
      <c r="M1249" s="12" t="str">
        <f>VLOOKUP(D1249,Table2[#All],2,0)</f>
        <v>Women's Denim Jeans</v>
      </c>
      <c r="N1249" s="12" t="str">
        <f>VLOOKUP(D1249,Table2[#All],3)</f>
        <v>Clothing</v>
      </c>
      <c r="O1249" s="12" t="str">
        <f>VLOOKUP(D1249,Table2[#All],4,0)</f>
        <v>Bottoms</v>
      </c>
      <c r="P1249" s="12" t="str">
        <f>VLOOKUP(D1249,Table2[#All],5,0)</f>
        <v>Guerra-Hendrix</v>
      </c>
      <c r="Q1249" s="12" t="str">
        <f>VLOOKUP(E1249,Table6[#All],2,0)</f>
        <v>Bean, Jones and Park</v>
      </c>
      <c r="R1249" s="12" t="str">
        <f>VLOOKUP(E1249,Table6[#All],5,0)</f>
        <v>Online</v>
      </c>
      <c r="S1249" s="12" t="str">
        <f>VLOOKUP(E1249,Table6[#All],3,0)</f>
        <v>West</v>
      </c>
      <c r="T1249" s="12" t="str">
        <f>VLOOKUP(E1249,Table6[#All],4,0)</f>
        <v>Thompsonborough</v>
      </c>
    </row>
    <row r="1250" spans="1:20" x14ac:dyDescent="0.3">
      <c r="A1250" s="11" t="s">
        <v>3208</v>
      </c>
      <c r="B1250" s="12">
        <v>45267</v>
      </c>
      <c r="C1250" s="12" t="s">
        <v>1171</v>
      </c>
      <c r="D1250" s="12" t="s">
        <v>1867</v>
      </c>
      <c r="E1250" s="12" t="s">
        <v>1907</v>
      </c>
      <c r="F1250" s="12" t="s">
        <v>1954</v>
      </c>
      <c r="G1250" s="17">
        <v>4</v>
      </c>
      <c r="H1250" s="20">
        <v>938.21</v>
      </c>
      <c r="I1250" s="23">
        <v>0.04</v>
      </c>
      <c r="J1250" s="25">
        <v>3602.7264</v>
      </c>
      <c r="K1250" s="25" t="str">
        <f>VLOOKUP(C1250,Table5[#All],8,0)</f>
        <v>Platinum</v>
      </c>
      <c r="L1250" s="13" t="str">
        <f>VLOOKUP(C1250,Table5[#All],4,0)</f>
        <v>Female</v>
      </c>
      <c r="M1250" s="12" t="str">
        <f>VLOOKUP(D1250,Table2[#All],2,0)</f>
        <v>Cricket Bat</v>
      </c>
      <c r="N1250" s="12" t="str">
        <f>VLOOKUP(D1250,Table2[#All],3)</f>
        <v>Sports</v>
      </c>
      <c r="O1250" s="12" t="str">
        <f>VLOOKUP(D1250,Table2[#All],4,0)</f>
        <v>Team Sports</v>
      </c>
      <c r="P1250" s="12" t="str">
        <f>VLOOKUP(D1250,Table2[#All],5,0)</f>
        <v>Khan LLC</v>
      </c>
      <c r="Q1250" s="12" t="str">
        <f>VLOOKUP(E1250,Table6[#All],2,0)</f>
        <v>Martinez-Mullins</v>
      </c>
      <c r="R1250" s="12" t="str">
        <f>VLOOKUP(E1250,Table6[#All],5,0)</f>
        <v>Online</v>
      </c>
      <c r="S1250" s="12" t="str">
        <f>VLOOKUP(E1250,Table6[#All],3,0)</f>
        <v>South</v>
      </c>
      <c r="T1250" s="12" t="str">
        <f>VLOOKUP(E1250,Table6[#All],4,0)</f>
        <v>Williamsfurt</v>
      </c>
    </row>
    <row r="1251" spans="1:20" x14ac:dyDescent="0.3">
      <c r="A1251" s="11" t="s">
        <v>3209</v>
      </c>
      <c r="B1251" s="12">
        <v>45467</v>
      </c>
      <c r="C1251" s="12" t="s">
        <v>464</v>
      </c>
      <c r="D1251" s="12" t="s">
        <v>1858</v>
      </c>
      <c r="E1251" s="12" t="s">
        <v>1932</v>
      </c>
      <c r="F1251" s="12" t="s">
        <v>1954</v>
      </c>
      <c r="G1251" s="17">
        <v>3</v>
      </c>
      <c r="H1251" s="20">
        <v>517.98</v>
      </c>
      <c r="I1251" s="23">
        <v>0.01</v>
      </c>
      <c r="J1251" s="25">
        <v>1538.4005999999999</v>
      </c>
      <c r="K1251" s="25" t="str">
        <f>VLOOKUP(C1251,Table5[#All],8,0)</f>
        <v>Gold</v>
      </c>
      <c r="L1251" s="13" t="str">
        <f>VLOOKUP(C1251,Table5[#All],4,0)</f>
        <v>Male</v>
      </c>
      <c r="M1251" s="12" t="str">
        <f>VLOOKUP(D1251,Table2[#All],2,0)</f>
        <v>Vitamin E Body Lotion</v>
      </c>
      <c r="N1251" s="12" t="str">
        <f>VLOOKUP(D1251,Table2[#All],3)</f>
        <v>Beauty</v>
      </c>
      <c r="O1251" s="12" t="str">
        <f>VLOOKUP(D1251,Table2[#All],4,0)</f>
        <v>Skincare</v>
      </c>
      <c r="P1251" s="12" t="str">
        <f>VLOOKUP(D1251,Table2[#All],5,0)</f>
        <v>Hoffman-Williams</v>
      </c>
      <c r="Q1251" s="12" t="str">
        <f>VLOOKUP(E1251,Table6[#All],2,0)</f>
        <v>Frederick-Wright</v>
      </c>
      <c r="R1251" s="12" t="str">
        <f>VLOOKUP(E1251,Table6[#All],5,0)</f>
        <v>Flagship</v>
      </c>
      <c r="S1251" s="12" t="str">
        <f>VLOOKUP(E1251,Table6[#All],3,0)</f>
        <v>West</v>
      </c>
      <c r="T1251" s="12" t="str">
        <f>VLOOKUP(E1251,Table6[#All],4,0)</f>
        <v>New Jimmymouth</v>
      </c>
    </row>
    <row r="1252" spans="1:20" x14ac:dyDescent="0.3">
      <c r="A1252" s="11" t="s">
        <v>3210</v>
      </c>
      <c r="B1252" s="12">
        <v>45847</v>
      </c>
      <c r="C1252" s="12" t="s">
        <v>148</v>
      </c>
      <c r="D1252" s="12" t="s">
        <v>1574</v>
      </c>
      <c r="E1252" s="12" t="s">
        <v>1910</v>
      </c>
      <c r="F1252" s="12" t="s">
        <v>1954</v>
      </c>
      <c r="G1252" s="17">
        <v>1</v>
      </c>
      <c r="H1252" s="20">
        <v>98.27</v>
      </c>
      <c r="I1252" s="23">
        <v>0.16</v>
      </c>
      <c r="J1252" s="25">
        <v>82.54679999999999</v>
      </c>
      <c r="K1252" s="25" t="str">
        <f>VLOOKUP(C1252,Table5[#All],8,0)</f>
        <v>Gold</v>
      </c>
      <c r="L1252" s="13" t="str">
        <f>VLOOKUP(C1252,Table5[#All],4,0)</f>
        <v>Female</v>
      </c>
      <c r="M1252" s="12" t="str">
        <f>VLOOKUP(D1252,Table2[#All],2,0)</f>
        <v>Herbal Face Moisturizer</v>
      </c>
      <c r="N1252" s="12" t="str">
        <f>VLOOKUP(D1252,Table2[#All],3)</f>
        <v>Beauty</v>
      </c>
      <c r="O1252" s="12" t="str">
        <f>VLOOKUP(D1252,Table2[#All],4,0)</f>
        <v>Skincare</v>
      </c>
      <c r="P1252" s="12" t="str">
        <f>VLOOKUP(D1252,Table2[#All],5,0)</f>
        <v>Davidson PLC</v>
      </c>
      <c r="Q1252" s="12" t="str">
        <f>VLOOKUP(E1252,Table6[#All],2,0)</f>
        <v>Bean, Jones and Park</v>
      </c>
      <c r="R1252" s="12" t="str">
        <f>VLOOKUP(E1252,Table6[#All],5,0)</f>
        <v>Online</v>
      </c>
      <c r="S1252" s="12" t="str">
        <f>VLOOKUP(E1252,Table6[#All],3,0)</f>
        <v>West</v>
      </c>
      <c r="T1252" s="12" t="str">
        <f>VLOOKUP(E1252,Table6[#All],4,0)</f>
        <v>Thompsonborough</v>
      </c>
    </row>
    <row r="1253" spans="1:20" x14ac:dyDescent="0.3">
      <c r="A1253" s="11" t="s">
        <v>3211</v>
      </c>
      <c r="B1253" s="12">
        <v>45480</v>
      </c>
      <c r="C1253" s="12" t="s">
        <v>813</v>
      </c>
      <c r="D1253" s="12" t="s">
        <v>1718</v>
      </c>
      <c r="E1253" s="12" t="s">
        <v>1920</v>
      </c>
      <c r="F1253" s="12" t="s">
        <v>1952</v>
      </c>
      <c r="G1253" s="17">
        <v>2</v>
      </c>
      <c r="H1253" s="20">
        <v>875.2</v>
      </c>
      <c r="I1253" s="23">
        <v>0.19</v>
      </c>
      <c r="J1253" s="25">
        <v>1417.8240000000001</v>
      </c>
      <c r="K1253" s="25" t="str">
        <f>VLOOKUP(C1253,Table5[#All],8,0)</f>
        <v>Silver</v>
      </c>
      <c r="L1253" s="13" t="str">
        <f>VLOOKUP(C1253,Table5[#All],4,0)</f>
        <v>Male</v>
      </c>
      <c r="M1253" s="12" t="str">
        <f>VLOOKUP(D1253,Table2[#All],2,0)</f>
        <v>Car Dashboard Phone Holder</v>
      </c>
      <c r="N1253" s="12" t="str">
        <f>VLOOKUP(D1253,Table2[#All],3)</f>
        <v>Electronics</v>
      </c>
      <c r="O1253" s="12" t="str">
        <f>VLOOKUP(D1253,Table2[#All],4,0)</f>
        <v>Accessories</v>
      </c>
      <c r="P1253" s="12" t="str">
        <f>VLOOKUP(D1253,Table2[#All],5,0)</f>
        <v>Byrd, Stewart and Valdez</v>
      </c>
      <c r="Q1253" s="12" t="str">
        <f>VLOOKUP(E1253,Table6[#All],2,0)</f>
        <v>Aguirre-Keller</v>
      </c>
      <c r="R1253" s="12" t="str">
        <f>VLOOKUP(E1253,Table6[#All],5,0)</f>
        <v>Online</v>
      </c>
      <c r="S1253" s="12" t="str">
        <f>VLOOKUP(E1253,Table6[#All],3,0)</f>
        <v>South</v>
      </c>
      <c r="T1253" s="12" t="str">
        <f>VLOOKUP(E1253,Table6[#All],4,0)</f>
        <v>Lake Michael</v>
      </c>
    </row>
    <row r="1254" spans="1:20" x14ac:dyDescent="0.3">
      <c r="A1254" s="11" t="s">
        <v>3212</v>
      </c>
      <c r="B1254" s="12">
        <v>45345</v>
      </c>
      <c r="C1254" s="12" t="s">
        <v>973</v>
      </c>
      <c r="D1254" s="12" t="s">
        <v>1834</v>
      </c>
      <c r="E1254" s="12" t="s">
        <v>1880</v>
      </c>
      <c r="F1254" s="12" t="s">
        <v>1957</v>
      </c>
      <c r="G1254" s="17">
        <v>1</v>
      </c>
      <c r="H1254" s="20">
        <v>227.35</v>
      </c>
      <c r="I1254" s="23">
        <v>0.06</v>
      </c>
      <c r="J1254" s="25">
        <v>213.709</v>
      </c>
      <c r="K1254" s="25" t="str">
        <f>VLOOKUP(C1254,Table5[#All],8,0)</f>
        <v>Platinum</v>
      </c>
      <c r="L1254" s="13" t="str">
        <f>VLOOKUP(C1254,Table5[#All],4,0)</f>
        <v>Male</v>
      </c>
      <c r="M1254" s="12" t="str">
        <f>VLOOKUP(D1254,Table2[#All],2,0)</f>
        <v>Kitchen Cutting Board</v>
      </c>
      <c r="N1254" s="12" t="str">
        <f>VLOOKUP(D1254,Table2[#All],3)</f>
        <v>Home</v>
      </c>
      <c r="O1254" s="12" t="str">
        <f>VLOOKUP(D1254,Table2[#All],4,0)</f>
        <v>Kitchen</v>
      </c>
      <c r="P1254" s="12" t="str">
        <f>VLOOKUP(D1254,Table2[#All],5,0)</f>
        <v>Taylor, Dodson and Johnston</v>
      </c>
      <c r="Q1254" s="12" t="str">
        <f>VLOOKUP(E1254,Table6[#All],2,0)</f>
        <v>Rivera-Warner</v>
      </c>
      <c r="R1254" s="12" t="str">
        <f>VLOOKUP(E1254,Table6[#All],5,0)</f>
        <v>Flagship</v>
      </c>
      <c r="S1254" s="12" t="str">
        <f>VLOOKUP(E1254,Table6[#All],3,0)</f>
        <v>East</v>
      </c>
      <c r="T1254" s="12" t="str">
        <f>VLOOKUP(E1254,Table6[#All],4,0)</f>
        <v>Washingtonfurt</v>
      </c>
    </row>
    <row r="1255" spans="1:20" x14ac:dyDescent="0.3">
      <c r="A1255" s="11" t="s">
        <v>3213</v>
      </c>
      <c r="B1255" s="12">
        <v>45235</v>
      </c>
      <c r="C1255" s="12" t="s">
        <v>691</v>
      </c>
      <c r="D1255" s="12" t="s">
        <v>1798</v>
      </c>
      <c r="E1255" s="12" t="s">
        <v>1885</v>
      </c>
      <c r="F1255" s="12" t="s">
        <v>1957</v>
      </c>
      <c r="G1255" s="17">
        <v>1</v>
      </c>
      <c r="H1255" s="20">
        <v>842.46</v>
      </c>
      <c r="I1255" s="23">
        <v>0.05</v>
      </c>
      <c r="J1255" s="25">
        <v>800.33699999999999</v>
      </c>
      <c r="K1255" s="25" t="str">
        <f>VLOOKUP(C1255,Table5[#All],8,0)</f>
        <v>Silver</v>
      </c>
      <c r="L1255" s="13" t="str">
        <f>VLOOKUP(C1255,Table5[#All],4,0)</f>
        <v>Male</v>
      </c>
      <c r="M1255" s="12" t="str">
        <f>VLOOKUP(D1255,Table2[#All],2,0)</f>
        <v>Bluetooth Car Audio System</v>
      </c>
      <c r="N1255" s="12" t="str">
        <f>VLOOKUP(D1255,Table2[#All],3)</f>
        <v>Electronics</v>
      </c>
      <c r="O1255" s="12" t="str">
        <f>VLOOKUP(D1255,Table2[#All],4,0)</f>
        <v>Audio</v>
      </c>
      <c r="P1255" s="12" t="str">
        <f>VLOOKUP(D1255,Table2[#All],5,0)</f>
        <v>Bruce-Bowen</v>
      </c>
      <c r="Q1255" s="12" t="str">
        <f>VLOOKUP(E1255,Table6[#All],2,0)</f>
        <v>Martinez, Adkins and Johnson</v>
      </c>
      <c r="R1255" s="12" t="str">
        <f>VLOOKUP(E1255,Table6[#All],5,0)</f>
        <v>Flagship</v>
      </c>
      <c r="S1255" s="12" t="str">
        <f>VLOOKUP(E1255,Table6[#All],3,0)</f>
        <v>North</v>
      </c>
      <c r="T1255" s="12" t="str">
        <f>VLOOKUP(E1255,Table6[#All],4,0)</f>
        <v>Danielmouth</v>
      </c>
    </row>
    <row r="1256" spans="1:20" x14ac:dyDescent="0.3">
      <c r="A1256" s="11" t="s">
        <v>3214</v>
      </c>
      <c r="B1256" s="12">
        <v>45543</v>
      </c>
      <c r="C1256" s="12" t="s">
        <v>697</v>
      </c>
      <c r="D1256" s="12" t="s">
        <v>1679</v>
      </c>
      <c r="E1256" s="12" t="s">
        <v>1920</v>
      </c>
      <c r="F1256" s="12" t="s">
        <v>1957</v>
      </c>
      <c r="G1256" s="17">
        <v>3</v>
      </c>
      <c r="H1256" s="20">
        <v>120.67</v>
      </c>
      <c r="I1256" s="23">
        <v>0.08</v>
      </c>
      <c r="J1256" s="25">
        <v>333.04919999999998</v>
      </c>
      <c r="K1256" s="25" t="str">
        <f>VLOOKUP(C1256,Table5[#All],8,0)</f>
        <v>Platinum</v>
      </c>
      <c r="L1256" s="13" t="str">
        <f>VLOOKUP(C1256,Table5[#All],4,0)</f>
        <v>Female</v>
      </c>
      <c r="M1256" s="12" t="str">
        <f>VLOOKUP(D1256,Table2[#All],2,0)</f>
        <v>Women's Summer Dress</v>
      </c>
      <c r="N1256" s="12" t="str">
        <f>VLOOKUP(D1256,Table2[#All],3)</f>
        <v>Clothing</v>
      </c>
      <c r="O1256" s="12" t="str">
        <f>VLOOKUP(D1256,Table2[#All],4,0)</f>
        <v>Tops</v>
      </c>
      <c r="P1256" s="12" t="str">
        <f>VLOOKUP(D1256,Table2[#All],5,0)</f>
        <v>Smith-Mills</v>
      </c>
      <c r="Q1256" s="12" t="str">
        <f>VLOOKUP(E1256,Table6[#All],2,0)</f>
        <v>Aguirre-Keller</v>
      </c>
      <c r="R1256" s="12" t="str">
        <f>VLOOKUP(E1256,Table6[#All],5,0)</f>
        <v>Online</v>
      </c>
      <c r="S1256" s="12" t="str">
        <f>VLOOKUP(E1256,Table6[#All],3,0)</f>
        <v>South</v>
      </c>
      <c r="T1256" s="12" t="str">
        <f>VLOOKUP(E1256,Table6[#All],4,0)</f>
        <v>Lake Michael</v>
      </c>
    </row>
    <row r="1257" spans="1:20" x14ac:dyDescent="0.3">
      <c r="A1257" s="11" t="s">
        <v>3215</v>
      </c>
      <c r="B1257" s="12">
        <v>45402</v>
      </c>
      <c r="C1257" s="12" t="s">
        <v>1535</v>
      </c>
      <c r="D1257" s="12" t="s">
        <v>1628</v>
      </c>
      <c r="E1257" s="12" t="s">
        <v>1894</v>
      </c>
      <c r="F1257" s="12" t="s">
        <v>1954</v>
      </c>
      <c r="G1257" s="17">
        <v>4</v>
      </c>
      <c r="H1257" s="20">
        <v>176.13</v>
      </c>
      <c r="I1257" s="23">
        <v>0.27</v>
      </c>
      <c r="J1257" s="25">
        <v>514.29959999999994</v>
      </c>
      <c r="K1257" s="25" t="str">
        <f>VLOOKUP(C1257,Table5[#All],8,0)</f>
        <v>Gold</v>
      </c>
      <c r="L1257" s="13" t="str">
        <f>VLOOKUP(C1257,Table5[#All],4,0)</f>
        <v>Female</v>
      </c>
      <c r="M1257" s="12" t="str">
        <f>VLOOKUP(D1257,Table2[#All],2,0)</f>
        <v>Outdoor Sports Water Bottle</v>
      </c>
      <c r="N1257" s="12" t="str">
        <f>VLOOKUP(D1257,Table2[#All],3)</f>
        <v>Sports</v>
      </c>
      <c r="O1257" s="12" t="str">
        <f>VLOOKUP(D1257,Table2[#All],4,0)</f>
        <v>Accessories</v>
      </c>
      <c r="P1257" s="12" t="str">
        <f>VLOOKUP(D1257,Table2[#All],5,0)</f>
        <v>Soto-Ellis</v>
      </c>
      <c r="Q1257" s="12" t="str">
        <f>VLOOKUP(E1257,Table6[#All],2,0)</f>
        <v>Johnson-Wright</v>
      </c>
      <c r="R1257" s="12" t="str">
        <f>VLOOKUP(E1257,Table6[#All],5,0)</f>
        <v>Outlet</v>
      </c>
      <c r="S1257" s="12" t="str">
        <f>VLOOKUP(E1257,Table6[#All],3,0)</f>
        <v>North</v>
      </c>
      <c r="T1257" s="12" t="str">
        <f>VLOOKUP(E1257,Table6[#All],4,0)</f>
        <v>Hoodberg</v>
      </c>
    </row>
    <row r="1258" spans="1:20" x14ac:dyDescent="0.3">
      <c r="A1258" s="11" t="s">
        <v>3216</v>
      </c>
      <c r="B1258" s="12">
        <v>45671</v>
      </c>
      <c r="C1258" s="12" t="s">
        <v>1403</v>
      </c>
      <c r="D1258" s="12" t="s">
        <v>1764</v>
      </c>
      <c r="E1258" s="12" t="s">
        <v>1920</v>
      </c>
      <c r="F1258" s="12" t="s">
        <v>1952</v>
      </c>
      <c r="G1258" s="17">
        <v>4</v>
      </c>
      <c r="H1258" s="20">
        <v>592.67999999999995</v>
      </c>
      <c r="I1258" s="23">
        <v>0.03</v>
      </c>
      <c r="J1258" s="25">
        <v>2299.5983999999999</v>
      </c>
      <c r="K1258" s="25" t="str">
        <f>VLOOKUP(C1258,Table5[#All],8,0)</f>
        <v>Bronze</v>
      </c>
      <c r="L1258" s="13" t="str">
        <f>VLOOKUP(C1258,Table5[#All],4,0)</f>
        <v>Male</v>
      </c>
      <c r="M1258" s="12" t="str">
        <f>VLOOKUP(D1258,Table2[#All],2,0)</f>
        <v>Organic Sunscreen Lotion</v>
      </c>
      <c r="N1258" s="12" t="str">
        <f>VLOOKUP(D1258,Table2[#All],3)</f>
        <v>Beauty</v>
      </c>
      <c r="O1258" s="12" t="str">
        <f>VLOOKUP(D1258,Table2[#All],4,0)</f>
        <v>Skincare</v>
      </c>
      <c r="P1258" s="12" t="str">
        <f>VLOOKUP(D1258,Table2[#All],5,0)</f>
        <v>Anderson-Riley</v>
      </c>
      <c r="Q1258" s="12" t="str">
        <f>VLOOKUP(E1258,Table6[#All],2,0)</f>
        <v>Aguirre-Keller</v>
      </c>
      <c r="R1258" s="12" t="str">
        <f>VLOOKUP(E1258,Table6[#All],5,0)</f>
        <v>Online</v>
      </c>
      <c r="S1258" s="12" t="str">
        <f>VLOOKUP(E1258,Table6[#All],3,0)</f>
        <v>South</v>
      </c>
      <c r="T1258" s="12" t="str">
        <f>VLOOKUP(E1258,Table6[#All],4,0)</f>
        <v>Lake Michael</v>
      </c>
    </row>
    <row r="1259" spans="1:20" x14ac:dyDescent="0.3">
      <c r="A1259" s="11" t="s">
        <v>3217</v>
      </c>
      <c r="B1259" s="12">
        <v>45367</v>
      </c>
      <c r="C1259" s="12" t="s">
        <v>589</v>
      </c>
      <c r="D1259" s="12" t="s">
        <v>1786</v>
      </c>
      <c r="E1259" s="12" t="s">
        <v>1897</v>
      </c>
      <c r="F1259" s="12" t="s">
        <v>1954</v>
      </c>
      <c r="G1259" s="17">
        <v>4</v>
      </c>
      <c r="H1259" s="20">
        <v>662.43</v>
      </c>
      <c r="I1259" s="23">
        <v>0.24</v>
      </c>
      <c r="J1259" s="25">
        <v>2013.7872</v>
      </c>
      <c r="K1259" s="25" t="str">
        <f>VLOOKUP(C1259,Table5[#All],8,0)</f>
        <v>Silver</v>
      </c>
      <c r="L1259" s="13" t="str">
        <f>VLOOKUP(C1259,Table5[#All],4,0)</f>
        <v>Male</v>
      </c>
      <c r="M1259" s="12" t="str">
        <f>VLOOKUP(D1259,Table2[#All],2,0)</f>
        <v>Kitchen Storage Rack</v>
      </c>
      <c r="N1259" s="12" t="str">
        <f>VLOOKUP(D1259,Table2[#All],3)</f>
        <v>Home</v>
      </c>
      <c r="O1259" s="12" t="str">
        <f>VLOOKUP(D1259,Table2[#All],4,0)</f>
        <v>Storage</v>
      </c>
      <c r="P1259" s="12" t="str">
        <f>VLOOKUP(D1259,Table2[#All],5,0)</f>
        <v>Duran Group</v>
      </c>
      <c r="Q1259" s="12" t="str">
        <f>VLOOKUP(E1259,Table6[#All],2,0)</f>
        <v>Alexander Group</v>
      </c>
      <c r="R1259" s="12" t="str">
        <f>VLOOKUP(E1259,Table6[#All],5,0)</f>
        <v>Online</v>
      </c>
      <c r="S1259" s="12" t="str">
        <f>VLOOKUP(E1259,Table6[#All],3,0)</f>
        <v>South</v>
      </c>
      <c r="T1259" s="12" t="str">
        <f>VLOOKUP(E1259,Table6[#All],4,0)</f>
        <v>Port Sharon</v>
      </c>
    </row>
    <row r="1260" spans="1:20" x14ac:dyDescent="0.3">
      <c r="A1260" s="11" t="s">
        <v>3218</v>
      </c>
      <c r="B1260" s="12">
        <v>45488</v>
      </c>
      <c r="C1260" s="12" t="s">
        <v>446</v>
      </c>
      <c r="D1260" s="12" t="s">
        <v>1702</v>
      </c>
      <c r="E1260" s="12" t="s">
        <v>1910</v>
      </c>
      <c r="F1260" s="12" t="s">
        <v>1957</v>
      </c>
      <c r="G1260" s="17">
        <v>3</v>
      </c>
      <c r="H1260" s="20">
        <v>518.35</v>
      </c>
      <c r="I1260" s="23">
        <v>0.21</v>
      </c>
      <c r="J1260" s="25">
        <v>1228.4894999999999</v>
      </c>
      <c r="K1260" s="25" t="str">
        <f>VLOOKUP(C1260,Table5[#All],8,0)</f>
        <v>Silver</v>
      </c>
      <c r="L1260" s="13" t="str">
        <f>VLOOKUP(C1260,Table5[#All],4,0)</f>
        <v>Male</v>
      </c>
      <c r="M1260" s="12" t="str">
        <f>VLOOKUP(D1260,Table2[#All],2,0)</f>
        <v>USB External Hard Drive</v>
      </c>
      <c r="N1260" s="12" t="str">
        <f>VLOOKUP(D1260,Table2[#All],3)</f>
        <v>Electronics</v>
      </c>
      <c r="O1260" s="12" t="str">
        <f>VLOOKUP(D1260,Table2[#All],4,0)</f>
        <v>Computer</v>
      </c>
      <c r="P1260" s="12" t="str">
        <f>VLOOKUP(D1260,Table2[#All],5,0)</f>
        <v>Robinson Inc</v>
      </c>
      <c r="Q1260" s="12" t="str">
        <f>VLOOKUP(E1260,Table6[#All],2,0)</f>
        <v>Bean, Jones and Park</v>
      </c>
      <c r="R1260" s="12" t="str">
        <f>VLOOKUP(E1260,Table6[#All],5,0)</f>
        <v>Online</v>
      </c>
      <c r="S1260" s="12" t="str">
        <f>VLOOKUP(E1260,Table6[#All],3,0)</f>
        <v>West</v>
      </c>
      <c r="T1260" s="12" t="str">
        <f>VLOOKUP(E1260,Table6[#All],4,0)</f>
        <v>Thompsonborough</v>
      </c>
    </row>
    <row r="1261" spans="1:20" x14ac:dyDescent="0.3">
      <c r="A1261" s="11" t="s">
        <v>3219</v>
      </c>
      <c r="B1261" s="12">
        <v>45509</v>
      </c>
      <c r="C1261" s="12" t="s">
        <v>988</v>
      </c>
      <c r="D1261" s="12" t="s">
        <v>1758</v>
      </c>
      <c r="E1261" s="12" t="s">
        <v>1901</v>
      </c>
      <c r="F1261" s="12" t="s">
        <v>1957</v>
      </c>
      <c r="G1261" s="17">
        <v>1</v>
      </c>
      <c r="H1261" s="20">
        <v>85.58</v>
      </c>
      <c r="I1261" s="23">
        <v>0.1</v>
      </c>
      <c r="J1261" s="25">
        <v>77.022000000000006</v>
      </c>
      <c r="K1261" s="25" t="str">
        <f>VLOOKUP(C1261,Table5[#All],8,0)</f>
        <v>Silver</v>
      </c>
      <c r="L1261" s="13" t="str">
        <f>VLOOKUP(C1261,Table5[#All],4,0)</f>
        <v>Male</v>
      </c>
      <c r="M1261" s="12" t="str">
        <f>VLOOKUP(D1261,Table2[#All],2,0)</f>
        <v>Tennis Ball 3-Pack</v>
      </c>
      <c r="N1261" s="12" t="str">
        <f>VLOOKUP(D1261,Table2[#All],3)</f>
        <v>Sports</v>
      </c>
      <c r="O1261" s="12" t="str">
        <f>VLOOKUP(D1261,Table2[#All],4,0)</f>
        <v>Equipment</v>
      </c>
      <c r="P1261" s="12" t="str">
        <f>VLOOKUP(D1261,Table2[#All],5,0)</f>
        <v>Lopez LLC</v>
      </c>
      <c r="Q1261" s="12" t="str">
        <f>VLOOKUP(E1261,Table6[#All],2,0)</f>
        <v>Gray Ltd</v>
      </c>
      <c r="R1261" s="12" t="str">
        <f>VLOOKUP(E1261,Table6[#All],5,0)</f>
        <v>Outlet</v>
      </c>
      <c r="S1261" s="12" t="str">
        <f>VLOOKUP(E1261,Table6[#All],3,0)</f>
        <v>North</v>
      </c>
      <c r="T1261" s="12" t="str">
        <f>VLOOKUP(E1261,Table6[#All],4,0)</f>
        <v>New Michaelchester</v>
      </c>
    </row>
    <row r="1262" spans="1:20" x14ac:dyDescent="0.3">
      <c r="A1262" s="11" t="s">
        <v>3220</v>
      </c>
      <c r="B1262" s="12">
        <v>45323</v>
      </c>
      <c r="C1262" s="12" t="s">
        <v>1147</v>
      </c>
      <c r="D1262" s="12" t="s">
        <v>1837</v>
      </c>
      <c r="E1262" s="12" t="s">
        <v>1885</v>
      </c>
      <c r="F1262" s="12" t="s">
        <v>1952</v>
      </c>
      <c r="G1262" s="17">
        <v>4</v>
      </c>
      <c r="H1262" s="20">
        <v>800</v>
      </c>
      <c r="I1262" s="23">
        <v>0.2</v>
      </c>
      <c r="J1262" s="25">
        <v>2560</v>
      </c>
      <c r="K1262" s="25" t="str">
        <f>VLOOKUP(C1262,Table5[#All],8,0)</f>
        <v>Bronze</v>
      </c>
      <c r="L1262" s="13" t="str">
        <f>VLOOKUP(C1262,Table5[#All],4,0)</f>
        <v>Male</v>
      </c>
      <c r="M1262" s="12" t="str">
        <f>VLOOKUP(D1262,Table2[#All],2,0)</f>
        <v>LED Bedside Lamp</v>
      </c>
      <c r="N1262" s="12" t="str">
        <f>VLOOKUP(D1262,Table2[#All],3)</f>
        <v>Home</v>
      </c>
      <c r="O1262" s="12" t="str">
        <f>VLOOKUP(D1262,Table2[#All],4,0)</f>
        <v>Lighting</v>
      </c>
      <c r="P1262" s="12" t="str">
        <f>VLOOKUP(D1262,Table2[#All],5,0)</f>
        <v>Aguilar, Horton and Lewis</v>
      </c>
      <c r="Q1262" s="12" t="str">
        <f>VLOOKUP(E1262,Table6[#All],2,0)</f>
        <v>Martinez, Adkins and Johnson</v>
      </c>
      <c r="R1262" s="12" t="str">
        <f>VLOOKUP(E1262,Table6[#All],5,0)</f>
        <v>Flagship</v>
      </c>
      <c r="S1262" s="12" t="str">
        <f>VLOOKUP(E1262,Table6[#All],3,0)</f>
        <v>North</v>
      </c>
      <c r="T1262" s="12" t="str">
        <f>VLOOKUP(E1262,Table6[#All],4,0)</f>
        <v>Danielmouth</v>
      </c>
    </row>
    <row r="1263" spans="1:20" x14ac:dyDescent="0.3">
      <c r="A1263" s="11" t="s">
        <v>3221</v>
      </c>
      <c r="B1263" s="12">
        <v>45889</v>
      </c>
      <c r="C1263" s="12" t="s">
        <v>526</v>
      </c>
      <c r="D1263" s="12" t="s">
        <v>1755</v>
      </c>
      <c r="E1263" s="12" t="s">
        <v>1917</v>
      </c>
      <c r="F1263" s="12" t="s">
        <v>1954</v>
      </c>
      <c r="G1263" s="17">
        <v>3</v>
      </c>
      <c r="H1263" s="20">
        <v>118.25</v>
      </c>
      <c r="I1263" s="23">
        <v>0.26</v>
      </c>
      <c r="J1263" s="25">
        <v>262.51499999999999</v>
      </c>
      <c r="K1263" s="25" t="str">
        <f>VLOOKUP(C1263,Table5[#All],8,0)</f>
        <v>Gold</v>
      </c>
      <c r="L1263" s="13" t="str">
        <f>VLOOKUP(C1263,Table5[#All],4,0)</f>
        <v>Female</v>
      </c>
      <c r="M1263" s="12" t="str">
        <f>VLOOKUP(D1263,Table2[#All],2,0)</f>
        <v>Luxury Perfume Spray</v>
      </c>
      <c r="N1263" s="12" t="str">
        <f>VLOOKUP(D1263,Table2[#All],3)</f>
        <v>Beauty</v>
      </c>
      <c r="O1263" s="12" t="str">
        <f>VLOOKUP(D1263,Table2[#All],4,0)</f>
        <v>Fragrance</v>
      </c>
      <c r="P1263" s="12" t="str">
        <f>VLOOKUP(D1263,Table2[#All],5,0)</f>
        <v>Gibson, Green and Lopez</v>
      </c>
      <c r="Q1263" s="12" t="str">
        <f>VLOOKUP(E1263,Table6[#All],2,0)</f>
        <v>Hill, Wagner and Ballard</v>
      </c>
      <c r="R1263" s="12" t="str">
        <f>VLOOKUP(E1263,Table6[#All],5,0)</f>
        <v>Online</v>
      </c>
      <c r="S1263" s="12" t="str">
        <f>VLOOKUP(E1263,Table6[#All],3,0)</f>
        <v>East</v>
      </c>
      <c r="T1263" s="12" t="str">
        <f>VLOOKUP(E1263,Table6[#All],4,0)</f>
        <v>East Davidville</v>
      </c>
    </row>
    <row r="1264" spans="1:20" x14ac:dyDescent="0.3">
      <c r="A1264" s="11" t="s">
        <v>3222</v>
      </c>
      <c r="B1264" s="12">
        <v>45253</v>
      </c>
      <c r="C1264" s="12" t="s">
        <v>1318</v>
      </c>
      <c r="D1264" s="12" t="s">
        <v>1667</v>
      </c>
      <c r="E1264" s="12" t="s">
        <v>1929</v>
      </c>
      <c r="F1264" s="12" t="s">
        <v>1952</v>
      </c>
      <c r="G1264" s="17">
        <v>1</v>
      </c>
      <c r="H1264" s="20">
        <v>223.25</v>
      </c>
      <c r="I1264" s="23">
        <v>0.28999999999999998</v>
      </c>
      <c r="J1264" s="25">
        <v>158.50749999999999</v>
      </c>
      <c r="K1264" s="25" t="str">
        <f>VLOOKUP(C1264,Table5[#All],8,0)</f>
        <v>Platinum</v>
      </c>
      <c r="L1264" s="13" t="str">
        <f>VLOOKUP(C1264,Table5[#All],4,0)</f>
        <v>Female</v>
      </c>
      <c r="M1264" s="12" t="str">
        <f>VLOOKUP(D1264,Table2[#All],2,0)</f>
        <v>Vitamin C Face Serum</v>
      </c>
      <c r="N1264" s="12" t="str">
        <f>VLOOKUP(D1264,Table2[#All],3)</f>
        <v>Beauty</v>
      </c>
      <c r="O1264" s="12" t="str">
        <f>VLOOKUP(D1264,Table2[#All],4,0)</f>
        <v>Skincare</v>
      </c>
      <c r="P1264" s="12" t="str">
        <f>VLOOKUP(D1264,Table2[#All],5,0)</f>
        <v>Griffin Ltd</v>
      </c>
      <c r="Q1264" s="12" t="str">
        <f>VLOOKUP(E1264,Table6[#All],2,0)</f>
        <v>Shelton PLC</v>
      </c>
      <c r="R1264" s="12" t="str">
        <f>VLOOKUP(E1264,Table6[#All],5,0)</f>
        <v>Flagship</v>
      </c>
      <c r="S1264" s="12" t="str">
        <f>VLOOKUP(E1264,Table6[#All],3,0)</f>
        <v>North</v>
      </c>
      <c r="T1264" s="12" t="str">
        <f>VLOOKUP(E1264,Table6[#All],4,0)</f>
        <v>East Jenniferstad</v>
      </c>
    </row>
    <row r="1265" spans="1:20" x14ac:dyDescent="0.3">
      <c r="A1265" s="11" t="s">
        <v>3223</v>
      </c>
      <c r="B1265" s="12">
        <v>45530</v>
      </c>
      <c r="C1265" s="12" t="s">
        <v>1336</v>
      </c>
      <c r="D1265" s="12" t="s">
        <v>1667</v>
      </c>
      <c r="E1265" s="12" t="s">
        <v>1897</v>
      </c>
      <c r="F1265" s="12" t="s">
        <v>1954</v>
      </c>
      <c r="G1265" s="17">
        <v>3</v>
      </c>
      <c r="H1265" s="20">
        <v>918.76</v>
      </c>
      <c r="I1265" s="23">
        <v>0.2</v>
      </c>
      <c r="J1265" s="25">
        <v>2205.0239999999999</v>
      </c>
      <c r="K1265" s="25" t="str">
        <f>VLOOKUP(C1265,Table5[#All],8,0)</f>
        <v>Gold</v>
      </c>
      <c r="L1265" s="13" t="str">
        <f>VLOOKUP(C1265,Table5[#All],4,0)</f>
        <v>Female</v>
      </c>
      <c r="M1265" s="12" t="str">
        <f>VLOOKUP(D1265,Table2[#All],2,0)</f>
        <v>Vitamin C Face Serum</v>
      </c>
      <c r="N1265" s="12" t="str">
        <f>VLOOKUP(D1265,Table2[#All],3)</f>
        <v>Beauty</v>
      </c>
      <c r="O1265" s="12" t="str">
        <f>VLOOKUP(D1265,Table2[#All],4,0)</f>
        <v>Skincare</v>
      </c>
      <c r="P1265" s="12" t="str">
        <f>VLOOKUP(D1265,Table2[#All],5,0)</f>
        <v>Griffin Ltd</v>
      </c>
      <c r="Q1265" s="12" t="str">
        <f>VLOOKUP(E1265,Table6[#All],2,0)</f>
        <v>Alexander Group</v>
      </c>
      <c r="R1265" s="12" t="str">
        <f>VLOOKUP(E1265,Table6[#All],5,0)</f>
        <v>Online</v>
      </c>
      <c r="S1265" s="12" t="str">
        <f>VLOOKUP(E1265,Table6[#All],3,0)</f>
        <v>South</v>
      </c>
      <c r="T1265" s="12" t="str">
        <f>VLOOKUP(E1265,Table6[#All],4,0)</f>
        <v>Port Sharon</v>
      </c>
    </row>
    <row r="1266" spans="1:20" x14ac:dyDescent="0.3">
      <c r="A1266" s="11" t="s">
        <v>3224</v>
      </c>
      <c r="B1266" s="12">
        <v>45491</v>
      </c>
      <c r="C1266" s="12" t="s">
        <v>900</v>
      </c>
      <c r="D1266" s="12" t="s">
        <v>1828</v>
      </c>
      <c r="E1266" s="12" t="s">
        <v>1925</v>
      </c>
      <c r="F1266" s="12" t="s">
        <v>1957</v>
      </c>
      <c r="G1266" s="17">
        <v>2</v>
      </c>
      <c r="H1266" s="20">
        <v>905.26</v>
      </c>
      <c r="I1266" s="23">
        <v>0.15</v>
      </c>
      <c r="J1266" s="25">
        <v>1538.942</v>
      </c>
      <c r="K1266" s="25" t="str">
        <f>VLOOKUP(C1266,Table5[#All],8,0)</f>
        <v>Bronze</v>
      </c>
      <c r="L1266" s="13" t="str">
        <f>VLOOKUP(C1266,Table5[#All],4,0)</f>
        <v>Male</v>
      </c>
      <c r="M1266" s="12" t="str">
        <f>VLOOKUP(D1266,Table2[#All],2,0)</f>
        <v>Wooden Bookshelf</v>
      </c>
      <c r="N1266" s="12" t="str">
        <f>VLOOKUP(D1266,Table2[#All],3)</f>
        <v>Home</v>
      </c>
      <c r="O1266" s="12" t="str">
        <f>VLOOKUP(D1266,Table2[#All],4,0)</f>
        <v>Furniture</v>
      </c>
      <c r="P1266" s="12" t="str">
        <f>VLOOKUP(D1266,Table2[#All],5,0)</f>
        <v>Collins-Stephenson</v>
      </c>
      <c r="Q1266" s="12" t="str">
        <f>VLOOKUP(E1266,Table6[#All],2,0)</f>
        <v>Gardner, Humphrey and Contreras</v>
      </c>
      <c r="R1266" s="12" t="str">
        <f>VLOOKUP(E1266,Table6[#All],5,0)</f>
        <v>Flagship</v>
      </c>
      <c r="S1266" s="12" t="str">
        <f>VLOOKUP(E1266,Table6[#All],3,0)</f>
        <v>East</v>
      </c>
      <c r="T1266" s="12" t="str">
        <f>VLOOKUP(E1266,Table6[#All],4,0)</f>
        <v>Johnsonville</v>
      </c>
    </row>
    <row r="1267" spans="1:20" x14ac:dyDescent="0.3">
      <c r="A1267" s="11" t="s">
        <v>3225</v>
      </c>
      <c r="B1267" s="12">
        <v>45628</v>
      </c>
      <c r="C1267" s="12" t="s">
        <v>994</v>
      </c>
      <c r="D1267" s="12" t="s">
        <v>1991</v>
      </c>
      <c r="E1267" s="12" t="s">
        <v>1941</v>
      </c>
      <c r="F1267" s="12" t="s">
        <v>1954</v>
      </c>
      <c r="G1267" s="17">
        <v>4</v>
      </c>
      <c r="H1267" s="20">
        <v>295.39999999999998</v>
      </c>
      <c r="I1267" s="23">
        <v>0.23</v>
      </c>
      <c r="J1267" s="25">
        <v>909.83199999999999</v>
      </c>
      <c r="K1267" s="25" t="str">
        <f>VLOOKUP(C1267,Table5[#All],8,0)</f>
        <v>Silver</v>
      </c>
      <c r="L1267" s="13" t="str">
        <f>VLOOKUP(C1267,Table5[#All],4,0)</f>
        <v>Female</v>
      </c>
      <c r="M1267" s="12" t="str">
        <f>VLOOKUP(D1267,Table2[#All],2,0)</f>
        <v>Beard Grooming Kit</v>
      </c>
      <c r="N1267" s="12" t="str">
        <f>VLOOKUP(D1267,Table2[#All],3)</f>
        <v>Beauty</v>
      </c>
      <c r="O1267" s="12" t="str">
        <f>VLOOKUP(D1267,Table2[#All],4,0)</f>
        <v>Grooming</v>
      </c>
      <c r="P1267" s="12" t="str">
        <f>VLOOKUP(D1267,Table2[#All],5,0)</f>
        <v>Erickson-Green</v>
      </c>
      <c r="Q1267" s="12" t="str">
        <f>VLOOKUP(E1267,Table6[#All],2,0)</f>
        <v>Mann-Austin</v>
      </c>
      <c r="R1267" s="12" t="str">
        <f>VLOOKUP(E1267,Table6[#All],5,0)</f>
        <v>Online</v>
      </c>
      <c r="S1267" s="12" t="str">
        <f>VLOOKUP(E1267,Table6[#All],3,0)</f>
        <v>East</v>
      </c>
      <c r="T1267" s="12" t="str">
        <f>VLOOKUP(E1267,Table6[#All],4,0)</f>
        <v>Vasquezborough</v>
      </c>
    </row>
    <row r="1268" spans="1:20" x14ac:dyDescent="0.3">
      <c r="A1268" s="11" t="s">
        <v>3226</v>
      </c>
      <c r="B1268" s="12">
        <v>45861</v>
      </c>
      <c r="C1268" s="12" t="s">
        <v>318</v>
      </c>
      <c r="D1268" s="12" t="s">
        <v>1858</v>
      </c>
      <c r="E1268" s="12" t="s">
        <v>1901</v>
      </c>
      <c r="F1268" s="12" t="s">
        <v>1954</v>
      </c>
      <c r="G1268" s="17">
        <v>1</v>
      </c>
      <c r="H1268" s="20">
        <v>252.18</v>
      </c>
      <c r="I1268" s="23">
        <v>0.23</v>
      </c>
      <c r="J1268" s="25">
        <v>194.17859999999999</v>
      </c>
      <c r="K1268" s="25" t="str">
        <f>VLOOKUP(C1268,Table5[#All],8,0)</f>
        <v>Bronze</v>
      </c>
      <c r="L1268" s="13" t="str">
        <f>VLOOKUP(C1268,Table5[#All],4,0)</f>
        <v>Female</v>
      </c>
      <c r="M1268" s="12" t="str">
        <f>VLOOKUP(D1268,Table2[#All],2,0)</f>
        <v>Vitamin E Body Lotion</v>
      </c>
      <c r="N1268" s="12" t="str">
        <f>VLOOKUP(D1268,Table2[#All],3)</f>
        <v>Beauty</v>
      </c>
      <c r="O1268" s="12" t="str">
        <f>VLOOKUP(D1268,Table2[#All],4,0)</f>
        <v>Skincare</v>
      </c>
      <c r="P1268" s="12" t="str">
        <f>VLOOKUP(D1268,Table2[#All],5,0)</f>
        <v>Hoffman-Williams</v>
      </c>
      <c r="Q1268" s="12" t="str">
        <f>VLOOKUP(E1268,Table6[#All],2,0)</f>
        <v>Gray Ltd</v>
      </c>
      <c r="R1268" s="12" t="str">
        <f>VLOOKUP(E1268,Table6[#All],5,0)</f>
        <v>Outlet</v>
      </c>
      <c r="S1268" s="12" t="str">
        <f>VLOOKUP(E1268,Table6[#All],3,0)</f>
        <v>North</v>
      </c>
      <c r="T1268" s="12" t="str">
        <f>VLOOKUP(E1268,Table6[#All],4,0)</f>
        <v>New Michaelchester</v>
      </c>
    </row>
    <row r="1269" spans="1:20" x14ac:dyDescent="0.3">
      <c r="A1269" s="11" t="s">
        <v>3227</v>
      </c>
      <c r="B1269" s="12">
        <v>45878</v>
      </c>
      <c r="C1269" s="12" t="s">
        <v>517</v>
      </c>
      <c r="D1269" s="12" t="s">
        <v>1867</v>
      </c>
      <c r="E1269" s="12" t="s">
        <v>1922</v>
      </c>
      <c r="F1269" s="12" t="s">
        <v>1957</v>
      </c>
      <c r="G1269" s="17">
        <v>4</v>
      </c>
      <c r="H1269" s="20">
        <v>792.1</v>
      </c>
      <c r="I1269" s="23">
        <v>0.19</v>
      </c>
      <c r="J1269" s="25">
        <v>2566.404</v>
      </c>
      <c r="K1269" s="25" t="str">
        <f>VLOOKUP(C1269,Table5[#All],8,0)</f>
        <v>Platinum</v>
      </c>
      <c r="L1269" s="13" t="str">
        <f>VLOOKUP(C1269,Table5[#All],4,0)</f>
        <v>Female</v>
      </c>
      <c r="M1269" s="12" t="str">
        <f>VLOOKUP(D1269,Table2[#All],2,0)</f>
        <v>Cricket Bat</v>
      </c>
      <c r="N1269" s="12" t="str">
        <f>VLOOKUP(D1269,Table2[#All],3)</f>
        <v>Sports</v>
      </c>
      <c r="O1269" s="12" t="str">
        <f>VLOOKUP(D1269,Table2[#All],4,0)</f>
        <v>Team Sports</v>
      </c>
      <c r="P1269" s="12" t="str">
        <f>VLOOKUP(D1269,Table2[#All],5,0)</f>
        <v>Khan LLC</v>
      </c>
      <c r="Q1269" s="12" t="str">
        <f>VLOOKUP(E1269,Table6[#All],2,0)</f>
        <v>Thomas, Bridges and Harris</v>
      </c>
      <c r="R1269" s="12" t="str">
        <f>VLOOKUP(E1269,Table6[#All],5,0)</f>
        <v>Online</v>
      </c>
      <c r="S1269" s="12" t="str">
        <f>VLOOKUP(E1269,Table6[#All],3,0)</f>
        <v>North</v>
      </c>
      <c r="T1269" s="12" t="str">
        <f>VLOOKUP(E1269,Table6[#All],4,0)</f>
        <v>Sabrinatown</v>
      </c>
    </row>
    <row r="1270" spans="1:20" x14ac:dyDescent="0.3">
      <c r="A1270" s="11" t="s">
        <v>3228</v>
      </c>
      <c r="B1270" s="12">
        <v>45426</v>
      </c>
      <c r="C1270" s="12" t="s">
        <v>282</v>
      </c>
      <c r="D1270" s="12" t="s">
        <v>1840</v>
      </c>
      <c r="E1270" s="12" t="s">
        <v>1927</v>
      </c>
      <c r="F1270" s="12" t="s">
        <v>1954</v>
      </c>
      <c r="G1270" s="17">
        <v>1</v>
      </c>
      <c r="H1270" s="20">
        <v>883.36</v>
      </c>
      <c r="I1270" s="23">
        <v>0.11</v>
      </c>
      <c r="J1270" s="25">
        <v>786.19040000000007</v>
      </c>
      <c r="K1270" s="25" t="str">
        <f>VLOOKUP(C1270,Table5[#All],8,0)</f>
        <v>Gold</v>
      </c>
      <c r="L1270" s="13" t="str">
        <f>VLOOKUP(C1270,Table5[#All],4,0)</f>
        <v>Male</v>
      </c>
      <c r="M1270" s="12" t="str">
        <f>VLOOKUP(D1270,Table2[#All],2,0)</f>
        <v>Sports Wrist Sweatbands</v>
      </c>
      <c r="N1270" s="12" t="str">
        <f>VLOOKUP(D1270,Table2[#All],3)</f>
        <v>Sports</v>
      </c>
      <c r="O1270" s="12" t="str">
        <f>VLOOKUP(D1270,Table2[#All],4,0)</f>
        <v>Accessories</v>
      </c>
      <c r="P1270" s="12" t="str">
        <f>VLOOKUP(D1270,Table2[#All],5,0)</f>
        <v>Olsen-Daniels</v>
      </c>
      <c r="Q1270" s="12" t="str">
        <f>VLOOKUP(E1270,Table6[#All],2,0)</f>
        <v>Mcdonald Inc</v>
      </c>
      <c r="R1270" s="12" t="str">
        <f>VLOOKUP(E1270,Table6[#All],5,0)</f>
        <v>Outlet</v>
      </c>
      <c r="S1270" s="12" t="str">
        <f>VLOOKUP(E1270,Table6[#All],3,0)</f>
        <v>South</v>
      </c>
      <c r="T1270" s="12" t="str">
        <f>VLOOKUP(E1270,Table6[#All],4,0)</f>
        <v>Christopherland</v>
      </c>
    </row>
    <row r="1271" spans="1:20" x14ac:dyDescent="0.3">
      <c r="A1271" s="11" t="s">
        <v>3229</v>
      </c>
      <c r="B1271" s="12">
        <v>45231</v>
      </c>
      <c r="C1271" s="12" t="s">
        <v>888</v>
      </c>
      <c r="D1271" s="12" t="s">
        <v>1783</v>
      </c>
      <c r="E1271" s="12" t="s">
        <v>1880</v>
      </c>
      <c r="F1271" s="12" t="s">
        <v>1954</v>
      </c>
      <c r="G1271" s="17">
        <v>4</v>
      </c>
      <c r="H1271" s="20">
        <v>305.95</v>
      </c>
      <c r="I1271" s="23">
        <v>0.08</v>
      </c>
      <c r="J1271" s="25">
        <v>1125.896</v>
      </c>
      <c r="K1271" s="25" t="str">
        <f>VLOOKUP(C1271,Table5[#All],8,0)</f>
        <v>Gold</v>
      </c>
      <c r="L1271" s="13" t="str">
        <f>VLOOKUP(C1271,Table5[#All],4,0)</f>
        <v>Male</v>
      </c>
      <c r="M1271" s="12" t="str">
        <f>VLOOKUP(D1271,Table2[#All],2,0)</f>
        <v>Men's Sports Shorts</v>
      </c>
      <c r="N1271" s="12" t="str">
        <f>VLOOKUP(D1271,Table2[#All],3)</f>
        <v>Clothing</v>
      </c>
      <c r="O1271" s="12" t="str">
        <f>VLOOKUP(D1271,Table2[#All],4,0)</f>
        <v>Bottoms</v>
      </c>
      <c r="P1271" s="12" t="str">
        <f>VLOOKUP(D1271,Table2[#All],5,0)</f>
        <v>Fitzpatrick Ltd</v>
      </c>
      <c r="Q1271" s="12" t="str">
        <f>VLOOKUP(E1271,Table6[#All],2,0)</f>
        <v>Rivera-Warner</v>
      </c>
      <c r="R1271" s="12" t="str">
        <f>VLOOKUP(E1271,Table6[#All],5,0)</f>
        <v>Flagship</v>
      </c>
      <c r="S1271" s="12" t="str">
        <f>VLOOKUP(E1271,Table6[#All],3,0)</f>
        <v>East</v>
      </c>
      <c r="T1271" s="12" t="str">
        <f>VLOOKUP(E1271,Table6[#All],4,0)</f>
        <v>Washingtonfurt</v>
      </c>
    </row>
    <row r="1272" spans="1:20" x14ac:dyDescent="0.3">
      <c r="A1272" s="11" t="s">
        <v>3230</v>
      </c>
      <c r="B1272" s="12">
        <v>45609</v>
      </c>
      <c r="C1272" s="12" t="s">
        <v>1260</v>
      </c>
      <c r="D1272" s="12" t="s">
        <v>1749</v>
      </c>
      <c r="E1272" s="12" t="s">
        <v>1907</v>
      </c>
      <c r="F1272" s="12" t="s">
        <v>1957</v>
      </c>
      <c r="G1272" s="17">
        <v>3</v>
      </c>
      <c r="H1272" s="20">
        <v>742.45</v>
      </c>
      <c r="I1272" s="23">
        <v>0.23</v>
      </c>
      <c r="J1272" s="25">
        <v>1715.0595000000001</v>
      </c>
      <c r="K1272" s="25" t="str">
        <f>VLOOKUP(C1272,Table5[#All],8,0)</f>
        <v>Platinum</v>
      </c>
      <c r="L1272" s="13" t="str">
        <f>VLOOKUP(C1272,Table5[#All],4,0)</f>
        <v>Female</v>
      </c>
      <c r="M1272" s="12" t="str">
        <f>VLOOKUP(D1272,Table2[#All],2,0)</f>
        <v>Womens Cotton Scarf</v>
      </c>
      <c r="N1272" s="12" t="str">
        <f>VLOOKUP(D1272,Table2[#All],3)</f>
        <v>Clothing</v>
      </c>
      <c r="O1272" s="12" t="str">
        <f>VLOOKUP(D1272,Table2[#All],4,0)</f>
        <v>Accessories</v>
      </c>
      <c r="P1272" s="12" t="str">
        <f>VLOOKUP(D1272,Table2[#All],5,0)</f>
        <v>Shepherd-Gould</v>
      </c>
      <c r="Q1272" s="12" t="str">
        <f>VLOOKUP(E1272,Table6[#All],2,0)</f>
        <v>Martinez-Mullins</v>
      </c>
      <c r="R1272" s="12" t="str">
        <f>VLOOKUP(E1272,Table6[#All],5,0)</f>
        <v>Online</v>
      </c>
      <c r="S1272" s="12" t="str">
        <f>VLOOKUP(E1272,Table6[#All],3,0)</f>
        <v>South</v>
      </c>
      <c r="T1272" s="12" t="str">
        <f>VLOOKUP(E1272,Table6[#All],4,0)</f>
        <v>Williamsfurt</v>
      </c>
    </row>
    <row r="1273" spans="1:20" x14ac:dyDescent="0.3">
      <c r="A1273" s="11" t="s">
        <v>3231</v>
      </c>
      <c r="B1273" s="12">
        <v>45392</v>
      </c>
      <c r="C1273" s="12" t="s">
        <v>1123</v>
      </c>
      <c r="D1273" s="12" t="s">
        <v>1645</v>
      </c>
      <c r="E1273" s="12" t="s">
        <v>1938</v>
      </c>
      <c r="F1273" s="12" t="s">
        <v>1957</v>
      </c>
      <c r="G1273" s="17">
        <v>3</v>
      </c>
      <c r="H1273" s="20">
        <v>336.1</v>
      </c>
      <c r="I1273" s="23">
        <v>0.12</v>
      </c>
      <c r="J1273" s="25">
        <v>887.30400000000009</v>
      </c>
      <c r="K1273" s="25" t="str">
        <f>VLOOKUP(C1273,Table5[#All],8,0)</f>
        <v>Gold</v>
      </c>
      <c r="L1273" s="13" t="str">
        <f>VLOOKUP(C1273,Table5[#All],4,0)</f>
        <v>Male</v>
      </c>
      <c r="M1273" s="12" t="str">
        <f>VLOOKUP(D1273,Table2[#All],2,0)</f>
        <v>Women's Scarf Set</v>
      </c>
      <c r="N1273" s="12" t="str">
        <f>VLOOKUP(D1273,Table2[#All],3)</f>
        <v>Clothing</v>
      </c>
      <c r="O1273" s="12" t="str">
        <f>VLOOKUP(D1273,Table2[#All],4,0)</f>
        <v>Accessories</v>
      </c>
      <c r="P1273" s="12" t="str">
        <f>VLOOKUP(D1273,Table2[#All],5,0)</f>
        <v>Brown and Sons</v>
      </c>
      <c r="Q1273" s="12" t="str">
        <f>VLOOKUP(E1273,Table6[#All],2,0)</f>
        <v>Guerrero-Schmitt</v>
      </c>
      <c r="R1273" s="12" t="str">
        <f>VLOOKUP(E1273,Table6[#All],5,0)</f>
        <v>Flagship</v>
      </c>
      <c r="S1273" s="12" t="str">
        <f>VLOOKUP(E1273,Table6[#All],3,0)</f>
        <v>East</v>
      </c>
      <c r="T1273" s="12" t="str">
        <f>VLOOKUP(E1273,Table6[#All],4,0)</f>
        <v>East Stevechester</v>
      </c>
    </row>
    <row r="1274" spans="1:20" x14ac:dyDescent="0.3">
      <c r="A1274" s="11" t="s">
        <v>3232</v>
      </c>
      <c r="B1274" s="12">
        <v>45876</v>
      </c>
      <c r="C1274" s="12" t="s">
        <v>1292</v>
      </c>
      <c r="D1274" s="12" t="s">
        <v>1657</v>
      </c>
      <c r="E1274" s="12" t="s">
        <v>1907</v>
      </c>
      <c r="F1274" s="12" t="s">
        <v>1957</v>
      </c>
      <c r="G1274" s="17">
        <v>3</v>
      </c>
      <c r="H1274" s="20">
        <v>310.36</v>
      </c>
      <c r="I1274" s="23">
        <v>0.14000000000000001</v>
      </c>
      <c r="J1274" s="25">
        <v>800.72879999999998</v>
      </c>
      <c r="K1274" s="25" t="str">
        <f>VLOOKUP(C1274,Table5[#All],8,0)</f>
        <v>Gold</v>
      </c>
      <c r="L1274" s="13" t="str">
        <f>VLOOKUP(C1274,Table5[#All],4,0)</f>
        <v>Female</v>
      </c>
      <c r="M1274" s="12" t="str">
        <f>VLOOKUP(D1274,Table2[#All],2,0)</f>
        <v>Fabric Sofa Throw Blanket</v>
      </c>
      <c r="N1274" s="12" t="str">
        <f>VLOOKUP(D1274,Table2[#All],3)</f>
        <v>Home</v>
      </c>
      <c r="O1274" s="12" t="str">
        <f>VLOOKUP(D1274,Table2[#All],4,0)</f>
        <v>Decor</v>
      </c>
      <c r="P1274" s="12" t="str">
        <f>VLOOKUP(D1274,Table2[#All],5,0)</f>
        <v>Hoffman Group</v>
      </c>
      <c r="Q1274" s="12" t="str">
        <f>VLOOKUP(E1274,Table6[#All],2,0)</f>
        <v>Martinez-Mullins</v>
      </c>
      <c r="R1274" s="12" t="str">
        <f>VLOOKUP(E1274,Table6[#All],5,0)</f>
        <v>Online</v>
      </c>
      <c r="S1274" s="12" t="str">
        <f>VLOOKUP(E1274,Table6[#All],3,0)</f>
        <v>South</v>
      </c>
      <c r="T1274" s="12" t="str">
        <f>VLOOKUP(E1274,Table6[#All],4,0)</f>
        <v>Williamsfurt</v>
      </c>
    </row>
    <row r="1275" spans="1:20" x14ac:dyDescent="0.3">
      <c r="A1275" s="11" t="s">
        <v>3233</v>
      </c>
      <c r="B1275" s="12">
        <v>45772</v>
      </c>
      <c r="C1275" s="12" t="s">
        <v>897</v>
      </c>
      <c r="D1275" s="12" t="s">
        <v>1870</v>
      </c>
      <c r="E1275" s="12" t="s">
        <v>1910</v>
      </c>
      <c r="F1275" s="12" t="s">
        <v>1954</v>
      </c>
      <c r="G1275" s="17">
        <v>3</v>
      </c>
      <c r="H1275" s="20">
        <v>992.81</v>
      </c>
      <c r="I1275" s="23">
        <v>0.04</v>
      </c>
      <c r="J1275" s="25">
        <v>2859.2928000000002</v>
      </c>
      <c r="K1275" s="25" t="str">
        <f>VLOOKUP(C1275,Table5[#All],8,0)</f>
        <v>Bronze</v>
      </c>
      <c r="L1275" s="13" t="str">
        <f>VLOOKUP(C1275,Table5[#All],4,0)</f>
        <v>Female</v>
      </c>
      <c r="M1275" s="12" t="str">
        <f>VLOOKUP(D1275,Table2[#All],2,0)</f>
        <v>Portable Bluetooth Speaker</v>
      </c>
      <c r="N1275" s="12" t="str">
        <f>VLOOKUP(D1275,Table2[#All],3)</f>
        <v>Electronics</v>
      </c>
      <c r="O1275" s="12" t="str">
        <f>VLOOKUP(D1275,Table2[#All],4,0)</f>
        <v>Audio</v>
      </c>
      <c r="P1275" s="12" t="str">
        <f>VLOOKUP(D1275,Table2[#All],5,0)</f>
        <v>Flores-King</v>
      </c>
      <c r="Q1275" s="12" t="str">
        <f>VLOOKUP(E1275,Table6[#All],2,0)</f>
        <v>Bean, Jones and Park</v>
      </c>
      <c r="R1275" s="12" t="str">
        <f>VLOOKUP(E1275,Table6[#All],5,0)</f>
        <v>Online</v>
      </c>
      <c r="S1275" s="12" t="str">
        <f>VLOOKUP(E1275,Table6[#All],3,0)</f>
        <v>West</v>
      </c>
      <c r="T1275" s="12" t="str">
        <f>VLOOKUP(E1275,Table6[#All],4,0)</f>
        <v>Thompsonborough</v>
      </c>
    </row>
    <row r="1276" spans="1:20" x14ac:dyDescent="0.3">
      <c r="A1276" s="11" t="s">
        <v>3234</v>
      </c>
      <c r="B1276" s="12">
        <v>45217</v>
      </c>
      <c r="C1276" s="12" t="s">
        <v>655</v>
      </c>
      <c r="D1276" s="12" t="s">
        <v>1755</v>
      </c>
      <c r="E1276" s="12" t="s">
        <v>1920</v>
      </c>
      <c r="F1276" s="12" t="s">
        <v>1957</v>
      </c>
      <c r="G1276" s="17">
        <v>3</v>
      </c>
      <c r="H1276" s="20">
        <v>257.11</v>
      </c>
      <c r="I1276" s="23">
        <v>0.26</v>
      </c>
      <c r="J1276" s="25">
        <v>570.78420000000006</v>
      </c>
      <c r="K1276" s="25" t="str">
        <f>VLOOKUP(C1276,Table5[#All],8,0)</f>
        <v>Bronze</v>
      </c>
      <c r="L1276" s="13" t="str">
        <f>VLOOKUP(C1276,Table5[#All],4,0)</f>
        <v>Male</v>
      </c>
      <c r="M1276" s="12" t="str">
        <f>VLOOKUP(D1276,Table2[#All],2,0)</f>
        <v>Luxury Perfume Spray</v>
      </c>
      <c r="N1276" s="12" t="str">
        <f>VLOOKUP(D1276,Table2[#All],3)</f>
        <v>Beauty</v>
      </c>
      <c r="O1276" s="12" t="str">
        <f>VLOOKUP(D1276,Table2[#All],4,0)</f>
        <v>Fragrance</v>
      </c>
      <c r="P1276" s="12" t="str">
        <f>VLOOKUP(D1276,Table2[#All],5,0)</f>
        <v>Gibson, Green and Lopez</v>
      </c>
      <c r="Q1276" s="12" t="str">
        <f>VLOOKUP(E1276,Table6[#All],2,0)</f>
        <v>Aguirre-Keller</v>
      </c>
      <c r="R1276" s="12" t="str">
        <f>VLOOKUP(E1276,Table6[#All],5,0)</f>
        <v>Online</v>
      </c>
      <c r="S1276" s="12" t="str">
        <f>VLOOKUP(E1276,Table6[#All],3,0)</f>
        <v>South</v>
      </c>
      <c r="T1276" s="12" t="str">
        <f>VLOOKUP(E1276,Table6[#All],4,0)</f>
        <v>Lake Michael</v>
      </c>
    </row>
    <row r="1277" spans="1:20" x14ac:dyDescent="0.3">
      <c r="A1277" s="11" t="s">
        <v>3235</v>
      </c>
      <c r="B1277" s="12">
        <v>45739</v>
      </c>
      <c r="C1277" s="12" t="s">
        <v>721</v>
      </c>
      <c r="D1277" s="12" t="s">
        <v>1861</v>
      </c>
      <c r="E1277" s="12" t="s">
        <v>1922</v>
      </c>
      <c r="F1277" s="12" t="s">
        <v>1954</v>
      </c>
      <c r="G1277" s="17">
        <v>4</v>
      </c>
      <c r="H1277" s="20">
        <v>816.29</v>
      </c>
      <c r="I1277" s="23">
        <v>0.24</v>
      </c>
      <c r="J1277" s="25">
        <v>2481.5216</v>
      </c>
      <c r="K1277" s="25" t="str">
        <f>VLOOKUP(C1277,Table5[#All],8,0)</f>
        <v>Bronze</v>
      </c>
      <c r="L1277" s="13" t="str">
        <f>VLOOKUP(C1277,Table5[#All],4,0)</f>
        <v>Female</v>
      </c>
      <c r="M1277" s="12" t="str">
        <f>VLOOKUP(D1277,Table2[#All],2,0)</f>
        <v>Sports Stopwatch Basic</v>
      </c>
      <c r="N1277" s="12" t="str">
        <f>VLOOKUP(D1277,Table2[#All],3)</f>
        <v>Sports</v>
      </c>
      <c r="O1277" s="12" t="str">
        <f>VLOOKUP(D1277,Table2[#All],4,0)</f>
        <v>Accessories</v>
      </c>
      <c r="P1277" s="12" t="str">
        <f>VLOOKUP(D1277,Table2[#All],5,0)</f>
        <v>Wilson Group</v>
      </c>
      <c r="Q1277" s="12" t="str">
        <f>VLOOKUP(E1277,Table6[#All],2,0)</f>
        <v>Thomas, Bridges and Harris</v>
      </c>
      <c r="R1277" s="12" t="str">
        <f>VLOOKUP(E1277,Table6[#All],5,0)</f>
        <v>Online</v>
      </c>
      <c r="S1277" s="12" t="str">
        <f>VLOOKUP(E1277,Table6[#All],3,0)</f>
        <v>North</v>
      </c>
      <c r="T1277" s="12" t="str">
        <f>VLOOKUP(E1277,Table6[#All],4,0)</f>
        <v>Sabrinatown</v>
      </c>
    </row>
    <row r="1278" spans="1:20" x14ac:dyDescent="0.3">
      <c r="A1278" s="11" t="s">
        <v>3236</v>
      </c>
      <c r="B1278" s="12">
        <v>45272</v>
      </c>
      <c r="C1278" s="12" t="s">
        <v>427</v>
      </c>
      <c r="D1278" s="12" t="s">
        <v>1755</v>
      </c>
      <c r="E1278" s="12" t="s">
        <v>1922</v>
      </c>
      <c r="F1278" s="12" t="s">
        <v>1957</v>
      </c>
      <c r="G1278" s="17">
        <v>4</v>
      </c>
      <c r="H1278" s="20">
        <v>755.82</v>
      </c>
      <c r="I1278" s="23">
        <v>0.22</v>
      </c>
      <c r="J1278" s="25">
        <v>2358.1583999999998</v>
      </c>
      <c r="K1278" s="25" t="str">
        <f>VLOOKUP(C1278,Table5[#All],8,0)</f>
        <v>Platinum</v>
      </c>
      <c r="L1278" s="13" t="str">
        <f>VLOOKUP(C1278,Table5[#All],4,0)</f>
        <v>Male</v>
      </c>
      <c r="M1278" s="12" t="str">
        <f>VLOOKUP(D1278,Table2[#All],2,0)</f>
        <v>Luxury Perfume Spray</v>
      </c>
      <c r="N1278" s="12" t="str">
        <f>VLOOKUP(D1278,Table2[#All],3)</f>
        <v>Beauty</v>
      </c>
      <c r="O1278" s="12" t="str">
        <f>VLOOKUP(D1278,Table2[#All],4,0)</f>
        <v>Fragrance</v>
      </c>
      <c r="P1278" s="12" t="str">
        <f>VLOOKUP(D1278,Table2[#All],5,0)</f>
        <v>Gibson, Green and Lopez</v>
      </c>
      <c r="Q1278" s="12" t="str">
        <f>VLOOKUP(E1278,Table6[#All],2,0)</f>
        <v>Thomas, Bridges and Harris</v>
      </c>
      <c r="R1278" s="12" t="str">
        <f>VLOOKUP(E1278,Table6[#All],5,0)</f>
        <v>Online</v>
      </c>
      <c r="S1278" s="12" t="str">
        <f>VLOOKUP(E1278,Table6[#All],3,0)</f>
        <v>North</v>
      </c>
      <c r="T1278" s="12" t="str">
        <f>VLOOKUP(E1278,Table6[#All],4,0)</f>
        <v>Sabrinatown</v>
      </c>
    </row>
    <row r="1279" spans="1:20" x14ac:dyDescent="0.3">
      <c r="A1279" s="11" t="s">
        <v>3237</v>
      </c>
      <c r="B1279" s="12">
        <v>45524</v>
      </c>
      <c r="C1279" s="12" t="s">
        <v>24</v>
      </c>
      <c r="D1279" s="12" t="s">
        <v>1550</v>
      </c>
      <c r="E1279" s="12" t="s">
        <v>1927</v>
      </c>
      <c r="F1279" s="12" t="s">
        <v>1954</v>
      </c>
      <c r="G1279" s="17">
        <v>1</v>
      </c>
      <c r="H1279" s="20">
        <v>449.6</v>
      </c>
      <c r="I1279" s="23">
        <v>0.01</v>
      </c>
      <c r="J1279" s="25">
        <v>445.10399999999998</v>
      </c>
      <c r="K1279" s="25" t="str">
        <f>VLOOKUP(C1279,Table5[#All],8,0)</f>
        <v>Bronze</v>
      </c>
      <c r="L1279" s="13" t="str">
        <f>VLOOKUP(C1279,Table5[#All],4,0)</f>
        <v>Female</v>
      </c>
      <c r="M1279" s="12" t="str">
        <f>VLOOKUP(D1279,Table2[#All],2,0)</f>
        <v>Brother Laser Printer</v>
      </c>
      <c r="N1279" s="12" t="s">
        <v>1552</v>
      </c>
      <c r="O1279" s="12" t="str">
        <f>VLOOKUP(D1279,Table2[#All],4,0)</f>
        <v>Computer</v>
      </c>
      <c r="P1279" s="12" t="str">
        <f>VLOOKUP(D1279,Table2[#All],5,0)</f>
        <v>Hunt Inc</v>
      </c>
      <c r="Q1279" s="12" t="str">
        <f>VLOOKUP(E1279,Table6[#All],2,0)</f>
        <v>Mcdonald Inc</v>
      </c>
      <c r="R1279" s="12" t="str">
        <f>VLOOKUP(E1279,Table6[#All],5,0)</f>
        <v>Outlet</v>
      </c>
      <c r="S1279" s="12" t="str">
        <f>VLOOKUP(E1279,Table6[#All],3,0)</f>
        <v>South</v>
      </c>
      <c r="T1279" s="12" t="str">
        <f>VLOOKUP(E1279,Table6[#All],4,0)</f>
        <v>Christopherland</v>
      </c>
    </row>
    <row r="1280" spans="1:20" x14ac:dyDescent="0.3">
      <c r="A1280" s="11" t="s">
        <v>3238</v>
      </c>
      <c r="B1280" s="12">
        <v>45481</v>
      </c>
      <c r="C1280" s="12" t="s">
        <v>1111</v>
      </c>
      <c r="D1280" s="12" t="s">
        <v>1607</v>
      </c>
      <c r="E1280" s="12" t="s">
        <v>1880</v>
      </c>
      <c r="F1280" s="12" t="s">
        <v>1957</v>
      </c>
      <c r="G1280" s="17">
        <v>2</v>
      </c>
      <c r="H1280" s="20">
        <v>779.29</v>
      </c>
      <c r="I1280" s="23">
        <v>0.12</v>
      </c>
      <c r="J1280" s="25">
        <v>1371.5504000000001</v>
      </c>
      <c r="K1280" s="25" t="str">
        <f>VLOOKUP(C1280,Table5[#All],8,0)</f>
        <v>Bronze</v>
      </c>
      <c r="L1280" s="13" t="str">
        <f>VLOOKUP(C1280,Table5[#All],4,0)</f>
        <v>Female</v>
      </c>
      <c r="M1280" s="12" t="str">
        <f>VLOOKUP(D1280,Table2[#All],2,0)</f>
        <v>Decorative Wall Mirror</v>
      </c>
      <c r="N1280" s="12" t="str">
        <f>VLOOKUP(D1280,Table2[#All],3)</f>
        <v>Home</v>
      </c>
      <c r="O1280" s="12" t="str">
        <f>VLOOKUP(D1280,Table2[#All],4,0)</f>
        <v>Decor</v>
      </c>
      <c r="P1280" s="12" t="str">
        <f>VLOOKUP(D1280,Table2[#All],5,0)</f>
        <v>Luna, Anderson and Bowman</v>
      </c>
      <c r="Q1280" s="12" t="str">
        <f>VLOOKUP(E1280,Table6[#All],2,0)</f>
        <v>Rivera-Warner</v>
      </c>
      <c r="R1280" s="12" t="str">
        <f>VLOOKUP(E1280,Table6[#All],5,0)</f>
        <v>Flagship</v>
      </c>
      <c r="S1280" s="12" t="str">
        <f>VLOOKUP(E1280,Table6[#All],3,0)</f>
        <v>East</v>
      </c>
      <c r="T1280" s="12" t="str">
        <f>VLOOKUP(E1280,Table6[#All],4,0)</f>
        <v>Washingtonfurt</v>
      </c>
    </row>
    <row r="1281" spans="1:20" x14ac:dyDescent="0.3">
      <c r="A1281" s="11" t="s">
        <v>3239</v>
      </c>
      <c r="B1281" s="12">
        <v>45267</v>
      </c>
      <c r="C1281" s="12" t="s">
        <v>1964</v>
      </c>
      <c r="D1281" s="12" t="s">
        <v>1807</v>
      </c>
      <c r="E1281" s="12" t="s">
        <v>1935</v>
      </c>
      <c r="F1281" s="12" t="s">
        <v>1957</v>
      </c>
      <c r="G1281" s="17">
        <v>1</v>
      </c>
      <c r="H1281" s="20">
        <v>748.75</v>
      </c>
      <c r="I1281" s="23">
        <v>0.1</v>
      </c>
      <c r="J1281" s="25">
        <v>673.875</v>
      </c>
      <c r="K1281" s="25" t="s">
        <v>19</v>
      </c>
      <c r="L1281" s="13" t="s">
        <v>16</v>
      </c>
      <c r="M1281" s="12" t="str">
        <f>VLOOKUP(D1281,Table2[#All],2,0)</f>
        <v>WiFi Mesh Router</v>
      </c>
      <c r="N1281" s="12" t="str">
        <f>VLOOKUP(D1281,Table2[#All],3)</f>
        <v>Electronics</v>
      </c>
      <c r="O1281" s="12" t="str">
        <f>VLOOKUP(D1281,Table2[#All],4,0)</f>
        <v>Appliances</v>
      </c>
      <c r="P1281" s="12" t="str">
        <f>VLOOKUP(D1281,Table2[#All],5,0)</f>
        <v>White, Reeves and Woods</v>
      </c>
      <c r="Q1281" s="12" t="str">
        <f>VLOOKUP(E1281,Table6[#All],2,0)</f>
        <v>Holloway Ltd</v>
      </c>
      <c r="R1281" s="12" t="str">
        <f>VLOOKUP(E1281,Table6[#All],5,0)</f>
        <v>Flagship</v>
      </c>
      <c r="S1281" s="12" t="str">
        <f>VLOOKUP(E1281,Table6[#All],3,0)</f>
        <v>North</v>
      </c>
      <c r="T1281" s="12" t="str">
        <f>VLOOKUP(E1281,Table6[#All],4,0)</f>
        <v>Bensonhaven</v>
      </c>
    </row>
    <row r="1282" spans="1:20" x14ac:dyDescent="0.3">
      <c r="A1282" s="11" t="s">
        <v>3240</v>
      </c>
      <c r="B1282" s="12">
        <v>45328</v>
      </c>
      <c r="C1282" s="12" t="s">
        <v>605</v>
      </c>
      <c r="D1282" s="12" t="s">
        <v>1843</v>
      </c>
      <c r="E1282" s="12" t="s">
        <v>1880</v>
      </c>
      <c r="F1282" s="12" t="s">
        <v>1957</v>
      </c>
      <c r="G1282" s="17">
        <v>2</v>
      </c>
      <c r="H1282" s="20">
        <v>121.67</v>
      </c>
      <c r="I1282" s="23">
        <v>0.08</v>
      </c>
      <c r="J1282" s="25">
        <v>223.87280000000001</v>
      </c>
      <c r="K1282" s="25" t="str">
        <f>VLOOKUP(C1282,Table5[#All],8,0)</f>
        <v>Bronze</v>
      </c>
      <c r="L1282" s="13" t="str">
        <f>VLOOKUP(C1282,Table5[#All],4,0)</f>
        <v>Male</v>
      </c>
      <c r="M1282" s="12" t="str">
        <f>VLOOKUP(D1282,Table2[#All],2,0)</f>
        <v>Face Foundation Kit</v>
      </c>
      <c r="N1282" s="12" t="str">
        <f>VLOOKUP(D1282,Table2[#All],3)</f>
        <v>Beauty</v>
      </c>
      <c r="O1282" s="12" t="str">
        <f>VLOOKUP(D1282,Table2[#All],4,0)</f>
        <v>Makeup</v>
      </c>
      <c r="P1282" s="12" t="str">
        <f>VLOOKUP(D1282,Table2[#All],5,0)</f>
        <v>Taylor-Elliott</v>
      </c>
      <c r="Q1282" s="12" t="str">
        <f>VLOOKUP(E1282,Table6[#All],2,0)</f>
        <v>Rivera-Warner</v>
      </c>
      <c r="R1282" s="12" t="str">
        <f>VLOOKUP(E1282,Table6[#All],5,0)</f>
        <v>Flagship</v>
      </c>
      <c r="S1282" s="12" t="str">
        <f>VLOOKUP(E1282,Table6[#All],3,0)</f>
        <v>East</v>
      </c>
      <c r="T1282" s="12" t="str">
        <f>VLOOKUP(E1282,Table6[#All],4,0)</f>
        <v>Washingtonfurt</v>
      </c>
    </row>
    <row r="1283" spans="1:20" x14ac:dyDescent="0.3">
      <c r="A1283" s="11" t="s">
        <v>3241</v>
      </c>
      <c r="B1283" s="12">
        <v>45787</v>
      </c>
      <c r="C1283" s="12" t="s">
        <v>1521</v>
      </c>
      <c r="D1283" s="12" t="s">
        <v>1721</v>
      </c>
      <c r="E1283" s="12" t="s">
        <v>1929</v>
      </c>
      <c r="F1283" s="12" t="s">
        <v>1957</v>
      </c>
      <c r="G1283" s="17">
        <v>3</v>
      </c>
      <c r="H1283" s="20">
        <v>225.14</v>
      </c>
      <c r="I1283" s="23">
        <v>0.15</v>
      </c>
      <c r="J1283" s="25">
        <v>574.10699999999997</v>
      </c>
      <c r="K1283" s="25" t="str">
        <f>VLOOKUP(C1283,Table5[#All],8,0)</f>
        <v>Platinum</v>
      </c>
      <c r="L1283" s="13" t="str">
        <f>VLOOKUP(C1283,Table5[#All],4,0)</f>
        <v>Female</v>
      </c>
      <c r="M1283" s="12" t="str">
        <f>VLOOKUP(D1283,Table2[#All],2,0)</f>
        <v>Men's Roll-On Perfume</v>
      </c>
      <c r="N1283" s="12" t="str">
        <f>VLOOKUP(D1283,Table2[#All],3)</f>
        <v>Beauty</v>
      </c>
      <c r="O1283" s="12" t="str">
        <f>VLOOKUP(D1283,Table2[#All],4,0)</f>
        <v>Fragrance</v>
      </c>
      <c r="P1283" s="12" t="str">
        <f>VLOOKUP(D1283,Table2[#All],5,0)</f>
        <v>Sullivan and Sons</v>
      </c>
      <c r="Q1283" s="12" t="str">
        <f>VLOOKUP(E1283,Table6[#All],2,0)</f>
        <v>Shelton PLC</v>
      </c>
      <c r="R1283" s="12" t="str">
        <f>VLOOKUP(E1283,Table6[#All],5,0)</f>
        <v>Flagship</v>
      </c>
      <c r="S1283" s="12" t="str">
        <f>VLOOKUP(E1283,Table6[#All],3,0)</f>
        <v>North</v>
      </c>
      <c r="T1283" s="12" t="str">
        <f>VLOOKUP(E1283,Table6[#All],4,0)</f>
        <v>East Jenniferstad</v>
      </c>
    </row>
    <row r="1284" spans="1:20" x14ac:dyDescent="0.3">
      <c r="A1284" s="11" t="s">
        <v>3242</v>
      </c>
      <c r="B1284" s="12">
        <v>45876</v>
      </c>
      <c r="C1284" s="12" t="s">
        <v>1021</v>
      </c>
      <c r="D1284" s="12" t="s">
        <v>1657</v>
      </c>
      <c r="E1284" s="12" t="s">
        <v>1941</v>
      </c>
      <c r="F1284" s="12" t="s">
        <v>1954</v>
      </c>
      <c r="G1284" s="17">
        <v>1</v>
      </c>
      <c r="H1284" s="20">
        <v>654.17999999999995</v>
      </c>
      <c r="I1284" s="23">
        <v>0.19</v>
      </c>
      <c r="J1284" s="25">
        <v>529.88580000000002</v>
      </c>
      <c r="K1284" s="25" t="str">
        <f>VLOOKUP(C1284,Table5[#All],8,0)</f>
        <v>Bronze</v>
      </c>
      <c r="L1284" s="13" t="str">
        <f>VLOOKUP(C1284,Table5[#All],4,0)</f>
        <v>Female</v>
      </c>
      <c r="M1284" s="12" t="str">
        <f>VLOOKUP(D1284,Table2[#All],2,0)</f>
        <v>Fabric Sofa Throw Blanket</v>
      </c>
      <c r="N1284" s="12" t="str">
        <f>VLOOKUP(D1284,Table2[#All],3)</f>
        <v>Home</v>
      </c>
      <c r="O1284" s="12" t="str">
        <f>VLOOKUP(D1284,Table2[#All],4,0)</f>
        <v>Decor</v>
      </c>
      <c r="P1284" s="12" t="str">
        <f>VLOOKUP(D1284,Table2[#All],5,0)</f>
        <v>Hoffman Group</v>
      </c>
      <c r="Q1284" s="12" t="str">
        <f>VLOOKUP(E1284,Table6[#All],2,0)</f>
        <v>Mann-Austin</v>
      </c>
      <c r="R1284" s="12" t="str">
        <f>VLOOKUP(E1284,Table6[#All],5,0)</f>
        <v>Online</v>
      </c>
      <c r="S1284" s="12" t="str">
        <f>VLOOKUP(E1284,Table6[#All],3,0)</f>
        <v>East</v>
      </c>
      <c r="T1284" s="12" t="str">
        <f>VLOOKUP(E1284,Table6[#All],4,0)</f>
        <v>Vasquezborough</v>
      </c>
    </row>
    <row r="1285" spans="1:20" x14ac:dyDescent="0.3">
      <c r="A1285" s="11" t="s">
        <v>3243</v>
      </c>
      <c r="B1285" s="12">
        <v>45552</v>
      </c>
      <c r="C1285" s="12" t="s">
        <v>222</v>
      </c>
      <c r="D1285" s="12" t="s">
        <v>1789</v>
      </c>
      <c r="E1285" s="12" t="s">
        <v>1901</v>
      </c>
      <c r="F1285" s="12" t="s">
        <v>1957</v>
      </c>
      <c r="G1285" s="17">
        <v>2</v>
      </c>
      <c r="H1285" s="20">
        <v>504.98</v>
      </c>
      <c r="I1285" s="23">
        <v>0.08</v>
      </c>
      <c r="J1285" s="25">
        <v>929.16320000000007</v>
      </c>
      <c r="K1285" s="25" t="str">
        <f>VLOOKUP(C1285,Table5[#All],8,0)</f>
        <v>Platinum</v>
      </c>
      <c r="L1285" s="13" t="str">
        <f>VLOOKUP(C1285,Table5[#All],4,0)</f>
        <v>Male</v>
      </c>
      <c r="M1285" s="12" t="str">
        <f>VLOOKUP(D1285,Table2[#All],2,0)</f>
        <v>Hair Repair Oil Treatment</v>
      </c>
      <c r="N1285" s="12" t="str">
        <f>VLOOKUP(D1285,Table2[#All],3)</f>
        <v>Beauty</v>
      </c>
      <c r="O1285" s="12" t="str">
        <f>VLOOKUP(D1285,Table2[#All],4,0)</f>
        <v>Haircare</v>
      </c>
      <c r="P1285" s="12" t="str">
        <f>VLOOKUP(D1285,Table2[#All],5,0)</f>
        <v>Hopkins Ltd</v>
      </c>
      <c r="Q1285" s="12" t="str">
        <f>VLOOKUP(E1285,Table6[#All],2,0)</f>
        <v>Gray Ltd</v>
      </c>
      <c r="R1285" s="12" t="str">
        <f>VLOOKUP(E1285,Table6[#All],5,0)</f>
        <v>Outlet</v>
      </c>
      <c r="S1285" s="12" t="str">
        <f>VLOOKUP(E1285,Table6[#All],3,0)</f>
        <v>North</v>
      </c>
      <c r="T1285" s="12" t="str">
        <f>VLOOKUP(E1285,Table6[#All],4,0)</f>
        <v>New Michaelchester</v>
      </c>
    </row>
    <row r="1286" spans="1:20" x14ac:dyDescent="0.3">
      <c r="A1286" s="11" t="s">
        <v>3244</v>
      </c>
      <c r="B1286" s="12">
        <v>45823</v>
      </c>
      <c r="C1286" s="12" t="s">
        <v>1192</v>
      </c>
      <c r="D1286" s="12" t="s">
        <v>1737</v>
      </c>
      <c r="E1286" s="12" t="s">
        <v>1910</v>
      </c>
      <c r="F1286" s="12" t="s">
        <v>1957</v>
      </c>
      <c r="G1286" s="17">
        <v>2</v>
      </c>
      <c r="H1286" s="20">
        <v>623.20000000000005</v>
      </c>
      <c r="I1286" s="23">
        <v>0.14000000000000001</v>
      </c>
      <c r="J1286" s="25">
        <v>1071.904</v>
      </c>
      <c r="K1286" s="25" t="str">
        <f>VLOOKUP(C1286,Table5[#All],8,0)</f>
        <v>Bronze</v>
      </c>
      <c r="L1286" s="13" t="str">
        <f>VLOOKUP(C1286,Table5[#All],4,0)</f>
        <v>Female</v>
      </c>
      <c r="M1286" s="12" t="str">
        <f>VLOOKUP(D1286,Table2[#All],2,0)</f>
        <v>Sports Stopwatch Pro</v>
      </c>
      <c r="N1286" s="12" t="str">
        <f>VLOOKUP(D1286,Table2[#All],3)</f>
        <v>Sports</v>
      </c>
      <c r="O1286" s="12" t="str">
        <f>VLOOKUP(D1286,Table2[#All],4,0)</f>
        <v>Accessories</v>
      </c>
      <c r="P1286" s="12" t="str">
        <f>VLOOKUP(D1286,Table2[#All],5,0)</f>
        <v>Thompson-French</v>
      </c>
      <c r="Q1286" s="12" t="str">
        <f>VLOOKUP(E1286,Table6[#All],2,0)</f>
        <v>Bean, Jones and Park</v>
      </c>
      <c r="R1286" s="12" t="str">
        <f>VLOOKUP(E1286,Table6[#All],5,0)</f>
        <v>Online</v>
      </c>
      <c r="S1286" s="12" t="str">
        <f>VLOOKUP(E1286,Table6[#All],3,0)</f>
        <v>West</v>
      </c>
      <c r="T1286" s="12" t="str">
        <f>VLOOKUP(E1286,Table6[#All],4,0)</f>
        <v>Thompsonborough</v>
      </c>
    </row>
    <row r="1287" spans="1:20" x14ac:dyDescent="0.3">
      <c r="A1287" s="11" t="s">
        <v>3245</v>
      </c>
      <c r="B1287" s="12">
        <v>45622</v>
      </c>
      <c r="C1287" s="12" t="s">
        <v>1033</v>
      </c>
      <c r="D1287" s="12" t="s">
        <v>1570</v>
      </c>
      <c r="E1287" s="12" t="s">
        <v>1932</v>
      </c>
      <c r="F1287" s="12" t="s">
        <v>1957</v>
      </c>
      <c r="G1287" s="17">
        <v>2</v>
      </c>
      <c r="H1287" s="20">
        <v>530.54</v>
      </c>
      <c r="I1287" s="23">
        <v>0.28000000000000003</v>
      </c>
      <c r="J1287" s="25">
        <v>763.97759999999994</v>
      </c>
      <c r="K1287" s="25" t="str">
        <f>VLOOKUP(C1287,Table5[#All],8,0)</f>
        <v>Bronze</v>
      </c>
      <c r="L1287" s="13" t="str">
        <f>VLOOKUP(C1287,Table5[#All],4,0)</f>
        <v>Male</v>
      </c>
      <c r="M1287" s="12" t="str">
        <f>VLOOKUP(D1287,Table2[#All],2,0)</f>
        <v>Men's Leather Belt</v>
      </c>
      <c r="N1287" s="12" t="str">
        <f>VLOOKUP(D1287,Table2[#All],3)</f>
        <v>Beauty</v>
      </c>
      <c r="O1287" s="12" t="str">
        <f>VLOOKUP(D1287,Table2[#All],4,0)</f>
        <v>Accessories</v>
      </c>
      <c r="P1287" s="12" t="str">
        <f>VLOOKUP(D1287,Table2[#All],5,0)</f>
        <v>Baldwin, Garza and Gonzalez</v>
      </c>
      <c r="Q1287" s="12" t="str">
        <f>VLOOKUP(E1287,Table6[#All],2,0)</f>
        <v>Frederick-Wright</v>
      </c>
      <c r="R1287" s="12" t="str">
        <f>VLOOKUP(E1287,Table6[#All],5,0)</f>
        <v>Flagship</v>
      </c>
      <c r="S1287" s="12" t="str">
        <f>VLOOKUP(E1287,Table6[#All],3,0)</f>
        <v>West</v>
      </c>
      <c r="T1287" s="12" t="str">
        <f>VLOOKUP(E1287,Table6[#All],4,0)</f>
        <v>New Jimmymouth</v>
      </c>
    </row>
    <row r="1288" spans="1:20" x14ac:dyDescent="0.3">
      <c r="A1288" s="11" t="s">
        <v>3246</v>
      </c>
      <c r="B1288" s="12">
        <v>45810</v>
      </c>
      <c r="C1288" s="12" t="s">
        <v>1153</v>
      </c>
      <c r="D1288" s="12" t="s">
        <v>1550</v>
      </c>
      <c r="E1288" s="12" t="s">
        <v>1932</v>
      </c>
      <c r="F1288" s="12" t="s">
        <v>1957</v>
      </c>
      <c r="G1288" s="17">
        <v>3</v>
      </c>
      <c r="H1288" s="20">
        <v>279.45</v>
      </c>
      <c r="I1288" s="23">
        <v>0.15</v>
      </c>
      <c r="J1288" s="25">
        <v>712.59749999999985</v>
      </c>
      <c r="K1288" s="25" t="str">
        <f>VLOOKUP(C1288,Table5[#All],8,0)</f>
        <v>Platinum</v>
      </c>
      <c r="L1288" s="13" t="str">
        <f>VLOOKUP(C1288,Table5[#All],4,0)</f>
        <v>Female</v>
      </c>
      <c r="M1288" s="12" t="str">
        <f>VLOOKUP(D1288,Table2[#All],2,0)</f>
        <v>Brother Laser Printer</v>
      </c>
      <c r="N1288" s="12" t="s">
        <v>1552</v>
      </c>
      <c r="O1288" s="12" t="str">
        <f>VLOOKUP(D1288,Table2[#All],4,0)</f>
        <v>Computer</v>
      </c>
      <c r="P1288" s="12" t="str">
        <f>VLOOKUP(D1288,Table2[#All],5,0)</f>
        <v>Hunt Inc</v>
      </c>
      <c r="Q1288" s="12" t="str">
        <f>VLOOKUP(E1288,Table6[#All],2,0)</f>
        <v>Frederick-Wright</v>
      </c>
      <c r="R1288" s="12" t="str">
        <f>VLOOKUP(E1288,Table6[#All],5,0)</f>
        <v>Flagship</v>
      </c>
      <c r="S1288" s="12" t="str">
        <f>VLOOKUP(E1288,Table6[#All],3,0)</f>
        <v>West</v>
      </c>
      <c r="T1288" s="12" t="str">
        <f>VLOOKUP(E1288,Table6[#All],4,0)</f>
        <v>New Jimmymouth</v>
      </c>
    </row>
    <row r="1289" spans="1:20" x14ac:dyDescent="0.3">
      <c r="A1289" s="11" t="s">
        <v>3247</v>
      </c>
      <c r="B1289" s="12">
        <v>45645</v>
      </c>
      <c r="C1289" s="12" t="s">
        <v>859</v>
      </c>
      <c r="D1289" s="12" t="s">
        <v>1600</v>
      </c>
      <c r="E1289" s="12" t="s">
        <v>1910</v>
      </c>
      <c r="F1289" s="12" t="s">
        <v>1957</v>
      </c>
      <c r="G1289" s="17">
        <v>3</v>
      </c>
      <c r="H1289" s="20">
        <v>906.99</v>
      </c>
      <c r="I1289" s="23">
        <v>0.26</v>
      </c>
      <c r="J1289" s="25">
        <v>2013.5178000000001</v>
      </c>
      <c r="K1289" s="25" t="str">
        <f>VLOOKUP(C1289,Table5[#All],8,0)</f>
        <v>Bronze</v>
      </c>
      <c r="L1289" s="13" t="str">
        <f>VLOOKUP(C1289,Table5[#All],4,0)</f>
        <v>Female</v>
      </c>
      <c r="M1289" s="12" t="str">
        <f>VLOOKUP(D1289,Table2[#All],2,0)</f>
        <v>Hair Strengthening Shampoo</v>
      </c>
      <c r="N1289" s="12" t="str">
        <f>VLOOKUP(D1289,Table2[#All],3)</f>
        <v>Beauty</v>
      </c>
      <c r="O1289" s="12" t="str">
        <f>VLOOKUP(D1289,Table2[#All],4,0)</f>
        <v>Haircare</v>
      </c>
      <c r="P1289" s="12" t="str">
        <f>VLOOKUP(D1289,Table2[#All],5,0)</f>
        <v>Rice LLC</v>
      </c>
      <c r="Q1289" s="12" t="str">
        <f>VLOOKUP(E1289,Table6[#All],2,0)</f>
        <v>Bean, Jones and Park</v>
      </c>
      <c r="R1289" s="12" t="str">
        <f>VLOOKUP(E1289,Table6[#All],5,0)</f>
        <v>Online</v>
      </c>
      <c r="S1289" s="12" t="str">
        <f>VLOOKUP(E1289,Table6[#All],3,0)</f>
        <v>West</v>
      </c>
      <c r="T1289" s="12" t="str">
        <f>VLOOKUP(E1289,Table6[#All],4,0)</f>
        <v>Thompsonborough</v>
      </c>
    </row>
    <row r="1290" spans="1:20" x14ac:dyDescent="0.3">
      <c r="A1290" s="11" t="s">
        <v>3248</v>
      </c>
      <c r="B1290" s="12">
        <v>45749</v>
      </c>
      <c r="C1290" s="12" t="s">
        <v>262</v>
      </c>
      <c r="D1290" s="12" t="s">
        <v>1816</v>
      </c>
      <c r="E1290" s="12" t="s">
        <v>1935</v>
      </c>
      <c r="F1290" s="12" t="s">
        <v>1957</v>
      </c>
      <c r="G1290" s="17">
        <v>4</v>
      </c>
      <c r="H1290" s="20">
        <v>408.76</v>
      </c>
      <c r="I1290" s="23">
        <v>0.12</v>
      </c>
      <c r="J1290" s="25">
        <v>1438.8352</v>
      </c>
      <c r="K1290" s="25" t="str">
        <f>VLOOKUP(C1290,Table5[#All],8,0)</f>
        <v>Gold</v>
      </c>
      <c r="L1290" s="13" t="str">
        <f>VLOOKUP(C1290,Table5[#All],4,0)</f>
        <v>Female</v>
      </c>
      <c r="M1290" s="12" t="str">
        <f>VLOOKUP(D1290,Table2[#All],2,0)</f>
        <v>Wall-Mounted Spice Rack</v>
      </c>
      <c r="N1290" s="12" t="str">
        <f>VLOOKUP(D1290,Table2[#All],3)</f>
        <v>Home</v>
      </c>
      <c r="O1290" s="12" t="str">
        <f>VLOOKUP(D1290,Table2[#All],4,0)</f>
        <v>Kitchen</v>
      </c>
      <c r="P1290" s="12" t="str">
        <f>VLOOKUP(D1290,Table2[#All],5,0)</f>
        <v>Allison Ltd</v>
      </c>
      <c r="Q1290" s="12" t="str">
        <f>VLOOKUP(E1290,Table6[#All],2,0)</f>
        <v>Holloway Ltd</v>
      </c>
      <c r="R1290" s="12" t="str">
        <f>VLOOKUP(E1290,Table6[#All],5,0)</f>
        <v>Flagship</v>
      </c>
      <c r="S1290" s="12" t="str">
        <f>VLOOKUP(E1290,Table6[#All],3,0)</f>
        <v>North</v>
      </c>
      <c r="T1290" s="12" t="str">
        <f>VLOOKUP(E1290,Table6[#All],4,0)</f>
        <v>Bensonhaven</v>
      </c>
    </row>
    <row r="1291" spans="1:20" x14ac:dyDescent="0.3">
      <c r="A1291" s="11" t="s">
        <v>3249</v>
      </c>
      <c r="B1291" s="12">
        <v>45537</v>
      </c>
      <c r="C1291" s="12" t="s">
        <v>592</v>
      </c>
      <c r="D1291" s="12" t="s">
        <v>1679</v>
      </c>
      <c r="E1291" s="12" t="s">
        <v>1914</v>
      </c>
      <c r="F1291" s="12" t="s">
        <v>1954</v>
      </c>
      <c r="G1291" s="17">
        <v>2</v>
      </c>
      <c r="H1291" s="20">
        <v>117.34</v>
      </c>
      <c r="I1291" s="23">
        <v>0.09</v>
      </c>
      <c r="J1291" s="25">
        <v>213.55879999999999</v>
      </c>
      <c r="K1291" s="25" t="str">
        <f>VLOOKUP(C1291,Table5[#All],8,0)</f>
        <v>Platinum</v>
      </c>
      <c r="L1291" s="13" t="str">
        <f>VLOOKUP(C1291,Table5[#All],4,0)</f>
        <v>Male</v>
      </c>
      <c r="M1291" s="12" t="str">
        <f>VLOOKUP(D1291,Table2[#All],2,0)</f>
        <v>Women's Summer Dress</v>
      </c>
      <c r="N1291" s="12" t="str">
        <f>VLOOKUP(D1291,Table2[#All],3)</f>
        <v>Clothing</v>
      </c>
      <c r="O1291" s="12" t="str">
        <f>VLOOKUP(D1291,Table2[#All],4,0)</f>
        <v>Tops</v>
      </c>
      <c r="P1291" s="12" t="str">
        <f>VLOOKUP(D1291,Table2[#All],5,0)</f>
        <v>Smith-Mills</v>
      </c>
      <c r="Q1291" s="12" t="str">
        <f>VLOOKUP(E1291,Table6[#All],2,0)</f>
        <v>Moore, Padilla and Butler</v>
      </c>
      <c r="R1291" s="12" t="str">
        <f>VLOOKUP(E1291,Table6[#All],5,0)</f>
        <v>Flagship</v>
      </c>
      <c r="S1291" s="12" t="str">
        <f>VLOOKUP(E1291,Table6[#All],3,0)</f>
        <v>South</v>
      </c>
      <c r="T1291" s="12" t="str">
        <f>VLOOKUP(E1291,Table6[#All],4,0)</f>
        <v>East Johnstad</v>
      </c>
    </row>
    <row r="1292" spans="1:20" x14ac:dyDescent="0.3">
      <c r="A1292" s="11" t="s">
        <v>3250</v>
      </c>
      <c r="B1292" s="12">
        <v>45376</v>
      </c>
      <c r="C1292" s="12" t="s">
        <v>565</v>
      </c>
      <c r="D1292" s="12" t="s">
        <v>1849</v>
      </c>
      <c r="E1292" s="12" t="s">
        <v>1927</v>
      </c>
      <c r="F1292" s="12" t="s">
        <v>1954</v>
      </c>
      <c r="G1292" s="17">
        <v>3</v>
      </c>
      <c r="H1292" s="20">
        <v>690.27</v>
      </c>
      <c r="I1292" s="23">
        <v>7.0000000000000007E-2</v>
      </c>
      <c r="J1292" s="25">
        <v>1925.8533</v>
      </c>
      <c r="K1292" s="25" t="str">
        <f>VLOOKUP(C1292,Table5[#All],8,0)</f>
        <v>Platinum</v>
      </c>
      <c r="L1292" s="13" t="str">
        <f>VLOOKUP(C1292,Table5[#All],4,0)</f>
        <v>Female</v>
      </c>
      <c r="M1292" s="12" t="str">
        <f>VLOOKUP(D1292,Table2[#All],2,0)</f>
        <v>Women's High Heels</v>
      </c>
      <c r="N1292" s="12" t="str">
        <f>VLOOKUP(D1292,Table2[#All],3)</f>
        <v>Clothing</v>
      </c>
      <c r="O1292" s="12" t="str">
        <f>VLOOKUP(D1292,Table2[#All],4,0)</f>
        <v>Footwear</v>
      </c>
      <c r="P1292" s="12" t="str">
        <f>VLOOKUP(D1292,Table2[#All],5,0)</f>
        <v>Smith-Charles</v>
      </c>
      <c r="Q1292" s="12" t="str">
        <f>VLOOKUP(E1292,Table6[#All],2,0)</f>
        <v>Mcdonald Inc</v>
      </c>
      <c r="R1292" s="12" t="str">
        <f>VLOOKUP(E1292,Table6[#All],5,0)</f>
        <v>Outlet</v>
      </c>
      <c r="S1292" s="12" t="str">
        <f>VLOOKUP(E1292,Table6[#All],3,0)</f>
        <v>South</v>
      </c>
      <c r="T1292" s="12" t="str">
        <f>VLOOKUP(E1292,Table6[#All],4,0)</f>
        <v>Christopherland</v>
      </c>
    </row>
    <row r="1293" spans="1:20" x14ac:dyDescent="0.3">
      <c r="A1293" s="11" t="s">
        <v>3251</v>
      </c>
      <c r="B1293" s="12">
        <v>45709</v>
      </c>
      <c r="C1293" s="12" t="s">
        <v>385</v>
      </c>
      <c r="D1293" s="12" t="s">
        <v>1654</v>
      </c>
      <c r="E1293" s="12" t="s">
        <v>1935</v>
      </c>
      <c r="F1293" s="12" t="s">
        <v>1954</v>
      </c>
      <c r="G1293" s="17">
        <v>4</v>
      </c>
      <c r="H1293" s="20">
        <v>377.18</v>
      </c>
      <c r="I1293" s="23">
        <v>0.24</v>
      </c>
      <c r="J1293" s="25">
        <v>1146.6271999999999</v>
      </c>
      <c r="K1293" s="25" t="str">
        <f>VLOOKUP(C1293,Table5[#All],8,0)</f>
        <v>Bronze</v>
      </c>
      <c r="L1293" s="13" t="str">
        <f>VLOOKUP(C1293,Table5[#All],4,0)</f>
        <v>Male</v>
      </c>
      <c r="M1293" s="12" t="str">
        <f>VLOOKUP(D1293,Table2[#All],2,0)</f>
        <v>Sports Stopwatch Timer</v>
      </c>
      <c r="N1293" s="12" t="str">
        <f>VLOOKUP(D1293,Table2[#All],3)</f>
        <v>Sports</v>
      </c>
      <c r="O1293" s="12" t="str">
        <f>VLOOKUP(D1293,Table2[#All],4,0)</f>
        <v>Accessories</v>
      </c>
      <c r="P1293" s="12" t="str">
        <f>VLOOKUP(D1293,Table2[#All],5,0)</f>
        <v>Burns-Hansen</v>
      </c>
      <c r="Q1293" s="12" t="str">
        <f>VLOOKUP(E1293,Table6[#All],2,0)</f>
        <v>Holloway Ltd</v>
      </c>
      <c r="R1293" s="12" t="str">
        <f>VLOOKUP(E1293,Table6[#All],5,0)</f>
        <v>Flagship</v>
      </c>
      <c r="S1293" s="12" t="str">
        <f>VLOOKUP(E1293,Table6[#All],3,0)</f>
        <v>North</v>
      </c>
      <c r="T1293" s="12" t="str">
        <f>VLOOKUP(E1293,Table6[#All],4,0)</f>
        <v>Bensonhaven</v>
      </c>
    </row>
    <row r="1294" spans="1:20" x14ac:dyDescent="0.3">
      <c r="A1294" s="11" t="s">
        <v>3252</v>
      </c>
      <c r="B1294" s="12">
        <v>45446</v>
      </c>
      <c r="C1294" s="12" t="s">
        <v>397</v>
      </c>
      <c r="D1294" s="12" t="s">
        <v>1693</v>
      </c>
      <c r="E1294" s="12" t="s">
        <v>1880</v>
      </c>
      <c r="F1294" s="12" t="s">
        <v>1957</v>
      </c>
      <c r="G1294" s="17">
        <v>1</v>
      </c>
      <c r="H1294" s="20">
        <v>70.52</v>
      </c>
      <c r="I1294" s="23">
        <v>0.08</v>
      </c>
      <c r="J1294" s="25">
        <v>64.878399999999999</v>
      </c>
      <c r="K1294" s="25" t="str">
        <f>VLOOKUP(C1294,Table5[#All],8,0)</f>
        <v>Silver</v>
      </c>
      <c r="L1294" s="13" t="str">
        <f>VLOOKUP(C1294,Table5[#All],4,0)</f>
        <v>Female</v>
      </c>
      <c r="M1294" s="12" t="str">
        <f>VLOOKUP(D1294,Table2[#All],2,0)</f>
        <v>Noise-Canceling Headphones</v>
      </c>
      <c r="N1294" s="12" t="str">
        <f>VLOOKUP(D1294,Table2[#All],3)</f>
        <v>Electronics</v>
      </c>
      <c r="O1294" s="12" t="str">
        <f>VLOOKUP(D1294,Table2[#All],4,0)</f>
        <v>Audio</v>
      </c>
      <c r="P1294" s="12" t="str">
        <f>VLOOKUP(D1294,Table2[#All],5,0)</f>
        <v>Taylor-Hart</v>
      </c>
      <c r="Q1294" s="12" t="str">
        <f>VLOOKUP(E1294,Table6[#All],2,0)</f>
        <v>Rivera-Warner</v>
      </c>
      <c r="R1294" s="12" t="str">
        <f>VLOOKUP(E1294,Table6[#All],5,0)</f>
        <v>Flagship</v>
      </c>
      <c r="S1294" s="12" t="str">
        <f>VLOOKUP(E1294,Table6[#All],3,0)</f>
        <v>East</v>
      </c>
      <c r="T1294" s="12" t="str">
        <f>VLOOKUP(E1294,Table6[#All],4,0)</f>
        <v>Washingtonfurt</v>
      </c>
    </row>
    <row r="1295" spans="1:20" x14ac:dyDescent="0.3">
      <c r="A1295" s="11" t="s">
        <v>3253</v>
      </c>
      <c r="B1295" s="12">
        <v>45330</v>
      </c>
      <c r="C1295" s="12" t="s">
        <v>885</v>
      </c>
      <c r="D1295" s="12" t="s">
        <v>1686</v>
      </c>
      <c r="E1295" s="12" t="s">
        <v>1914</v>
      </c>
      <c r="F1295" s="12" t="s">
        <v>1954</v>
      </c>
      <c r="G1295" s="17">
        <v>1</v>
      </c>
      <c r="H1295" s="20">
        <v>40.25</v>
      </c>
      <c r="I1295" s="23">
        <v>0.1</v>
      </c>
      <c r="J1295" s="25">
        <v>36.225000000000001</v>
      </c>
      <c r="K1295" s="25" t="str">
        <f>VLOOKUP(C1295,Table5[#All],8,0)</f>
        <v>Gold</v>
      </c>
      <c r="L1295" s="13" t="str">
        <f>VLOOKUP(C1295,Table5[#All],4,0)</f>
        <v>Male</v>
      </c>
      <c r="M1295" s="12" t="str">
        <f>VLOOKUP(D1295,Table2[#All],2,0)</f>
        <v>Sports Water Hydration Pack</v>
      </c>
      <c r="N1295" s="12" t="str">
        <f>VLOOKUP(D1295,Table2[#All],3)</f>
        <v>Sports</v>
      </c>
      <c r="O1295" s="12" t="str">
        <f>VLOOKUP(D1295,Table2[#All],4,0)</f>
        <v>Outdoor</v>
      </c>
      <c r="P1295" s="12" t="str">
        <f>VLOOKUP(D1295,Table2[#All],5,0)</f>
        <v>Sims-Smith</v>
      </c>
      <c r="Q1295" s="12" t="str">
        <f>VLOOKUP(E1295,Table6[#All],2,0)</f>
        <v>Moore, Padilla and Butler</v>
      </c>
      <c r="R1295" s="12" t="str">
        <f>VLOOKUP(E1295,Table6[#All],5,0)</f>
        <v>Flagship</v>
      </c>
      <c r="S1295" s="12" t="str">
        <f>VLOOKUP(E1295,Table6[#All],3,0)</f>
        <v>South</v>
      </c>
      <c r="T1295" s="12" t="str">
        <f>VLOOKUP(E1295,Table6[#All],4,0)</f>
        <v>East Johnstad</v>
      </c>
    </row>
    <row r="1296" spans="1:20" x14ac:dyDescent="0.3">
      <c r="A1296" s="11" t="s">
        <v>3254</v>
      </c>
      <c r="B1296" s="12">
        <v>45388</v>
      </c>
      <c r="C1296" s="12" t="s">
        <v>756</v>
      </c>
      <c r="D1296" s="12" t="s">
        <v>1843</v>
      </c>
      <c r="E1296" s="12" t="s">
        <v>1920</v>
      </c>
      <c r="F1296" s="12" t="s">
        <v>1957</v>
      </c>
      <c r="G1296" s="17">
        <v>3</v>
      </c>
      <c r="H1296" s="20">
        <v>539.44000000000005</v>
      </c>
      <c r="I1296" s="23">
        <v>0.05</v>
      </c>
      <c r="J1296" s="25">
        <v>1537.404</v>
      </c>
      <c r="K1296" s="25" t="str">
        <f>VLOOKUP(C1296,Table5[#All],8,0)</f>
        <v>Platinum</v>
      </c>
      <c r="L1296" s="13" t="str">
        <f>VLOOKUP(C1296,Table5[#All],4,0)</f>
        <v>Female</v>
      </c>
      <c r="M1296" s="12" t="str">
        <f>VLOOKUP(D1296,Table2[#All],2,0)</f>
        <v>Face Foundation Kit</v>
      </c>
      <c r="N1296" s="12" t="str">
        <f>VLOOKUP(D1296,Table2[#All],3)</f>
        <v>Beauty</v>
      </c>
      <c r="O1296" s="12" t="str">
        <f>VLOOKUP(D1296,Table2[#All],4,0)</f>
        <v>Makeup</v>
      </c>
      <c r="P1296" s="12" t="str">
        <f>VLOOKUP(D1296,Table2[#All],5,0)</f>
        <v>Taylor-Elliott</v>
      </c>
      <c r="Q1296" s="12" t="str">
        <f>VLOOKUP(E1296,Table6[#All],2,0)</f>
        <v>Aguirre-Keller</v>
      </c>
      <c r="R1296" s="12" t="str">
        <f>VLOOKUP(E1296,Table6[#All],5,0)</f>
        <v>Online</v>
      </c>
      <c r="S1296" s="12" t="str">
        <f>VLOOKUP(E1296,Table6[#All],3,0)</f>
        <v>South</v>
      </c>
      <c r="T1296" s="12" t="str">
        <f>VLOOKUP(E1296,Table6[#All],4,0)</f>
        <v>Lake Michael</v>
      </c>
    </row>
    <row r="1297" spans="1:20" x14ac:dyDescent="0.3">
      <c r="A1297" s="11" t="s">
        <v>3255</v>
      </c>
      <c r="B1297" s="12">
        <v>45313</v>
      </c>
      <c r="C1297" s="12" t="s">
        <v>801</v>
      </c>
      <c r="D1297" s="12" t="s">
        <v>1755</v>
      </c>
      <c r="E1297" s="12" t="s">
        <v>1897</v>
      </c>
      <c r="F1297" s="12" t="s">
        <v>1954</v>
      </c>
      <c r="G1297" s="17">
        <v>3</v>
      </c>
      <c r="H1297" s="20">
        <v>543.49</v>
      </c>
      <c r="I1297" s="23">
        <v>0.05</v>
      </c>
      <c r="J1297" s="25">
        <v>1548.9465</v>
      </c>
      <c r="K1297" s="25" t="str">
        <f>VLOOKUP(C1297,Table5[#All],8,0)</f>
        <v>Platinum</v>
      </c>
      <c r="L1297" s="13" t="str">
        <f>VLOOKUP(C1297,Table5[#All],4,0)</f>
        <v>Male</v>
      </c>
      <c r="M1297" s="12" t="str">
        <f>VLOOKUP(D1297,Table2[#All],2,0)</f>
        <v>Luxury Perfume Spray</v>
      </c>
      <c r="N1297" s="12" t="str">
        <f>VLOOKUP(D1297,Table2[#All],3)</f>
        <v>Beauty</v>
      </c>
      <c r="O1297" s="12" t="str">
        <f>VLOOKUP(D1297,Table2[#All],4,0)</f>
        <v>Fragrance</v>
      </c>
      <c r="P1297" s="12" t="str">
        <f>VLOOKUP(D1297,Table2[#All],5,0)</f>
        <v>Gibson, Green and Lopez</v>
      </c>
      <c r="Q1297" s="12" t="str">
        <f>VLOOKUP(E1297,Table6[#All],2,0)</f>
        <v>Alexander Group</v>
      </c>
      <c r="R1297" s="12" t="str">
        <f>VLOOKUP(E1297,Table6[#All],5,0)</f>
        <v>Online</v>
      </c>
      <c r="S1297" s="12" t="str">
        <f>VLOOKUP(E1297,Table6[#All],3,0)</f>
        <v>South</v>
      </c>
      <c r="T1297" s="12" t="str">
        <f>VLOOKUP(E1297,Table6[#All],4,0)</f>
        <v>Port Sharon</v>
      </c>
    </row>
    <row r="1298" spans="1:20" x14ac:dyDescent="0.3">
      <c r="A1298" s="11" t="s">
        <v>3256</v>
      </c>
      <c r="B1298" s="12">
        <v>45221</v>
      </c>
      <c r="C1298" s="12" t="s">
        <v>1030</v>
      </c>
      <c r="D1298" s="12" t="s">
        <v>1579</v>
      </c>
      <c r="E1298" s="12" t="s">
        <v>1904</v>
      </c>
      <c r="F1298" s="12" t="s">
        <v>1957</v>
      </c>
      <c r="G1298" s="17">
        <v>4</v>
      </c>
      <c r="H1298" s="20">
        <v>547.21</v>
      </c>
      <c r="I1298" s="23">
        <v>0.1</v>
      </c>
      <c r="J1298" s="25">
        <v>1969.9559999999999</v>
      </c>
      <c r="K1298" s="25" t="str">
        <f>VLOOKUP(C1298,Table5[#All],8,0)</f>
        <v>Bronze</v>
      </c>
      <c r="L1298" s="13" t="str">
        <f>VLOOKUP(C1298,Table5[#All],4,0)</f>
        <v>Male</v>
      </c>
      <c r="M1298" s="12" t="str">
        <f>VLOOKUP(D1298,Table2[#All],2,0)</f>
        <v>LED Table Lamp</v>
      </c>
      <c r="N1298" s="12" t="str">
        <f>VLOOKUP(D1298,Table2[#All],3)</f>
        <v>Clothing</v>
      </c>
      <c r="O1298" s="12" t="str">
        <f>VLOOKUP(D1298,Table2[#All],4,0)</f>
        <v>Lighting</v>
      </c>
      <c r="P1298" s="12" t="str">
        <f>VLOOKUP(D1298,Table2[#All],5,0)</f>
        <v>Harrell LLC</v>
      </c>
      <c r="Q1298" s="12" t="str">
        <f>VLOOKUP(E1298,Table6[#All],2,0)</f>
        <v>Benson-Elliott</v>
      </c>
      <c r="R1298" s="12" t="str">
        <f>VLOOKUP(E1298,Table6[#All],5,0)</f>
        <v>Online</v>
      </c>
      <c r="S1298" s="12" t="str">
        <f>VLOOKUP(E1298,Table6[#All],3,0)</f>
        <v>East</v>
      </c>
      <c r="T1298" s="12" t="str">
        <f>VLOOKUP(E1298,Table6[#All],4,0)</f>
        <v>Port Josephberg</v>
      </c>
    </row>
    <row r="1299" spans="1:20" x14ac:dyDescent="0.3">
      <c r="A1299" s="11" t="s">
        <v>3257</v>
      </c>
      <c r="B1299" s="12">
        <v>45619</v>
      </c>
      <c r="C1299" s="12" t="s">
        <v>783</v>
      </c>
      <c r="D1299" s="12" t="s">
        <v>1770</v>
      </c>
      <c r="E1299" s="12" t="s">
        <v>1885</v>
      </c>
      <c r="F1299" s="12" t="s">
        <v>1954</v>
      </c>
      <c r="G1299" s="17">
        <v>2</v>
      </c>
      <c r="H1299" s="20">
        <v>892.46</v>
      </c>
      <c r="I1299" s="23">
        <v>7.0000000000000007E-2</v>
      </c>
      <c r="J1299" s="25">
        <v>1659.9756</v>
      </c>
      <c r="K1299" s="25" t="str">
        <f>VLOOKUP(C1299,Table5[#All],8,0)</f>
        <v>Platinum</v>
      </c>
      <c r="L1299" s="13" t="str">
        <f>VLOOKUP(C1299,Table5[#All],4,0)</f>
        <v>Male</v>
      </c>
      <c r="M1299" s="12" t="str">
        <f>VLOOKUP(D1299,Table2[#All],2,0)</f>
        <v>Adjustable Dumbbells 20kg</v>
      </c>
      <c r="N1299" s="12" t="str">
        <f>VLOOKUP(D1299,Table2[#All],3)</f>
        <v>Sports</v>
      </c>
      <c r="O1299" s="12" t="str">
        <f>VLOOKUP(D1299,Table2[#All],4,0)</f>
        <v>Fitness</v>
      </c>
      <c r="P1299" s="12" t="str">
        <f>VLOOKUP(D1299,Table2[#All],5,0)</f>
        <v>Montgomery, Benton and Miller</v>
      </c>
      <c r="Q1299" s="12" t="str">
        <f>VLOOKUP(E1299,Table6[#All],2,0)</f>
        <v>Martinez, Adkins and Johnson</v>
      </c>
      <c r="R1299" s="12" t="str">
        <f>VLOOKUP(E1299,Table6[#All],5,0)</f>
        <v>Flagship</v>
      </c>
      <c r="S1299" s="12" t="str">
        <f>VLOOKUP(E1299,Table6[#All],3,0)</f>
        <v>North</v>
      </c>
      <c r="T1299" s="12" t="str">
        <f>VLOOKUP(E1299,Table6[#All],4,0)</f>
        <v>Danielmouth</v>
      </c>
    </row>
    <row r="1300" spans="1:20" x14ac:dyDescent="0.3">
      <c r="A1300" s="11" t="s">
        <v>3258</v>
      </c>
      <c r="B1300" s="12">
        <v>45286</v>
      </c>
      <c r="C1300" s="12" t="s">
        <v>1219</v>
      </c>
      <c r="D1300" s="12" t="s">
        <v>1648</v>
      </c>
      <c r="E1300" s="12" t="s">
        <v>1910</v>
      </c>
      <c r="F1300" s="12" t="s">
        <v>1952</v>
      </c>
      <c r="G1300" s="17">
        <v>2</v>
      </c>
      <c r="H1300" s="20">
        <v>853.41</v>
      </c>
      <c r="I1300" s="23">
        <v>0.25</v>
      </c>
      <c r="J1300" s="25">
        <v>1280.115</v>
      </c>
      <c r="K1300" s="25" t="str">
        <f>VLOOKUP(C1300,Table5[#All],8,0)</f>
        <v>Silver</v>
      </c>
      <c r="L1300" s="13" t="str">
        <f>VLOOKUP(C1300,Table5[#All],4,0)</f>
        <v>Female</v>
      </c>
      <c r="M1300" s="12" t="str">
        <f>VLOOKUP(D1300,Table2[#All],2,0)</f>
        <v>Wireless Bluetooth Speaker</v>
      </c>
      <c r="N1300" s="12" t="str">
        <f>VLOOKUP(D1300,Table2[#All],3)</f>
        <v>Electronics</v>
      </c>
      <c r="O1300" s="12" t="str">
        <f>VLOOKUP(D1300,Table2[#All],4,0)</f>
        <v>Audio</v>
      </c>
      <c r="P1300" s="12" t="str">
        <f>VLOOKUP(D1300,Table2[#All],5,0)</f>
        <v>Reed-Schmidt</v>
      </c>
      <c r="Q1300" s="12" t="str">
        <f>VLOOKUP(E1300,Table6[#All],2,0)</f>
        <v>Bean, Jones and Park</v>
      </c>
      <c r="R1300" s="12" t="str">
        <f>VLOOKUP(E1300,Table6[#All],5,0)</f>
        <v>Online</v>
      </c>
      <c r="S1300" s="12" t="str">
        <f>VLOOKUP(E1300,Table6[#All],3,0)</f>
        <v>West</v>
      </c>
      <c r="T1300" s="12" t="str">
        <f>VLOOKUP(E1300,Table6[#All],4,0)</f>
        <v>Thompsonborough</v>
      </c>
    </row>
    <row r="1301" spans="1:20" x14ac:dyDescent="0.3">
      <c r="A1301" s="11" t="s">
        <v>3259</v>
      </c>
      <c r="B1301" s="12">
        <v>45451</v>
      </c>
      <c r="C1301" s="12" t="s">
        <v>391</v>
      </c>
      <c r="D1301" s="12" t="s">
        <v>1822</v>
      </c>
      <c r="E1301" s="12" t="s">
        <v>1907</v>
      </c>
      <c r="F1301" s="12" t="s">
        <v>1954</v>
      </c>
      <c r="G1301" s="17">
        <v>1</v>
      </c>
      <c r="H1301" s="20">
        <v>162.13999999999999</v>
      </c>
      <c r="I1301" s="23">
        <v>7.0000000000000007E-2</v>
      </c>
      <c r="J1301" s="25">
        <v>150.7902</v>
      </c>
      <c r="K1301" s="25" t="str">
        <f>VLOOKUP(C1301,Table5[#All],8,0)</f>
        <v>Gold</v>
      </c>
      <c r="L1301" s="13" t="str">
        <f>VLOOKUP(C1301,Table5[#All],4,0)</f>
        <v>Female</v>
      </c>
      <c r="M1301" s="12" t="str">
        <f>VLOOKUP(D1301,Table2[#All],2,0)</f>
        <v>Fitness Resistance Bands</v>
      </c>
      <c r="N1301" s="12" t="str">
        <f>VLOOKUP(D1301,Table2[#All],3)</f>
        <v>Sports</v>
      </c>
      <c r="O1301" s="12" t="str">
        <f>VLOOKUP(D1301,Table2[#All],4,0)</f>
        <v>Fitness</v>
      </c>
      <c r="P1301" s="12" t="str">
        <f>VLOOKUP(D1301,Table2[#All],5,0)</f>
        <v>Reese-Watson</v>
      </c>
      <c r="Q1301" s="12" t="str">
        <f>VLOOKUP(E1301,Table6[#All],2,0)</f>
        <v>Martinez-Mullins</v>
      </c>
      <c r="R1301" s="12" t="str">
        <f>VLOOKUP(E1301,Table6[#All],5,0)</f>
        <v>Online</v>
      </c>
      <c r="S1301" s="12" t="str">
        <f>VLOOKUP(E1301,Table6[#All],3,0)</f>
        <v>South</v>
      </c>
      <c r="T1301" s="12" t="str">
        <f>VLOOKUP(E1301,Table6[#All],4,0)</f>
        <v>Williamsfurt</v>
      </c>
    </row>
    <row r="1302" spans="1:20" x14ac:dyDescent="0.3">
      <c r="A1302" s="11" t="s">
        <v>3260</v>
      </c>
      <c r="B1302" s="12">
        <v>45478</v>
      </c>
      <c r="C1302" s="12" t="s">
        <v>502</v>
      </c>
      <c r="D1302" s="12" t="s">
        <v>1864</v>
      </c>
      <c r="E1302" s="12" t="s">
        <v>1932</v>
      </c>
      <c r="F1302" s="12" t="s">
        <v>1952</v>
      </c>
      <c r="G1302" s="17">
        <v>1</v>
      </c>
      <c r="H1302" s="20">
        <v>893.14</v>
      </c>
      <c r="I1302" s="23">
        <v>0.09</v>
      </c>
      <c r="J1302" s="25">
        <v>812.75739999999996</v>
      </c>
      <c r="K1302" s="25" t="str">
        <f>VLOOKUP(C1302,Table5[#All],8,0)</f>
        <v>Platinum</v>
      </c>
      <c r="L1302" s="13" t="str">
        <f>VLOOKUP(C1302,Table5[#All],4,0)</f>
        <v>Female</v>
      </c>
      <c r="M1302" s="12" t="str">
        <f>VLOOKUP(D1302,Table2[#All],2,0)</f>
        <v>Women's Formal Blazer</v>
      </c>
      <c r="N1302" s="12" t="str">
        <f>VLOOKUP(D1302,Table2[#All],3)</f>
        <v>Clothing</v>
      </c>
      <c r="O1302" s="12" t="str">
        <f>VLOOKUP(D1302,Table2[#All],4,0)</f>
        <v>Outerwear</v>
      </c>
      <c r="P1302" s="12" t="str">
        <f>VLOOKUP(D1302,Table2[#All],5,0)</f>
        <v>Phillips and Sons</v>
      </c>
      <c r="Q1302" s="12" t="str">
        <f>VLOOKUP(E1302,Table6[#All],2,0)</f>
        <v>Frederick-Wright</v>
      </c>
      <c r="R1302" s="12" t="str">
        <f>VLOOKUP(E1302,Table6[#All],5,0)</f>
        <v>Flagship</v>
      </c>
      <c r="S1302" s="12" t="str">
        <f>VLOOKUP(E1302,Table6[#All],3,0)</f>
        <v>West</v>
      </c>
      <c r="T1302" s="12" t="str">
        <f>VLOOKUP(E1302,Table6[#All],4,0)</f>
        <v>New Jimmymouth</v>
      </c>
    </row>
    <row r="1303" spans="1:20" x14ac:dyDescent="0.3">
      <c r="A1303" s="11" t="s">
        <v>3261</v>
      </c>
      <c r="B1303" s="12">
        <v>45528</v>
      </c>
      <c r="C1303" s="12" t="s">
        <v>370</v>
      </c>
      <c r="D1303" s="12" t="s">
        <v>1673</v>
      </c>
      <c r="E1303" s="12" t="s">
        <v>1910</v>
      </c>
      <c r="F1303" s="12" t="s">
        <v>1952</v>
      </c>
      <c r="G1303" s="17">
        <v>4</v>
      </c>
      <c r="H1303" s="20">
        <v>349.07</v>
      </c>
      <c r="I1303" s="23">
        <v>0.28000000000000003</v>
      </c>
      <c r="J1303" s="25">
        <v>1005.3216</v>
      </c>
      <c r="K1303" s="25" t="str">
        <f>VLOOKUP(C1303,Table5[#All],8,0)</f>
        <v>Bronze</v>
      </c>
      <c r="L1303" s="13" t="str">
        <f>VLOOKUP(C1303,Table5[#All],4,0)</f>
        <v>Male</v>
      </c>
      <c r="M1303" s="12" t="str">
        <f>VLOOKUP(D1303,Table2[#All],2,0)</f>
        <v>Gaming Mechanical Keyboard</v>
      </c>
      <c r="N1303" s="12" t="str">
        <f>VLOOKUP(D1303,Table2[#All],3)</f>
        <v>Electronics</v>
      </c>
      <c r="O1303" s="12" t="str">
        <f>VLOOKUP(D1303,Table2[#All],4,0)</f>
        <v>Computer</v>
      </c>
      <c r="P1303" s="12" t="str">
        <f>VLOOKUP(D1303,Table2[#All],5,0)</f>
        <v>Lucero LLC</v>
      </c>
      <c r="Q1303" s="12" t="str">
        <f>VLOOKUP(E1303,Table6[#All],2,0)</f>
        <v>Bean, Jones and Park</v>
      </c>
      <c r="R1303" s="12" t="str">
        <f>VLOOKUP(E1303,Table6[#All],5,0)</f>
        <v>Online</v>
      </c>
      <c r="S1303" s="12" t="str">
        <f>VLOOKUP(E1303,Table6[#All],3,0)</f>
        <v>West</v>
      </c>
      <c r="T1303" s="12" t="str">
        <f>VLOOKUP(E1303,Table6[#All],4,0)</f>
        <v>Thompsonborough</v>
      </c>
    </row>
    <row r="1304" spans="1:20" x14ac:dyDescent="0.3">
      <c r="A1304" s="11" t="s">
        <v>3262</v>
      </c>
      <c r="B1304" s="12">
        <v>45418</v>
      </c>
      <c r="C1304" s="12" t="s">
        <v>909</v>
      </c>
      <c r="D1304" s="12" t="s">
        <v>1819</v>
      </c>
      <c r="E1304" s="12" t="s">
        <v>1925</v>
      </c>
      <c r="F1304" s="12" t="s">
        <v>1957</v>
      </c>
      <c r="G1304" s="17">
        <v>1</v>
      </c>
      <c r="H1304" s="20">
        <v>747.9</v>
      </c>
      <c r="I1304" s="23">
        <v>0.21</v>
      </c>
      <c r="J1304" s="25">
        <v>590.84100000000001</v>
      </c>
      <c r="K1304" s="25" t="str">
        <f>VLOOKUP(C1304,Table5[#All],8,0)</f>
        <v>Silver</v>
      </c>
      <c r="L1304" s="13" t="str">
        <f>VLOOKUP(C1304,Table5[#All],4,0)</f>
        <v>Female</v>
      </c>
      <c r="M1304" s="12" t="str">
        <f>VLOOKUP(D1304,Table2[#All],2,0)</f>
        <v>Badminton Racket Set</v>
      </c>
      <c r="N1304" s="12" t="str">
        <f>VLOOKUP(D1304,Table2[#All],3)</f>
        <v>Sports</v>
      </c>
      <c r="O1304" s="12" t="str">
        <f>VLOOKUP(D1304,Table2[#All],4,0)</f>
        <v>Equipment</v>
      </c>
      <c r="P1304" s="12" t="str">
        <f>VLOOKUP(D1304,Table2[#All],5,0)</f>
        <v>Robinson-Brown</v>
      </c>
      <c r="Q1304" s="12" t="str">
        <f>VLOOKUP(E1304,Table6[#All],2,0)</f>
        <v>Gardner, Humphrey and Contreras</v>
      </c>
      <c r="R1304" s="12" t="str">
        <f>VLOOKUP(E1304,Table6[#All],5,0)</f>
        <v>Flagship</v>
      </c>
      <c r="S1304" s="12" t="str">
        <f>VLOOKUP(E1304,Table6[#All],3,0)</f>
        <v>East</v>
      </c>
      <c r="T1304" s="12" t="str">
        <f>VLOOKUP(E1304,Table6[#All],4,0)</f>
        <v>Johnsonville</v>
      </c>
    </row>
    <row r="1305" spans="1:20" x14ac:dyDescent="0.3">
      <c r="A1305" s="11" t="s">
        <v>3263</v>
      </c>
      <c r="B1305" s="12">
        <v>45478</v>
      </c>
      <c r="C1305" s="12" t="s">
        <v>131</v>
      </c>
      <c r="D1305" s="12" t="s">
        <v>1819</v>
      </c>
      <c r="E1305" s="12" t="s">
        <v>1904</v>
      </c>
      <c r="F1305" s="12" t="s">
        <v>1952</v>
      </c>
      <c r="G1305" s="17">
        <v>3</v>
      </c>
      <c r="H1305" s="20">
        <v>438.92</v>
      </c>
      <c r="I1305" s="23">
        <v>0.21</v>
      </c>
      <c r="J1305" s="25">
        <v>1040.2403999999999</v>
      </c>
      <c r="K1305" s="25" t="str">
        <f>VLOOKUP(C1305,Table5[#All],8,0)</f>
        <v>Silver</v>
      </c>
      <c r="L1305" s="13" t="str">
        <f>VLOOKUP(C1305,Table5[#All],4,0)</f>
        <v>Male</v>
      </c>
      <c r="M1305" s="12" t="str">
        <f>VLOOKUP(D1305,Table2[#All],2,0)</f>
        <v>Badminton Racket Set</v>
      </c>
      <c r="N1305" s="12" t="str">
        <f>VLOOKUP(D1305,Table2[#All],3)</f>
        <v>Sports</v>
      </c>
      <c r="O1305" s="12" t="str">
        <f>VLOOKUP(D1305,Table2[#All],4,0)</f>
        <v>Equipment</v>
      </c>
      <c r="P1305" s="12" t="str">
        <f>VLOOKUP(D1305,Table2[#All],5,0)</f>
        <v>Robinson-Brown</v>
      </c>
      <c r="Q1305" s="12" t="str">
        <f>VLOOKUP(E1305,Table6[#All],2,0)</f>
        <v>Benson-Elliott</v>
      </c>
      <c r="R1305" s="12" t="str">
        <f>VLOOKUP(E1305,Table6[#All],5,0)</f>
        <v>Online</v>
      </c>
      <c r="S1305" s="12" t="str">
        <f>VLOOKUP(E1305,Table6[#All],3,0)</f>
        <v>East</v>
      </c>
      <c r="T1305" s="12" t="str">
        <f>VLOOKUP(E1305,Table6[#All],4,0)</f>
        <v>Port Josephberg</v>
      </c>
    </row>
    <row r="1306" spans="1:20" x14ac:dyDescent="0.3">
      <c r="A1306" s="11" t="s">
        <v>3264</v>
      </c>
      <c r="B1306" s="12">
        <v>45232</v>
      </c>
      <c r="C1306" s="12" t="s">
        <v>430</v>
      </c>
      <c r="D1306" s="12" t="s">
        <v>1807</v>
      </c>
      <c r="E1306" s="12" t="s">
        <v>1897</v>
      </c>
      <c r="F1306" s="12" t="s">
        <v>1952</v>
      </c>
      <c r="G1306" s="17">
        <v>4</v>
      </c>
      <c r="H1306" s="20">
        <v>665.38</v>
      </c>
      <c r="I1306" s="23">
        <v>0.18</v>
      </c>
      <c r="J1306" s="25">
        <v>2182.4463999999998</v>
      </c>
      <c r="K1306" s="25" t="str">
        <f>VLOOKUP(C1306,Table5[#All],8,0)</f>
        <v>Silver</v>
      </c>
      <c r="L1306" s="13" t="str">
        <f>VLOOKUP(C1306,Table5[#All],4,0)</f>
        <v>Male</v>
      </c>
      <c r="M1306" s="12" t="str">
        <f>VLOOKUP(D1306,Table2[#All],2,0)</f>
        <v>WiFi Mesh Router</v>
      </c>
      <c r="N1306" s="12" t="str">
        <f>VLOOKUP(D1306,Table2[#All],3)</f>
        <v>Electronics</v>
      </c>
      <c r="O1306" s="12" t="str">
        <f>VLOOKUP(D1306,Table2[#All],4,0)</f>
        <v>Appliances</v>
      </c>
      <c r="P1306" s="12" t="str">
        <f>VLOOKUP(D1306,Table2[#All],5,0)</f>
        <v>White, Reeves and Woods</v>
      </c>
      <c r="Q1306" s="12" t="str">
        <f>VLOOKUP(E1306,Table6[#All],2,0)</f>
        <v>Alexander Group</v>
      </c>
      <c r="R1306" s="12" t="str">
        <f>VLOOKUP(E1306,Table6[#All],5,0)</f>
        <v>Online</v>
      </c>
      <c r="S1306" s="12" t="str">
        <f>VLOOKUP(E1306,Table6[#All],3,0)</f>
        <v>South</v>
      </c>
      <c r="T1306" s="12" t="str">
        <f>VLOOKUP(E1306,Table6[#All],4,0)</f>
        <v>Port Sharon</v>
      </c>
    </row>
    <row r="1307" spans="1:20" x14ac:dyDescent="0.3">
      <c r="A1307" s="11" t="s">
        <v>3265</v>
      </c>
      <c r="B1307" s="12">
        <v>45616</v>
      </c>
      <c r="C1307" s="12" t="s">
        <v>24</v>
      </c>
      <c r="D1307" s="12" t="s">
        <v>1755</v>
      </c>
      <c r="E1307" s="12" t="s">
        <v>1938</v>
      </c>
      <c r="F1307" s="12" t="s">
        <v>1952</v>
      </c>
      <c r="G1307" s="17">
        <v>1</v>
      </c>
      <c r="H1307" s="20">
        <v>146.49</v>
      </c>
      <c r="I1307" s="23">
        <v>0.28000000000000003</v>
      </c>
      <c r="J1307" s="25">
        <v>105.47280000000001</v>
      </c>
      <c r="K1307" s="25" t="str">
        <f>VLOOKUP(C1307,Table5[#All],8,0)</f>
        <v>Bronze</v>
      </c>
      <c r="L1307" s="13" t="str">
        <f>VLOOKUP(C1307,Table5[#All],4,0)</f>
        <v>Female</v>
      </c>
      <c r="M1307" s="12" t="str">
        <f>VLOOKUP(D1307,Table2[#All],2,0)</f>
        <v>Luxury Perfume Spray</v>
      </c>
      <c r="N1307" s="12" t="str">
        <f>VLOOKUP(D1307,Table2[#All],3)</f>
        <v>Beauty</v>
      </c>
      <c r="O1307" s="12" t="str">
        <f>VLOOKUP(D1307,Table2[#All],4,0)</f>
        <v>Fragrance</v>
      </c>
      <c r="P1307" s="12" t="str">
        <f>VLOOKUP(D1307,Table2[#All],5,0)</f>
        <v>Gibson, Green and Lopez</v>
      </c>
      <c r="Q1307" s="12" t="str">
        <f>VLOOKUP(E1307,Table6[#All],2,0)</f>
        <v>Guerrero-Schmitt</v>
      </c>
      <c r="R1307" s="12" t="str">
        <f>VLOOKUP(E1307,Table6[#All],5,0)</f>
        <v>Flagship</v>
      </c>
      <c r="S1307" s="12" t="str">
        <f>VLOOKUP(E1307,Table6[#All],3,0)</f>
        <v>East</v>
      </c>
      <c r="T1307" s="12" t="str">
        <f>VLOOKUP(E1307,Table6[#All],4,0)</f>
        <v>East Stevechester</v>
      </c>
    </row>
    <row r="1308" spans="1:20" x14ac:dyDescent="0.3">
      <c r="A1308" s="11" t="s">
        <v>3266</v>
      </c>
      <c r="B1308" s="12">
        <v>45774</v>
      </c>
      <c r="C1308" s="12" t="s">
        <v>478</v>
      </c>
      <c r="D1308" s="12" t="s">
        <v>1686</v>
      </c>
      <c r="E1308" s="12" t="s">
        <v>1929</v>
      </c>
      <c r="F1308" s="12" t="s">
        <v>1957</v>
      </c>
      <c r="G1308" s="17">
        <v>2</v>
      </c>
      <c r="H1308" s="20">
        <v>235.39</v>
      </c>
      <c r="I1308" s="23">
        <v>0.27</v>
      </c>
      <c r="J1308" s="25">
        <v>343.6694</v>
      </c>
      <c r="K1308" s="25" t="str">
        <f>VLOOKUP(C1308,Table5[#All],8,0)</f>
        <v>Bronze</v>
      </c>
      <c r="L1308" s="13" t="str">
        <f>VLOOKUP(C1308,Table5[#All],4,0)</f>
        <v>Male</v>
      </c>
      <c r="M1308" s="12" t="str">
        <f>VLOOKUP(D1308,Table2[#All],2,0)</f>
        <v>Sports Water Hydration Pack</v>
      </c>
      <c r="N1308" s="12" t="str">
        <f>VLOOKUP(D1308,Table2[#All],3)</f>
        <v>Sports</v>
      </c>
      <c r="O1308" s="12" t="str">
        <f>VLOOKUP(D1308,Table2[#All],4,0)</f>
        <v>Outdoor</v>
      </c>
      <c r="P1308" s="12" t="str">
        <f>VLOOKUP(D1308,Table2[#All],5,0)</f>
        <v>Sims-Smith</v>
      </c>
      <c r="Q1308" s="12" t="str">
        <f>VLOOKUP(E1308,Table6[#All],2,0)</f>
        <v>Shelton PLC</v>
      </c>
      <c r="R1308" s="12" t="str">
        <f>VLOOKUP(E1308,Table6[#All],5,0)</f>
        <v>Flagship</v>
      </c>
      <c r="S1308" s="12" t="str">
        <f>VLOOKUP(E1308,Table6[#All],3,0)</f>
        <v>North</v>
      </c>
      <c r="T1308" s="12" t="str">
        <f>VLOOKUP(E1308,Table6[#All],4,0)</f>
        <v>East Jenniferstad</v>
      </c>
    </row>
    <row r="1309" spans="1:20" x14ac:dyDescent="0.3">
      <c r="A1309" s="11" t="s">
        <v>3267</v>
      </c>
      <c r="B1309" s="12">
        <v>45651</v>
      </c>
      <c r="C1309" s="12" t="s">
        <v>122</v>
      </c>
      <c r="D1309" s="12" t="s">
        <v>1758</v>
      </c>
      <c r="E1309" s="12" t="s">
        <v>1901</v>
      </c>
      <c r="F1309" s="12" t="s">
        <v>1954</v>
      </c>
      <c r="G1309" s="17">
        <v>3</v>
      </c>
      <c r="H1309" s="20">
        <v>38.07</v>
      </c>
      <c r="I1309" s="23">
        <v>0.09</v>
      </c>
      <c r="J1309" s="25">
        <v>103.9311</v>
      </c>
      <c r="K1309" s="25" t="str">
        <f>VLOOKUP(C1309,Table5[#All],8,0)</f>
        <v>Platinum</v>
      </c>
      <c r="L1309" s="13" t="str">
        <f>VLOOKUP(C1309,Table5[#All],4,0)</f>
        <v>Female</v>
      </c>
      <c r="M1309" s="12" t="str">
        <f>VLOOKUP(D1309,Table2[#All],2,0)</f>
        <v>Tennis Ball 3-Pack</v>
      </c>
      <c r="N1309" s="12" t="str">
        <f>VLOOKUP(D1309,Table2[#All],3)</f>
        <v>Sports</v>
      </c>
      <c r="O1309" s="12" t="str">
        <f>VLOOKUP(D1309,Table2[#All],4,0)</f>
        <v>Equipment</v>
      </c>
      <c r="P1309" s="12" t="str">
        <f>VLOOKUP(D1309,Table2[#All],5,0)</f>
        <v>Lopez LLC</v>
      </c>
      <c r="Q1309" s="12" t="str">
        <f>VLOOKUP(E1309,Table6[#All],2,0)</f>
        <v>Gray Ltd</v>
      </c>
      <c r="R1309" s="12" t="str">
        <f>VLOOKUP(E1309,Table6[#All],5,0)</f>
        <v>Outlet</v>
      </c>
      <c r="S1309" s="12" t="str">
        <f>VLOOKUP(E1309,Table6[#All],3,0)</f>
        <v>North</v>
      </c>
      <c r="T1309" s="12" t="str">
        <f>VLOOKUP(E1309,Table6[#All],4,0)</f>
        <v>New Michaelchester</v>
      </c>
    </row>
    <row r="1310" spans="1:20" x14ac:dyDescent="0.3">
      <c r="A1310" s="11" t="s">
        <v>3268</v>
      </c>
      <c r="B1310" s="12">
        <v>45902</v>
      </c>
      <c r="C1310" s="12" t="s">
        <v>1265</v>
      </c>
      <c r="D1310" s="12" t="s">
        <v>1673</v>
      </c>
      <c r="E1310" s="12" t="s">
        <v>1897</v>
      </c>
      <c r="F1310" s="12" t="s">
        <v>1957</v>
      </c>
      <c r="G1310" s="17">
        <v>2</v>
      </c>
      <c r="H1310" s="20">
        <v>511.7</v>
      </c>
      <c r="I1310" s="23">
        <v>0.12</v>
      </c>
      <c r="J1310" s="25">
        <v>900.59199999999998</v>
      </c>
      <c r="K1310" s="25" t="str">
        <f>VLOOKUP(C1310,Table5[#All],8,0)</f>
        <v>Bronze</v>
      </c>
      <c r="L1310" s="13" t="str">
        <f>VLOOKUP(C1310,Table5[#All],4,0)</f>
        <v>Male</v>
      </c>
      <c r="M1310" s="12" t="str">
        <f>VLOOKUP(D1310,Table2[#All],2,0)</f>
        <v>Gaming Mechanical Keyboard</v>
      </c>
      <c r="N1310" s="12" t="str">
        <f>VLOOKUP(D1310,Table2[#All],3)</f>
        <v>Electronics</v>
      </c>
      <c r="O1310" s="12" t="str">
        <f>VLOOKUP(D1310,Table2[#All],4,0)</f>
        <v>Computer</v>
      </c>
      <c r="P1310" s="12" t="str">
        <f>VLOOKUP(D1310,Table2[#All],5,0)</f>
        <v>Lucero LLC</v>
      </c>
      <c r="Q1310" s="12" t="str">
        <f>VLOOKUP(E1310,Table6[#All],2,0)</f>
        <v>Alexander Group</v>
      </c>
      <c r="R1310" s="12" t="str">
        <f>VLOOKUP(E1310,Table6[#All],5,0)</f>
        <v>Online</v>
      </c>
      <c r="S1310" s="12" t="str">
        <f>VLOOKUP(E1310,Table6[#All],3,0)</f>
        <v>South</v>
      </c>
      <c r="T1310" s="12" t="str">
        <f>VLOOKUP(E1310,Table6[#All],4,0)</f>
        <v>Port Sharon</v>
      </c>
    </row>
    <row r="1311" spans="1:20" x14ac:dyDescent="0.3">
      <c r="A1311" s="11" t="s">
        <v>3269</v>
      </c>
      <c r="B1311" s="12">
        <v>45401</v>
      </c>
      <c r="C1311" s="12" t="s">
        <v>336</v>
      </c>
      <c r="D1311" s="12" t="s">
        <v>1801</v>
      </c>
      <c r="E1311" s="12" t="s">
        <v>1910</v>
      </c>
      <c r="F1311" s="12" t="s">
        <v>1954</v>
      </c>
      <c r="G1311" s="17">
        <v>4</v>
      </c>
      <c r="H1311" s="20">
        <v>488.72</v>
      </c>
      <c r="I1311" s="23">
        <v>0.23</v>
      </c>
      <c r="J1311" s="25">
        <v>1505.2575999999999</v>
      </c>
      <c r="K1311" s="25" t="str">
        <f>VLOOKUP(C1311,Table5[#All],8,0)</f>
        <v>Platinum</v>
      </c>
      <c r="L1311" s="13" t="str">
        <f>VLOOKUP(C1311,Table5[#All],4,0)</f>
        <v>Female</v>
      </c>
      <c r="M1311" s="12" t="str">
        <f>VLOOKUP(D1311,Table2[#All],2,0)</f>
        <v>Women's Ankle Boots</v>
      </c>
      <c r="N1311" s="12" t="str">
        <f>VLOOKUP(D1311,Table2[#All],3)</f>
        <v>Clothing</v>
      </c>
      <c r="O1311" s="12" t="str">
        <f>VLOOKUP(D1311,Table2[#All],4,0)</f>
        <v>Footwear</v>
      </c>
      <c r="P1311" s="12" t="str">
        <f>VLOOKUP(D1311,Table2[#All],5,0)</f>
        <v>Poole PLC</v>
      </c>
      <c r="Q1311" s="12" t="str">
        <f>VLOOKUP(E1311,Table6[#All],2,0)</f>
        <v>Bean, Jones and Park</v>
      </c>
      <c r="R1311" s="12" t="str">
        <f>VLOOKUP(E1311,Table6[#All],5,0)</f>
        <v>Online</v>
      </c>
      <c r="S1311" s="12" t="str">
        <f>VLOOKUP(E1311,Table6[#All],3,0)</f>
        <v>West</v>
      </c>
      <c r="T1311" s="12" t="str">
        <f>VLOOKUP(E1311,Table6[#All],4,0)</f>
        <v>Thompsonborough</v>
      </c>
    </row>
    <row r="1312" spans="1:20" x14ac:dyDescent="0.3">
      <c r="A1312" s="11" t="s">
        <v>3270</v>
      </c>
      <c r="B1312" s="12">
        <v>45717</v>
      </c>
      <c r="C1312" s="12" t="s">
        <v>1231</v>
      </c>
      <c r="D1312" s="12" t="s">
        <v>1725</v>
      </c>
      <c r="E1312" s="12" t="s">
        <v>1922</v>
      </c>
      <c r="F1312" s="12" t="s">
        <v>1957</v>
      </c>
      <c r="G1312" s="17">
        <v>2</v>
      </c>
      <c r="H1312" s="20">
        <v>520.45000000000005</v>
      </c>
      <c r="I1312" s="23">
        <v>0.11</v>
      </c>
      <c r="J1312" s="25">
        <v>926.40100000000007</v>
      </c>
      <c r="K1312" s="25" t="str">
        <f>VLOOKUP(C1312,Table5[#All],8,0)</f>
        <v>Bronze</v>
      </c>
      <c r="L1312" s="13" t="str">
        <f>VLOOKUP(C1312,Table5[#All],4,0)</f>
        <v>Female</v>
      </c>
      <c r="M1312" s="12" t="str">
        <f>VLOOKUP(D1312,Table2[#All],2,0)</f>
        <v>Boxing Hand Wraps</v>
      </c>
      <c r="N1312" s="12" t="str">
        <f>VLOOKUP(D1312,Table2[#All],3)</f>
        <v>Sports</v>
      </c>
      <c r="O1312" s="12" t="str">
        <f>VLOOKUP(D1312,Table2[#All],4,0)</f>
        <v>Fitness</v>
      </c>
      <c r="P1312" s="12" t="str">
        <f>VLOOKUP(D1312,Table2[#All],5,0)</f>
        <v>Smith-King</v>
      </c>
      <c r="Q1312" s="12" t="str">
        <f>VLOOKUP(E1312,Table6[#All],2,0)</f>
        <v>Thomas, Bridges and Harris</v>
      </c>
      <c r="R1312" s="12" t="str">
        <f>VLOOKUP(E1312,Table6[#All],5,0)</f>
        <v>Online</v>
      </c>
      <c r="S1312" s="12" t="str">
        <f>VLOOKUP(E1312,Table6[#All],3,0)</f>
        <v>North</v>
      </c>
      <c r="T1312" s="12" t="str">
        <f>VLOOKUP(E1312,Table6[#All],4,0)</f>
        <v>Sabrinatown</v>
      </c>
    </row>
    <row r="1313" spans="1:20" x14ac:dyDescent="0.3">
      <c r="A1313" s="11" t="s">
        <v>3271</v>
      </c>
      <c r="B1313" s="12">
        <v>45376</v>
      </c>
      <c r="C1313" s="12" t="s">
        <v>1351</v>
      </c>
      <c r="D1313" s="12" t="s">
        <v>1718</v>
      </c>
      <c r="E1313" s="12" t="s">
        <v>1901</v>
      </c>
      <c r="F1313" s="12" t="s">
        <v>1952</v>
      </c>
      <c r="G1313" s="17">
        <v>1</v>
      </c>
      <c r="H1313" s="20">
        <v>340.9</v>
      </c>
      <c r="I1313" s="23">
        <v>0.28999999999999998</v>
      </c>
      <c r="J1313" s="25">
        <v>242.03899999999999</v>
      </c>
      <c r="K1313" s="25" t="str">
        <f>VLOOKUP(C1313,Table5[#All],8,0)</f>
        <v>Bronze</v>
      </c>
      <c r="L1313" s="13" t="str">
        <f>VLOOKUP(C1313,Table5[#All],4,0)</f>
        <v>Male</v>
      </c>
      <c r="M1313" s="12" t="str">
        <f>VLOOKUP(D1313,Table2[#All],2,0)</f>
        <v>Car Dashboard Phone Holder</v>
      </c>
      <c r="N1313" s="12" t="str">
        <f>VLOOKUP(D1313,Table2[#All],3)</f>
        <v>Electronics</v>
      </c>
      <c r="O1313" s="12" t="str">
        <f>VLOOKUP(D1313,Table2[#All],4,0)</f>
        <v>Accessories</v>
      </c>
      <c r="P1313" s="12" t="str">
        <f>VLOOKUP(D1313,Table2[#All],5,0)</f>
        <v>Byrd, Stewart and Valdez</v>
      </c>
      <c r="Q1313" s="12" t="str">
        <f>VLOOKUP(E1313,Table6[#All],2,0)</f>
        <v>Gray Ltd</v>
      </c>
      <c r="R1313" s="12" t="str">
        <f>VLOOKUP(E1313,Table6[#All],5,0)</f>
        <v>Outlet</v>
      </c>
      <c r="S1313" s="12" t="str">
        <f>VLOOKUP(E1313,Table6[#All],3,0)</f>
        <v>North</v>
      </c>
      <c r="T1313" s="12" t="str">
        <f>VLOOKUP(E1313,Table6[#All],4,0)</f>
        <v>New Michaelchester</v>
      </c>
    </row>
    <row r="1314" spans="1:20" x14ac:dyDescent="0.3">
      <c r="A1314" s="11" t="s">
        <v>3272</v>
      </c>
      <c r="B1314" s="12">
        <v>45576</v>
      </c>
      <c r="C1314" s="12" t="s">
        <v>1096</v>
      </c>
      <c r="D1314" s="12" t="s">
        <v>1663</v>
      </c>
      <c r="E1314" s="12" t="s">
        <v>1910</v>
      </c>
      <c r="F1314" s="12" t="s">
        <v>1957</v>
      </c>
      <c r="G1314" s="17">
        <v>3</v>
      </c>
      <c r="H1314" s="20">
        <v>653.59</v>
      </c>
      <c r="I1314" s="23">
        <v>0.17</v>
      </c>
      <c r="J1314" s="25">
        <v>1627.4391000000001</v>
      </c>
      <c r="K1314" s="25" t="str">
        <f>VLOOKUP(C1314,Table5[#All],8,0)</f>
        <v>Platinum</v>
      </c>
      <c r="L1314" s="13" t="str">
        <f>VLOOKUP(C1314,Table5[#All],4,0)</f>
        <v>Female</v>
      </c>
      <c r="M1314" s="12" t="str">
        <f>VLOOKUP(D1314,Table2[#All],2,0)</f>
        <v>Basketball</v>
      </c>
      <c r="N1314" s="12" t="str">
        <f>VLOOKUP(D1314,Table2[#All],3)</f>
        <v>Sports</v>
      </c>
      <c r="O1314" s="12" t="str">
        <f>VLOOKUP(D1314,Table2[#All],4,0)</f>
        <v>Team Sports</v>
      </c>
      <c r="P1314" s="12" t="str">
        <f>VLOOKUP(D1314,Table2[#All],5,0)</f>
        <v>Nolan-Snow</v>
      </c>
      <c r="Q1314" s="12" t="str">
        <f>VLOOKUP(E1314,Table6[#All],2,0)</f>
        <v>Bean, Jones and Park</v>
      </c>
      <c r="R1314" s="12" t="str">
        <f>VLOOKUP(E1314,Table6[#All],5,0)</f>
        <v>Online</v>
      </c>
      <c r="S1314" s="12" t="str">
        <f>VLOOKUP(E1314,Table6[#All],3,0)</f>
        <v>West</v>
      </c>
      <c r="T1314" s="12" t="str">
        <f>VLOOKUP(E1314,Table6[#All],4,0)</f>
        <v>Thompsonborough</v>
      </c>
    </row>
    <row r="1315" spans="1:20" x14ac:dyDescent="0.3">
      <c r="A1315" s="11" t="s">
        <v>3273</v>
      </c>
      <c r="B1315" s="12">
        <v>45906</v>
      </c>
      <c r="C1315" s="12" t="s">
        <v>96</v>
      </c>
      <c r="D1315" s="12" t="s">
        <v>1648</v>
      </c>
      <c r="E1315" s="12" t="s">
        <v>1938</v>
      </c>
      <c r="F1315" s="12" t="s">
        <v>1957</v>
      </c>
      <c r="G1315" s="17">
        <v>1</v>
      </c>
      <c r="H1315" s="20">
        <v>179.77</v>
      </c>
      <c r="I1315" s="23">
        <v>0.23</v>
      </c>
      <c r="J1315" s="25">
        <v>138.4229</v>
      </c>
      <c r="K1315" s="25" t="str">
        <f>VLOOKUP(C1315,Table5[#All],8,0)</f>
        <v>Gold</v>
      </c>
      <c r="L1315" s="13" t="str">
        <f>VLOOKUP(C1315,Table5[#All],4,0)</f>
        <v>Female</v>
      </c>
      <c r="M1315" s="12" t="str">
        <f>VLOOKUP(D1315,Table2[#All],2,0)</f>
        <v>Wireless Bluetooth Speaker</v>
      </c>
      <c r="N1315" s="12" t="str">
        <f>VLOOKUP(D1315,Table2[#All],3)</f>
        <v>Electronics</v>
      </c>
      <c r="O1315" s="12" t="str">
        <f>VLOOKUP(D1315,Table2[#All],4,0)</f>
        <v>Audio</v>
      </c>
      <c r="P1315" s="12" t="str">
        <f>VLOOKUP(D1315,Table2[#All],5,0)</f>
        <v>Reed-Schmidt</v>
      </c>
      <c r="Q1315" s="12" t="str">
        <f>VLOOKUP(E1315,Table6[#All],2,0)</f>
        <v>Guerrero-Schmitt</v>
      </c>
      <c r="R1315" s="12" t="str">
        <f>VLOOKUP(E1315,Table6[#All],5,0)</f>
        <v>Flagship</v>
      </c>
      <c r="S1315" s="12" t="str">
        <f>VLOOKUP(E1315,Table6[#All],3,0)</f>
        <v>East</v>
      </c>
      <c r="T1315" s="12" t="str">
        <f>VLOOKUP(E1315,Table6[#All],4,0)</f>
        <v>East Stevechester</v>
      </c>
    </row>
    <row r="1316" spans="1:20" x14ac:dyDescent="0.3">
      <c r="A1316" s="11" t="s">
        <v>3274</v>
      </c>
      <c r="B1316" s="12">
        <v>45523</v>
      </c>
      <c r="C1316" s="12" t="s">
        <v>46</v>
      </c>
      <c r="D1316" s="12" t="s">
        <v>1550</v>
      </c>
      <c r="E1316" s="12" t="s">
        <v>1914</v>
      </c>
      <c r="F1316" s="12" t="s">
        <v>1952</v>
      </c>
      <c r="G1316" s="17">
        <v>2</v>
      </c>
      <c r="H1316" s="20">
        <v>943.8</v>
      </c>
      <c r="I1316" s="23">
        <v>0.06</v>
      </c>
      <c r="J1316" s="25">
        <v>1774.3440000000001</v>
      </c>
      <c r="K1316" s="25" t="str">
        <f>VLOOKUP(C1316,Table5[#All],8,0)</f>
        <v>Gold</v>
      </c>
      <c r="L1316" s="13" t="str">
        <f>VLOOKUP(C1316,Table5[#All],4,0)</f>
        <v>Female</v>
      </c>
      <c r="M1316" s="12" t="str">
        <f>VLOOKUP(D1316,Table2[#All],2,0)</f>
        <v>Brother Laser Printer</v>
      </c>
      <c r="N1316" s="12" t="s">
        <v>1552</v>
      </c>
      <c r="O1316" s="12" t="str">
        <f>VLOOKUP(D1316,Table2[#All],4,0)</f>
        <v>Computer</v>
      </c>
      <c r="P1316" s="12" t="str">
        <f>VLOOKUP(D1316,Table2[#All],5,0)</f>
        <v>Hunt Inc</v>
      </c>
      <c r="Q1316" s="12" t="str">
        <f>VLOOKUP(E1316,Table6[#All],2,0)</f>
        <v>Moore, Padilla and Butler</v>
      </c>
      <c r="R1316" s="12" t="str">
        <f>VLOOKUP(E1316,Table6[#All],5,0)</f>
        <v>Flagship</v>
      </c>
      <c r="S1316" s="12" t="str">
        <f>VLOOKUP(E1316,Table6[#All],3,0)</f>
        <v>South</v>
      </c>
      <c r="T1316" s="12" t="str">
        <f>VLOOKUP(E1316,Table6[#All],4,0)</f>
        <v>East Johnstad</v>
      </c>
    </row>
    <row r="1317" spans="1:20" x14ac:dyDescent="0.3">
      <c r="A1317" s="11" t="s">
        <v>3275</v>
      </c>
      <c r="B1317" s="12">
        <v>45234</v>
      </c>
      <c r="C1317" s="12" t="s">
        <v>1283</v>
      </c>
      <c r="D1317" s="12" t="s">
        <v>1789</v>
      </c>
      <c r="E1317" s="12" t="s">
        <v>1929</v>
      </c>
      <c r="F1317" s="12" t="s">
        <v>1952</v>
      </c>
      <c r="G1317" s="17">
        <v>2</v>
      </c>
      <c r="H1317" s="20">
        <v>985</v>
      </c>
      <c r="I1317" s="23">
        <v>0.25</v>
      </c>
      <c r="J1317" s="25">
        <v>1477.5</v>
      </c>
      <c r="K1317" s="25" t="str">
        <f>VLOOKUP(C1317,Table5[#All],8,0)</f>
        <v>Gold</v>
      </c>
      <c r="L1317" s="13" t="str">
        <f>VLOOKUP(C1317,Table5[#All],4,0)</f>
        <v>Male</v>
      </c>
      <c r="M1317" s="12" t="str">
        <f>VLOOKUP(D1317,Table2[#All],2,0)</f>
        <v>Hair Repair Oil Treatment</v>
      </c>
      <c r="N1317" s="12" t="str">
        <f>VLOOKUP(D1317,Table2[#All],3)</f>
        <v>Beauty</v>
      </c>
      <c r="O1317" s="12" t="str">
        <f>VLOOKUP(D1317,Table2[#All],4,0)</f>
        <v>Haircare</v>
      </c>
      <c r="P1317" s="12" t="str">
        <f>VLOOKUP(D1317,Table2[#All],5,0)</f>
        <v>Hopkins Ltd</v>
      </c>
      <c r="Q1317" s="12" t="str">
        <f>VLOOKUP(E1317,Table6[#All],2,0)</f>
        <v>Shelton PLC</v>
      </c>
      <c r="R1317" s="12" t="str">
        <f>VLOOKUP(E1317,Table6[#All],5,0)</f>
        <v>Flagship</v>
      </c>
      <c r="S1317" s="12" t="str">
        <f>VLOOKUP(E1317,Table6[#All],3,0)</f>
        <v>North</v>
      </c>
      <c r="T1317" s="12" t="str">
        <f>VLOOKUP(E1317,Table6[#All],4,0)</f>
        <v>East Jenniferstad</v>
      </c>
    </row>
    <row r="1318" spans="1:20" x14ac:dyDescent="0.3">
      <c r="A1318" s="11" t="s">
        <v>3276</v>
      </c>
      <c r="B1318" s="12">
        <v>45405</v>
      </c>
      <c r="C1318" s="12" t="s">
        <v>1502</v>
      </c>
      <c r="D1318" s="12" t="s">
        <v>1840</v>
      </c>
      <c r="E1318" s="12" t="s">
        <v>1917</v>
      </c>
      <c r="F1318" s="12" t="s">
        <v>1952</v>
      </c>
      <c r="G1318" s="17">
        <v>4</v>
      </c>
      <c r="H1318" s="20">
        <v>216.81</v>
      </c>
      <c r="I1318" s="23">
        <v>0.28999999999999998</v>
      </c>
      <c r="J1318" s="25">
        <v>615.74040000000002</v>
      </c>
      <c r="K1318" s="25" t="str">
        <f>VLOOKUP(C1318,Table5[#All],8,0)</f>
        <v>Bronze</v>
      </c>
      <c r="L1318" s="13" t="str">
        <f>VLOOKUP(C1318,Table5[#All],4,0)</f>
        <v>Female</v>
      </c>
      <c r="M1318" s="12" t="str">
        <f>VLOOKUP(D1318,Table2[#All],2,0)</f>
        <v>Sports Wrist Sweatbands</v>
      </c>
      <c r="N1318" s="12" t="str">
        <f>VLOOKUP(D1318,Table2[#All],3)</f>
        <v>Sports</v>
      </c>
      <c r="O1318" s="12" t="str">
        <f>VLOOKUP(D1318,Table2[#All],4,0)</f>
        <v>Accessories</v>
      </c>
      <c r="P1318" s="12" t="str">
        <f>VLOOKUP(D1318,Table2[#All],5,0)</f>
        <v>Olsen-Daniels</v>
      </c>
      <c r="Q1318" s="12" t="str">
        <f>VLOOKUP(E1318,Table6[#All],2,0)</f>
        <v>Hill, Wagner and Ballard</v>
      </c>
      <c r="R1318" s="12" t="str">
        <f>VLOOKUP(E1318,Table6[#All],5,0)</f>
        <v>Online</v>
      </c>
      <c r="S1318" s="12" t="str">
        <f>VLOOKUP(E1318,Table6[#All],3,0)</f>
        <v>East</v>
      </c>
      <c r="T1318" s="12" t="str">
        <f>VLOOKUP(E1318,Table6[#All],4,0)</f>
        <v>East Davidville</v>
      </c>
    </row>
    <row r="1319" spans="1:20" x14ac:dyDescent="0.3">
      <c r="A1319" s="11" t="s">
        <v>3277</v>
      </c>
      <c r="B1319" s="12">
        <v>45223</v>
      </c>
      <c r="C1319" s="12" t="s">
        <v>412</v>
      </c>
      <c r="D1319" s="12" t="s">
        <v>1767</v>
      </c>
      <c r="E1319" s="12" t="s">
        <v>1889</v>
      </c>
      <c r="F1319" s="12" t="s">
        <v>1957</v>
      </c>
      <c r="G1319" s="17">
        <v>4</v>
      </c>
      <c r="H1319" s="20">
        <v>950.21</v>
      </c>
      <c r="I1319" s="23">
        <v>0.27</v>
      </c>
      <c r="J1319" s="25">
        <v>2774.6131999999998</v>
      </c>
      <c r="K1319" s="25" t="str">
        <f>VLOOKUP(C1319,Table5[#All],8,0)</f>
        <v>Platinum</v>
      </c>
      <c r="L1319" s="13" t="str">
        <f>VLOOKUP(C1319,Table5[#All],4,0)</f>
        <v>Female</v>
      </c>
      <c r="M1319" s="12" t="str">
        <f>VLOOKUP(D1319,Table2[#All],2,0)</f>
        <v>Matte Lipstick Set</v>
      </c>
      <c r="N1319" s="12" t="str">
        <f>VLOOKUP(D1319,Table2[#All],3)</f>
        <v>Beauty</v>
      </c>
      <c r="O1319" s="12" t="str">
        <f>VLOOKUP(D1319,Table2[#All],4,0)</f>
        <v>Makeup</v>
      </c>
      <c r="P1319" s="12" t="str">
        <f>VLOOKUP(D1319,Table2[#All],5,0)</f>
        <v>Zhang Inc</v>
      </c>
      <c r="Q1319" s="12" t="str">
        <f>VLOOKUP(E1319,Table6[#All],2,0)</f>
        <v>Black-Horn</v>
      </c>
      <c r="R1319" s="12" t="str">
        <f>VLOOKUP(E1319,Table6[#All],5,0)</f>
        <v>Outlet</v>
      </c>
      <c r="S1319" s="12" t="str">
        <f>VLOOKUP(E1319,Table6[#All],3,0)</f>
        <v>South</v>
      </c>
      <c r="T1319" s="12" t="str">
        <f>VLOOKUP(E1319,Table6[#All],4,0)</f>
        <v>North Nancyview</v>
      </c>
    </row>
    <row r="1320" spans="1:20" x14ac:dyDescent="0.3">
      <c r="A1320" s="11" t="s">
        <v>3278</v>
      </c>
      <c r="B1320" s="12">
        <v>45838</v>
      </c>
      <c r="C1320" s="12" t="s">
        <v>828</v>
      </c>
      <c r="D1320" s="12" t="s">
        <v>1718</v>
      </c>
      <c r="E1320" s="12" t="s">
        <v>1907</v>
      </c>
      <c r="F1320" s="12" t="s">
        <v>1954</v>
      </c>
      <c r="G1320" s="17">
        <v>2</v>
      </c>
      <c r="H1320" s="20">
        <v>271.39999999999998</v>
      </c>
      <c r="I1320" s="23">
        <v>0.17</v>
      </c>
      <c r="J1320" s="25">
        <v>450.52399999999989</v>
      </c>
      <c r="K1320" s="25" t="str">
        <f>VLOOKUP(C1320,Table5[#All],8,0)</f>
        <v>Platinum</v>
      </c>
      <c r="L1320" s="13" t="str">
        <f>VLOOKUP(C1320,Table5[#All],4,0)</f>
        <v>Male</v>
      </c>
      <c r="M1320" s="12" t="str">
        <f>VLOOKUP(D1320,Table2[#All],2,0)</f>
        <v>Car Dashboard Phone Holder</v>
      </c>
      <c r="N1320" s="12" t="str">
        <f>VLOOKUP(D1320,Table2[#All],3)</f>
        <v>Electronics</v>
      </c>
      <c r="O1320" s="12" t="str">
        <f>VLOOKUP(D1320,Table2[#All],4,0)</f>
        <v>Accessories</v>
      </c>
      <c r="P1320" s="12" t="str">
        <f>VLOOKUP(D1320,Table2[#All],5,0)</f>
        <v>Byrd, Stewart and Valdez</v>
      </c>
      <c r="Q1320" s="12" t="str">
        <f>VLOOKUP(E1320,Table6[#All],2,0)</f>
        <v>Martinez-Mullins</v>
      </c>
      <c r="R1320" s="12" t="str">
        <f>VLOOKUP(E1320,Table6[#All],5,0)</f>
        <v>Online</v>
      </c>
      <c r="S1320" s="12" t="str">
        <f>VLOOKUP(E1320,Table6[#All],3,0)</f>
        <v>South</v>
      </c>
      <c r="T1320" s="12" t="str">
        <f>VLOOKUP(E1320,Table6[#All],4,0)</f>
        <v>Williamsfurt</v>
      </c>
    </row>
    <row r="1321" spans="1:20" x14ac:dyDescent="0.3">
      <c r="A1321" s="11" t="s">
        <v>3279</v>
      </c>
      <c r="B1321" s="12">
        <v>45883</v>
      </c>
      <c r="C1321" s="12" t="s">
        <v>565</v>
      </c>
      <c r="D1321" s="12" t="s">
        <v>1689</v>
      </c>
      <c r="E1321" s="12" t="s">
        <v>1910</v>
      </c>
      <c r="F1321" s="12" t="s">
        <v>1954</v>
      </c>
      <c r="G1321" s="17">
        <v>4</v>
      </c>
      <c r="H1321" s="20">
        <v>708.19</v>
      </c>
      <c r="I1321" s="23">
        <v>0.1</v>
      </c>
      <c r="J1321" s="25">
        <v>2549.4839999999999</v>
      </c>
      <c r="K1321" s="25" t="str">
        <f>VLOOKUP(C1321,Table5[#All],8,0)</f>
        <v>Platinum</v>
      </c>
      <c r="L1321" s="13" t="str">
        <f>VLOOKUP(C1321,Table5[#All],4,0)</f>
        <v>Female</v>
      </c>
      <c r="M1321" s="12" t="str">
        <f>VLOOKUP(D1321,Table2[#All],2,0)</f>
        <v>Portable Power Bank</v>
      </c>
      <c r="N1321" s="12" t="str">
        <f>VLOOKUP(D1321,Table2[#All],3)</f>
        <v>Electronics</v>
      </c>
      <c r="O1321" s="12" t="str">
        <f>VLOOKUP(D1321,Table2[#All],4,0)</f>
        <v>Mobile</v>
      </c>
      <c r="P1321" s="12" t="str">
        <f>VLOOKUP(D1321,Table2[#All],5,0)</f>
        <v>Cummings and Sons</v>
      </c>
      <c r="Q1321" s="12" t="str">
        <f>VLOOKUP(E1321,Table6[#All],2,0)</f>
        <v>Bean, Jones and Park</v>
      </c>
      <c r="R1321" s="12" t="str">
        <f>VLOOKUP(E1321,Table6[#All],5,0)</f>
        <v>Online</v>
      </c>
      <c r="S1321" s="12" t="str">
        <f>VLOOKUP(E1321,Table6[#All],3,0)</f>
        <v>West</v>
      </c>
      <c r="T1321" s="12" t="str">
        <f>VLOOKUP(E1321,Table6[#All],4,0)</f>
        <v>Thompsonborough</v>
      </c>
    </row>
    <row r="1322" spans="1:20" x14ac:dyDescent="0.3">
      <c r="A1322" s="11" t="s">
        <v>3280</v>
      </c>
      <c r="B1322" s="12">
        <v>45788</v>
      </c>
      <c r="C1322" s="12" t="s">
        <v>1385</v>
      </c>
      <c r="D1322" s="12" t="s">
        <v>1737</v>
      </c>
      <c r="E1322" s="12" t="s">
        <v>1894</v>
      </c>
      <c r="F1322" s="12" t="s">
        <v>1954</v>
      </c>
      <c r="G1322" s="17">
        <v>3</v>
      </c>
      <c r="H1322" s="20">
        <v>477.05</v>
      </c>
      <c r="I1322" s="23">
        <v>0.05</v>
      </c>
      <c r="J1322" s="25">
        <v>1359.5925</v>
      </c>
      <c r="K1322" s="25" t="str">
        <f>VLOOKUP(C1322,Table5[#All],8,0)</f>
        <v>Gold</v>
      </c>
      <c r="L1322" s="13" t="str">
        <f>VLOOKUP(C1322,Table5[#All],4,0)</f>
        <v>Male</v>
      </c>
      <c r="M1322" s="12" t="str">
        <f>VLOOKUP(D1322,Table2[#All],2,0)</f>
        <v>Sports Stopwatch Pro</v>
      </c>
      <c r="N1322" s="12" t="str">
        <f>VLOOKUP(D1322,Table2[#All],3)</f>
        <v>Sports</v>
      </c>
      <c r="O1322" s="12" t="str">
        <f>VLOOKUP(D1322,Table2[#All],4,0)</f>
        <v>Accessories</v>
      </c>
      <c r="P1322" s="12" t="str">
        <f>VLOOKUP(D1322,Table2[#All],5,0)</f>
        <v>Thompson-French</v>
      </c>
      <c r="Q1322" s="12" t="str">
        <f>VLOOKUP(E1322,Table6[#All],2,0)</f>
        <v>Johnson-Wright</v>
      </c>
      <c r="R1322" s="12" t="str">
        <f>VLOOKUP(E1322,Table6[#All],5,0)</f>
        <v>Outlet</v>
      </c>
      <c r="S1322" s="12" t="str">
        <f>VLOOKUP(E1322,Table6[#All],3,0)</f>
        <v>North</v>
      </c>
      <c r="T1322" s="12" t="str">
        <f>VLOOKUP(E1322,Table6[#All],4,0)</f>
        <v>Hoodberg</v>
      </c>
    </row>
    <row r="1323" spans="1:20" x14ac:dyDescent="0.3">
      <c r="A1323" s="11" t="s">
        <v>3281</v>
      </c>
      <c r="B1323" s="12">
        <v>45383</v>
      </c>
      <c r="C1323" s="12" t="s">
        <v>979</v>
      </c>
      <c r="D1323" s="12" t="s">
        <v>1798</v>
      </c>
      <c r="E1323" s="12" t="s">
        <v>1914</v>
      </c>
      <c r="F1323" s="12" t="s">
        <v>1957</v>
      </c>
      <c r="G1323" s="17">
        <v>3</v>
      </c>
      <c r="H1323" s="20">
        <v>627.29</v>
      </c>
      <c r="I1323" s="23">
        <v>0.27</v>
      </c>
      <c r="J1323" s="25">
        <v>1373.7651000000001</v>
      </c>
      <c r="K1323" s="25" t="str">
        <f>VLOOKUP(C1323,Table5[#All],8,0)</f>
        <v>Bronze</v>
      </c>
      <c r="L1323" s="13" t="str">
        <f>VLOOKUP(C1323,Table5[#All],4,0)</f>
        <v>Female</v>
      </c>
      <c r="M1323" s="12" t="str">
        <f>VLOOKUP(D1323,Table2[#All],2,0)</f>
        <v>Bluetooth Car Audio System</v>
      </c>
      <c r="N1323" s="12" t="str">
        <f>VLOOKUP(D1323,Table2[#All],3)</f>
        <v>Electronics</v>
      </c>
      <c r="O1323" s="12" t="str">
        <f>VLOOKUP(D1323,Table2[#All],4,0)</f>
        <v>Audio</v>
      </c>
      <c r="P1323" s="12" t="str">
        <f>VLOOKUP(D1323,Table2[#All],5,0)</f>
        <v>Bruce-Bowen</v>
      </c>
      <c r="Q1323" s="12" t="str">
        <f>VLOOKUP(E1323,Table6[#All],2,0)</f>
        <v>Moore, Padilla and Butler</v>
      </c>
      <c r="R1323" s="12" t="str">
        <f>VLOOKUP(E1323,Table6[#All],5,0)</f>
        <v>Flagship</v>
      </c>
      <c r="S1323" s="12" t="str">
        <f>VLOOKUP(E1323,Table6[#All],3,0)</f>
        <v>South</v>
      </c>
      <c r="T1323" s="12" t="str">
        <f>VLOOKUP(E1323,Table6[#All],4,0)</f>
        <v>East Johnstad</v>
      </c>
    </row>
    <row r="1324" spans="1:20" x14ac:dyDescent="0.3">
      <c r="A1324" s="11" t="s">
        <v>3282</v>
      </c>
      <c r="B1324" s="12">
        <v>45335</v>
      </c>
      <c r="C1324" s="12" t="s">
        <v>970</v>
      </c>
      <c r="D1324" s="12" t="s">
        <v>1858</v>
      </c>
      <c r="E1324" s="12" t="s">
        <v>1920</v>
      </c>
      <c r="F1324" s="12" t="s">
        <v>1954</v>
      </c>
      <c r="G1324" s="17">
        <v>3</v>
      </c>
      <c r="H1324" s="20">
        <v>206.84</v>
      </c>
      <c r="I1324" s="23">
        <v>0.19</v>
      </c>
      <c r="J1324" s="25">
        <v>502.62119999999999</v>
      </c>
      <c r="K1324" s="25" t="str">
        <f>VLOOKUP(C1324,Table5[#All],8,0)</f>
        <v>Silver</v>
      </c>
      <c r="L1324" s="13" t="str">
        <f>VLOOKUP(C1324,Table5[#All],4,0)</f>
        <v>Male</v>
      </c>
      <c r="M1324" s="12" t="str">
        <f>VLOOKUP(D1324,Table2[#All],2,0)</f>
        <v>Vitamin E Body Lotion</v>
      </c>
      <c r="N1324" s="12" t="str">
        <f>VLOOKUP(D1324,Table2[#All],3)</f>
        <v>Beauty</v>
      </c>
      <c r="O1324" s="12" t="str">
        <f>VLOOKUP(D1324,Table2[#All],4,0)</f>
        <v>Skincare</v>
      </c>
      <c r="P1324" s="12" t="str">
        <f>VLOOKUP(D1324,Table2[#All],5,0)</f>
        <v>Hoffman-Williams</v>
      </c>
      <c r="Q1324" s="12" t="str">
        <f>VLOOKUP(E1324,Table6[#All],2,0)</f>
        <v>Aguirre-Keller</v>
      </c>
      <c r="R1324" s="12" t="str">
        <f>VLOOKUP(E1324,Table6[#All],5,0)</f>
        <v>Online</v>
      </c>
      <c r="S1324" s="12" t="str">
        <f>VLOOKUP(E1324,Table6[#All],3,0)</f>
        <v>South</v>
      </c>
      <c r="T1324" s="12" t="str">
        <f>VLOOKUP(E1324,Table6[#All],4,0)</f>
        <v>Lake Michael</v>
      </c>
    </row>
    <row r="1325" spans="1:20" x14ac:dyDescent="0.3">
      <c r="A1325" s="11" t="s">
        <v>3283</v>
      </c>
      <c r="B1325" s="12">
        <v>45304</v>
      </c>
      <c r="C1325" s="12" t="s">
        <v>813</v>
      </c>
      <c r="D1325" s="12" t="s">
        <v>1660</v>
      </c>
      <c r="E1325" s="12" t="s">
        <v>1885</v>
      </c>
      <c r="F1325" s="12" t="s">
        <v>1952</v>
      </c>
      <c r="G1325" s="17">
        <v>4</v>
      </c>
      <c r="H1325" s="20">
        <v>629.04999999999995</v>
      </c>
      <c r="I1325" s="23">
        <v>0.26</v>
      </c>
      <c r="J1325" s="25">
        <v>1861.9880000000001</v>
      </c>
      <c r="K1325" s="25" t="str">
        <f>VLOOKUP(C1325,Table5[#All],8,0)</f>
        <v>Silver</v>
      </c>
      <c r="L1325" s="13" t="str">
        <f>VLOOKUP(C1325,Table5[#All],4,0)</f>
        <v>Male</v>
      </c>
      <c r="M1325" s="12" t="str">
        <f>VLOOKUP(D1325,Table2[#All],2,0)</f>
        <v>Stainless Steel Cutlery Set</v>
      </c>
      <c r="N1325" s="12" t="str">
        <f>VLOOKUP(D1325,Table2[#All],3)</f>
        <v>Home</v>
      </c>
      <c r="O1325" s="12" t="str">
        <f>VLOOKUP(D1325,Table2[#All],4,0)</f>
        <v>Kitchen</v>
      </c>
      <c r="P1325" s="12" t="str">
        <f>VLOOKUP(D1325,Table2[#All],5,0)</f>
        <v>Stevens, Fernandez and Martin</v>
      </c>
      <c r="Q1325" s="12" t="str">
        <f>VLOOKUP(E1325,Table6[#All],2,0)</f>
        <v>Martinez, Adkins and Johnson</v>
      </c>
      <c r="R1325" s="12" t="str">
        <f>VLOOKUP(E1325,Table6[#All],5,0)</f>
        <v>Flagship</v>
      </c>
      <c r="S1325" s="12" t="str">
        <f>VLOOKUP(E1325,Table6[#All],3,0)</f>
        <v>North</v>
      </c>
      <c r="T1325" s="12" t="str">
        <f>VLOOKUP(E1325,Table6[#All],4,0)</f>
        <v>Danielmouth</v>
      </c>
    </row>
    <row r="1326" spans="1:20" x14ac:dyDescent="0.3">
      <c r="A1326" s="11" t="s">
        <v>3284</v>
      </c>
      <c r="B1326" s="12">
        <v>45543</v>
      </c>
      <c r="C1326" s="12" t="s">
        <v>1368</v>
      </c>
      <c r="D1326" s="12" t="s">
        <v>1798</v>
      </c>
      <c r="E1326" s="12" t="s">
        <v>1935</v>
      </c>
      <c r="F1326" s="12" t="s">
        <v>1954</v>
      </c>
      <c r="G1326" s="17">
        <v>4</v>
      </c>
      <c r="H1326" s="20">
        <v>529.04</v>
      </c>
      <c r="I1326" s="23">
        <v>0.1</v>
      </c>
      <c r="J1326" s="25">
        <v>1904.5440000000001</v>
      </c>
      <c r="K1326" s="25" t="str">
        <f>VLOOKUP(C1326,Table5[#All],8,0)</f>
        <v>Platinum</v>
      </c>
      <c r="L1326" s="13" t="str">
        <f>VLOOKUP(C1326,Table5[#All],4,0)</f>
        <v>Female</v>
      </c>
      <c r="M1326" s="12" t="str">
        <f>VLOOKUP(D1326,Table2[#All],2,0)</f>
        <v>Bluetooth Car Audio System</v>
      </c>
      <c r="N1326" s="12" t="str">
        <f>VLOOKUP(D1326,Table2[#All],3)</f>
        <v>Electronics</v>
      </c>
      <c r="O1326" s="12" t="str">
        <f>VLOOKUP(D1326,Table2[#All],4,0)</f>
        <v>Audio</v>
      </c>
      <c r="P1326" s="12" t="str">
        <f>VLOOKUP(D1326,Table2[#All],5,0)</f>
        <v>Bruce-Bowen</v>
      </c>
      <c r="Q1326" s="12" t="str">
        <f>VLOOKUP(E1326,Table6[#All],2,0)</f>
        <v>Holloway Ltd</v>
      </c>
      <c r="R1326" s="12" t="str">
        <f>VLOOKUP(E1326,Table6[#All],5,0)</f>
        <v>Flagship</v>
      </c>
      <c r="S1326" s="12" t="str">
        <f>VLOOKUP(E1326,Table6[#All],3,0)</f>
        <v>North</v>
      </c>
      <c r="T1326" s="12" t="str">
        <f>VLOOKUP(E1326,Table6[#All],4,0)</f>
        <v>Bensonhaven</v>
      </c>
    </row>
    <row r="1327" spans="1:20" x14ac:dyDescent="0.3">
      <c r="A1327" s="11" t="s">
        <v>3285</v>
      </c>
      <c r="B1327" s="12">
        <v>45326</v>
      </c>
      <c r="C1327" s="12" t="s">
        <v>1105</v>
      </c>
      <c r="D1327" s="12" t="s">
        <v>1660</v>
      </c>
      <c r="E1327" s="12" t="s">
        <v>1935</v>
      </c>
      <c r="F1327" s="12" t="s">
        <v>1954</v>
      </c>
      <c r="G1327" s="17">
        <v>1</v>
      </c>
      <c r="H1327" s="20">
        <v>350.67</v>
      </c>
      <c r="I1327" s="23">
        <v>0.22</v>
      </c>
      <c r="J1327" s="25">
        <v>273.52260000000001</v>
      </c>
      <c r="K1327" s="25" t="str">
        <f>VLOOKUP(C1327,Table5[#All],8,0)</f>
        <v>Bronze</v>
      </c>
      <c r="L1327" s="13" t="str">
        <f>VLOOKUP(C1327,Table5[#All],4,0)</f>
        <v>Male</v>
      </c>
      <c r="M1327" s="12" t="str">
        <f>VLOOKUP(D1327,Table2[#All],2,0)</f>
        <v>Stainless Steel Cutlery Set</v>
      </c>
      <c r="N1327" s="12" t="str">
        <f>VLOOKUP(D1327,Table2[#All],3)</f>
        <v>Home</v>
      </c>
      <c r="O1327" s="12" t="str">
        <f>VLOOKUP(D1327,Table2[#All],4,0)</f>
        <v>Kitchen</v>
      </c>
      <c r="P1327" s="12" t="str">
        <f>VLOOKUP(D1327,Table2[#All],5,0)</f>
        <v>Stevens, Fernandez and Martin</v>
      </c>
      <c r="Q1327" s="12" t="str">
        <f>VLOOKUP(E1327,Table6[#All],2,0)</f>
        <v>Holloway Ltd</v>
      </c>
      <c r="R1327" s="12" t="str">
        <f>VLOOKUP(E1327,Table6[#All],5,0)</f>
        <v>Flagship</v>
      </c>
      <c r="S1327" s="12" t="str">
        <f>VLOOKUP(E1327,Table6[#All],3,0)</f>
        <v>North</v>
      </c>
      <c r="T1327" s="12" t="str">
        <f>VLOOKUP(E1327,Table6[#All],4,0)</f>
        <v>Bensonhaven</v>
      </c>
    </row>
    <row r="1328" spans="1:20" x14ac:dyDescent="0.3">
      <c r="A1328" s="11" t="s">
        <v>3286</v>
      </c>
      <c r="B1328" s="12">
        <v>45498</v>
      </c>
      <c r="C1328" s="12" t="s">
        <v>1171</v>
      </c>
      <c r="D1328" s="12" t="s">
        <v>1861</v>
      </c>
      <c r="E1328" s="12" t="s">
        <v>1885</v>
      </c>
      <c r="F1328" s="12" t="s">
        <v>1952</v>
      </c>
      <c r="G1328" s="17">
        <v>1</v>
      </c>
      <c r="H1328" s="20">
        <v>128.93</v>
      </c>
      <c r="I1328" s="23">
        <v>0.26</v>
      </c>
      <c r="J1328" s="25">
        <v>95.408200000000008</v>
      </c>
      <c r="K1328" s="25" t="str">
        <f>VLOOKUP(C1328,Table5[#All],8,0)</f>
        <v>Platinum</v>
      </c>
      <c r="L1328" s="13" t="str">
        <f>VLOOKUP(C1328,Table5[#All],4,0)</f>
        <v>Female</v>
      </c>
      <c r="M1328" s="12" t="str">
        <f>VLOOKUP(D1328,Table2[#All],2,0)</f>
        <v>Sports Stopwatch Basic</v>
      </c>
      <c r="N1328" s="12" t="str">
        <f>VLOOKUP(D1328,Table2[#All],3)</f>
        <v>Sports</v>
      </c>
      <c r="O1328" s="12" t="str">
        <f>VLOOKUP(D1328,Table2[#All],4,0)</f>
        <v>Accessories</v>
      </c>
      <c r="P1328" s="12" t="str">
        <f>VLOOKUP(D1328,Table2[#All],5,0)</f>
        <v>Wilson Group</v>
      </c>
      <c r="Q1328" s="12" t="str">
        <f>VLOOKUP(E1328,Table6[#All],2,0)</f>
        <v>Martinez, Adkins and Johnson</v>
      </c>
      <c r="R1328" s="12" t="str">
        <f>VLOOKUP(E1328,Table6[#All],5,0)</f>
        <v>Flagship</v>
      </c>
      <c r="S1328" s="12" t="str">
        <f>VLOOKUP(E1328,Table6[#All],3,0)</f>
        <v>North</v>
      </c>
      <c r="T1328" s="12" t="str">
        <f>VLOOKUP(E1328,Table6[#All],4,0)</f>
        <v>Danielmouth</v>
      </c>
    </row>
    <row r="1329" spans="1:20" x14ac:dyDescent="0.3">
      <c r="A1329" s="11" t="s">
        <v>3287</v>
      </c>
      <c r="B1329" s="12">
        <v>45544</v>
      </c>
      <c r="C1329" s="12" t="s">
        <v>496</v>
      </c>
      <c r="D1329" s="12" t="s">
        <v>1834</v>
      </c>
      <c r="E1329" s="12" t="s">
        <v>1929</v>
      </c>
      <c r="F1329" s="12" t="s">
        <v>1952</v>
      </c>
      <c r="G1329" s="17">
        <v>2</v>
      </c>
      <c r="H1329" s="20">
        <v>384.92</v>
      </c>
      <c r="I1329" s="23">
        <v>0.09</v>
      </c>
      <c r="J1329" s="25">
        <v>700.5544000000001</v>
      </c>
      <c r="K1329" s="25" t="str">
        <f>VLOOKUP(C1329,Table5[#All],8,0)</f>
        <v>Platinum</v>
      </c>
      <c r="L1329" s="13" t="str">
        <f>VLOOKUP(C1329,Table5[#All],4,0)</f>
        <v>Male</v>
      </c>
      <c r="M1329" s="12" t="str">
        <f>VLOOKUP(D1329,Table2[#All],2,0)</f>
        <v>Kitchen Cutting Board</v>
      </c>
      <c r="N1329" s="12" t="str">
        <f>VLOOKUP(D1329,Table2[#All],3)</f>
        <v>Home</v>
      </c>
      <c r="O1329" s="12" t="str">
        <f>VLOOKUP(D1329,Table2[#All],4,0)</f>
        <v>Kitchen</v>
      </c>
      <c r="P1329" s="12" t="str">
        <f>VLOOKUP(D1329,Table2[#All],5,0)</f>
        <v>Taylor, Dodson and Johnston</v>
      </c>
      <c r="Q1329" s="12" t="str">
        <f>VLOOKUP(E1329,Table6[#All],2,0)</f>
        <v>Shelton PLC</v>
      </c>
      <c r="R1329" s="12" t="str">
        <f>VLOOKUP(E1329,Table6[#All],5,0)</f>
        <v>Flagship</v>
      </c>
      <c r="S1329" s="12" t="str">
        <f>VLOOKUP(E1329,Table6[#All],3,0)</f>
        <v>North</v>
      </c>
      <c r="T1329" s="12" t="str">
        <f>VLOOKUP(E1329,Table6[#All],4,0)</f>
        <v>East Jenniferstad</v>
      </c>
    </row>
    <row r="1330" spans="1:20" x14ac:dyDescent="0.3">
      <c r="A1330" s="11" t="s">
        <v>3288</v>
      </c>
      <c r="B1330" s="12">
        <v>45268</v>
      </c>
      <c r="C1330" s="12" t="s">
        <v>1060</v>
      </c>
      <c r="D1330" s="12" t="s">
        <v>1570</v>
      </c>
      <c r="E1330" s="12" t="s">
        <v>1910</v>
      </c>
      <c r="F1330" s="12" t="s">
        <v>1954</v>
      </c>
      <c r="G1330" s="17">
        <v>3</v>
      </c>
      <c r="H1330" s="20">
        <v>120.77</v>
      </c>
      <c r="I1330" s="23">
        <v>0.28999999999999998</v>
      </c>
      <c r="J1330" s="25">
        <v>257.24009999999998</v>
      </c>
      <c r="K1330" s="25" t="str">
        <f>VLOOKUP(C1330,Table5[#All],8,0)</f>
        <v>Silver</v>
      </c>
      <c r="L1330" s="13" t="str">
        <f>VLOOKUP(C1330,Table5[#All],4,0)</f>
        <v>Female</v>
      </c>
      <c r="M1330" s="12" t="str">
        <f>VLOOKUP(D1330,Table2[#All],2,0)</f>
        <v>Men's Leather Belt</v>
      </c>
      <c r="N1330" s="12" t="str">
        <f>VLOOKUP(D1330,Table2[#All],3)</f>
        <v>Beauty</v>
      </c>
      <c r="O1330" s="12" t="str">
        <f>VLOOKUP(D1330,Table2[#All],4,0)</f>
        <v>Accessories</v>
      </c>
      <c r="P1330" s="12" t="str">
        <f>VLOOKUP(D1330,Table2[#All],5,0)</f>
        <v>Baldwin, Garza and Gonzalez</v>
      </c>
      <c r="Q1330" s="12" t="str">
        <f>VLOOKUP(E1330,Table6[#All],2,0)</f>
        <v>Bean, Jones and Park</v>
      </c>
      <c r="R1330" s="12" t="str">
        <f>VLOOKUP(E1330,Table6[#All],5,0)</f>
        <v>Online</v>
      </c>
      <c r="S1330" s="12" t="str">
        <f>VLOOKUP(E1330,Table6[#All],3,0)</f>
        <v>West</v>
      </c>
      <c r="T1330" s="12" t="str">
        <f>VLOOKUP(E1330,Table6[#All],4,0)</f>
        <v>Thompsonborough</v>
      </c>
    </row>
    <row r="1331" spans="1:20" x14ac:dyDescent="0.3">
      <c r="A1331" s="11" t="s">
        <v>3289</v>
      </c>
      <c r="B1331" s="12">
        <v>45824</v>
      </c>
      <c r="C1331" s="12" t="s">
        <v>728</v>
      </c>
      <c r="D1331" s="12" t="s">
        <v>1804</v>
      </c>
      <c r="E1331" s="12" t="s">
        <v>1935</v>
      </c>
      <c r="F1331" s="12" t="s">
        <v>1952</v>
      </c>
      <c r="G1331" s="17">
        <v>4</v>
      </c>
      <c r="H1331" s="20">
        <v>661.39</v>
      </c>
      <c r="I1331" s="23">
        <v>7.0000000000000007E-2</v>
      </c>
      <c r="J1331" s="25">
        <v>2460.3708000000001</v>
      </c>
      <c r="K1331" s="25" t="str">
        <f>VLOOKUP(C1331,Table5[#All],8,0)</f>
        <v>Platinum</v>
      </c>
      <c r="L1331" s="13" t="str">
        <f>VLOOKUP(C1331,Table5[#All],4,0)</f>
        <v>Male</v>
      </c>
      <c r="M1331" s="12" t="str">
        <f>VLOOKUP(D1331,Table2[#All],2,0)</f>
        <v>Wireless Mouse</v>
      </c>
      <c r="N1331" s="12" t="str">
        <f>VLOOKUP(D1331,Table2[#All],3)</f>
        <v>Electronics</v>
      </c>
      <c r="O1331" s="12" t="str">
        <f>VLOOKUP(D1331,Table2[#All],4,0)</f>
        <v>Computer</v>
      </c>
      <c r="P1331" s="12" t="str">
        <f>VLOOKUP(D1331,Table2[#All],5,0)</f>
        <v>Larson Ltd</v>
      </c>
      <c r="Q1331" s="12" t="str">
        <f>VLOOKUP(E1331,Table6[#All],2,0)</f>
        <v>Holloway Ltd</v>
      </c>
      <c r="R1331" s="12" t="str">
        <f>VLOOKUP(E1331,Table6[#All],5,0)</f>
        <v>Flagship</v>
      </c>
      <c r="S1331" s="12" t="str">
        <f>VLOOKUP(E1331,Table6[#All],3,0)</f>
        <v>North</v>
      </c>
      <c r="T1331" s="12" t="str">
        <f>VLOOKUP(E1331,Table6[#All],4,0)</f>
        <v>Bensonhaven</v>
      </c>
    </row>
    <row r="1332" spans="1:20" x14ac:dyDescent="0.3">
      <c r="A1332" s="11" t="s">
        <v>3290</v>
      </c>
      <c r="B1332" s="12">
        <v>45261</v>
      </c>
      <c r="C1332" s="12" t="s">
        <v>1400</v>
      </c>
      <c r="D1332" s="12" t="s">
        <v>1761</v>
      </c>
      <c r="E1332" s="12" t="s">
        <v>1889</v>
      </c>
      <c r="F1332" s="12" t="s">
        <v>1954</v>
      </c>
      <c r="G1332" s="17">
        <v>1</v>
      </c>
      <c r="H1332" s="20">
        <v>195.24</v>
      </c>
      <c r="I1332" s="23">
        <v>0.27</v>
      </c>
      <c r="J1332" s="25">
        <v>142.52520000000001</v>
      </c>
      <c r="K1332" s="25" t="str">
        <f>VLOOKUP(C1332,Table5[#All],8,0)</f>
        <v>Bronze</v>
      </c>
      <c r="L1332" s="13" t="str">
        <f>VLOOKUP(C1332,Table5[#All],4,0)</f>
        <v>Male</v>
      </c>
      <c r="M1332" s="12" t="str">
        <f>VLOOKUP(D1332,Table2[#All],2,0)</f>
        <v>Laptop Cooling Pad</v>
      </c>
      <c r="N1332" s="12" t="str">
        <f>VLOOKUP(D1332,Table2[#All],3)</f>
        <v>Electronics</v>
      </c>
      <c r="O1332" s="12" t="str">
        <f>VLOOKUP(D1332,Table2[#All],4,0)</f>
        <v>Computer</v>
      </c>
      <c r="P1332" s="12" t="str">
        <f>VLOOKUP(D1332,Table2[#All],5,0)</f>
        <v>Murray, Gould and Ware</v>
      </c>
      <c r="Q1332" s="12" t="str">
        <f>VLOOKUP(E1332,Table6[#All],2,0)</f>
        <v>Black-Horn</v>
      </c>
      <c r="R1332" s="12" t="str">
        <f>VLOOKUP(E1332,Table6[#All],5,0)</f>
        <v>Outlet</v>
      </c>
      <c r="S1332" s="12" t="str">
        <f>VLOOKUP(E1332,Table6[#All],3,0)</f>
        <v>South</v>
      </c>
      <c r="T1332" s="12" t="str">
        <f>VLOOKUP(E1332,Table6[#All],4,0)</f>
        <v>North Nancyview</v>
      </c>
    </row>
    <row r="1333" spans="1:20" x14ac:dyDescent="0.3">
      <c r="A1333" s="11" t="s">
        <v>3291</v>
      </c>
      <c r="B1333" s="12">
        <v>45233</v>
      </c>
      <c r="C1333" s="12" t="s">
        <v>29</v>
      </c>
      <c r="D1333" s="12" t="s">
        <v>1852</v>
      </c>
      <c r="E1333" s="12" t="s">
        <v>1938</v>
      </c>
      <c r="F1333" s="12" t="s">
        <v>1954</v>
      </c>
      <c r="G1333" s="17">
        <v>2</v>
      </c>
      <c r="H1333" s="20">
        <v>177.4</v>
      </c>
      <c r="I1333" s="23">
        <v>0.19</v>
      </c>
      <c r="J1333" s="25">
        <v>287.38799999999998</v>
      </c>
      <c r="K1333" s="25" t="str">
        <f>VLOOKUP(C1333,Table5[#All],8,0)</f>
        <v>Silver</v>
      </c>
      <c r="L1333" s="13" t="str">
        <f>VLOOKUP(C1333,Table5[#All],4,0)</f>
        <v>Female</v>
      </c>
      <c r="M1333" s="12" t="str">
        <f>VLOOKUP(D1333,Table2[#All],2,0)</f>
        <v>Microwave Oven</v>
      </c>
      <c r="N1333" s="12" t="str">
        <f>VLOOKUP(D1333,Table2[#All],3)</f>
        <v>Home</v>
      </c>
      <c r="O1333" s="12" t="str">
        <f>VLOOKUP(D1333,Table2[#All],4,0)</f>
        <v>Appliances</v>
      </c>
      <c r="P1333" s="12" t="str">
        <f>VLOOKUP(D1333,Table2[#All],5,0)</f>
        <v>Green, Powell and Palmer</v>
      </c>
      <c r="Q1333" s="12" t="str">
        <f>VLOOKUP(E1333,Table6[#All],2,0)</f>
        <v>Guerrero-Schmitt</v>
      </c>
      <c r="R1333" s="12" t="str">
        <f>VLOOKUP(E1333,Table6[#All],5,0)</f>
        <v>Flagship</v>
      </c>
      <c r="S1333" s="12" t="str">
        <f>VLOOKUP(E1333,Table6[#All],3,0)</f>
        <v>East</v>
      </c>
      <c r="T1333" s="12" t="str">
        <f>VLOOKUP(E1333,Table6[#All],4,0)</f>
        <v>East Stevechester</v>
      </c>
    </row>
    <row r="1334" spans="1:20" x14ac:dyDescent="0.3">
      <c r="A1334" s="11" t="s">
        <v>3292</v>
      </c>
      <c r="B1334" s="12">
        <v>45673</v>
      </c>
      <c r="C1334" s="12" t="s">
        <v>218</v>
      </c>
      <c r="D1334" s="12" t="s">
        <v>1870</v>
      </c>
      <c r="E1334" s="12" t="s">
        <v>1920</v>
      </c>
      <c r="F1334" s="12" t="s">
        <v>1954</v>
      </c>
      <c r="G1334" s="17">
        <v>4</v>
      </c>
      <c r="H1334" s="20">
        <v>862.67</v>
      </c>
      <c r="I1334" s="23">
        <v>0.2</v>
      </c>
      <c r="J1334" s="25">
        <v>2760.5439999999999</v>
      </c>
      <c r="K1334" s="25" t="str">
        <f>VLOOKUP(C1334,Table5[#All],8,0)</f>
        <v>Platinum</v>
      </c>
      <c r="L1334" s="13" t="str">
        <f>VLOOKUP(C1334,Table5[#All],4,0)</f>
        <v>Female</v>
      </c>
      <c r="M1334" s="12" t="str">
        <f>VLOOKUP(D1334,Table2[#All],2,0)</f>
        <v>Portable Bluetooth Speaker</v>
      </c>
      <c r="N1334" s="12" t="str">
        <f>VLOOKUP(D1334,Table2[#All],3)</f>
        <v>Electronics</v>
      </c>
      <c r="O1334" s="12" t="str">
        <f>VLOOKUP(D1334,Table2[#All],4,0)</f>
        <v>Audio</v>
      </c>
      <c r="P1334" s="12" t="str">
        <f>VLOOKUP(D1334,Table2[#All],5,0)</f>
        <v>Flores-King</v>
      </c>
      <c r="Q1334" s="12" t="str">
        <f>VLOOKUP(E1334,Table6[#All],2,0)</f>
        <v>Aguirre-Keller</v>
      </c>
      <c r="R1334" s="12" t="str">
        <f>VLOOKUP(E1334,Table6[#All],5,0)</f>
        <v>Online</v>
      </c>
      <c r="S1334" s="12" t="str">
        <f>VLOOKUP(E1334,Table6[#All],3,0)</f>
        <v>South</v>
      </c>
      <c r="T1334" s="12" t="str">
        <f>VLOOKUP(E1334,Table6[#All],4,0)</f>
        <v>Lake Michael</v>
      </c>
    </row>
    <row r="1335" spans="1:20" x14ac:dyDescent="0.3">
      <c r="A1335" s="11" t="s">
        <v>3293</v>
      </c>
      <c r="B1335" s="12">
        <v>45565</v>
      </c>
      <c r="C1335" s="12" t="s">
        <v>1385</v>
      </c>
      <c r="D1335" s="12" t="s">
        <v>1618</v>
      </c>
      <c r="E1335" s="12" t="s">
        <v>1904</v>
      </c>
      <c r="F1335" s="12" t="s">
        <v>1957</v>
      </c>
      <c r="G1335" s="17">
        <v>1</v>
      </c>
      <c r="H1335" s="20">
        <v>55.04</v>
      </c>
      <c r="I1335" s="23">
        <v>0.01</v>
      </c>
      <c r="J1335" s="25">
        <v>54.489600000000003</v>
      </c>
      <c r="K1335" s="25" t="str">
        <f>VLOOKUP(C1335,Table5[#All],8,0)</f>
        <v>Gold</v>
      </c>
      <c r="L1335" s="13" t="str">
        <f>VLOOKUP(C1335,Table5[#All],4,0)</f>
        <v>Male</v>
      </c>
      <c r="M1335" s="12" t="str">
        <f>VLOOKUP(D1335,Table2[#All],2,0)</f>
        <v>Soccer Training Cone Set</v>
      </c>
      <c r="N1335" s="12" t="str">
        <f>VLOOKUP(D1335,Table2[#All],3)</f>
        <v>Sports</v>
      </c>
      <c r="O1335" s="12" t="str">
        <f>VLOOKUP(D1335,Table2[#All],4,0)</f>
        <v>Accessories</v>
      </c>
      <c r="P1335" s="12" t="str">
        <f>VLOOKUP(D1335,Table2[#All],5,0)</f>
        <v>Ford, Murphy and Wilson</v>
      </c>
      <c r="Q1335" s="12" t="str">
        <f>VLOOKUP(E1335,Table6[#All],2,0)</f>
        <v>Benson-Elliott</v>
      </c>
      <c r="R1335" s="12" t="str">
        <f>VLOOKUP(E1335,Table6[#All],5,0)</f>
        <v>Online</v>
      </c>
      <c r="S1335" s="12" t="str">
        <f>VLOOKUP(E1335,Table6[#All],3,0)</f>
        <v>East</v>
      </c>
      <c r="T1335" s="12" t="str">
        <f>VLOOKUP(E1335,Table6[#All],4,0)</f>
        <v>Port Josephberg</v>
      </c>
    </row>
    <row r="1336" spans="1:20" x14ac:dyDescent="0.3">
      <c r="A1336" s="11" t="s">
        <v>3294</v>
      </c>
      <c r="B1336" s="12">
        <v>45646</v>
      </c>
      <c r="C1336" s="12" t="s">
        <v>192</v>
      </c>
      <c r="D1336" s="12" t="s">
        <v>1708</v>
      </c>
      <c r="E1336" s="12" t="s">
        <v>1880</v>
      </c>
      <c r="F1336" s="12" t="s">
        <v>1957</v>
      </c>
      <c r="G1336" s="17">
        <v>2</v>
      </c>
      <c r="H1336" s="20">
        <v>905.47</v>
      </c>
      <c r="I1336" s="23">
        <v>0.2</v>
      </c>
      <c r="J1336" s="25">
        <v>1448.752</v>
      </c>
      <c r="K1336" s="25" t="str">
        <f>VLOOKUP(C1336,Table5[#All],8,0)</f>
        <v>Gold</v>
      </c>
      <c r="L1336" s="13" t="str">
        <f>VLOOKUP(C1336,Table5[#All],4,0)</f>
        <v>Female</v>
      </c>
      <c r="M1336" s="12" t="str">
        <f>VLOOKUP(D1336,Table2[#All],2,0)</f>
        <v>High-Grip Football</v>
      </c>
      <c r="N1336" s="12" t="str">
        <f>VLOOKUP(D1336,Table2[#All],3)</f>
        <v>Sports</v>
      </c>
      <c r="O1336" s="12" t="str">
        <f>VLOOKUP(D1336,Table2[#All],4,0)</f>
        <v>Team Sports</v>
      </c>
      <c r="P1336" s="12" t="str">
        <f>VLOOKUP(D1336,Table2[#All],5,0)</f>
        <v>Bridges, Banks and Cummings</v>
      </c>
      <c r="Q1336" s="12" t="str">
        <f>VLOOKUP(E1336,Table6[#All],2,0)</f>
        <v>Rivera-Warner</v>
      </c>
      <c r="R1336" s="12" t="str">
        <f>VLOOKUP(E1336,Table6[#All],5,0)</f>
        <v>Flagship</v>
      </c>
      <c r="S1336" s="12" t="str">
        <f>VLOOKUP(E1336,Table6[#All],3,0)</f>
        <v>East</v>
      </c>
      <c r="T1336" s="12" t="str">
        <f>VLOOKUP(E1336,Table6[#All],4,0)</f>
        <v>Washingtonfurt</v>
      </c>
    </row>
    <row r="1337" spans="1:20" x14ac:dyDescent="0.3">
      <c r="A1337" s="11" t="s">
        <v>3295</v>
      </c>
      <c r="B1337" s="12">
        <v>45539</v>
      </c>
      <c r="C1337" s="12" t="s">
        <v>1433</v>
      </c>
      <c r="D1337" s="12" t="s">
        <v>1764</v>
      </c>
      <c r="E1337" s="12" t="s">
        <v>1925</v>
      </c>
      <c r="F1337" s="12" t="s">
        <v>1952</v>
      </c>
      <c r="G1337" s="17">
        <v>3</v>
      </c>
      <c r="H1337" s="20">
        <v>217.13</v>
      </c>
      <c r="I1337" s="23">
        <v>0.28000000000000003</v>
      </c>
      <c r="J1337" s="25">
        <v>469.00080000000003</v>
      </c>
      <c r="K1337" s="25" t="str">
        <f>VLOOKUP(C1337,Table5[#All],8,0)</f>
        <v>Silver</v>
      </c>
      <c r="L1337" s="13" t="str">
        <f>VLOOKUP(C1337,Table5[#All],4,0)</f>
        <v>Female</v>
      </c>
      <c r="M1337" s="12" t="str">
        <f>VLOOKUP(D1337,Table2[#All],2,0)</f>
        <v>Organic Sunscreen Lotion</v>
      </c>
      <c r="N1337" s="12" t="str">
        <f>VLOOKUP(D1337,Table2[#All],3)</f>
        <v>Beauty</v>
      </c>
      <c r="O1337" s="12" t="str">
        <f>VLOOKUP(D1337,Table2[#All],4,0)</f>
        <v>Skincare</v>
      </c>
      <c r="P1337" s="12" t="str">
        <f>VLOOKUP(D1337,Table2[#All],5,0)</f>
        <v>Anderson-Riley</v>
      </c>
      <c r="Q1337" s="12" t="str">
        <f>VLOOKUP(E1337,Table6[#All],2,0)</f>
        <v>Gardner, Humphrey and Contreras</v>
      </c>
      <c r="R1337" s="12" t="str">
        <f>VLOOKUP(E1337,Table6[#All],5,0)</f>
        <v>Flagship</v>
      </c>
      <c r="S1337" s="12" t="str">
        <f>VLOOKUP(E1337,Table6[#All],3,0)</f>
        <v>East</v>
      </c>
      <c r="T1337" s="12" t="str">
        <f>VLOOKUP(E1337,Table6[#All],4,0)</f>
        <v>Johnsonville</v>
      </c>
    </row>
    <row r="1338" spans="1:20" x14ac:dyDescent="0.3">
      <c r="A1338" s="11" t="s">
        <v>3296</v>
      </c>
      <c r="B1338" s="12">
        <v>45936</v>
      </c>
      <c r="C1338" s="12" t="s">
        <v>1225</v>
      </c>
      <c r="D1338" s="12" t="s">
        <v>1801</v>
      </c>
      <c r="E1338" s="12" t="s">
        <v>1880</v>
      </c>
      <c r="F1338" s="12" t="s">
        <v>1954</v>
      </c>
      <c r="G1338" s="17">
        <v>3</v>
      </c>
      <c r="H1338" s="20">
        <v>580.45000000000005</v>
      </c>
      <c r="I1338" s="23">
        <v>0</v>
      </c>
      <c r="J1338" s="25">
        <v>1741.35</v>
      </c>
      <c r="K1338" s="25" t="str">
        <f>VLOOKUP(C1338,Table5[#All],8,0)</f>
        <v>Platinum</v>
      </c>
      <c r="L1338" s="13" t="str">
        <f>VLOOKUP(C1338,Table5[#All],4,0)</f>
        <v>Male</v>
      </c>
      <c r="M1338" s="12" t="str">
        <f>VLOOKUP(D1338,Table2[#All],2,0)</f>
        <v>Women's Ankle Boots</v>
      </c>
      <c r="N1338" s="12" t="str">
        <f>VLOOKUP(D1338,Table2[#All],3)</f>
        <v>Clothing</v>
      </c>
      <c r="O1338" s="12" t="str">
        <f>VLOOKUP(D1338,Table2[#All],4,0)</f>
        <v>Footwear</v>
      </c>
      <c r="P1338" s="12" t="str">
        <f>VLOOKUP(D1338,Table2[#All],5,0)</f>
        <v>Poole PLC</v>
      </c>
      <c r="Q1338" s="12" t="str">
        <f>VLOOKUP(E1338,Table6[#All],2,0)</f>
        <v>Rivera-Warner</v>
      </c>
      <c r="R1338" s="12" t="str">
        <f>VLOOKUP(E1338,Table6[#All],5,0)</f>
        <v>Flagship</v>
      </c>
      <c r="S1338" s="12" t="str">
        <f>VLOOKUP(E1338,Table6[#All],3,0)</f>
        <v>East</v>
      </c>
      <c r="T1338" s="12" t="str">
        <f>VLOOKUP(E1338,Table6[#All],4,0)</f>
        <v>Washingtonfurt</v>
      </c>
    </row>
    <row r="1339" spans="1:20" x14ac:dyDescent="0.3">
      <c r="A1339" s="11" t="s">
        <v>3297</v>
      </c>
      <c r="B1339" s="12">
        <v>45854</v>
      </c>
      <c r="C1339" s="12" t="s">
        <v>370</v>
      </c>
      <c r="D1339" s="12" t="s">
        <v>1566</v>
      </c>
      <c r="E1339" s="12" t="s">
        <v>1935</v>
      </c>
      <c r="F1339" s="12" t="s">
        <v>1954</v>
      </c>
      <c r="G1339" s="17">
        <v>2</v>
      </c>
      <c r="H1339" s="20">
        <v>892.88</v>
      </c>
      <c r="I1339" s="23">
        <v>0.17</v>
      </c>
      <c r="J1339" s="25">
        <v>1482.1808000000001</v>
      </c>
      <c r="K1339" s="25" t="str">
        <f>VLOOKUP(C1339,Table5[#All],8,0)</f>
        <v>Bronze</v>
      </c>
      <c r="L1339" s="13" t="str">
        <f>VLOOKUP(C1339,Table5[#All],4,0)</f>
        <v>Male</v>
      </c>
      <c r="M1339" s="12" t="str">
        <f>VLOOKUP(D1339,Table2[#All],2,0)</f>
        <v>Women's Yoga Pants</v>
      </c>
      <c r="N1339" s="12" t="str">
        <f>VLOOKUP(D1339,Table2[#All],3)</f>
        <v>Electronics</v>
      </c>
      <c r="O1339" s="12" t="str">
        <f>VLOOKUP(D1339,Table2[#All],4,0)</f>
        <v>Bottoms</v>
      </c>
      <c r="P1339" s="12" t="str">
        <f>VLOOKUP(D1339,Table2[#All],5,0)</f>
        <v>Gonzales-Davis</v>
      </c>
      <c r="Q1339" s="12" t="str">
        <f>VLOOKUP(E1339,Table6[#All],2,0)</f>
        <v>Holloway Ltd</v>
      </c>
      <c r="R1339" s="12" t="str">
        <f>VLOOKUP(E1339,Table6[#All],5,0)</f>
        <v>Flagship</v>
      </c>
      <c r="S1339" s="12" t="str">
        <f>VLOOKUP(E1339,Table6[#All],3,0)</f>
        <v>North</v>
      </c>
      <c r="T1339" s="12" t="str">
        <f>VLOOKUP(E1339,Table6[#All],4,0)</f>
        <v>Bensonhaven</v>
      </c>
    </row>
    <row r="1340" spans="1:20" x14ac:dyDescent="0.3">
      <c r="A1340" s="11" t="s">
        <v>3298</v>
      </c>
      <c r="B1340" s="12">
        <v>45936</v>
      </c>
      <c r="C1340" s="12" t="s">
        <v>333</v>
      </c>
      <c r="D1340" s="12" t="s">
        <v>1693</v>
      </c>
      <c r="E1340" s="12" t="s">
        <v>1938</v>
      </c>
      <c r="F1340" s="12" t="s">
        <v>1957</v>
      </c>
      <c r="G1340" s="17">
        <v>2</v>
      </c>
      <c r="H1340" s="20">
        <v>356.28</v>
      </c>
      <c r="I1340" s="23">
        <v>0.11</v>
      </c>
      <c r="J1340" s="25">
        <v>634.17840000000001</v>
      </c>
      <c r="K1340" s="25" t="str">
        <f>VLOOKUP(C1340,Table5[#All],8,0)</f>
        <v>Silver</v>
      </c>
      <c r="L1340" s="13" t="str">
        <f>VLOOKUP(C1340,Table5[#All],4,0)</f>
        <v>Female</v>
      </c>
      <c r="M1340" s="12" t="str">
        <f>VLOOKUP(D1340,Table2[#All],2,0)</f>
        <v>Noise-Canceling Headphones</v>
      </c>
      <c r="N1340" s="12" t="str">
        <f>VLOOKUP(D1340,Table2[#All],3)</f>
        <v>Electronics</v>
      </c>
      <c r="O1340" s="12" t="str">
        <f>VLOOKUP(D1340,Table2[#All],4,0)</f>
        <v>Audio</v>
      </c>
      <c r="P1340" s="12" t="str">
        <f>VLOOKUP(D1340,Table2[#All],5,0)</f>
        <v>Taylor-Hart</v>
      </c>
      <c r="Q1340" s="12" t="str">
        <f>VLOOKUP(E1340,Table6[#All],2,0)</f>
        <v>Guerrero-Schmitt</v>
      </c>
      <c r="R1340" s="12" t="str">
        <f>VLOOKUP(E1340,Table6[#All],5,0)</f>
        <v>Flagship</v>
      </c>
      <c r="S1340" s="12" t="str">
        <f>VLOOKUP(E1340,Table6[#All],3,0)</f>
        <v>East</v>
      </c>
      <c r="T1340" s="12" t="str">
        <f>VLOOKUP(E1340,Table6[#All],4,0)</f>
        <v>East Stevechester</v>
      </c>
    </row>
    <row r="1341" spans="1:20" x14ac:dyDescent="0.3">
      <c r="A1341" s="11" t="s">
        <v>3299</v>
      </c>
      <c r="B1341" s="12">
        <v>45921</v>
      </c>
      <c r="C1341" s="12" t="s">
        <v>1210</v>
      </c>
      <c r="D1341" s="12" t="s">
        <v>1816</v>
      </c>
      <c r="E1341" s="12" t="s">
        <v>1889</v>
      </c>
      <c r="F1341" s="12" t="s">
        <v>1952</v>
      </c>
      <c r="G1341" s="17">
        <v>4</v>
      </c>
      <c r="H1341" s="20">
        <v>806.99</v>
      </c>
      <c r="I1341" s="23">
        <v>0.06</v>
      </c>
      <c r="J1341" s="25">
        <v>3034.2824000000001</v>
      </c>
      <c r="K1341" s="25" t="str">
        <f>VLOOKUP(C1341,Table5[#All],8,0)</f>
        <v>Bronze</v>
      </c>
      <c r="L1341" s="13" t="str">
        <f>VLOOKUP(C1341,Table5[#All],4,0)</f>
        <v>Female</v>
      </c>
      <c r="M1341" s="12" t="str">
        <f>VLOOKUP(D1341,Table2[#All],2,0)</f>
        <v>Wall-Mounted Spice Rack</v>
      </c>
      <c r="N1341" s="12" t="str">
        <f>VLOOKUP(D1341,Table2[#All],3)</f>
        <v>Home</v>
      </c>
      <c r="O1341" s="12" t="str">
        <f>VLOOKUP(D1341,Table2[#All],4,0)</f>
        <v>Kitchen</v>
      </c>
      <c r="P1341" s="12" t="str">
        <f>VLOOKUP(D1341,Table2[#All],5,0)</f>
        <v>Allison Ltd</v>
      </c>
      <c r="Q1341" s="12" t="str">
        <f>VLOOKUP(E1341,Table6[#All],2,0)</f>
        <v>Black-Horn</v>
      </c>
      <c r="R1341" s="12" t="str">
        <f>VLOOKUP(E1341,Table6[#All],5,0)</f>
        <v>Outlet</v>
      </c>
      <c r="S1341" s="12" t="str">
        <f>VLOOKUP(E1341,Table6[#All],3,0)</f>
        <v>South</v>
      </c>
      <c r="T1341" s="12" t="str">
        <f>VLOOKUP(E1341,Table6[#All],4,0)</f>
        <v>North Nancyview</v>
      </c>
    </row>
    <row r="1342" spans="1:20" x14ac:dyDescent="0.3">
      <c r="A1342" s="11" t="s">
        <v>3300</v>
      </c>
      <c r="B1342" s="12">
        <v>45855</v>
      </c>
      <c r="C1342" s="12" t="s">
        <v>1371</v>
      </c>
      <c r="D1342" s="12" t="s">
        <v>1628</v>
      </c>
      <c r="E1342" s="12" t="s">
        <v>1885</v>
      </c>
      <c r="F1342" s="12" t="s">
        <v>1952</v>
      </c>
      <c r="G1342" s="17">
        <v>3</v>
      </c>
      <c r="H1342" s="20">
        <v>684.22</v>
      </c>
      <c r="I1342" s="23">
        <v>0.09</v>
      </c>
      <c r="J1342" s="25">
        <v>1867.9205999999999</v>
      </c>
      <c r="K1342" s="25" t="str">
        <f>VLOOKUP(C1342,Table5[#All],8,0)</f>
        <v>Silver</v>
      </c>
      <c r="L1342" s="13" t="str">
        <f>VLOOKUP(C1342,Table5[#All],4,0)</f>
        <v>Male</v>
      </c>
      <c r="M1342" s="12" t="str">
        <f>VLOOKUP(D1342,Table2[#All],2,0)</f>
        <v>Outdoor Sports Water Bottle</v>
      </c>
      <c r="N1342" s="12" t="str">
        <f>VLOOKUP(D1342,Table2[#All],3)</f>
        <v>Sports</v>
      </c>
      <c r="O1342" s="12" t="str">
        <f>VLOOKUP(D1342,Table2[#All],4,0)</f>
        <v>Accessories</v>
      </c>
      <c r="P1342" s="12" t="str">
        <f>VLOOKUP(D1342,Table2[#All],5,0)</f>
        <v>Soto-Ellis</v>
      </c>
      <c r="Q1342" s="12" t="str">
        <f>VLOOKUP(E1342,Table6[#All],2,0)</f>
        <v>Martinez, Adkins and Johnson</v>
      </c>
      <c r="R1342" s="12" t="str">
        <f>VLOOKUP(E1342,Table6[#All],5,0)</f>
        <v>Flagship</v>
      </c>
      <c r="S1342" s="12" t="str">
        <f>VLOOKUP(E1342,Table6[#All],3,0)</f>
        <v>North</v>
      </c>
      <c r="T1342" s="12" t="str">
        <f>VLOOKUP(E1342,Table6[#All],4,0)</f>
        <v>Danielmouth</v>
      </c>
    </row>
    <row r="1343" spans="1:20" x14ac:dyDescent="0.3">
      <c r="A1343" s="11" t="s">
        <v>3301</v>
      </c>
      <c r="B1343" s="12">
        <v>45837</v>
      </c>
      <c r="C1343" s="12" t="s">
        <v>1382</v>
      </c>
      <c r="D1343" s="12" t="s">
        <v>1855</v>
      </c>
      <c r="E1343" s="12" t="s">
        <v>1907</v>
      </c>
      <c r="F1343" s="12" t="s">
        <v>1954</v>
      </c>
      <c r="G1343" s="17">
        <v>4</v>
      </c>
      <c r="H1343" s="20">
        <v>763.34</v>
      </c>
      <c r="I1343" s="23">
        <v>7.0000000000000007E-2</v>
      </c>
      <c r="J1343" s="25">
        <v>2839.6248000000001</v>
      </c>
      <c r="K1343" s="25" t="str">
        <f>VLOOKUP(C1343,Table5[#All],8,0)</f>
        <v>Silver</v>
      </c>
      <c r="L1343" s="13" t="str">
        <f>VLOOKUP(C1343,Table5[#All],4,0)</f>
        <v>Male</v>
      </c>
      <c r="M1343" s="12" t="str">
        <f>VLOOKUP(D1343,Table2[#All],2,0)</f>
        <v>USB-C Laptop Charger</v>
      </c>
      <c r="N1343" s="12" t="str">
        <f>VLOOKUP(D1343,Table2[#All],3)</f>
        <v>Electronics</v>
      </c>
      <c r="O1343" s="12" t="str">
        <f>VLOOKUP(D1343,Table2[#All],4,0)</f>
        <v>Computer</v>
      </c>
      <c r="P1343" s="12" t="str">
        <f>VLOOKUP(D1343,Table2[#All],5,0)</f>
        <v>Martin LLC</v>
      </c>
      <c r="Q1343" s="12" t="str">
        <f>VLOOKUP(E1343,Table6[#All],2,0)</f>
        <v>Martinez-Mullins</v>
      </c>
      <c r="R1343" s="12" t="str">
        <f>VLOOKUP(E1343,Table6[#All],5,0)</f>
        <v>Online</v>
      </c>
      <c r="S1343" s="12" t="str">
        <f>VLOOKUP(E1343,Table6[#All],3,0)</f>
        <v>South</v>
      </c>
      <c r="T1343" s="12" t="str">
        <f>VLOOKUP(E1343,Table6[#All],4,0)</f>
        <v>Williamsfurt</v>
      </c>
    </row>
    <row r="1344" spans="1:20" x14ac:dyDescent="0.3">
      <c r="A1344" s="11" t="s">
        <v>3302</v>
      </c>
      <c r="B1344" s="12">
        <v>45738</v>
      </c>
      <c r="C1344" s="12" t="s">
        <v>1141</v>
      </c>
      <c r="D1344" s="12" t="s">
        <v>1725</v>
      </c>
      <c r="E1344" s="12" t="s">
        <v>1894</v>
      </c>
      <c r="F1344" s="12" t="s">
        <v>1952</v>
      </c>
      <c r="G1344" s="17">
        <v>3</v>
      </c>
      <c r="H1344" s="20">
        <v>721.94</v>
      </c>
      <c r="I1344" s="23">
        <v>0.26</v>
      </c>
      <c r="J1344" s="25">
        <v>1602.7067999999999</v>
      </c>
      <c r="K1344" s="25" t="str">
        <f>VLOOKUP(C1344,Table5[#All],8,0)</f>
        <v>Platinum</v>
      </c>
      <c r="L1344" s="13" t="str">
        <f>VLOOKUP(C1344,Table5[#All],4,0)</f>
        <v>Male</v>
      </c>
      <c r="M1344" s="12" t="str">
        <f>VLOOKUP(D1344,Table2[#All],2,0)</f>
        <v>Boxing Hand Wraps</v>
      </c>
      <c r="N1344" s="12" t="str">
        <f>VLOOKUP(D1344,Table2[#All],3)</f>
        <v>Sports</v>
      </c>
      <c r="O1344" s="12" t="str">
        <f>VLOOKUP(D1344,Table2[#All],4,0)</f>
        <v>Fitness</v>
      </c>
      <c r="P1344" s="12" t="str">
        <f>VLOOKUP(D1344,Table2[#All],5,0)</f>
        <v>Smith-King</v>
      </c>
      <c r="Q1344" s="12" t="str">
        <f>VLOOKUP(E1344,Table6[#All],2,0)</f>
        <v>Johnson-Wright</v>
      </c>
      <c r="R1344" s="12" t="str">
        <f>VLOOKUP(E1344,Table6[#All],5,0)</f>
        <v>Outlet</v>
      </c>
      <c r="S1344" s="12" t="str">
        <f>VLOOKUP(E1344,Table6[#All],3,0)</f>
        <v>North</v>
      </c>
      <c r="T1344" s="12" t="str">
        <f>VLOOKUP(E1344,Table6[#All],4,0)</f>
        <v>Hoodberg</v>
      </c>
    </row>
    <row r="1345" spans="1:20" x14ac:dyDescent="0.3">
      <c r="A1345" s="11" t="s">
        <v>3303</v>
      </c>
      <c r="B1345" s="12">
        <v>45323</v>
      </c>
      <c r="C1345" s="12" t="s">
        <v>1274</v>
      </c>
      <c r="D1345" s="12" t="s">
        <v>1867</v>
      </c>
      <c r="E1345" s="12" t="s">
        <v>1885</v>
      </c>
      <c r="F1345" s="12" t="s">
        <v>1957</v>
      </c>
      <c r="G1345" s="17">
        <v>3</v>
      </c>
      <c r="H1345" s="20">
        <v>760.38</v>
      </c>
      <c r="I1345" s="23">
        <v>0</v>
      </c>
      <c r="J1345" s="25">
        <v>2281.14</v>
      </c>
      <c r="K1345" s="25" t="str">
        <f>VLOOKUP(C1345,Table5[#All],8,0)</f>
        <v>Gold</v>
      </c>
      <c r="L1345" s="13" t="str">
        <f>VLOOKUP(C1345,Table5[#All],4,0)</f>
        <v>Female</v>
      </c>
      <c r="M1345" s="12" t="str">
        <f>VLOOKUP(D1345,Table2[#All],2,0)</f>
        <v>Cricket Bat</v>
      </c>
      <c r="N1345" s="12" t="str">
        <f>VLOOKUP(D1345,Table2[#All],3)</f>
        <v>Sports</v>
      </c>
      <c r="O1345" s="12" t="str">
        <f>VLOOKUP(D1345,Table2[#All],4,0)</f>
        <v>Team Sports</v>
      </c>
      <c r="P1345" s="12" t="str">
        <f>VLOOKUP(D1345,Table2[#All],5,0)</f>
        <v>Khan LLC</v>
      </c>
      <c r="Q1345" s="12" t="str">
        <f>VLOOKUP(E1345,Table6[#All],2,0)</f>
        <v>Martinez, Adkins and Johnson</v>
      </c>
      <c r="R1345" s="12" t="str">
        <f>VLOOKUP(E1345,Table6[#All],5,0)</f>
        <v>Flagship</v>
      </c>
      <c r="S1345" s="12" t="str">
        <f>VLOOKUP(E1345,Table6[#All],3,0)</f>
        <v>North</v>
      </c>
      <c r="T1345" s="12" t="str">
        <f>VLOOKUP(E1345,Table6[#All],4,0)</f>
        <v>Danielmouth</v>
      </c>
    </row>
    <row r="1346" spans="1:20" x14ac:dyDescent="0.3">
      <c r="A1346" s="11" t="s">
        <v>3304</v>
      </c>
      <c r="B1346" s="12">
        <v>45362</v>
      </c>
      <c r="C1346" s="12" t="s">
        <v>952</v>
      </c>
      <c r="D1346" s="12" t="s">
        <v>1867</v>
      </c>
      <c r="E1346" s="12" t="s">
        <v>1904</v>
      </c>
      <c r="F1346" s="12" t="s">
        <v>1957</v>
      </c>
      <c r="G1346" s="17">
        <v>3</v>
      </c>
      <c r="H1346" s="20">
        <v>612.53</v>
      </c>
      <c r="I1346" s="23">
        <v>0.21</v>
      </c>
      <c r="J1346" s="25">
        <v>1451.6960999999999</v>
      </c>
      <c r="K1346" s="25" t="str">
        <f>VLOOKUP(C1346,Table5[#All],8,0)</f>
        <v>Platinum</v>
      </c>
      <c r="L1346" s="13" t="str">
        <f>VLOOKUP(C1346,Table5[#All],4,0)</f>
        <v>Male</v>
      </c>
      <c r="M1346" s="12" t="str">
        <f>VLOOKUP(D1346,Table2[#All],2,0)</f>
        <v>Cricket Bat</v>
      </c>
      <c r="N1346" s="12" t="str">
        <f>VLOOKUP(D1346,Table2[#All],3)</f>
        <v>Sports</v>
      </c>
      <c r="O1346" s="12" t="str">
        <f>VLOOKUP(D1346,Table2[#All],4,0)</f>
        <v>Team Sports</v>
      </c>
      <c r="P1346" s="12" t="str">
        <f>VLOOKUP(D1346,Table2[#All],5,0)</f>
        <v>Khan LLC</v>
      </c>
      <c r="Q1346" s="12" t="str">
        <f>VLOOKUP(E1346,Table6[#All],2,0)</f>
        <v>Benson-Elliott</v>
      </c>
      <c r="R1346" s="12" t="str">
        <f>VLOOKUP(E1346,Table6[#All],5,0)</f>
        <v>Online</v>
      </c>
      <c r="S1346" s="12" t="str">
        <f>VLOOKUP(E1346,Table6[#All],3,0)</f>
        <v>East</v>
      </c>
      <c r="T1346" s="12" t="str">
        <f>VLOOKUP(E1346,Table6[#All],4,0)</f>
        <v>Port Josephberg</v>
      </c>
    </row>
    <row r="1347" spans="1:20" x14ac:dyDescent="0.3">
      <c r="A1347" s="11" t="s">
        <v>3305</v>
      </c>
      <c r="B1347" s="12">
        <v>45544</v>
      </c>
      <c r="C1347" s="12" t="s">
        <v>164</v>
      </c>
      <c r="D1347" s="12" t="s">
        <v>1764</v>
      </c>
      <c r="E1347" s="12" t="s">
        <v>1932</v>
      </c>
      <c r="F1347" s="12" t="s">
        <v>1954</v>
      </c>
      <c r="G1347" s="17">
        <v>3</v>
      </c>
      <c r="H1347" s="20">
        <v>841.37</v>
      </c>
      <c r="I1347" s="23">
        <v>0.28999999999999998</v>
      </c>
      <c r="J1347" s="25">
        <v>1792.1180999999999</v>
      </c>
      <c r="K1347" s="25" t="str">
        <f>VLOOKUP(C1347,Table5[#All],8,0)</f>
        <v>Platinum</v>
      </c>
      <c r="L1347" s="13" t="str">
        <f>VLOOKUP(C1347,Table5[#All],4,0)</f>
        <v>Male</v>
      </c>
      <c r="M1347" s="12" t="str">
        <f>VLOOKUP(D1347,Table2[#All],2,0)</f>
        <v>Organic Sunscreen Lotion</v>
      </c>
      <c r="N1347" s="12" t="str">
        <f>VLOOKUP(D1347,Table2[#All],3)</f>
        <v>Beauty</v>
      </c>
      <c r="O1347" s="12" t="str">
        <f>VLOOKUP(D1347,Table2[#All],4,0)</f>
        <v>Skincare</v>
      </c>
      <c r="P1347" s="12" t="str">
        <f>VLOOKUP(D1347,Table2[#All],5,0)</f>
        <v>Anderson-Riley</v>
      </c>
      <c r="Q1347" s="12" t="str">
        <f>VLOOKUP(E1347,Table6[#All],2,0)</f>
        <v>Frederick-Wright</v>
      </c>
      <c r="R1347" s="12" t="str">
        <f>VLOOKUP(E1347,Table6[#All],5,0)</f>
        <v>Flagship</v>
      </c>
      <c r="S1347" s="12" t="str">
        <f>VLOOKUP(E1347,Table6[#All],3,0)</f>
        <v>West</v>
      </c>
      <c r="T1347" s="12" t="str">
        <f>VLOOKUP(E1347,Table6[#All],4,0)</f>
        <v>New Jimmymouth</v>
      </c>
    </row>
    <row r="1348" spans="1:20" x14ac:dyDescent="0.3">
      <c r="A1348" s="11" t="s">
        <v>3306</v>
      </c>
      <c r="B1348" s="12">
        <v>45249</v>
      </c>
      <c r="C1348" s="12" t="s">
        <v>843</v>
      </c>
      <c r="D1348" s="12" t="s">
        <v>1718</v>
      </c>
      <c r="E1348" s="12" t="s">
        <v>1914</v>
      </c>
      <c r="F1348" s="12" t="s">
        <v>1952</v>
      </c>
      <c r="G1348" s="17">
        <v>2</v>
      </c>
      <c r="H1348" s="20">
        <v>636.51</v>
      </c>
      <c r="I1348" s="23">
        <v>0.25</v>
      </c>
      <c r="J1348" s="25">
        <v>954.76499999999999</v>
      </c>
      <c r="K1348" s="25" t="str">
        <f>VLOOKUP(C1348,Table5[#All],8,0)</f>
        <v>Silver</v>
      </c>
      <c r="L1348" s="13" t="str">
        <f>VLOOKUP(C1348,Table5[#All],4,0)</f>
        <v>Female</v>
      </c>
      <c r="M1348" s="12" t="str">
        <f>VLOOKUP(D1348,Table2[#All],2,0)</f>
        <v>Car Dashboard Phone Holder</v>
      </c>
      <c r="N1348" s="12" t="str">
        <f>VLOOKUP(D1348,Table2[#All],3)</f>
        <v>Electronics</v>
      </c>
      <c r="O1348" s="12" t="str">
        <f>VLOOKUP(D1348,Table2[#All],4,0)</f>
        <v>Accessories</v>
      </c>
      <c r="P1348" s="12" t="str">
        <f>VLOOKUP(D1348,Table2[#All],5,0)</f>
        <v>Byrd, Stewart and Valdez</v>
      </c>
      <c r="Q1348" s="12" t="str">
        <f>VLOOKUP(E1348,Table6[#All],2,0)</f>
        <v>Moore, Padilla and Butler</v>
      </c>
      <c r="R1348" s="12" t="str">
        <f>VLOOKUP(E1348,Table6[#All],5,0)</f>
        <v>Flagship</v>
      </c>
      <c r="S1348" s="12" t="str">
        <f>VLOOKUP(E1348,Table6[#All],3,0)</f>
        <v>South</v>
      </c>
      <c r="T1348" s="12" t="str">
        <f>VLOOKUP(E1348,Table6[#All],4,0)</f>
        <v>East Johnstad</v>
      </c>
    </row>
    <row r="1349" spans="1:20" x14ac:dyDescent="0.3">
      <c r="A1349" s="11" t="s">
        <v>3307</v>
      </c>
      <c r="B1349" s="12">
        <v>45659</v>
      </c>
      <c r="C1349" s="12" t="s">
        <v>333</v>
      </c>
      <c r="D1349" s="12" t="s">
        <v>1708</v>
      </c>
      <c r="E1349" s="12" t="s">
        <v>1910</v>
      </c>
      <c r="F1349" s="12" t="s">
        <v>1957</v>
      </c>
      <c r="G1349" s="17">
        <v>2</v>
      </c>
      <c r="H1349" s="20">
        <v>732.37</v>
      </c>
      <c r="I1349" s="23">
        <v>0.22</v>
      </c>
      <c r="J1349" s="25">
        <v>1142.4972</v>
      </c>
      <c r="K1349" s="25" t="str">
        <f>VLOOKUP(C1349,Table5[#All],8,0)</f>
        <v>Silver</v>
      </c>
      <c r="L1349" s="13" t="str">
        <f>VLOOKUP(C1349,Table5[#All],4,0)</f>
        <v>Female</v>
      </c>
      <c r="M1349" s="12" t="str">
        <f>VLOOKUP(D1349,Table2[#All],2,0)</f>
        <v>High-Grip Football</v>
      </c>
      <c r="N1349" s="12" t="str">
        <f>VLOOKUP(D1349,Table2[#All],3)</f>
        <v>Sports</v>
      </c>
      <c r="O1349" s="12" t="str">
        <f>VLOOKUP(D1349,Table2[#All],4,0)</f>
        <v>Team Sports</v>
      </c>
      <c r="P1349" s="12" t="str">
        <f>VLOOKUP(D1349,Table2[#All],5,0)</f>
        <v>Bridges, Banks and Cummings</v>
      </c>
      <c r="Q1349" s="12" t="str">
        <f>VLOOKUP(E1349,Table6[#All],2,0)</f>
        <v>Bean, Jones and Park</v>
      </c>
      <c r="R1349" s="12" t="str">
        <f>VLOOKUP(E1349,Table6[#All],5,0)</f>
        <v>Online</v>
      </c>
      <c r="S1349" s="12" t="str">
        <f>VLOOKUP(E1349,Table6[#All],3,0)</f>
        <v>West</v>
      </c>
      <c r="T1349" s="12" t="str">
        <f>VLOOKUP(E1349,Table6[#All],4,0)</f>
        <v>Thompsonborough</v>
      </c>
    </row>
    <row r="1350" spans="1:20" x14ac:dyDescent="0.3">
      <c r="A1350" s="11" t="s">
        <v>3308</v>
      </c>
      <c r="B1350" s="12">
        <v>45927</v>
      </c>
      <c r="C1350" s="12" t="s">
        <v>553</v>
      </c>
      <c r="D1350" s="12" t="s">
        <v>1737</v>
      </c>
      <c r="E1350" s="12" t="s">
        <v>1932</v>
      </c>
      <c r="F1350" s="12" t="s">
        <v>1957</v>
      </c>
      <c r="G1350" s="17">
        <v>3</v>
      </c>
      <c r="H1350" s="20">
        <v>183.44</v>
      </c>
      <c r="I1350" s="23">
        <v>0.28000000000000003</v>
      </c>
      <c r="J1350" s="25">
        <v>396.23039999999992</v>
      </c>
      <c r="K1350" s="25" t="str">
        <f>VLOOKUP(C1350,Table5[#All],8,0)</f>
        <v>Silver</v>
      </c>
      <c r="L1350" s="13" t="str">
        <f>VLOOKUP(C1350,Table5[#All],4,0)</f>
        <v>Female</v>
      </c>
      <c r="M1350" s="12" t="str">
        <f>VLOOKUP(D1350,Table2[#All],2,0)</f>
        <v>Sports Stopwatch Pro</v>
      </c>
      <c r="N1350" s="12" t="str">
        <f>VLOOKUP(D1350,Table2[#All],3)</f>
        <v>Sports</v>
      </c>
      <c r="O1350" s="12" t="str">
        <f>VLOOKUP(D1350,Table2[#All],4,0)</f>
        <v>Accessories</v>
      </c>
      <c r="P1350" s="12" t="str">
        <f>VLOOKUP(D1350,Table2[#All],5,0)</f>
        <v>Thompson-French</v>
      </c>
      <c r="Q1350" s="12" t="str">
        <f>VLOOKUP(E1350,Table6[#All],2,0)</f>
        <v>Frederick-Wright</v>
      </c>
      <c r="R1350" s="12" t="str">
        <f>VLOOKUP(E1350,Table6[#All],5,0)</f>
        <v>Flagship</v>
      </c>
      <c r="S1350" s="12" t="str">
        <f>VLOOKUP(E1350,Table6[#All],3,0)</f>
        <v>West</v>
      </c>
      <c r="T1350" s="12" t="str">
        <f>VLOOKUP(E1350,Table6[#All],4,0)</f>
        <v>New Jimmymouth</v>
      </c>
    </row>
    <row r="1351" spans="1:20" x14ac:dyDescent="0.3">
      <c r="A1351" s="11" t="s">
        <v>3309</v>
      </c>
      <c r="B1351" s="12">
        <v>45373</v>
      </c>
      <c r="C1351" s="12" t="s">
        <v>245</v>
      </c>
      <c r="D1351" s="12" t="s">
        <v>1597</v>
      </c>
      <c r="E1351" s="12" t="s">
        <v>1925</v>
      </c>
      <c r="F1351" s="12" t="s">
        <v>1954</v>
      </c>
      <c r="G1351" s="17">
        <v>4</v>
      </c>
      <c r="H1351" s="20">
        <v>898.58</v>
      </c>
      <c r="I1351" s="23">
        <v>0.16</v>
      </c>
      <c r="J1351" s="25">
        <v>3019.2287999999999</v>
      </c>
      <c r="K1351" s="25" t="str">
        <f>VLOOKUP(C1351,Table5[#All],8,0)</f>
        <v>Silver</v>
      </c>
      <c r="L1351" s="13" t="str">
        <f>VLOOKUP(C1351,Table5[#All],4,0)</f>
        <v>Female</v>
      </c>
      <c r="M1351" s="12" t="str">
        <f>VLOOKUP(D1351,Table2[#All],2,0)</f>
        <v>HD Smart TV Stick</v>
      </c>
      <c r="N1351" s="12" t="str">
        <f>VLOOKUP(D1351,Table2[#All],3)</f>
        <v>Electronics</v>
      </c>
      <c r="O1351" s="12" t="str">
        <f>VLOOKUP(D1351,Table2[#All],4,0)</f>
        <v>Accessories</v>
      </c>
      <c r="P1351" s="12" t="str">
        <f>VLOOKUP(D1351,Table2[#All],5,0)</f>
        <v>Gibson, Hobbs and Weaver</v>
      </c>
      <c r="Q1351" s="12" t="str">
        <f>VLOOKUP(E1351,Table6[#All],2,0)</f>
        <v>Gardner, Humphrey and Contreras</v>
      </c>
      <c r="R1351" s="12" t="str">
        <f>VLOOKUP(E1351,Table6[#All],5,0)</f>
        <v>Flagship</v>
      </c>
      <c r="S1351" s="12" t="str">
        <f>VLOOKUP(E1351,Table6[#All],3,0)</f>
        <v>East</v>
      </c>
      <c r="T1351" s="12" t="str">
        <f>VLOOKUP(E1351,Table6[#All],4,0)</f>
        <v>Johnsonville</v>
      </c>
    </row>
    <row r="1352" spans="1:20" x14ac:dyDescent="0.3">
      <c r="A1352" s="11" t="s">
        <v>3310</v>
      </c>
      <c r="B1352" s="12">
        <v>45529</v>
      </c>
      <c r="C1352" s="12" t="s">
        <v>1228</v>
      </c>
      <c r="D1352" s="12" t="s">
        <v>1638</v>
      </c>
      <c r="E1352" s="12" t="s">
        <v>1889</v>
      </c>
      <c r="F1352" s="12" t="s">
        <v>1952</v>
      </c>
      <c r="G1352" s="17">
        <v>3</v>
      </c>
      <c r="H1352" s="20">
        <v>152.41</v>
      </c>
      <c r="I1352" s="23">
        <v>0.25</v>
      </c>
      <c r="J1352" s="25">
        <v>342.92250000000001</v>
      </c>
      <c r="K1352" s="25" t="str">
        <f>VLOOKUP(C1352,Table5[#All],8,0)</f>
        <v>Silver</v>
      </c>
      <c r="L1352" s="13" t="str">
        <f>VLOOKUP(C1352,Table5[#All],4,0)</f>
        <v>Male</v>
      </c>
      <c r="M1352" s="12" t="str">
        <f>VLOOKUP(D1352,Table2[#All],2,0)</f>
        <v>Men's Formal Shirt</v>
      </c>
      <c r="N1352" s="12" t="str">
        <f>VLOOKUP(D1352,Table2[#All],3)</f>
        <v>Clothing</v>
      </c>
      <c r="O1352" s="12" t="str">
        <f>VLOOKUP(D1352,Table2[#All],4,0)</f>
        <v>Tops</v>
      </c>
      <c r="P1352" s="12" t="str">
        <f>VLOOKUP(D1352,Table2[#All],5,0)</f>
        <v>Moon, Mora and Santos</v>
      </c>
      <c r="Q1352" s="12" t="str">
        <f>VLOOKUP(E1352,Table6[#All],2,0)</f>
        <v>Black-Horn</v>
      </c>
      <c r="R1352" s="12" t="str">
        <f>VLOOKUP(E1352,Table6[#All],5,0)</f>
        <v>Outlet</v>
      </c>
      <c r="S1352" s="12" t="str">
        <f>VLOOKUP(E1352,Table6[#All],3,0)</f>
        <v>South</v>
      </c>
      <c r="T1352" s="12" t="str">
        <f>VLOOKUP(E1352,Table6[#All],4,0)</f>
        <v>North Nancyview</v>
      </c>
    </row>
    <row r="1353" spans="1:20" x14ac:dyDescent="0.3">
      <c r="A1353" s="11" t="s">
        <v>3311</v>
      </c>
      <c r="B1353" s="12">
        <v>45872</v>
      </c>
      <c r="C1353" s="12" t="s">
        <v>731</v>
      </c>
      <c r="D1353" s="12" t="s">
        <v>1852</v>
      </c>
      <c r="E1353" s="12" t="s">
        <v>1927</v>
      </c>
      <c r="F1353" s="12" t="s">
        <v>1957</v>
      </c>
      <c r="G1353" s="17">
        <v>3</v>
      </c>
      <c r="H1353" s="20">
        <v>972.58</v>
      </c>
      <c r="I1353" s="23">
        <v>0.28000000000000003</v>
      </c>
      <c r="J1353" s="25">
        <v>2100.7728000000002</v>
      </c>
      <c r="K1353" s="25" t="str">
        <f>VLOOKUP(C1353,Table5[#All],8,0)</f>
        <v>Platinum</v>
      </c>
      <c r="L1353" s="13" t="str">
        <f>VLOOKUP(C1353,Table5[#All],4,0)</f>
        <v>Male</v>
      </c>
      <c r="M1353" s="12" t="str">
        <f>VLOOKUP(D1353,Table2[#All],2,0)</f>
        <v>Microwave Oven</v>
      </c>
      <c r="N1353" s="12" t="str">
        <f>VLOOKUP(D1353,Table2[#All],3)</f>
        <v>Home</v>
      </c>
      <c r="O1353" s="12" t="str">
        <f>VLOOKUP(D1353,Table2[#All],4,0)</f>
        <v>Appliances</v>
      </c>
      <c r="P1353" s="12" t="str">
        <f>VLOOKUP(D1353,Table2[#All],5,0)</f>
        <v>Green, Powell and Palmer</v>
      </c>
      <c r="Q1353" s="12" t="str">
        <f>VLOOKUP(E1353,Table6[#All],2,0)</f>
        <v>Mcdonald Inc</v>
      </c>
      <c r="R1353" s="12" t="str">
        <f>VLOOKUP(E1353,Table6[#All],5,0)</f>
        <v>Outlet</v>
      </c>
      <c r="S1353" s="12" t="str">
        <f>VLOOKUP(E1353,Table6[#All],3,0)</f>
        <v>South</v>
      </c>
      <c r="T1353" s="12" t="str">
        <f>VLOOKUP(E1353,Table6[#All],4,0)</f>
        <v>Christopherland</v>
      </c>
    </row>
    <row r="1354" spans="1:20" x14ac:dyDescent="0.3">
      <c r="A1354" s="11" t="s">
        <v>3312</v>
      </c>
      <c r="B1354" s="12">
        <v>45267</v>
      </c>
      <c r="C1354" s="12" t="s">
        <v>1447</v>
      </c>
      <c r="D1354" s="12" t="s">
        <v>1783</v>
      </c>
      <c r="E1354" s="12" t="s">
        <v>1920</v>
      </c>
      <c r="F1354" s="12" t="s">
        <v>1957</v>
      </c>
      <c r="G1354" s="17">
        <v>4</v>
      </c>
      <c r="H1354" s="20">
        <v>136.4</v>
      </c>
      <c r="I1354" s="23">
        <v>0.04</v>
      </c>
      <c r="J1354" s="25">
        <v>523.77599999999995</v>
      </c>
      <c r="K1354" s="25" t="str">
        <f>VLOOKUP(C1354,Table5[#All],8,0)</f>
        <v>Silver</v>
      </c>
      <c r="L1354" s="13" t="str">
        <f>VLOOKUP(C1354,Table5[#All],4,0)</f>
        <v>Male</v>
      </c>
      <c r="M1354" s="12" t="str">
        <f>VLOOKUP(D1354,Table2[#All],2,0)</f>
        <v>Men's Sports Shorts</v>
      </c>
      <c r="N1354" s="12" t="str">
        <f>VLOOKUP(D1354,Table2[#All],3)</f>
        <v>Clothing</v>
      </c>
      <c r="O1354" s="12" t="str">
        <f>VLOOKUP(D1354,Table2[#All],4,0)</f>
        <v>Bottoms</v>
      </c>
      <c r="P1354" s="12" t="str">
        <f>VLOOKUP(D1354,Table2[#All],5,0)</f>
        <v>Fitzpatrick Ltd</v>
      </c>
      <c r="Q1354" s="12" t="str">
        <f>VLOOKUP(E1354,Table6[#All],2,0)</f>
        <v>Aguirre-Keller</v>
      </c>
      <c r="R1354" s="12" t="str">
        <f>VLOOKUP(E1354,Table6[#All],5,0)</f>
        <v>Online</v>
      </c>
      <c r="S1354" s="12" t="str">
        <f>VLOOKUP(E1354,Table6[#All],3,0)</f>
        <v>South</v>
      </c>
      <c r="T1354" s="12" t="str">
        <f>VLOOKUP(E1354,Table6[#All],4,0)</f>
        <v>Lake Michael</v>
      </c>
    </row>
    <row r="1355" spans="1:20" x14ac:dyDescent="0.3">
      <c r="A1355" s="11" t="s">
        <v>3313</v>
      </c>
      <c r="B1355" s="12">
        <v>45894</v>
      </c>
      <c r="C1355" s="12" t="s">
        <v>1257</v>
      </c>
      <c r="D1355" s="12" t="s">
        <v>1858</v>
      </c>
      <c r="E1355" s="12" t="s">
        <v>1929</v>
      </c>
      <c r="F1355" s="12" t="s">
        <v>1957</v>
      </c>
      <c r="G1355" s="17">
        <v>1</v>
      </c>
      <c r="H1355" s="20">
        <v>509.63</v>
      </c>
      <c r="I1355" s="23">
        <v>0.27</v>
      </c>
      <c r="J1355" s="25">
        <v>372.0299</v>
      </c>
      <c r="K1355" s="25" t="str">
        <f>VLOOKUP(C1355,Table5[#All],8,0)</f>
        <v>Platinum</v>
      </c>
      <c r="L1355" s="13" t="str">
        <f>VLOOKUP(C1355,Table5[#All],4,0)</f>
        <v>Female</v>
      </c>
      <c r="M1355" s="12" t="str">
        <f>VLOOKUP(D1355,Table2[#All],2,0)</f>
        <v>Vitamin E Body Lotion</v>
      </c>
      <c r="N1355" s="12" t="str">
        <f>VLOOKUP(D1355,Table2[#All],3)</f>
        <v>Beauty</v>
      </c>
      <c r="O1355" s="12" t="str">
        <f>VLOOKUP(D1355,Table2[#All],4,0)</f>
        <v>Skincare</v>
      </c>
      <c r="P1355" s="12" t="str">
        <f>VLOOKUP(D1355,Table2[#All],5,0)</f>
        <v>Hoffman-Williams</v>
      </c>
      <c r="Q1355" s="12" t="str">
        <f>VLOOKUP(E1355,Table6[#All],2,0)</f>
        <v>Shelton PLC</v>
      </c>
      <c r="R1355" s="12" t="str">
        <f>VLOOKUP(E1355,Table6[#All],5,0)</f>
        <v>Flagship</v>
      </c>
      <c r="S1355" s="12" t="str">
        <f>VLOOKUP(E1355,Table6[#All],3,0)</f>
        <v>North</v>
      </c>
      <c r="T1355" s="12" t="str">
        <f>VLOOKUP(E1355,Table6[#All],4,0)</f>
        <v>East Jenniferstad</v>
      </c>
    </row>
    <row r="1356" spans="1:20" x14ac:dyDescent="0.3">
      <c r="A1356" s="11" t="s">
        <v>3314</v>
      </c>
      <c r="B1356" s="12">
        <v>45331</v>
      </c>
      <c r="C1356" s="12" t="s">
        <v>24</v>
      </c>
      <c r="D1356" s="12" t="s">
        <v>1867</v>
      </c>
      <c r="E1356" s="12" t="s">
        <v>1894</v>
      </c>
      <c r="F1356" s="12" t="s">
        <v>1957</v>
      </c>
      <c r="G1356" s="17">
        <v>4</v>
      </c>
      <c r="H1356" s="20">
        <v>360.28</v>
      </c>
      <c r="I1356" s="23">
        <v>0.09</v>
      </c>
      <c r="J1356" s="25">
        <v>1311.4192</v>
      </c>
      <c r="K1356" s="25" t="str">
        <f>VLOOKUP(C1356,Table5[#All],8,0)</f>
        <v>Bronze</v>
      </c>
      <c r="L1356" s="13" t="str">
        <f>VLOOKUP(C1356,Table5[#All],4,0)</f>
        <v>Female</v>
      </c>
      <c r="M1356" s="12" t="str">
        <f>VLOOKUP(D1356,Table2[#All],2,0)</f>
        <v>Cricket Bat</v>
      </c>
      <c r="N1356" s="12" t="str">
        <f>VLOOKUP(D1356,Table2[#All],3)</f>
        <v>Sports</v>
      </c>
      <c r="O1356" s="12" t="str">
        <f>VLOOKUP(D1356,Table2[#All],4,0)</f>
        <v>Team Sports</v>
      </c>
      <c r="P1356" s="12" t="str">
        <f>VLOOKUP(D1356,Table2[#All],5,0)</f>
        <v>Khan LLC</v>
      </c>
      <c r="Q1356" s="12" t="str">
        <f>VLOOKUP(E1356,Table6[#All],2,0)</f>
        <v>Johnson-Wright</v>
      </c>
      <c r="R1356" s="12" t="str">
        <f>VLOOKUP(E1356,Table6[#All],5,0)</f>
        <v>Outlet</v>
      </c>
      <c r="S1356" s="12" t="str">
        <f>VLOOKUP(E1356,Table6[#All],3,0)</f>
        <v>North</v>
      </c>
      <c r="T1356" s="12" t="str">
        <f>VLOOKUP(E1356,Table6[#All],4,0)</f>
        <v>Hoodberg</v>
      </c>
    </row>
    <row r="1357" spans="1:20" x14ac:dyDescent="0.3">
      <c r="A1357" s="11" t="s">
        <v>3315</v>
      </c>
      <c r="B1357" s="12">
        <v>45910</v>
      </c>
      <c r="C1357" s="12" t="s">
        <v>296</v>
      </c>
      <c r="D1357" s="12" t="s">
        <v>1843</v>
      </c>
      <c r="E1357" s="12" t="s">
        <v>1929</v>
      </c>
      <c r="F1357" s="12" t="s">
        <v>1954</v>
      </c>
      <c r="G1357" s="17">
        <v>3</v>
      </c>
      <c r="H1357" s="20">
        <v>882.05</v>
      </c>
      <c r="I1357" s="23">
        <v>0.06</v>
      </c>
      <c r="J1357" s="25">
        <v>2487.3809999999989</v>
      </c>
      <c r="K1357" s="25" t="str">
        <f>VLOOKUP(C1357,Table5[#All],8,0)</f>
        <v>Bronze</v>
      </c>
      <c r="L1357" s="13" t="str">
        <f>VLOOKUP(C1357,Table5[#All],4,0)</f>
        <v>Female</v>
      </c>
      <c r="M1357" s="12" t="str">
        <f>VLOOKUP(D1357,Table2[#All],2,0)</f>
        <v>Face Foundation Kit</v>
      </c>
      <c r="N1357" s="12" t="str">
        <f>VLOOKUP(D1357,Table2[#All],3)</f>
        <v>Beauty</v>
      </c>
      <c r="O1357" s="12" t="str">
        <f>VLOOKUP(D1357,Table2[#All],4,0)</f>
        <v>Makeup</v>
      </c>
      <c r="P1357" s="12" t="str">
        <f>VLOOKUP(D1357,Table2[#All],5,0)</f>
        <v>Taylor-Elliott</v>
      </c>
      <c r="Q1357" s="12" t="str">
        <f>VLOOKUP(E1357,Table6[#All],2,0)</f>
        <v>Shelton PLC</v>
      </c>
      <c r="R1357" s="12" t="str">
        <f>VLOOKUP(E1357,Table6[#All],5,0)</f>
        <v>Flagship</v>
      </c>
      <c r="S1357" s="12" t="str">
        <f>VLOOKUP(E1357,Table6[#All],3,0)</f>
        <v>North</v>
      </c>
      <c r="T1357" s="12" t="str">
        <f>VLOOKUP(E1357,Table6[#All],4,0)</f>
        <v>East Jenniferstad</v>
      </c>
    </row>
    <row r="1358" spans="1:20" x14ac:dyDescent="0.3">
      <c r="A1358" s="11" t="s">
        <v>3316</v>
      </c>
      <c r="B1358" s="12">
        <v>45564</v>
      </c>
      <c r="C1358" s="12" t="s">
        <v>647</v>
      </c>
      <c r="D1358" s="12" t="s">
        <v>1813</v>
      </c>
      <c r="E1358" s="12" t="s">
        <v>1910</v>
      </c>
      <c r="F1358" s="12" t="s">
        <v>1954</v>
      </c>
      <c r="G1358" s="17">
        <v>3</v>
      </c>
      <c r="H1358" s="20">
        <v>141.54</v>
      </c>
      <c r="I1358" s="23">
        <v>0.12</v>
      </c>
      <c r="J1358" s="25">
        <v>373.66559999999998</v>
      </c>
      <c r="K1358" s="25" t="str">
        <f>VLOOKUP(C1358,Table5[#All],8,0)</f>
        <v>Silver</v>
      </c>
      <c r="L1358" s="13" t="str">
        <f>VLOOKUP(C1358,Table5[#All],4,0)</f>
        <v>Male</v>
      </c>
      <c r="M1358" s="12" t="str">
        <f>VLOOKUP(D1358,Table2[#All],2,0)</f>
        <v>Decorative Lamp Shade</v>
      </c>
      <c r="N1358" s="12" t="str">
        <f>VLOOKUP(D1358,Table2[#All],3)</f>
        <v>Home</v>
      </c>
      <c r="O1358" s="12" t="str">
        <f>VLOOKUP(D1358,Table2[#All],4,0)</f>
        <v>Lighting</v>
      </c>
      <c r="P1358" s="12" t="str">
        <f>VLOOKUP(D1358,Table2[#All],5,0)</f>
        <v>Ramirez-Hanson</v>
      </c>
      <c r="Q1358" s="12" t="str">
        <f>VLOOKUP(E1358,Table6[#All],2,0)</f>
        <v>Bean, Jones and Park</v>
      </c>
      <c r="R1358" s="12" t="str">
        <f>VLOOKUP(E1358,Table6[#All],5,0)</f>
        <v>Online</v>
      </c>
      <c r="S1358" s="12" t="str">
        <f>VLOOKUP(E1358,Table6[#All],3,0)</f>
        <v>West</v>
      </c>
      <c r="T1358" s="12" t="str">
        <f>VLOOKUP(E1358,Table6[#All],4,0)</f>
        <v>Thompsonborough</v>
      </c>
    </row>
    <row r="1359" spans="1:20" x14ac:dyDescent="0.3">
      <c r="A1359" s="11" t="s">
        <v>3317</v>
      </c>
      <c r="B1359" s="12">
        <v>45461</v>
      </c>
      <c r="C1359" s="12" t="s">
        <v>172</v>
      </c>
      <c r="D1359" s="12" t="s">
        <v>1611</v>
      </c>
      <c r="E1359" s="12" t="s">
        <v>1897</v>
      </c>
      <c r="F1359" s="12" t="s">
        <v>1957</v>
      </c>
      <c r="G1359" s="17">
        <v>3</v>
      </c>
      <c r="H1359" s="20">
        <v>83.5</v>
      </c>
      <c r="I1359" s="23">
        <v>0.23</v>
      </c>
      <c r="J1359" s="25">
        <v>192.88499999999999</v>
      </c>
      <c r="K1359" s="25" t="str">
        <f>VLOOKUP(C1359,Table5[#All],8,0)</f>
        <v>Gold</v>
      </c>
      <c r="L1359" s="13" t="str">
        <f>VLOOKUP(C1359,Table5[#All],4,0)</f>
        <v>Male</v>
      </c>
      <c r="M1359" s="12" t="str">
        <f>VLOOKUP(D1359,Table2[#All],2,0)</f>
        <v>4K Home Projector</v>
      </c>
      <c r="N1359" s="12" t="str">
        <f>VLOOKUP(D1359,Table2[#All],3)</f>
        <v>Electronics</v>
      </c>
      <c r="O1359" s="12" t="str">
        <f>VLOOKUP(D1359,Table2[#All],4,0)</f>
        <v>Appliances</v>
      </c>
      <c r="P1359" s="12" t="str">
        <f>VLOOKUP(D1359,Table2[#All],5,0)</f>
        <v>Thomas LLC</v>
      </c>
      <c r="Q1359" s="12" t="str">
        <f>VLOOKUP(E1359,Table6[#All],2,0)</f>
        <v>Alexander Group</v>
      </c>
      <c r="R1359" s="12" t="str">
        <f>VLOOKUP(E1359,Table6[#All],5,0)</f>
        <v>Online</v>
      </c>
      <c r="S1359" s="12" t="str">
        <f>VLOOKUP(E1359,Table6[#All],3,0)</f>
        <v>South</v>
      </c>
      <c r="T1359" s="12" t="str">
        <f>VLOOKUP(E1359,Table6[#All],4,0)</f>
        <v>Port Sharon</v>
      </c>
    </row>
    <row r="1360" spans="1:20" x14ac:dyDescent="0.3">
      <c r="A1360" s="11" t="s">
        <v>3318</v>
      </c>
      <c r="B1360" s="12">
        <v>45258</v>
      </c>
      <c r="C1360" s="12" t="s">
        <v>430</v>
      </c>
      <c r="D1360" s="12" t="s">
        <v>1607</v>
      </c>
      <c r="E1360" s="12" t="s">
        <v>1904</v>
      </c>
      <c r="F1360" s="12" t="s">
        <v>1954</v>
      </c>
      <c r="G1360" s="17">
        <v>2</v>
      </c>
      <c r="H1360" s="20">
        <v>629.73</v>
      </c>
      <c r="I1360" s="23">
        <v>7.0000000000000007E-2</v>
      </c>
      <c r="J1360" s="25">
        <v>1171.2978000000001</v>
      </c>
      <c r="K1360" s="25" t="str">
        <f>VLOOKUP(C1360,Table5[#All],8,0)</f>
        <v>Silver</v>
      </c>
      <c r="L1360" s="13" t="str">
        <f>VLOOKUP(C1360,Table5[#All],4,0)</f>
        <v>Male</v>
      </c>
      <c r="M1360" s="12" t="str">
        <f>VLOOKUP(D1360,Table2[#All],2,0)</f>
        <v>Decorative Wall Mirror</v>
      </c>
      <c r="N1360" s="12" t="str">
        <f>VLOOKUP(D1360,Table2[#All],3)</f>
        <v>Home</v>
      </c>
      <c r="O1360" s="12" t="str">
        <f>VLOOKUP(D1360,Table2[#All],4,0)</f>
        <v>Decor</v>
      </c>
      <c r="P1360" s="12" t="str">
        <f>VLOOKUP(D1360,Table2[#All],5,0)</f>
        <v>Luna, Anderson and Bowman</v>
      </c>
      <c r="Q1360" s="12" t="str">
        <f>VLOOKUP(E1360,Table6[#All],2,0)</f>
        <v>Benson-Elliott</v>
      </c>
      <c r="R1360" s="12" t="str">
        <f>VLOOKUP(E1360,Table6[#All],5,0)</f>
        <v>Online</v>
      </c>
      <c r="S1360" s="12" t="str">
        <f>VLOOKUP(E1360,Table6[#All],3,0)</f>
        <v>East</v>
      </c>
      <c r="T1360" s="12" t="str">
        <f>VLOOKUP(E1360,Table6[#All],4,0)</f>
        <v>Port Josephberg</v>
      </c>
    </row>
    <row r="1361" spans="1:20" x14ac:dyDescent="0.3">
      <c r="A1361" s="11" t="s">
        <v>3319</v>
      </c>
      <c r="B1361" s="12">
        <v>45228</v>
      </c>
      <c r="C1361" s="12" t="s">
        <v>62</v>
      </c>
      <c r="D1361" s="12" t="s">
        <v>1670</v>
      </c>
      <c r="E1361" s="12" t="s">
        <v>1904</v>
      </c>
      <c r="F1361" s="12" t="s">
        <v>1957</v>
      </c>
      <c r="G1361" s="17">
        <v>2</v>
      </c>
      <c r="H1361" s="20">
        <v>159.93</v>
      </c>
      <c r="I1361" s="23">
        <v>0.2</v>
      </c>
      <c r="J1361" s="25">
        <v>255.88800000000001</v>
      </c>
      <c r="K1361" s="25" t="str">
        <f>VLOOKUP(C1361,Table5[#All],8,0)</f>
        <v>Platinum</v>
      </c>
      <c r="L1361" s="13" t="str">
        <f>VLOOKUP(C1361,Table5[#All],4,0)</f>
        <v>Female</v>
      </c>
      <c r="M1361" s="12" t="str">
        <f>VLOOKUP(D1361,Table2[#All],2,0)</f>
        <v>Modern Wall Clock</v>
      </c>
      <c r="N1361" s="12" t="str">
        <f>VLOOKUP(D1361,Table2[#All],3)</f>
        <v>Home</v>
      </c>
      <c r="O1361" s="12" t="str">
        <f>VLOOKUP(D1361,Table2[#All],4,0)</f>
        <v>Decor</v>
      </c>
      <c r="P1361" s="12" t="str">
        <f>VLOOKUP(D1361,Table2[#All],5,0)</f>
        <v>Weiss-Watson</v>
      </c>
      <c r="Q1361" s="12" t="str">
        <f>VLOOKUP(E1361,Table6[#All],2,0)</f>
        <v>Benson-Elliott</v>
      </c>
      <c r="R1361" s="12" t="str">
        <f>VLOOKUP(E1361,Table6[#All],5,0)</f>
        <v>Online</v>
      </c>
      <c r="S1361" s="12" t="str">
        <f>VLOOKUP(E1361,Table6[#All],3,0)</f>
        <v>East</v>
      </c>
      <c r="T1361" s="12" t="str">
        <f>VLOOKUP(E1361,Table6[#All],4,0)</f>
        <v>Port Josephberg</v>
      </c>
    </row>
    <row r="1362" spans="1:20" x14ac:dyDescent="0.3">
      <c r="A1362" s="11" t="s">
        <v>3320</v>
      </c>
      <c r="B1362" s="12">
        <v>45858</v>
      </c>
      <c r="C1362" s="12" t="s">
        <v>62</v>
      </c>
      <c r="D1362" s="12" t="s">
        <v>1708</v>
      </c>
      <c r="E1362" s="12" t="s">
        <v>1938</v>
      </c>
      <c r="F1362" s="12" t="s">
        <v>1957</v>
      </c>
      <c r="G1362" s="17">
        <v>1</v>
      </c>
      <c r="H1362" s="20">
        <v>459.89</v>
      </c>
      <c r="I1362" s="23">
        <v>0.18</v>
      </c>
      <c r="J1362" s="25">
        <v>377.10980000000001</v>
      </c>
      <c r="K1362" s="25" t="str">
        <f>VLOOKUP(C1362,Table5[#All],8,0)</f>
        <v>Platinum</v>
      </c>
      <c r="L1362" s="13" t="str">
        <f>VLOOKUP(C1362,Table5[#All],4,0)</f>
        <v>Female</v>
      </c>
      <c r="M1362" s="12" t="str">
        <f>VLOOKUP(D1362,Table2[#All],2,0)</f>
        <v>High-Grip Football</v>
      </c>
      <c r="N1362" s="12" t="str">
        <f>VLOOKUP(D1362,Table2[#All],3)</f>
        <v>Sports</v>
      </c>
      <c r="O1362" s="12" t="str">
        <f>VLOOKUP(D1362,Table2[#All],4,0)</f>
        <v>Team Sports</v>
      </c>
      <c r="P1362" s="12" t="str">
        <f>VLOOKUP(D1362,Table2[#All],5,0)</f>
        <v>Bridges, Banks and Cummings</v>
      </c>
      <c r="Q1362" s="12" t="str">
        <f>VLOOKUP(E1362,Table6[#All],2,0)</f>
        <v>Guerrero-Schmitt</v>
      </c>
      <c r="R1362" s="12" t="str">
        <f>VLOOKUP(E1362,Table6[#All],5,0)</f>
        <v>Flagship</v>
      </c>
      <c r="S1362" s="12" t="str">
        <f>VLOOKUP(E1362,Table6[#All],3,0)</f>
        <v>East</v>
      </c>
      <c r="T1362" s="12" t="str">
        <f>VLOOKUP(E1362,Table6[#All],4,0)</f>
        <v>East Stevechester</v>
      </c>
    </row>
    <row r="1363" spans="1:20" x14ac:dyDescent="0.3">
      <c r="A1363" s="11" t="s">
        <v>3321</v>
      </c>
      <c r="B1363" s="12">
        <v>45532</v>
      </c>
      <c r="C1363" s="12" t="s">
        <v>626</v>
      </c>
      <c r="D1363" s="12" t="s">
        <v>1670</v>
      </c>
      <c r="E1363" s="12" t="s">
        <v>1941</v>
      </c>
      <c r="F1363" s="12" t="s">
        <v>1952</v>
      </c>
      <c r="G1363" s="17">
        <v>4</v>
      </c>
      <c r="H1363" s="20">
        <v>885.57</v>
      </c>
      <c r="I1363" s="23">
        <v>0.27</v>
      </c>
      <c r="J1363" s="25">
        <v>2585.8643999999999</v>
      </c>
      <c r="K1363" s="25" t="str">
        <f>VLOOKUP(C1363,Table5[#All],8,0)</f>
        <v>Silver</v>
      </c>
      <c r="L1363" s="13" t="str">
        <f>VLOOKUP(C1363,Table5[#All],4,0)</f>
        <v>Male</v>
      </c>
      <c r="M1363" s="12" t="str">
        <f>VLOOKUP(D1363,Table2[#All],2,0)</f>
        <v>Modern Wall Clock</v>
      </c>
      <c r="N1363" s="12" t="str">
        <f>VLOOKUP(D1363,Table2[#All],3)</f>
        <v>Home</v>
      </c>
      <c r="O1363" s="12" t="str">
        <f>VLOOKUP(D1363,Table2[#All],4,0)</f>
        <v>Decor</v>
      </c>
      <c r="P1363" s="12" t="str">
        <f>VLOOKUP(D1363,Table2[#All],5,0)</f>
        <v>Weiss-Watson</v>
      </c>
      <c r="Q1363" s="12" t="str">
        <f>VLOOKUP(E1363,Table6[#All],2,0)</f>
        <v>Mann-Austin</v>
      </c>
      <c r="R1363" s="12" t="str">
        <f>VLOOKUP(E1363,Table6[#All],5,0)</f>
        <v>Online</v>
      </c>
      <c r="S1363" s="12" t="str">
        <f>VLOOKUP(E1363,Table6[#All],3,0)</f>
        <v>East</v>
      </c>
      <c r="T1363" s="12" t="str">
        <f>VLOOKUP(E1363,Table6[#All],4,0)</f>
        <v>Vasquezborough</v>
      </c>
    </row>
    <row r="1364" spans="1:20" x14ac:dyDescent="0.3">
      <c r="A1364" s="11" t="s">
        <v>3322</v>
      </c>
      <c r="B1364" s="12">
        <v>45454</v>
      </c>
      <c r="C1364" s="12" t="s">
        <v>1263</v>
      </c>
      <c r="D1364" s="12" t="s">
        <v>1737</v>
      </c>
      <c r="E1364" s="12" t="s">
        <v>1929</v>
      </c>
      <c r="F1364" s="12" t="s">
        <v>1954</v>
      </c>
      <c r="G1364" s="17">
        <v>3</v>
      </c>
      <c r="H1364" s="20">
        <v>789.05</v>
      </c>
      <c r="I1364" s="23">
        <v>0</v>
      </c>
      <c r="J1364" s="25">
        <v>2367.15</v>
      </c>
      <c r="K1364" s="25" t="str">
        <f>VLOOKUP(C1364,Table5[#All],8,0)</f>
        <v>Bronze</v>
      </c>
      <c r="L1364" s="13" t="str">
        <f>VLOOKUP(C1364,Table5[#All],4,0)</f>
        <v>Male</v>
      </c>
      <c r="M1364" s="12" t="str">
        <f>VLOOKUP(D1364,Table2[#All],2,0)</f>
        <v>Sports Stopwatch Pro</v>
      </c>
      <c r="N1364" s="12" t="str">
        <f>VLOOKUP(D1364,Table2[#All],3)</f>
        <v>Sports</v>
      </c>
      <c r="O1364" s="12" t="str">
        <f>VLOOKUP(D1364,Table2[#All],4,0)</f>
        <v>Accessories</v>
      </c>
      <c r="P1364" s="12" t="str">
        <f>VLOOKUP(D1364,Table2[#All],5,0)</f>
        <v>Thompson-French</v>
      </c>
      <c r="Q1364" s="12" t="str">
        <f>VLOOKUP(E1364,Table6[#All],2,0)</f>
        <v>Shelton PLC</v>
      </c>
      <c r="R1364" s="12" t="str">
        <f>VLOOKUP(E1364,Table6[#All],5,0)</f>
        <v>Flagship</v>
      </c>
      <c r="S1364" s="12" t="str">
        <f>VLOOKUP(E1364,Table6[#All],3,0)</f>
        <v>North</v>
      </c>
      <c r="T1364" s="12" t="str">
        <f>VLOOKUP(E1364,Table6[#All],4,0)</f>
        <v>East Jenniferstad</v>
      </c>
    </row>
    <row r="1365" spans="1:20" x14ac:dyDescent="0.3">
      <c r="A1365" s="11" t="s">
        <v>3323</v>
      </c>
      <c r="B1365" s="12">
        <v>45244</v>
      </c>
      <c r="C1365" s="12" t="s">
        <v>523</v>
      </c>
      <c r="D1365" s="12" t="s">
        <v>1773</v>
      </c>
      <c r="E1365" s="12" t="s">
        <v>1880</v>
      </c>
      <c r="F1365" s="12" t="s">
        <v>1954</v>
      </c>
      <c r="G1365" s="17">
        <v>1</v>
      </c>
      <c r="H1365" s="20">
        <v>570.52</v>
      </c>
      <c r="I1365" s="23">
        <v>0</v>
      </c>
      <c r="J1365" s="25">
        <v>570.52</v>
      </c>
      <c r="K1365" s="25" t="str">
        <f>VLOOKUP(C1365,Table5[#All],8,0)</f>
        <v>Gold</v>
      </c>
      <c r="L1365" s="13" t="str">
        <f>VLOOKUP(C1365,Table5[#All],4,0)</f>
        <v>Female</v>
      </c>
      <c r="M1365" s="12" t="str">
        <f>VLOOKUP(D1365,Table2[#All],2,0)</f>
        <v>Women's Hair Dryer Brush</v>
      </c>
      <c r="N1365" s="12" t="str">
        <f>VLOOKUP(D1365,Table2[#All],3)</f>
        <v>Beauty</v>
      </c>
      <c r="O1365" s="12" t="str">
        <f>VLOOKUP(D1365,Table2[#All],4,0)</f>
        <v>Haircare</v>
      </c>
      <c r="P1365" s="12" t="str">
        <f>VLOOKUP(D1365,Table2[#All],5,0)</f>
        <v>Torres, Spencer and Potter</v>
      </c>
      <c r="Q1365" s="12" t="str">
        <f>VLOOKUP(E1365,Table6[#All],2,0)</f>
        <v>Rivera-Warner</v>
      </c>
      <c r="R1365" s="12" t="str">
        <f>VLOOKUP(E1365,Table6[#All],5,0)</f>
        <v>Flagship</v>
      </c>
      <c r="S1365" s="12" t="str">
        <f>VLOOKUP(E1365,Table6[#All],3,0)</f>
        <v>East</v>
      </c>
      <c r="T1365" s="12" t="str">
        <f>VLOOKUP(E1365,Table6[#All],4,0)</f>
        <v>Washingtonfurt</v>
      </c>
    </row>
    <row r="1366" spans="1:20" x14ac:dyDescent="0.3">
      <c r="A1366" s="11" t="s">
        <v>3324</v>
      </c>
      <c r="B1366" s="12">
        <v>45322</v>
      </c>
      <c r="C1366" s="12" t="s">
        <v>599</v>
      </c>
      <c r="D1366" s="12" t="s">
        <v>1651</v>
      </c>
      <c r="E1366" s="12" t="s">
        <v>1932</v>
      </c>
      <c r="F1366" s="12" t="s">
        <v>1957</v>
      </c>
      <c r="G1366" s="17">
        <v>4</v>
      </c>
      <c r="H1366" s="20">
        <v>310.79000000000002</v>
      </c>
      <c r="I1366" s="23">
        <v>0.22</v>
      </c>
      <c r="J1366" s="25">
        <v>969.66480000000013</v>
      </c>
      <c r="K1366" s="25" t="str">
        <f>VLOOKUP(C1366,Table5[#All],8,0)</f>
        <v>Silver</v>
      </c>
      <c r="L1366" s="13" t="str">
        <f>VLOOKUP(C1366,Table5[#All],4,0)</f>
        <v>Female</v>
      </c>
      <c r="M1366" s="12" t="str">
        <f>VLOOKUP(D1366,Table2[#All],2,0)</f>
        <v>Decorative Floor Vase</v>
      </c>
      <c r="N1366" s="12" t="str">
        <f>VLOOKUP(D1366,Table2[#All],3)</f>
        <v>Home</v>
      </c>
      <c r="O1366" s="12" t="str">
        <f>VLOOKUP(D1366,Table2[#All],4,0)</f>
        <v>Decor</v>
      </c>
      <c r="P1366" s="12" t="str">
        <f>VLOOKUP(D1366,Table2[#All],5,0)</f>
        <v>Khan, Jones and Paul</v>
      </c>
      <c r="Q1366" s="12" t="str">
        <f>VLOOKUP(E1366,Table6[#All],2,0)</f>
        <v>Frederick-Wright</v>
      </c>
      <c r="R1366" s="12" t="str">
        <f>VLOOKUP(E1366,Table6[#All],5,0)</f>
        <v>Flagship</v>
      </c>
      <c r="S1366" s="12" t="str">
        <f>VLOOKUP(E1366,Table6[#All],3,0)</f>
        <v>West</v>
      </c>
      <c r="T1366" s="12" t="str">
        <f>VLOOKUP(E1366,Table6[#All],4,0)</f>
        <v>New Jimmymouth</v>
      </c>
    </row>
    <row r="1367" spans="1:20" x14ac:dyDescent="0.3">
      <c r="A1367" s="11" t="s">
        <v>3325</v>
      </c>
      <c r="B1367" s="12">
        <v>45757</v>
      </c>
      <c r="C1367" s="12" t="s">
        <v>218</v>
      </c>
      <c r="D1367" s="12" t="s">
        <v>1779</v>
      </c>
      <c r="E1367" s="12" t="s">
        <v>1935</v>
      </c>
      <c r="F1367" s="12" t="s">
        <v>1952</v>
      </c>
      <c r="G1367" s="17">
        <v>4</v>
      </c>
      <c r="H1367" s="20">
        <v>255.67</v>
      </c>
      <c r="I1367" s="23">
        <v>0.17</v>
      </c>
      <c r="J1367" s="25">
        <v>848.82439999999997</v>
      </c>
      <c r="K1367" s="25" t="str">
        <f>VLOOKUP(C1367,Table5[#All],8,0)</f>
        <v>Platinum</v>
      </c>
      <c r="L1367" s="13" t="str">
        <f>VLOOKUP(C1367,Table5[#All],4,0)</f>
        <v>Female</v>
      </c>
      <c r="M1367" s="12" t="str">
        <f>VLOOKUP(D1367,Table2[#All],2,0)</f>
        <v>Wooden Nightstand</v>
      </c>
      <c r="N1367" s="12" t="str">
        <f>VLOOKUP(D1367,Table2[#All],3)</f>
        <v>Home</v>
      </c>
      <c r="O1367" s="12" t="str">
        <f>VLOOKUP(D1367,Table2[#All],4,0)</f>
        <v>Furniture</v>
      </c>
      <c r="P1367" s="12" t="str">
        <f>VLOOKUP(D1367,Table2[#All],5,0)</f>
        <v>Wolfe, Ross and Hester</v>
      </c>
      <c r="Q1367" s="12" t="str">
        <f>VLOOKUP(E1367,Table6[#All],2,0)</f>
        <v>Holloway Ltd</v>
      </c>
      <c r="R1367" s="12" t="str">
        <f>VLOOKUP(E1367,Table6[#All],5,0)</f>
        <v>Flagship</v>
      </c>
      <c r="S1367" s="12" t="str">
        <f>VLOOKUP(E1367,Table6[#All],3,0)</f>
        <v>North</v>
      </c>
      <c r="T1367" s="12" t="str">
        <f>VLOOKUP(E1367,Table6[#All],4,0)</f>
        <v>Bensonhaven</v>
      </c>
    </row>
    <row r="1368" spans="1:20" x14ac:dyDescent="0.3">
      <c r="A1368" s="11" t="s">
        <v>3326</v>
      </c>
      <c r="B1368" s="12">
        <v>45397</v>
      </c>
      <c r="C1368" s="12" t="s">
        <v>449</v>
      </c>
      <c r="D1368" s="12" t="s">
        <v>1651</v>
      </c>
      <c r="E1368" s="12" t="s">
        <v>1932</v>
      </c>
      <c r="F1368" s="12" t="s">
        <v>1957</v>
      </c>
      <c r="G1368" s="17">
        <v>2</v>
      </c>
      <c r="H1368" s="20">
        <v>270.66000000000003</v>
      </c>
      <c r="I1368" s="23">
        <v>0.1</v>
      </c>
      <c r="J1368" s="25">
        <v>487.18799999999999</v>
      </c>
      <c r="K1368" s="25" t="str">
        <f>VLOOKUP(C1368,Table5[#All],8,0)</f>
        <v>Silver</v>
      </c>
      <c r="L1368" s="13" t="str">
        <f>VLOOKUP(C1368,Table5[#All],4,0)</f>
        <v>Female</v>
      </c>
      <c r="M1368" s="12" t="str">
        <f>VLOOKUP(D1368,Table2[#All],2,0)</f>
        <v>Decorative Floor Vase</v>
      </c>
      <c r="N1368" s="12" t="str">
        <f>VLOOKUP(D1368,Table2[#All],3)</f>
        <v>Home</v>
      </c>
      <c r="O1368" s="12" t="str">
        <f>VLOOKUP(D1368,Table2[#All],4,0)</f>
        <v>Decor</v>
      </c>
      <c r="P1368" s="12" t="str">
        <f>VLOOKUP(D1368,Table2[#All],5,0)</f>
        <v>Khan, Jones and Paul</v>
      </c>
      <c r="Q1368" s="12" t="str">
        <f>VLOOKUP(E1368,Table6[#All],2,0)</f>
        <v>Frederick-Wright</v>
      </c>
      <c r="R1368" s="12" t="str">
        <f>VLOOKUP(E1368,Table6[#All],5,0)</f>
        <v>Flagship</v>
      </c>
      <c r="S1368" s="12" t="str">
        <f>VLOOKUP(E1368,Table6[#All],3,0)</f>
        <v>West</v>
      </c>
      <c r="T1368" s="12" t="str">
        <f>VLOOKUP(E1368,Table6[#All],4,0)</f>
        <v>New Jimmymouth</v>
      </c>
    </row>
    <row r="1369" spans="1:20" x14ac:dyDescent="0.3">
      <c r="A1369" s="11" t="s">
        <v>3327</v>
      </c>
      <c r="B1369" s="12">
        <v>45914</v>
      </c>
      <c r="C1369" s="12" t="s">
        <v>955</v>
      </c>
      <c r="D1369" s="12" t="s">
        <v>1638</v>
      </c>
      <c r="E1369" s="12" t="s">
        <v>1935</v>
      </c>
      <c r="F1369" s="12" t="s">
        <v>1957</v>
      </c>
      <c r="G1369" s="17">
        <v>3</v>
      </c>
      <c r="H1369" s="20">
        <v>373.35</v>
      </c>
      <c r="I1369" s="23">
        <v>0.2</v>
      </c>
      <c r="J1369" s="25">
        <v>896.04000000000019</v>
      </c>
      <c r="K1369" s="25" t="str">
        <f>VLOOKUP(C1369,Table5[#All],8,0)</f>
        <v>Platinum</v>
      </c>
      <c r="L1369" s="13" t="str">
        <f>VLOOKUP(C1369,Table5[#All],4,0)</f>
        <v>Female</v>
      </c>
      <c r="M1369" s="12" t="str">
        <f>VLOOKUP(D1369,Table2[#All],2,0)</f>
        <v>Men's Formal Shirt</v>
      </c>
      <c r="N1369" s="12" t="str">
        <f>VLOOKUP(D1369,Table2[#All],3)</f>
        <v>Clothing</v>
      </c>
      <c r="O1369" s="12" t="str">
        <f>VLOOKUP(D1369,Table2[#All],4,0)</f>
        <v>Tops</v>
      </c>
      <c r="P1369" s="12" t="str">
        <f>VLOOKUP(D1369,Table2[#All],5,0)</f>
        <v>Moon, Mora and Santos</v>
      </c>
      <c r="Q1369" s="12" t="str">
        <f>VLOOKUP(E1369,Table6[#All],2,0)</f>
        <v>Holloway Ltd</v>
      </c>
      <c r="R1369" s="12" t="str">
        <f>VLOOKUP(E1369,Table6[#All],5,0)</f>
        <v>Flagship</v>
      </c>
      <c r="S1369" s="12" t="str">
        <f>VLOOKUP(E1369,Table6[#All],3,0)</f>
        <v>North</v>
      </c>
      <c r="T1369" s="12" t="str">
        <f>VLOOKUP(E1369,Table6[#All],4,0)</f>
        <v>Bensonhaven</v>
      </c>
    </row>
    <row r="1370" spans="1:20" x14ac:dyDescent="0.3">
      <c r="A1370" s="11" t="s">
        <v>3328</v>
      </c>
      <c r="B1370" s="12">
        <v>45432</v>
      </c>
      <c r="C1370" s="12" t="s">
        <v>148</v>
      </c>
      <c r="D1370" s="12" t="s">
        <v>1752</v>
      </c>
      <c r="E1370" s="12" t="s">
        <v>1920</v>
      </c>
      <c r="F1370" s="12" t="s">
        <v>1954</v>
      </c>
      <c r="G1370" s="17">
        <v>2</v>
      </c>
      <c r="H1370" s="20">
        <v>23.58</v>
      </c>
      <c r="I1370" s="23">
        <v>0.02</v>
      </c>
      <c r="J1370" s="25">
        <v>46.216799999999999</v>
      </c>
      <c r="K1370" s="25" t="str">
        <f>VLOOKUP(C1370,Table5[#All],8,0)</f>
        <v>Gold</v>
      </c>
      <c r="L1370" s="13" t="str">
        <f>VLOOKUP(C1370,Table5[#All],4,0)</f>
        <v>Female</v>
      </c>
      <c r="M1370" s="12" t="str">
        <f>VLOOKUP(D1370,Table2[#All],2,0)</f>
        <v>Men's Hair Styling Gel</v>
      </c>
      <c r="N1370" s="12" t="str">
        <f>VLOOKUP(D1370,Table2[#All],3)</f>
        <v>Beauty</v>
      </c>
      <c r="O1370" s="12" t="str">
        <f>VLOOKUP(D1370,Table2[#All],4,0)</f>
        <v>Haircare</v>
      </c>
      <c r="P1370" s="12" t="str">
        <f>VLOOKUP(D1370,Table2[#All],5,0)</f>
        <v>Cline-Mccarthy</v>
      </c>
      <c r="Q1370" s="12" t="str">
        <f>VLOOKUP(E1370,Table6[#All],2,0)</f>
        <v>Aguirre-Keller</v>
      </c>
      <c r="R1370" s="12" t="str">
        <f>VLOOKUP(E1370,Table6[#All],5,0)</f>
        <v>Online</v>
      </c>
      <c r="S1370" s="12" t="str">
        <f>VLOOKUP(E1370,Table6[#All],3,0)</f>
        <v>South</v>
      </c>
      <c r="T1370" s="12" t="str">
        <f>VLOOKUP(E1370,Table6[#All],4,0)</f>
        <v>Lake Michael</v>
      </c>
    </row>
    <row r="1371" spans="1:20" x14ac:dyDescent="0.3">
      <c r="A1371" s="11" t="s">
        <v>3329</v>
      </c>
      <c r="B1371" s="12">
        <v>45798</v>
      </c>
      <c r="C1371" s="12" t="s">
        <v>34</v>
      </c>
      <c r="D1371" s="12" t="s">
        <v>1676</v>
      </c>
      <c r="E1371" s="12" t="s">
        <v>1907</v>
      </c>
      <c r="F1371" s="12" t="s">
        <v>1954</v>
      </c>
      <c r="G1371" s="17">
        <v>4</v>
      </c>
      <c r="H1371" s="20">
        <v>185.67</v>
      </c>
      <c r="I1371" s="23">
        <v>0.21</v>
      </c>
      <c r="J1371" s="25">
        <v>586.71719999999993</v>
      </c>
      <c r="K1371" s="25" t="str">
        <f>VLOOKUP(C1371,Table5[#All],8,0)</f>
        <v>Bronze</v>
      </c>
      <c r="L1371" s="13" t="str">
        <f>VLOOKUP(C1371,Table5[#All],4,0)</f>
        <v>Male</v>
      </c>
      <c r="M1371" s="12" t="str">
        <f>VLOOKUP(D1371,Table2[#All],2,0)</f>
        <v>Bedroom Table Lamp</v>
      </c>
      <c r="N1371" s="12" t="str">
        <f>VLOOKUP(D1371,Table2[#All],3)</f>
        <v>Home</v>
      </c>
      <c r="O1371" s="12" t="str">
        <f>VLOOKUP(D1371,Table2[#All],4,0)</f>
        <v>Lighting</v>
      </c>
      <c r="P1371" s="12" t="str">
        <f>VLOOKUP(D1371,Table2[#All],5,0)</f>
        <v>Jones LLC</v>
      </c>
      <c r="Q1371" s="12" t="str">
        <f>VLOOKUP(E1371,Table6[#All],2,0)</f>
        <v>Martinez-Mullins</v>
      </c>
      <c r="R1371" s="12" t="str">
        <f>VLOOKUP(E1371,Table6[#All],5,0)</f>
        <v>Online</v>
      </c>
      <c r="S1371" s="12" t="str">
        <f>VLOOKUP(E1371,Table6[#All],3,0)</f>
        <v>South</v>
      </c>
      <c r="T1371" s="12" t="str">
        <f>VLOOKUP(E1371,Table6[#All],4,0)</f>
        <v>Williamsfurt</v>
      </c>
    </row>
    <row r="1372" spans="1:20" x14ac:dyDescent="0.3">
      <c r="A1372" s="11" t="s">
        <v>3330</v>
      </c>
      <c r="B1372" s="12">
        <v>45396</v>
      </c>
      <c r="C1372" s="12" t="s">
        <v>421</v>
      </c>
      <c r="D1372" s="12" t="s">
        <v>1621</v>
      </c>
      <c r="E1372" s="12" t="s">
        <v>1925</v>
      </c>
      <c r="F1372" s="12" t="s">
        <v>1954</v>
      </c>
      <c r="G1372" s="17">
        <v>3</v>
      </c>
      <c r="H1372" s="20">
        <v>928.74</v>
      </c>
      <c r="I1372" s="23">
        <v>0.27</v>
      </c>
      <c r="J1372" s="25">
        <v>2033.9405999999999</v>
      </c>
      <c r="K1372" s="25" t="str">
        <f>VLOOKUP(C1372,Table5[#All],8,0)</f>
        <v>Platinum</v>
      </c>
      <c r="L1372" s="13" t="str">
        <f>VLOOKUP(C1372,Table5[#All],4,0)</f>
        <v>Female</v>
      </c>
      <c r="M1372" s="12" t="str">
        <f>VLOOKUP(D1372,Table2[#All],2,0)</f>
        <v>Women's Denim Jeans</v>
      </c>
      <c r="N1372" s="12" t="str">
        <f>VLOOKUP(D1372,Table2[#All],3)</f>
        <v>Clothing</v>
      </c>
      <c r="O1372" s="12" t="str">
        <f>VLOOKUP(D1372,Table2[#All],4,0)</f>
        <v>Bottoms</v>
      </c>
      <c r="P1372" s="12" t="str">
        <f>VLOOKUP(D1372,Table2[#All],5,0)</f>
        <v>Guerra-Hendrix</v>
      </c>
      <c r="Q1372" s="12" t="str">
        <f>VLOOKUP(E1372,Table6[#All],2,0)</f>
        <v>Gardner, Humphrey and Contreras</v>
      </c>
      <c r="R1372" s="12" t="str">
        <f>VLOOKUP(E1372,Table6[#All],5,0)</f>
        <v>Flagship</v>
      </c>
      <c r="S1372" s="12" t="str">
        <f>VLOOKUP(E1372,Table6[#All],3,0)</f>
        <v>East</v>
      </c>
      <c r="T1372" s="12" t="str">
        <f>VLOOKUP(E1372,Table6[#All],4,0)</f>
        <v>Johnsonville</v>
      </c>
    </row>
    <row r="1373" spans="1:20" x14ac:dyDescent="0.3">
      <c r="A1373" s="11" t="s">
        <v>3331</v>
      </c>
      <c r="B1373" s="12">
        <v>45235</v>
      </c>
      <c r="C1373" s="12" t="s">
        <v>125</v>
      </c>
      <c r="D1373" s="12" t="s">
        <v>1828</v>
      </c>
      <c r="E1373" s="12" t="s">
        <v>1901</v>
      </c>
      <c r="F1373" s="12" t="s">
        <v>1957</v>
      </c>
      <c r="G1373" s="17">
        <v>3</v>
      </c>
      <c r="H1373" s="20">
        <v>923.38</v>
      </c>
      <c r="I1373" s="23">
        <v>7.0000000000000007E-2</v>
      </c>
      <c r="J1373" s="25">
        <v>2576.2302</v>
      </c>
      <c r="K1373" s="25" t="str">
        <f>VLOOKUP(C1373,Table5[#All],8,0)</f>
        <v>Silver</v>
      </c>
      <c r="L1373" s="13" t="str">
        <f>VLOOKUP(C1373,Table5[#All],4,0)</f>
        <v>Female</v>
      </c>
      <c r="M1373" s="12" t="str">
        <f>VLOOKUP(D1373,Table2[#All],2,0)</f>
        <v>Wooden Bookshelf</v>
      </c>
      <c r="N1373" s="12" t="str">
        <f>VLOOKUP(D1373,Table2[#All],3)</f>
        <v>Home</v>
      </c>
      <c r="O1373" s="12" t="str">
        <f>VLOOKUP(D1373,Table2[#All],4,0)</f>
        <v>Furniture</v>
      </c>
      <c r="P1373" s="12" t="str">
        <f>VLOOKUP(D1373,Table2[#All],5,0)</f>
        <v>Collins-Stephenson</v>
      </c>
      <c r="Q1373" s="12" t="str">
        <f>VLOOKUP(E1373,Table6[#All],2,0)</f>
        <v>Gray Ltd</v>
      </c>
      <c r="R1373" s="12" t="str">
        <f>VLOOKUP(E1373,Table6[#All],5,0)</f>
        <v>Outlet</v>
      </c>
      <c r="S1373" s="12" t="str">
        <f>VLOOKUP(E1373,Table6[#All],3,0)</f>
        <v>North</v>
      </c>
      <c r="T1373" s="12" t="str">
        <f>VLOOKUP(E1373,Table6[#All],4,0)</f>
        <v>New Michaelchester</v>
      </c>
    </row>
    <row r="1374" spans="1:20" x14ac:dyDescent="0.3">
      <c r="A1374" s="11" t="s">
        <v>3332</v>
      </c>
      <c r="B1374" s="12">
        <v>45499</v>
      </c>
      <c r="C1374" s="12" t="s">
        <v>1436</v>
      </c>
      <c r="D1374" s="12" t="s">
        <v>1566</v>
      </c>
      <c r="E1374" s="12" t="s">
        <v>1914</v>
      </c>
      <c r="F1374" s="12" t="s">
        <v>1954</v>
      </c>
      <c r="G1374" s="17">
        <v>2</v>
      </c>
      <c r="H1374" s="20">
        <v>409.26</v>
      </c>
      <c r="I1374" s="23">
        <v>0.1</v>
      </c>
      <c r="J1374" s="25">
        <v>736.66800000000001</v>
      </c>
      <c r="K1374" s="25" t="str">
        <f>VLOOKUP(C1374,Table5[#All],8,0)</f>
        <v>Silver</v>
      </c>
      <c r="L1374" s="13" t="str">
        <f>VLOOKUP(C1374,Table5[#All],4,0)</f>
        <v>Female</v>
      </c>
      <c r="M1374" s="12" t="str">
        <f>VLOOKUP(D1374,Table2[#All],2,0)</f>
        <v>Women's Yoga Pants</v>
      </c>
      <c r="N1374" s="12" t="str">
        <f>VLOOKUP(D1374,Table2[#All],3)</f>
        <v>Electronics</v>
      </c>
      <c r="O1374" s="12" t="str">
        <f>VLOOKUP(D1374,Table2[#All],4,0)</f>
        <v>Bottoms</v>
      </c>
      <c r="P1374" s="12" t="str">
        <f>VLOOKUP(D1374,Table2[#All],5,0)</f>
        <v>Gonzales-Davis</v>
      </c>
      <c r="Q1374" s="12" t="str">
        <f>VLOOKUP(E1374,Table6[#All],2,0)</f>
        <v>Moore, Padilla and Butler</v>
      </c>
      <c r="R1374" s="12" t="str">
        <f>VLOOKUP(E1374,Table6[#All],5,0)</f>
        <v>Flagship</v>
      </c>
      <c r="S1374" s="12" t="str">
        <f>VLOOKUP(E1374,Table6[#All],3,0)</f>
        <v>South</v>
      </c>
      <c r="T1374" s="12" t="str">
        <f>VLOOKUP(E1374,Table6[#All],4,0)</f>
        <v>East Johnstad</v>
      </c>
    </row>
    <row r="1375" spans="1:20" x14ac:dyDescent="0.3">
      <c r="A1375" s="11" t="s">
        <v>3333</v>
      </c>
      <c r="B1375" s="12">
        <v>45272</v>
      </c>
      <c r="C1375" s="12" t="s">
        <v>822</v>
      </c>
      <c r="D1375" s="12" t="s">
        <v>1638</v>
      </c>
      <c r="E1375" s="12" t="s">
        <v>1907</v>
      </c>
      <c r="F1375" s="12" t="s">
        <v>1952</v>
      </c>
      <c r="G1375" s="17">
        <v>2</v>
      </c>
      <c r="H1375" s="20">
        <v>608.46</v>
      </c>
      <c r="I1375" s="23">
        <v>0.16</v>
      </c>
      <c r="J1375" s="25">
        <v>1022.2128</v>
      </c>
      <c r="K1375" s="25" t="str">
        <f>VLOOKUP(C1375,Table5[#All],8,0)</f>
        <v>Silver</v>
      </c>
      <c r="L1375" s="13" t="str">
        <f>VLOOKUP(C1375,Table5[#All],4,0)</f>
        <v>Male</v>
      </c>
      <c r="M1375" s="12" t="str">
        <f>VLOOKUP(D1375,Table2[#All],2,0)</f>
        <v>Men's Formal Shirt</v>
      </c>
      <c r="N1375" s="12" t="str">
        <f>VLOOKUP(D1375,Table2[#All],3)</f>
        <v>Clothing</v>
      </c>
      <c r="O1375" s="12" t="str">
        <f>VLOOKUP(D1375,Table2[#All],4,0)</f>
        <v>Tops</v>
      </c>
      <c r="P1375" s="12" t="str">
        <f>VLOOKUP(D1375,Table2[#All],5,0)</f>
        <v>Moon, Mora and Santos</v>
      </c>
      <c r="Q1375" s="12" t="str">
        <f>VLOOKUP(E1375,Table6[#All],2,0)</f>
        <v>Martinez-Mullins</v>
      </c>
      <c r="R1375" s="12" t="str">
        <f>VLOOKUP(E1375,Table6[#All],5,0)</f>
        <v>Online</v>
      </c>
      <c r="S1375" s="12" t="str">
        <f>VLOOKUP(E1375,Table6[#All],3,0)</f>
        <v>South</v>
      </c>
      <c r="T1375" s="12" t="str">
        <f>VLOOKUP(E1375,Table6[#All],4,0)</f>
        <v>Williamsfurt</v>
      </c>
    </row>
    <row r="1376" spans="1:20" x14ac:dyDescent="0.3">
      <c r="A1376" s="11" t="s">
        <v>3334</v>
      </c>
      <c r="B1376" s="12">
        <v>45785</v>
      </c>
      <c r="C1376" s="12" t="s">
        <v>697</v>
      </c>
      <c r="D1376" s="12" t="s">
        <v>1699</v>
      </c>
      <c r="E1376" s="12" t="s">
        <v>1941</v>
      </c>
      <c r="F1376" s="12" t="s">
        <v>1952</v>
      </c>
      <c r="G1376" s="17">
        <v>4</v>
      </c>
      <c r="H1376" s="20">
        <v>150.47999999999999</v>
      </c>
      <c r="I1376" s="23">
        <v>0.09</v>
      </c>
      <c r="J1376" s="25">
        <v>547.74720000000002</v>
      </c>
      <c r="K1376" s="25" t="str">
        <f>VLOOKUP(C1376,Table5[#All],8,0)</f>
        <v>Platinum</v>
      </c>
      <c r="L1376" s="13" t="str">
        <f>VLOOKUP(C1376,Table5[#All],4,0)</f>
        <v>Female</v>
      </c>
      <c r="M1376" s="12" t="str">
        <f>VLOOKUP(D1376,Table2[#All],2,0)</f>
        <v>Smart Home WiFi Camera</v>
      </c>
      <c r="N1376" s="12" t="str">
        <f>VLOOKUP(D1376,Table2[#All],3)</f>
        <v>Electronics</v>
      </c>
      <c r="O1376" s="12" t="str">
        <f>VLOOKUP(D1376,Table2[#All],4,0)</f>
        <v>Accessories</v>
      </c>
      <c r="P1376" s="12" t="str">
        <f>VLOOKUP(D1376,Table2[#All],5,0)</f>
        <v>Holmes LLC</v>
      </c>
      <c r="Q1376" s="12" t="str">
        <f>VLOOKUP(E1376,Table6[#All],2,0)</f>
        <v>Mann-Austin</v>
      </c>
      <c r="R1376" s="12" t="str">
        <f>VLOOKUP(E1376,Table6[#All],5,0)</f>
        <v>Online</v>
      </c>
      <c r="S1376" s="12" t="str">
        <f>VLOOKUP(E1376,Table6[#All],3,0)</f>
        <v>East</v>
      </c>
      <c r="T1376" s="12" t="str">
        <f>VLOOKUP(E1376,Table6[#All],4,0)</f>
        <v>Vasquezborough</v>
      </c>
    </row>
    <row r="1377" spans="1:20" x14ac:dyDescent="0.3">
      <c r="A1377" s="11" t="s">
        <v>3335</v>
      </c>
      <c r="B1377" s="12">
        <v>45534</v>
      </c>
      <c r="C1377" s="12" t="s">
        <v>795</v>
      </c>
      <c r="D1377" s="12" t="s">
        <v>1779</v>
      </c>
      <c r="E1377" s="12" t="s">
        <v>1927</v>
      </c>
      <c r="F1377" s="12" t="s">
        <v>1952</v>
      </c>
      <c r="G1377" s="17">
        <v>4</v>
      </c>
      <c r="H1377" s="20">
        <v>207.41</v>
      </c>
      <c r="I1377" s="23">
        <v>0.02</v>
      </c>
      <c r="J1377" s="25">
        <v>813.04719999999998</v>
      </c>
      <c r="K1377" s="25" t="str">
        <f>VLOOKUP(C1377,Table5[#All],8,0)</f>
        <v>Platinum</v>
      </c>
      <c r="L1377" s="13" t="str">
        <f>VLOOKUP(C1377,Table5[#All],4,0)</f>
        <v>Female</v>
      </c>
      <c r="M1377" s="12" t="str">
        <f>VLOOKUP(D1377,Table2[#All],2,0)</f>
        <v>Wooden Nightstand</v>
      </c>
      <c r="N1377" s="12" t="str">
        <f>VLOOKUP(D1377,Table2[#All],3)</f>
        <v>Home</v>
      </c>
      <c r="O1377" s="12" t="str">
        <f>VLOOKUP(D1377,Table2[#All],4,0)</f>
        <v>Furniture</v>
      </c>
      <c r="P1377" s="12" t="str">
        <f>VLOOKUP(D1377,Table2[#All],5,0)</f>
        <v>Wolfe, Ross and Hester</v>
      </c>
      <c r="Q1377" s="12" t="str">
        <f>VLOOKUP(E1377,Table6[#All],2,0)</f>
        <v>Mcdonald Inc</v>
      </c>
      <c r="R1377" s="12" t="str">
        <f>VLOOKUP(E1377,Table6[#All],5,0)</f>
        <v>Outlet</v>
      </c>
      <c r="S1377" s="12" t="str">
        <f>VLOOKUP(E1377,Table6[#All],3,0)</f>
        <v>South</v>
      </c>
      <c r="T1377" s="12" t="str">
        <f>VLOOKUP(E1377,Table6[#All],4,0)</f>
        <v>Christopherland</v>
      </c>
    </row>
    <row r="1378" spans="1:20" x14ac:dyDescent="0.3">
      <c r="A1378" s="11" t="s">
        <v>3336</v>
      </c>
      <c r="B1378" s="12">
        <v>45803</v>
      </c>
      <c r="C1378" s="12" t="s">
        <v>577</v>
      </c>
      <c r="D1378" s="12" t="s">
        <v>1597</v>
      </c>
      <c r="E1378" s="12" t="s">
        <v>1904</v>
      </c>
      <c r="F1378" s="12" t="s">
        <v>1954</v>
      </c>
      <c r="G1378" s="17">
        <v>1</v>
      </c>
      <c r="H1378" s="20">
        <v>56.59</v>
      </c>
      <c r="I1378" s="23">
        <v>0.15</v>
      </c>
      <c r="J1378" s="25">
        <v>48.101500000000001</v>
      </c>
      <c r="K1378" s="25" t="str">
        <f>VLOOKUP(C1378,Table5[#All],8,0)</f>
        <v>Bronze</v>
      </c>
      <c r="L1378" s="13" t="str">
        <f>VLOOKUP(C1378,Table5[#All],4,0)</f>
        <v>Female</v>
      </c>
      <c r="M1378" s="12" t="str">
        <f>VLOOKUP(D1378,Table2[#All],2,0)</f>
        <v>HD Smart TV Stick</v>
      </c>
      <c r="N1378" s="12" t="str">
        <f>VLOOKUP(D1378,Table2[#All],3)</f>
        <v>Electronics</v>
      </c>
      <c r="O1378" s="12" t="str">
        <f>VLOOKUP(D1378,Table2[#All],4,0)</f>
        <v>Accessories</v>
      </c>
      <c r="P1378" s="12" t="str">
        <f>VLOOKUP(D1378,Table2[#All],5,0)</f>
        <v>Gibson, Hobbs and Weaver</v>
      </c>
      <c r="Q1378" s="12" t="str">
        <f>VLOOKUP(E1378,Table6[#All],2,0)</f>
        <v>Benson-Elliott</v>
      </c>
      <c r="R1378" s="12" t="str">
        <f>VLOOKUP(E1378,Table6[#All],5,0)</f>
        <v>Online</v>
      </c>
      <c r="S1378" s="12" t="str">
        <f>VLOOKUP(E1378,Table6[#All],3,0)</f>
        <v>East</v>
      </c>
      <c r="T1378" s="12" t="str">
        <f>VLOOKUP(E1378,Table6[#All],4,0)</f>
        <v>Port Josephberg</v>
      </c>
    </row>
    <row r="1379" spans="1:20" x14ac:dyDescent="0.3">
      <c r="A1379" s="11" t="s">
        <v>3337</v>
      </c>
      <c r="B1379" s="12">
        <v>45667</v>
      </c>
      <c r="C1379" s="12" t="s">
        <v>1271</v>
      </c>
      <c r="D1379" s="12" t="s">
        <v>1689</v>
      </c>
      <c r="E1379" s="12" t="s">
        <v>1897</v>
      </c>
      <c r="F1379" s="12" t="s">
        <v>1952</v>
      </c>
      <c r="G1379" s="17">
        <v>4</v>
      </c>
      <c r="H1379" s="20">
        <v>995.4</v>
      </c>
      <c r="I1379" s="23">
        <v>0.27</v>
      </c>
      <c r="J1379" s="25">
        <v>2906.5680000000002</v>
      </c>
      <c r="K1379" s="25" t="str">
        <f>VLOOKUP(C1379,Table5[#All],8,0)</f>
        <v>Gold</v>
      </c>
      <c r="L1379" s="13" t="str">
        <f>VLOOKUP(C1379,Table5[#All],4,0)</f>
        <v>Female</v>
      </c>
      <c r="M1379" s="12" t="str">
        <f>VLOOKUP(D1379,Table2[#All],2,0)</f>
        <v>Portable Power Bank</v>
      </c>
      <c r="N1379" s="12" t="str">
        <f>VLOOKUP(D1379,Table2[#All],3)</f>
        <v>Electronics</v>
      </c>
      <c r="O1379" s="12" t="str">
        <f>VLOOKUP(D1379,Table2[#All],4,0)</f>
        <v>Mobile</v>
      </c>
      <c r="P1379" s="12" t="str">
        <f>VLOOKUP(D1379,Table2[#All],5,0)</f>
        <v>Cummings and Sons</v>
      </c>
      <c r="Q1379" s="12" t="str">
        <f>VLOOKUP(E1379,Table6[#All],2,0)</f>
        <v>Alexander Group</v>
      </c>
      <c r="R1379" s="12" t="str">
        <f>VLOOKUP(E1379,Table6[#All],5,0)</f>
        <v>Online</v>
      </c>
      <c r="S1379" s="12" t="str">
        <f>VLOOKUP(E1379,Table6[#All],3,0)</f>
        <v>South</v>
      </c>
      <c r="T1379" s="12" t="str">
        <f>VLOOKUP(E1379,Table6[#All],4,0)</f>
        <v>Port Sharon</v>
      </c>
    </row>
    <row r="1380" spans="1:20" x14ac:dyDescent="0.3">
      <c r="A1380" s="11" t="s">
        <v>3338</v>
      </c>
      <c r="B1380" s="12">
        <v>45656</v>
      </c>
      <c r="C1380" s="12" t="s">
        <v>242</v>
      </c>
      <c r="D1380" s="12" t="s">
        <v>1714</v>
      </c>
      <c r="E1380" s="12" t="s">
        <v>1922</v>
      </c>
      <c r="F1380" s="12" t="s">
        <v>1952</v>
      </c>
      <c r="G1380" s="17">
        <v>2</v>
      </c>
      <c r="H1380" s="20">
        <v>591.33000000000004</v>
      </c>
      <c r="I1380" s="23">
        <v>0.24</v>
      </c>
      <c r="J1380" s="25">
        <v>898.8216000000001</v>
      </c>
      <c r="K1380" s="25" t="str">
        <f>VLOOKUP(C1380,Table5[#All],8,0)</f>
        <v>Gold</v>
      </c>
      <c r="L1380" s="13" t="str">
        <f>VLOOKUP(C1380,Table5[#All],4,0)</f>
        <v>Male</v>
      </c>
      <c r="M1380" s="12" t="str">
        <f>VLOOKUP(D1380,Table2[#All],2,0)</f>
        <v>Makeup Brush Set</v>
      </c>
      <c r="N1380" s="12" t="str">
        <f>VLOOKUP(D1380,Table2[#All],3)</f>
        <v>Beauty</v>
      </c>
      <c r="O1380" s="12" t="str">
        <f>VLOOKUP(D1380,Table2[#All],4,0)</f>
        <v>Makeup</v>
      </c>
      <c r="P1380" s="12" t="str">
        <f>VLOOKUP(D1380,Table2[#All],5,0)</f>
        <v>Cook Inc</v>
      </c>
      <c r="Q1380" s="12" t="str">
        <f>VLOOKUP(E1380,Table6[#All],2,0)</f>
        <v>Thomas, Bridges and Harris</v>
      </c>
      <c r="R1380" s="12" t="str">
        <f>VLOOKUP(E1380,Table6[#All],5,0)</f>
        <v>Online</v>
      </c>
      <c r="S1380" s="12" t="str">
        <f>VLOOKUP(E1380,Table6[#All],3,0)</f>
        <v>North</v>
      </c>
      <c r="T1380" s="12" t="str">
        <f>VLOOKUP(E1380,Table6[#All],4,0)</f>
        <v>Sabrinatown</v>
      </c>
    </row>
    <row r="1381" spans="1:20" x14ac:dyDescent="0.3">
      <c r="A1381" s="11" t="s">
        <v>3339</v>
      </c>
      <c r="B1381" s="12">
        <v>45869</v>
      </c>
      <c r="C1381" s="12" t="s">
        <v>1192</v>
      </c>
      <c r="D1381" s="12" t="s">
        <v>1718</v>
      </c>
      <c r="E1381" s="12" t="s">
        <v>1935</v>
      </c>
      <c r="F1381" s="12" t="s">
        <v>1952</v>
      </c>
      <c r="G1381" s="17">
        <v>2</v>
      </c>
      <c r="H1381" s="20">
        <v>204.89</v>
      </c>
      <c r="I1381" s="23">
        <v>0.24</v>
      </c>
      <c r="J1381" s="25">
        <v>311.43279999999999</v>
      </c>
      <c r="K1381" s="25" t="str">
        <f>VLOOKUP(C1381,Table5[#All],8,0)</f>
        <v>Bronze</v>
      </c>
      <c r="L1381" s="13" t="str">
        <f>VLOOKUP(C1381,Table5[#All],4,0)</f>
        <v>Female</v>
      </c>
      <c r="M1381" s="12" t="str">
        <f>VLOOKUP(D1381,Table2[#All],2,0)</f>
        <v>Car Dashboard Phone Holder</v>
      </c>
      <c r="N1381" s="12" t="str">
        <f>VLOOKUP(D1381,Table2[#All],3)</f>
        <v>Electronics</v>
      </c>
      <c r="O1381" s="12" t="str">
        <f>VLOOKUP(D1381,Table2[#All],4,0)</f>
        <v>Accessories</v>
      </c>
      <c r="P1381" s="12" t="str">
        <f>VLOOKUP(D1381,Table2[#All],5,0)</f>
        <v>Byrd, Stewart and Valdez</v>
      </c>
      <c r="Q1381" s="12" t="str">
        <f>VLOOKUP(E1381,Table6[#All],2,0)</f>
        <v>Holloway Ltd</v>
      </c>
      <c r="R1381" s="12" t="str">
        <f>VLOOKUP(E1381,Table6[#All],5,0)</f>
        <v>Flagship</v>
      </c>
      <c r="S1381" s="12" t="str">
        <f>VLOOKUP(E1381,Table6[#All],3,0)</f>
        <v>North</v>
      </c>
      <c r="T1381" s="12" t="str">
        <f>VLOOKUP(E1381,Table6[#All],4,0)</f>
        <v>Bensonhaven</v>
      </c>
    </row>
    <row r="1382" spans="1:20" x14ac:dyDescent="0.3">
      <c r="A1382" s="11" t="s">
        <v>3340</v>
      </c>
      <c r="B1382" s="12">
        <v>45549</v>
      </c>
      <c r="C1382" s="12" t="s">
        <v>329</v>
      </c>
      <c r="D1382" s="12" t="s">
        <v>1770</v>
      </c>
      <c r="E1382" s="12" t="s">
        <v>1927</v>
      </c>
      <c r="F1382" s="12" t="s">
        <v>1957</v>
      </c>
      <c r="G1382" s="17">
        <v>2</v>
      </c>
      <c r="H1382" s="20">
        <v>546.41</v>
      </c>
      <c r="I1382" s="23">
        <v>0.08</v>
      </c>
      <c r="J1382" s="25">
        <v>1005.3944</v>
      </c>
      <c r="K1382" s="25" t="str">
        <f>VLOOKUP(C1382,Table5[#All],8,0)</f>
        <v>Platinum</v>
      </c>
      <c r="L1382" s="13" t="str">
        <f>VLOOKUP(C1382,Table5[#All],4,0)</f>
        <v>Female</v>
      </c>
      <c r="M1382" s="12" t="str">
        <f>VLOOKUP(D1382,Table2[#All],2,0)</f>
        <v>Adjustable Dumbbells 20kg</v>
      </c>
      <c r="N1382" s="12" t="str">
        <f>VLOOKUP(D1382,Table2[#All],3)</f>
        <v>Sports</v>
      </c>
      <c r="O1382" s="12" t="str">
        <f>VLOOKUP(D1382,Table2[#All],4,0)</f>
        <v>Fitness</v>
      </c>
      <c r="P1382" s="12" t="str">
        <f>VLOOKUP(D1382,Table2[#All],5,0)</f>
        <v>Montgomery, Benton and Miller</v>
      </c>
      <c r="Q1382" s="12" t="str">
        <f>VLOOKUP(E1382,Table6[#All],2,0)</f>
        <v>Mcdonald Inc</v>
      </c>
      <c r="R1382" s="12" t="str">
        <f>VLOOKUP(E1382,Table6[#All],5,0)</f>
        <v>Outlet</v>
      </c>
      <c r="S1382" s="12" t="str">
        <f>VLOOKUP(E1382,Table6[#All],3,0)</f>
        <v>South</v>
      </c>
      <c r="T1382" s="12" t="str">
        <f>VLOOKUP(E1382,Table6[#All],4,0)</f>
        <v>Christopherland</v>
      </c>
    </row>
    <row r="1383" spans="1:20" x14ac:dyDescent="0.3">
      <c r="A1383" s="11" t="s">
        <v>3341</v>
      </c>
      <c r="B1383" s="12">
        <v>45409</v>
      </c>
      <c r="C1383" s="12" t="s">
        <v>215</v>
      </c>
      <c r="D1383" s="12" t="s">
        <v>1621</v>
      </c>
      <c r="E1383" s="12" t="s">
        <v>1922</v>
      </c>
      <c r="F1383" s="12" t="s">
        <v>1952</v>
      </c>
      <c r="G1383" s="17">
        <v>4</v>
      </c>
      <c r="H1383" s="20">
        <v>455.49</v>
      </c>
      <c r="I1383" s="23">
        <v>0.17</v>
      </c>
      <c r="J1383" s="25">
        <v>1512.2267999999999</v>
      </c>
      <c r="K1383" s="25" t="str">
        <f>VLOOKUP(C1383,Table5[#All],8,0)</f>
        <v>Gold</v>
      </c>
      <c r="L1383" s="13" t="str">
        <f>VLOOKUP(C1383,Table5[#All],4,0)</f>
        <v>Female</v>
      </c>
      <c r="M1383" s="12" t="str">
        <f>VLOOKUP(D1383,Table2[#All],2,0)</f>
        <v>Women's Denim Jeans</v>
      </c>
      <c r="N1383" s="12" t="str">
        <f>VLOOKUP(D1383,Table2[#All],3)</f>
        <v>Clothing</v>
      </c>
      <c r="O1383" s="12" t="str">
        <f>VLOOKUP(D1383,Table2[#All],4,0)</f>
        <v>Bottoms</v>
      </c>
      <c r="P1383" s="12" t="str">
        <f>VLOOKUP(D1383,Table2[#All],5,0)</f>
        <v>Guerra-Hendrix</v>
      </c>
      <c r="Q1383" s="12" t="str">
        <f>VLOOKUP(E1383,Table6[#All],2,0)</f>
        <v>Thomas, Bridges and Harris</v>
      </c>
      <c r="R1383" s="12" t="str">
        <f>VLOOKUP(E1383,Table6[#All],5,0)</f>
        <v>Online</v>
      </c>
      <c r="S1383" s="12" t="str">
        <f>VLOOKUP(E1383,Table6[#All],3,0)</f>
        <v>North</v>
      </c>
      <c r="T1383" s="12" t="str">
        <f>VLOOKUP(E1383,Table6[#All],4,0)</f>
        <v>Sabrinatown</v>
      </c>
    </row>
    <row r="1384" spans="1:20" x14ac:dyDescent="0.3">
      <c r="A1384" s="11" t="s">
        <v>3342</v>
      </c>
      <c r="B1384" s="12">
        <v>45374</v>
      </c>
      <c r="C1384" s="12" t="s">
        <v>1321</v>
      </c>
      <c r="D1384" s="12" t="s">
        <v>1593</v>
      </c>
      <c r="E1384" s="12" t="s">
        <v>1932</v>
      </c>
      <c r="F1384" s="12" t="s">
        <v>1952</v>
      </c>
      <c r="G1384" s="17">
        <v>2</v>
      </c>
      <c r="H1384" s="20">
        <v>700.27</v>
      </c>
      <c r="I1384" s="23">
        <v>0.16</v>
      </c>
      <c r="J1384" s="25">
        <v>1176.4536000000001</v>
      </c>
      <c r="K1384" s="25" t="str">
        <f>VLOOKUP(C1384,Table5[#All],8,0)</f>
        <v>Platinum</v>
      </c>
      <c r="L1384" s="13" t="str">
        <f>VLOOKUP(C1384,Table5[#All],4,0)</f>
        <v>Female</v>
      </c>
      <c r="M1384" s="12" t="str">
        <f>VLOOKUP(D1384,Table2[#All],2,0)</f>
        <v>Ceramic Kitchen Bowl Set</v>
      </c>
      <c r="N1384" s="12" t="str">
        <f>VLOOKUP(D1384,Table2[#All],3)</f>
        <v>Home</v>
      </c>
      <c r="O1384" s="12" t="str">
        <f>VLOOKUP(D1384,Table2[#All],4,0)</f>
        <v>Kitchen</v>
      </c>
      <c r="P1384" s="12" t="str">
        <f>VLOOKUP(D1384,Table2[#All],5,0)</f>
        <v>Hamilton Group</v>
      </c>
      <c r="Q1384" s="12" t="str">
        <f>VLOOKUP(E1384,Table6[#All],2,0)</f>
        <v>Frederick-Wright</v>
      </c>
      <c r="R1384" s="12" t="str">
        <f>VLOOKUP(E1384,Table6[#All],5,0)</f>
        <v>Flagship</v>
      </c>
      <c r="S1384" s="12" t="str">
        <f>VLOOKUP(E1384,Table6[#All],3,0)</f>
        <v>West</v>
      </c>
      <c r="T1384" s="12" t="str">
        <f>VLOOKUP(E1384,Table6[#All],4,0)</f>
        <v>New Jimmymouth</v>
      </c>
    </row>
    <row r="1385" spans="1:20" x14ac:dyDescent="0.3">
      <c r="A1385" s="11" t="s">
        <v>3343</v>
      </c>
      <c r="B1385" s="12">
        <v>45282</v>
      </c>
      <c r="C1385" s="12" t="s">
        <v>1093</v>
      </c>
      <c r="D1385" s="12" t="s">
        <v>1822</v>
      </c>
      <c r="E1385" s="12" t="s">
        <v>1935</v>
      </c>
      <c r="F1385" s="12" t="s">
        <v>1952</v>
      </c>
      <c r="G1385" s="17">
        <v>2</v>
      </c>
      <c r="H1385" s="20">
        <v>160.21</v>
      </c>
      <c r="I1385" s="23">
        <v>0.09</v>
      </c>
      <c r="J1385" s="25">
        <v>291.5822</v>
      </c>
      <c r="K1385" s="25" t="str">
        <f>VLOOKUP(C1385,Table5[#All],8,0)</f>
        <v>Bronze</v>
      </c>
      <c r="L1385" s="13" t="str">
        <f>VLOOKUP(C1385,Table5[#All],4,0)</f>
        <v>Male</v>
      </c>
      <c r="M1385" s="12" t="str">
        <f>VLOOKUP(D1385,Table2[#All],2,0)</f>
        <v>Fitness Resistance Bands</v>
      </c>
      <c r="N1385" s="12" t="str">
        <f>VLOOKUP(D1385,Table2[#All],3)</f>
        <v>Sports</v>
      </c>
      <c r="O1385" s="12" t="str">
        <f>VLOOKUP(D1385,Table2[#All],4,0)</f>
        <v>Fitness</v>
      </c>
      <c r="P1385" s="12" t="str">
        <f>VLOOKUP(D1385,Table2[#All],5,0)</f>
        <v>Reese-Watson</v>
      </c>
      <c r="Q1385" s="12" t="str">
        <f>VLOOKUP(E1385,Table6[#All],2,0)</f>
        <v>Holloway Ltd</v>
      </c>
      <c r="R1385" s="12" t="str">
        <f>VLOOKUP(E1385,Table6[#All],5,0)</f>
        <v>Flagship</v>
      </c>
      <c r="S1385" s="12" t="str">
        <f>VLOOKUP(E1385,Table6[#All],3,0)</f>
        <v>North</v>
      </c>
      <c r="T1385" s="12" t="str">
        <f>VLOOKUP(E1385,Table6[#All],4,0)</f>
        <v>Bensonhaven</v>
      </c>
    </row>
    <row r="1386" spans="1:20" x14ac:dyDescent="0.3">
      <c r="A1386" s="11" t="s">
        <v>3344</v>
      </c>
      <c r="B1386" s="12">
        <v>45742</v>
      </c>
      <c r="C1386" s="12" t="s">
        <v>131</v>
      </c>
      <c r="D1386" s="12" t="s">
        <v>1714</v>
      </c>
      <c r="E1386" s="12" t="s">
        <v>1920</v>
      </c>
      <c r="F1386" s="12" t="s">
        <v>1957</v>
      </c>
      <c r="G1386" s="17">
        <v>1</v>
      </c>
      <c r="H1386" s="20">
        <v>713.63</v>
      </c>
      <c r="I1386" s="23">
        <v>0.28000000000000003</v>
      </c>
      <c r="J1386" s="25">
        <v>513.81359999999995</v>
      </c>
      <c r="K1386" s="25" t="str">
        <f>VLOOKUP(C1386,Table5[#All],8,0)</f>
        <v>Silver</v>
      </c>
      <c r="L1386" s="13" t="str">
        <f>VLOOKUP(C1386,Table5[#All],4,0)</f>
        <v>Male</v>
      </c>
      <c r="M1386" s="12" t="str">
        <f>VLOOKUP(D1386,Table2[#All],2,0)</f>
        <v>Makeup Brush Set</v>
      </c>
      <c r="N1386" s="12" t="str">
        <f>VLOOKUP(D1386,Table2[#All],3)</f>
        <v>Beauty</v>
      </c>
      <c r="O1386" s="12" t="str">
        <f>VLOOKUP(D1386,Table2[#All],4,0)</f>
        <v>Makeup</v>
      </c>
      <c r="P1386" s="12" t="str">
        <f>VLOOKUP(D1386,Table2[#All],5,0)</f>
        <v>Cook Inc</v>
      </c>
      <c r="Q1386" s="12" t="str">
        <f>VLOOKUP(E1386,Table6[#All],2,0)</f>
        <v>Aguirre-Keller</v>
      </c>
      <c r="R1386" s="12" t="str">
        <f>VLOOKUP(E1386,Table6[#All],5,0)</f>
        <v>Online</v>
      </c>
      <c r="S1386" s="12" t="str">
        <f>VLOOKUP(E1386,Table6[#All],3,0)</f>
        <v>South</v>
      </c>
      <c r="T1386" s="12" t="str">
        <f>VLOOKUP(E1386,Table6[#All],4,0)</f>
        <v>Lake Michael</v>
      </c>
    </row>
    <row r="1387" spans="1:20" x14ac:dyDescent="0.3">
      <c r="A1387" s="11" t="s">
        <v>3345</v>
      </c>
      <c r="B1387" s="12">
        <v>45447</v>
      </c>
      <c r="C1387" s="12" t="s">
        <v>742</v>
      </c>
      <c r="D1387" s="12" t="s">
        <v>1855</v>
      </c>
      <c r="E1387" s="12" t="s">
        <v>1907</v>
      </c>
      <c r="F1387" s="12" t="s">
        <v>1957</v>
      </c>
      <c r="G1387" s="17">
        <v>2</v>
      </c>
      <c r="H1387" s="20">
        <v>224.69</v>
      </c>
      <c r="I1387" s="23">
        <v>0.2</v>
      </c>
      <c r="J1387" s="25">
        <v>359.50400000000002</v>
      </c>
      <c r="K1387" s="25" t="str">
        <f>VLOOKUP(C1387,Table5[#All],8,0)</f>
        <v>Gold</v>
      </c>
      <c r="L1387" s="13" t="str">
        <f>VLOOKUP(C1387,Table5[#All],4,0)</f>
        <v>Female</v>
      </c>
      <c r="M1387" s="12" t="str">
        <f>VLOOKUP(D1387,Table2[#All],2,0)</f>
        <v>USB-C Laptop Charger</v>
      </c>
      <c r="N1387" s="12" t="str">
        <f>VLOOKUP(D1387,Table2[#All],3)</f>
        <v>Electronics</v>
      </c>
      <c r="O1387" s="12" t="str">
        <f>VLOOKUP(D1387,Table2[#All],4,0)</f>
        <v>Computer</v>
      </c>
      <c r="P1387" s="12" t="str">
        <f>VLOOKUP(D1387,Table2[#All],5,0)</f>
        <v>Martin LLC</v>
      </c>
      <c r="Q1387" s="12" t="str">
        <f>VLOOKUP(E1387,Table6[#All],2,0)</f>
        <v>Martinez-Mullins</v>
      </c>
      <c r="R1387" s="12" t="str">
        <f>VLOOKUP(E1387,Table6[#All],5,0)</f>
        <v>Online</v>
      </c>
      <c r="S1387" s="12" t="str">
        <f>VLOOKUP(E1387,Table6[#All],3,0)</f>
        <v>South</v>
      </c>
      <c r="T1387" s="12" t="str">
        <f>VLOOKUP(E1387,Table6[#All],4,0)</f>
        <v>Williamsfurt</v>
      </c>
    </row>
    <row r="1388" spans="1:20" x14ac:dyDescent="0.3">
      <c r="A1388" s="11" t="s">
        <v>3346</v>
      </c>
      <c r="B1388" s="12">
        <v>45733</v>
      </c>
      <c r="C1388" s="12" t="s">
        <v>1411</v>
      </c>
      <c r="D1388" s="12" t="s">
        <v>1628</v>
      </c>
      <c r="E1388" s="12" t="s">
        <v>1927</v>
      </c>
      <c r="F1388" s="12" t="s">
        <v>1952</v>
      </c>
      <c r="G1388" s="17">
        <v>2</v>
      </c>
      <c r="H1388" s="20">
        <v>740.57</v>
      </c>
      <c r="I1388" s="23">
        <v>0.06</v>
      </c>
      <c r="J1388" s="25">
        <v>1392.2716</v>
      </c>
      <c r="K1388" s="25" t="str">
        <f>VLOOKUP(C1388,Table5[#All],8,0)</f>
        <v>Platinum</v>
      </c>
      <c r="L1388" s="13" t="str">
        <f>VLOOKUP(C1388,Table5[#All],4,0)</f>
        <v>Female</v>
      </c>
      <c r="M1388" s="12" t="str">
        <f>VLOOKUP(D1388,Table2[#All],2,0)</f>
        <v>Outdoor Sports Water Bottle</v>
      </c>
      <c r="N1388" s="12" t="str">
        <f>VLOOKUP(D1388,Table2[#All],3)</f>
        <v>Sports</v>
      </c>
      <c r="O1388" s="12" t="str">
        <f>VLOOKUP(D1388,Table2[#All],4,0)</f>
        <v>Accessories</v>
      </c>
      <c r="P1388" s="12" t="str">
        <f>VLOOKUP(D1388,Table2[#All],5,0)</f>
        <v>Soto-Ellis</v>
      </c>
      <c r="Q1388" s="12" t="str">
        <f>VLOOKUP(E1388,Table6[#All],2,0)</f>
        <v>Mcdonald Inc</v>
      </c>
      <c r="R1388" s="12" t="str">
        <f>VLOOKUP(E1388,Table6[#All],5,0)</f>
        <v>Outlet</v>
      </c>
      <c r="S1388" s="12" t="str">
        <f>VLOOKUP(E1388,Table6[#All],3,0)</f>
        <v>South</v>
      </c>
      <c r="T1388" s="12" t="str">
        <f>VLOOKUP(E1388,Table6[#All],4,0)</f>
        <v>Christopherland</v>
      </c>
    </row>
    <row r="1389" spans="1:20" x14ac:dyDescent="0.3">
      <c r="A1389" s="11" t="s">
        <v>3347</v>
      </c>
      <c r="B1389" s="12">
        <v>45373</v>
      </c>
      <c r="C1389" s="12" t="s">
        <v>487</v>
      </c>
      <c r="D1389" s="12" t="s">
        <v>1597</v>
      </c>
      <c r="E1389" s="12" t="s">
        <v>1894</v>
      </c>
      <c r="F1389" s="12" t="s">
        <v>1954</v>
      </c>
      <c r="G1389" s="17">
        <v>3</v>
      </c>
      <c r="H1389" s="20">
        <v>250.14</v>
      </c>
      <c r="I1389" s="23">
        <v>0.23</v>
      </c>
      <c r="J1389" s="25">
        <v>577.82339999999999</v>
      </c>
      <c r="K1389" s="25" t="str">
        <f>VLOOKUP(C1389,Table5[#All],8,0)</f>
        <v>Bronze</v>
      </c>
      <c r="L1389" s="13" t="str">
        <f>VLOOKUP(C1389,Table5[#All],4,0)</f>
        <v>Male</v>
      </c>
      <c r="M1389" s="12" t="str">
        <f>VLOOKUP(D1389,Table2[#All],2,0)</f>
        <v>HD Smart TV Stick</v>
      </c>
      <c r="N1389" s="12" t="str">
        <f>VLOOKUP(D1389,Table2[#All],3)</f>
        <v>Electronics</v>
      </c>
      <c r="O1389" s="12" t="str">
        <f>VLOOKUP(D1389,Table2[#All],4,0)</f>
        <v>Accessories</v>
      </c>
      <c r="P1389" s="12" t="str">
        <f>VLOOKUP(D1389,Table2[#All],5,0)</f>
        <v>Gibson, Hobbs and Weaver</v>
      </c>
      <c r="Q1389" s="12" t="str">
        <f>VLOOKUP(E1389,Table6[#All],2,0)</f>
        <v>Johnson-Wright</v>
      </c>
      <c r="R1389" s="12" t="str">
        <f>VLOOKUP(E1389,Table6[#All],5,0)</f>
        <v>Outlet</v>
      </c>
      <c r="S1389" s="12" t="str">
        <f>VLOOKUP(E1389,Table6[#All],3,0)</f>
        <v>North</v>
      </c>
      <c r="T1389" s="12" t="str">
        <f>VLOOKUP(E1389,Table6[#All],4,0)</f>
        <v>Hoodberg</v>
      </c>
    </row>
    <row r="1390" spans="1:20" x14ac:dyDescent="0.3">
      <c r="A1390" s="11" t="s">
        <v>3348</v>
      </c>
      <c r="B1390" s="12">
        <v>45655</v>
      </c>
      <c r="C1390" s="12" t="s">
        <v>92</v>
      </c>
      <c r="D1390" s="12" t="s">
        <v>1870</v>
      </c>
      <c r="E1390" s="12" t="s">
        <v>1941</v>
      </c>
      <c r="F1390" s="12" t="s">
        <v>1952</v>
      </c>
      <c r="G1390" s="17">
        <v>3</v>
      </c>
      <c r="H1390" s="20">
        <v>34.97</v>
      </c>
      <c r="I1390" s="23">
        <v>0.01</v>
      </c>
      <c r="J1390" s="25">
        <v>103.8609</v>
      </c>
      <c r="K1390" s="25" t="str">
        <f>VLOOKUP(C1390,Table5[#All],8,0)</f>
        <v>Silver</v>
      </c>
      <c r="L1390" s="13" t="str">
        <f>VLOOKUP(C1390,Table5[#All],4,0)</f>
        <v>Male</v>
      </c>
      <c r="M1390" s="12" t="str">
        <f>VLOOKUP(D1390,Table2[#All],2,0)</f>
        <v>Portable Bluetooth Speaker</v>
      </c>
      <c r="N1390" s="12" t="str">
        <f>VLOOKUP(D1390,Table2[#All],3)</f>
        <v>Electronics</v>
      </c>
      <c r="O1390" s="12" t="str">
        <f>VLOOKUP(D1390,Table2[#All],4,0)</f>
        <v>Audio</v>
      </c>
      <c r="P1390" s="12" t="str">
        <f>VLOOKUP(D1390,Table2[#All],5,0)</f>
        <v>Flores-King</v>
      </c>
      <c r="Q1390" s="12" t="str">
        <f>VLOOKUP(E1390,Table6[#All],2,0)</f>
        <v>Mann-Austin</v>
      </c>
      <c r="R1390" s="12" t="str">
        <f>VLOOKUP(E1390,Table6[#All],5,0)</f>
        <v>Online</v>
      </c>
      <c r="S1390" s="12" t="str">
        <f>VLOOKUP(E1390,Table6[#All],3,0)</f>
        <v>East</v>
      </c>
      <c r="T1390" s="12" t="str">
        <f>VLOOKUP(E1390,Table6[#All],4,0)</f>
        <v>Vasquezborough</v>
      </c>
    </row>
    <row r="1391" spans="1:20" x14ac:dyDescent="0.3">
      <c r="A1391" s="11" t="s">
        <v>3349</v>
      </c>
      <c r="B1391" s="12">
        <v>45868</v>
      </c>
      <c r="C1391" s="12" t="s">
        <v>970</v>
      </c>
      <c r="D1391" s="12" t="s">
        <v>1699</v>
      </c>
      <c r="E1391" s="12" t="s">
        <v>1932</v>
      </c>
      <c r="F1391" s="12" t="s">
        <v>1954</v>
      </c>
      <c r="G1391" s="17">
        <v>1</v>
      </c>
      <c r="H1391" s="20">
        <v>653.91</v>
      </c>
      <c r="I1391" s="23">
        <v>0.3</v>
      </c>
      <c r="J1391" s="25">
        <v>457.73700000000002</v>
      </c>
      <c r="K1391" s="25" t="str">
        <f>VLOOKUP(C1391,Table5[#All],8,0)</f>
        <v>Silver</v>
      </c>
      <c r="L1391" s="13" t="str">
        <f>VLOOKUP(C1391,Table5[#All],4,0)</f>
        <v>Male</v>
      </c>
      <c r="M1391" s="12" t="str">
        <f>VLOOKUP(D1391,Table2[#All],2,0)</f>
        <v>Smart Home WiFi Camera</v>
      </c>
      <c r="N1391" s="12" t="str">
        <f>VLOOKUP(D1391,Table2[#All],3)</f>
        <v>Electronics</v>
      </c>
      <c r="O1391" s="12" t="str">
        <f>VLOOKUP(D1391,Table2[#All],4,0)</f>
        <v>Accessories</v>
      </c>
      <c r="P1391" s="12" t="str">
        <f>VLOOKUP(D1391,Table2[#All],5,0)</f>
        <v>Holmes LLC</v>
      </c>
      <c r="Q1391" s="12" t="str">
        <f>VLOOKUP(E1391,Table6[#All],2,0)</f>
        <v>Frederick-Wright</v>
      </c>
      <c r="R1391" s="12" t="str">
        <f>VLOOKUP(E1391,Table6[#All],5,0)</f>
        <v>Flagship</v>
      </c>
      <c r="S1391" s="12" t="str">
        <f>VLOOKUP(E1391,Table6[#All],3,0)</f>
        <v>West</v>
      </c>
      <c r="T1391" s="12" t="str">
        <f>VLOOKUP(E1391,Table6[#All],4,0)</f>
        <v>New Jimmymouth</v>
      </c>
    </row>
    <row r="1392" spans="1:20" x14ac:dyDescent="0.3">
      <c r="A1392" s="11" t="s">
        <v>3350</v>
      </c>
      <c r="B1392" s="12">
        <v>45338</v>
      </c>
      <c r="C1392" s="12" t="s">
        <v>1147</v>
      </c>
      <c r="D1392" s="12" t="s">
        <v>1773</v>
      </c>
      <c r="E1392" s="12" t="s">
        <v>1894</v>
      </c>
      <c r="F1392" s="12" t="s">
        <v>1952</v>
      </c>
      <c r="G1392" s="17">
        <v>1</v>
      </c>
      <c r="H1392" s="20">
        <v>997.87</v>
      </c>
      <c r="I1392" s="23">
        <v>0.24</v>
      </c>
      <c r="J1392" s="25">
        <v>758.38120000000004</v>
      </c>
      <c r="K1392" s="25" t="str">
        <f>VLOOKUP(C1392,Table5[#All],8,0)</f>
        <v>Bronze</v>
      </c>
      <c r="L1392" s="13" t="str">
        <f>VLOOKUP(C1392,Table5[#All],4,0)</f>
        <v>Male</v>
      </c>
      <c r="M1392" s="12" t="str">
        <f>VLOOKUP(D1392,Table2[#All],2,0)</f>
        <v>Women's Hair Dryer Brush</v>
      </c>
      <c r="N1392" s="12" t="str">
        <f>VLOOKUP(D1392,Table2[#All],3)</f>
        <v>Beauty</v>
      </c>
      <c r="O1392" s="12" t="str">
        <f>VLOOKUP(D1392,Table2[#All],4,0)</f>
        <v>Haircare</v>
      </c>
      <c r="P1392" s="12" t="str">
        <f>VLOOKUP(D1392,Table2[#All],5,0)</f>
        <v>Torres, Spencer and Potter</v>
      </c>
      <c r="Q1392" s="12" t="str">
        <f>VLOOKUP(E1392,Table6[#All],2,0)</f>
        <v>Johnson-Wright</v>
      </c>
      <c r="R1392" s="12" t="str">
        <f>VLOOKUP(E1392,Table6[#All],5,0)</f>
        <v>Outlet</v>
      </c>
      <c r="S1392" s="12" t="str">
        <f>VLOOKUP(E1392,Table6[#All],3,0)</f>
        <v>North</v>
      </c>
      <c r="T1392" s="12" t="str">
        <f>VLOOKUP(E1392,Table6[#All],4,0)</f>
        <v>Hoodberg</v>
      </c>
    </row>
    <row r="1393" spans="1:20" x14ac:dyDescent="0.3">
      <c r="A1393" s="11" t="s">
        <v>3351</v>
      </c>
      <c r="B1393" s="12">
        <v>45349</v>
      </c>
      <c r="C1393" s="12" t="s">
        <v>685</v>
      </c>
      <c r="D1393" s="12" t="s">
        <v>1843</v>
      </c>
      <c r="E1393" s="12" t="s">
        <v>1927</v>
      </c>
      <c r="F1393" s="12" t="s">
        <v>1957</v>
      </c>
      <c r="G1393" s="17">
        <v>1</v>
      </c>
      <c r="H1393" s="20">
        <v>174.27</v>
      </c>
      <c r="I1393" s="23">
        <v>0.27</v>
      </c>
      <c r="J1393" s="25">
        <v>127.2171</v>
      </c>
      <c r="K1393" s="25" t="str">
        <f>VLOOKUP(C1393,Table5[#All],8,0)</f>
        <v>Platinum</v>
      </c>
      <c r="L1393" s="13" t="str">
        <f>VLOOKUP(C1393,Table5[#All],4,0)</f>
        <v>Male</v>
      </c>
      <c r="M1393" s="12" t="str">
        <f>VLOOKUP(D1393,Table2[#All],2,0)</f>
        <v>Face Foundation Kit</v>
      </c>
      <c r="N1393" s="12" t="str">
        <f>VLOOKUP(D1393,Table2[#All],3)</f>
        <v>Beauty</v>
      </c>
      <c r="O1393" s="12" t="str">
        <f>VLOOKUP(D1393,Table2[#All],4,0)</f>
        <v>Makeup</v>
      </c>
      <c r="P1393" s="12" t="str">
        <f>VLOOKUP(D1393,Table2[#All],5,0)</f>
        <v>Taylor-Elliott</v>
      </c>
      <c r="Q1393" s="12" t="str">
        <f>VLOOKUP(E1393,Table6[#All],2,0)</f>
        <v>Mcdonald Inc</v>
      </c>
      <c r="R1393" s="12" t="str">
        <f>VLOOKUP(E1393,Table6[#All],5,0)</f>
        <v>Outlet</v>
      </c>
      <c r="S1393" s="12" t="str">
        <f>VLOOKUP(E1393,Table6[#All],3,0)</f>
        <v>South</v>
      </c>
      <c r="T1393" s="12" t="str">
        <f>VLOOKUP(E1393,Table6[#All],4,0)</f>
        <v>Christopherland</v>
      </c>
    </row>
    <row r="1394" spans="1:20" x14ac:dyDescent="0.3">
      <c r="A1394" s="11" t="s">
        <v>3352</v>
      </c>
      <c r="B1394" s="12">
        <v>45368</v>
      </c>
      <c r="C1394" s="12" t="s">
        <v>406</v>
      </c>
      <c r="D1394" s="12" t="s">
        <v>1721</v>
      </c>
      <c r="E1394" s="12" t="s">
        <v>1907</v>
      </c>
      <c r="F1394" s="12" t="s">
        <v>1952</v>
      </c>
      <c r="G1394" s="17">
        <v>3</v>
      </c>
      <c r="H1394" s="20">
        <v>847.44</v>
      </c>
      <c r="I1394" s="23">
        <v>0.17</v>
      </c>
      <c r="J1394" s="25">
        <v>2110.1255999999998</v>
      </c>
      <c r="K1394" s="25" t="str">
        <f>VLOOKUP(C1394,Table5[#All],8,0)</f>
        <v>Platinum</v>
      </c>
      <c r="L1394" s="13" t="str">
        <f>VLOOKUP(C1394,Table5[#All],4,0)</f>
        <v>Female</v>
      </c>
      <c r="M1394" s="12" t="str">
        <f>VLOOKUP(D1394,Table2[#All],2,0)</f>
        <v>Men's Roll-On Perfume</v>
      </c>
      <c r="N1394" s="12" t="str">
        <f>VLOOKUP(D1394,Table2[#All],3)</f>
        <v>Beauty</v>
      </c>
      <c r="O1394" s="12" t="str">
        <f>VLOOKUP(D1394,Table2[#All],4,0)</f>
        <v>Fragrance</v>
      </c>
      <c r="P1394" s="12" t="str">
        <f>VLOOKUP(D1394,Table2[#All],5,0)</f>
        <v>Sullivan and Sons</v>
      </c>
      <c r="Q1394" s="12" t="str">
        <f>VLOOKUP(E1394,Table6[#All],2,0)</f>
        <v>Martinez-Mullins</v>
      </c>
      <c r="R1394" s="12" t="str">
        <f>VLOOKUP(E1394,Table6[#All],5,0)</f>
        <v>Online</v>
      </c>
      <c r="S1394" s="12" t="str">
        <f>VLOOKUP(E1394,Table6[#All],3,0)</f>
        <v>South</v>
      </c>
      <c r="T1394" s="12" t="str">
        <f>VLOOKUP(E1394,Table6[#All],4,0)</f>
        <v>Williamsfurt</v>
      </c>
    </row>
    <row r="1395" spans="1:20" x14ac:dyDescent="0.3">
      <c r="A1395" s="11" t="s">
        <v>3353</v>
      </c>
      <c r="B1395" s="12">
        <v>45243</v>
      </c>
      <c r="C1395" s="12" t="s">
        <v>1339</v>
      </c>
      <c r="D1395" s="12" t="s">
        <v>1560</v>
      </c>
      <c r="E1395" s="12" t="s">
        <v>1889</v>
      </c>
      <c r="F1395" s="12" t="s">
        <v>1952</v>
      </c>
      <c r="G1395" s="17">
        <v>1</v>
      </c>
      <c r="H1395" s="20">
        <v>493.45</v>
      </c>
      <c r="I1395" s="23">
        <v>0.09</v>
      </c>
      <c r="J1395" s="25">
        <v>449.03949999999998</v>
      </c>
      <c r="K1395" s="25" t="str">
        <f>VLOOKUP(C1395,Table5[#All],8,0)</f>
        <v>Bronze</v>
      </c>
      <c r="L1395" s="13" t="str">
        <f>VLOOKUP(C1395,Table5[#All],4,0)</f>
        <v>Female</v>
      </c>
      <c r="M1395" s="12" t="str">
        <f>VLOOKUP(D1395,Table2[#All],2,0)</f>
        <v>Women's Casual Hoodie</v>
      </c>
      <c r="N1395" s="12" t="str">
        <f>VLOOKUP(D1395,Table2[#All],3)</f>
        <v>Sports</v>
      </c>
      <c r="O1395" s="12" t="str">
        <f>VLOOKUP(D1395,Table2[#All],4,0)</f>
        <v>Outerwear</v>
      </c>
      <c r="P1395" s="12" t="str">
        <f>VLOOKUP(D1395,Table2[#All],5,0)</f>
        <v>Sims Inc</v>
      </c>
      <c r="Q1395" s="12" t="str">
        <f>VLOOKUP(E1395,Table6[#All],2,0)</f>
        <v>Black-Horn</v>
      </c>
      <c r="R1395" s="12" t="str">
        <f>VLOOKUP(E1395,Table6[#All],5,0)</f>
        <v>Outlet</v>
      </c>
      <c r="S1395" s="12" t="str">
        <f>VLOOKUP(E1395,Table6[#All],3,0)</f>
        <v>South</v>
      </c>
      <c r="T1395" s="12" t="str">
        <f>VLOOKUP(E1395,Table6[#All],4,0)</f>
        <v>North Nancyview</v>
      </c>
    </row>
    <row r="1396" spans="1:20" x14ac:dyDescent="0.3">
      <c r="A1396" s="11" t="s">
        <v>3354</v>
      </c>
      <c r="B1396" s="12">
        <v>45577</v>
      </c>
      <c r="C1396" s="12" t="s">
        <v>756</v>
      </c>
      <c r="D1396" s="12" t="s">
        <v>1761</v>
      </c>
      <c r="E1396" s="12" t="s">
        <v>1889</v>
      </c>
      <c r="F1396" s="12" t="s">
        <v>1952</v>
      </c>
      <c r="G1396" s="17">
        <v>4</v>
      </c>
      <c r="H1396" s="20">
        <v>111.66</v>
      </c>
      <c r="I1396" s="23">
        <v>0.14000000000000001</v>
      </c>
      <c r="J1396" s="25">
        <v>384.11040000000003</v>
      </c>
      <c r="K1396" s="25" t="str">
        <f>VLOOKUP(C1396,Table5[#All],8,0)</f>
        <v>Platinum</v>
      </c>
      <c r="L1396" s="13" t="str">
        <f>VLOOKUP(C1396,Table5[#All],4,0)</f>
        <v>Female</v>
      </c>
      <c r="M1396" s="12" t="str">
        <f>VLOOKUP(D1396,Table2[#All],2,0)</f>
        <v>Laptop Cooling Pad</v>
      </c>
      <c r="N1396" s="12" t="str">
        <f>VLOOKUP(D1396,Table2[#All],3)</f>
        <v>Electronics</v>
      </c>
      <c r="O1396" s="12" t="str">
        <f>VLOOKUP(D1396,Table2[#All],4,0)</f>
        <v>Computer</v>
      </c>
      <c r="P1396" s="12" t="str">
        <f>VLOOKUP(D1396,Table2[#All],5,0)</f>
        <v>Murray, Gould and Ware</v>
      </c>
      <c r="Q1396" s="12" t="str">
        <f>VLOOKUP(E1396,Table6[#All],2,0)</f>
        <v>Black-Horn</v>
      </c>
      <c r="R1396" s="12" t="str">
        <f>VLOOKUP(E1396,Table6[#All],5,0)</f>
        <v>Outlet</v>
      </c>
      <c r="S1396" s="12" t="str">
        <f>VLOOKUP(E1396,Table6[#All],3,0)</f>
        <v>South</v>
      </c>
      <c r="T1396" s="12" t="str">
        <f>VLOOKUP(E1396,Table6[#All],4,0)</f>
        <v>North Nancyview</v>
      </c>
    </row>
    <row r="1397" spans="1:20" x14ac:dyDescent="0.3">
      <c r="A1397" s="11" t="s">
        <v>3355</v>
      </c>
      <c r="B1397" s="12">
        <v>45343</v>
      </c>
      <c r="C1397" s="12" t="s">
        <v>894</v>
      </c>
      <c r="D1397" s="12" t="s">
        <v>1846</v>
      </c>
      <c r="E1397" s="12" t="s">
        <v>1920</v>
      </c>
      <c r="F1397" s="12" t="s">
        <v>1957</v>
      </c>
      <c r="G1397" s="17">
        <v>1</v>
      </c>
      <c r="H1397" s="20">
        <v>413.65</v>
      </c>
      <c r="I1397" s="23">
        <v>0.1</v>
      </c>
      <c r="J1397" s="25">
        <v>372.28500000000003</v>
      </c>
      <c r="K1397" s="25" t="str">
        <f>VLOOKUP(C1397,Table5[#All],8,0)</f>
        <v>Platinum</v>
      </c>
      <c r="L1397" s="13" t="str">
        <f>VLOOKUP(C1397,Table5[#All],4,0)</f>
        <v>Female</v>
      </c>
      <c r="M1397" s="12" t="str">
        <f>VLOOKUP(D1397,Table2[#All],2,0)</f>
        <v>Gaming Mouse Pad XL</v>
      </c>
      <c r="N1397" s="12" t="str">
        <f>VLOOKUP(D1397,Table2[#All],3)</f>
        <v>Electronics</v>
      </c>
      <c r="O1397" s="12" t="str">
        <f>VLOOKUP(D1397,Table2[#All],4,0)</f>
        <v>Accessories</v>
      </c>
      <c r="P1397" s="12" t="str">
        <f>VLOOKUP(D1397,Table2[#All],5,0)</f>
        <v>Sharp, Taylor and Rodriguez</v>
      </c>
      <c r="Q1397" s="12" t="str">
        <f>VLOOKUP(E1397,Table6[#All],2,0)</f>
        <v>Aguirre-Keller</v>
      </c>
      <c r="R1397" s="12" t="str">
        <f>VLOOKUP(E1397,Table6[#All],5,0)</f>
        <v>Online</v>
      </c>
      <c r="S1397" s="12" t="str">
        <f>VLOOKUP(E1397,Table6[#All],3,0)</f>
        <v>South</v>
      </c>
      <c r="T1397" s="12" t="str">
        <f>VLOOKUP(E1397,Table6[#All],4,0)</f>
        <v>Lake Michael</v>
      </c>
    </row>
    <row r="1398" spans="1:20" x14ac:dyDescent="0.3">
      <c r="A1398" s="11" t="s">
        <v>3356</v>
      </c>
      <c r="B1398" s="12">
        <v>45744</v>
      </c>
      <c r="C1398" s="12" t="s">
        <v>1474</v>
      </c>
      <c r="D1398" s="12" t="s">
        <v>1843</v>
      </c>
      <c r="E1398" s="12" t="s">
        <v>1914</v>
      </c>
      <c r="F1398" s="12" t="s">
        <v>1957</v>
      </c>
      <c r="G1398" s="17">
        <v>1</v>
      </c>
      <c r="H1398" s="20">
        <v>317.14999999999998</v>
      </c>
      <c r="I1398" s="23">
        <v>0.24</v>
      </c>
      <c r="J1398" s="25">
        <v>241.03399999999999</v>
      </c>
      <c r="K1398" s="25" t="str">
        <f>VLOOKUP(C1398,Table5[#All],8,0)</f>
        <v>Platinum</v>
      </c>
      <c r="L1398" s="13" t="str">
        <f>VLOOKUP(C1398,Table5[#All],4,0)</f>
        <v>Female</v>
      </c>
      <c r="M1398" s="12" t="str">
        <f>VLOOKUP(D1398,Table2[#All],2,0)</f>
        <v>Face Foundation Kit</v>
      </c>
      <c r="N1398" s="12" t="str">
        <f>VLOOKUP(D1398,Table2[#All],3)</f>
        <v>Beauty</v>
      </c>
      <c r="O1398" s="12" t="str">
        <f>VLOOKUP(D1398,Table2[#All],4,0)</f>
        <v>Makeup</v>
      </c>
      <c r="P1398" s="12" t="str">
        <f>VLOOKUP(D1398,Table2[#All],5,0)</f>
        <v>Taylor-Elliott</v>
      </c>
      <c r="Q1398" s="12" t="str">
        <f>VLOOKUP(E1398,Table6[#All],2,0)</f>
        <v>Moore, Padilla and Butler</v>
      </c>
      <c r="R1398" s="12" t="str">
        <f>VLOOKUP(E1398,Table6[#All],5,0)</f>
        <v>Flagship</v>
      </c>
      <c r="S1398" s="12" t="str">
        <f>VLOOKUP(E1398,Table6[#All],3,0)</f>
        <v>South</v>
      </c>
      <c r="T1398" s="12" t="str">
        <f>VLOOKUP(E1398,Table6[#All],4,0)</f>
        <v>East Johnstad</v>
      </c>
    </row>
    <row r="1399" spans="1:20" x14ac:dyDescent="0.3">
      <c r="A1399" s="11" t="s">
        <v>3357</v>
      </c>
      <c r="B1399" s="12">
        <v>45873</v>
      </c>
      <c r="C1399" s="12" t="s">
        <v>1135</v>
      </c>
      <c r="D1399" s="12" t="s">
        <v>1840</v>
      </c>
      <c r="E1399" s="12" t="s">
        <v>1885</v>
      </c>
      <c r="F1399" s="12" t="s">
        <v>1957</v>
      </c>
      <c r="G1399" s="17">
        <v>3</v>
      </c>
      <c r="H1399" s="20">
        <v>642.94000000000005</v>
      </c>
      <c r="I1399" s="23">
        <v>0.05</v>
      </c>
      <c r="J1399" s="25">
        <v>1832.3789999999999</v>
      </c>
      <c r="K1399" s="25" t="str">
        <f>VLOOKUP(C1399,Table5[#All],8,0)</f>
        <v>Silver</v>
      </c>
      <c r="L1399" s="13" t="str">
        <f>VLOOKUP(C1399,Table5[#All],4,0)</f>
        <v>Male</v>
      </c>
      <c r="M1399" s="12" t="str">
        <f>VLOOKUP(D1399,Table2[#All],2,0)</f>
        <v>Sports Wrist Sweatbands</v>
      </c>
      <c r="N1399" s="12" t="str">
        <f>VLOOKUP(D1399,Table2[#All],3)</f>
        <v>Sports</v>
      </c>
      <c r="O1399" s="12" t="str">
        <f>VLOOKUP(D1399,Table2[#All],4,0)</f>
        <v>Accessories</v>
      </c>
      <c r="P1399" s="12" t="str">
        <f>VLOOKUP(D1399,Table2[#All],5,0)</f>
        <v>Olsen-Daniels</v>
      </c>
      <c r="Q1399" s="12" t="str">
        <f>VLOOKUP(E1399,Table6[#All],2,0)</f>
        <v>Martinez, Adkins and Johnson</v>
      </c>
      <c r="R1399" s="12" t="str">
        <f>VLOOKUP(E1399,Table6[#All],5,0)</f>
        <v>Flagship</v>
      </c>
      <c r="S1399" s="12" t="str">
        <f>VLOOKUP(E1399,Table6[#All],3,0)</f>
        <v>North</v>
      </c>
      <c r="T1399" s="12" t="str">
        <f>VLOOKUP(E1399,Table6[#All],4,0)</f>
        <v>Danielmouth</v>
      </c>
    </row>
    <row r="1400" spans="1:20" x14ac:dyDescent="0.3">
      <c r="A1400" s="11" t="s">
        <v>3358</v>
      </c>
      <c r="B1400" s="12">
        <v>45601</v>
      </c>
      <c r="C1400" s="12" t="s">
        <v>461</v>
      </c>
      <c r="D1400" s="12" t="s">
        <v>1746</v>
      </c>
      <c r="E1400" s="12" t="s">
        <v>1917</v>
      </c>
      <c r="F1400" s="12" t="s">
        <v>1957</v>
      </c>
      <c r="G1400" s="17">
        <v>4</v>
      </c>
      <c r="H1400" s="20">
        <v>559.59</v>
      </c>
      <c r="I1400" s="23">
        <v>0.19</v>
      </c>
      <c r="J1400" s="25">
        <v>1813.0716</v>
      </c>
      <c r="K1400" s="25" t="str">
        <f>VLOOKUP(C1400,Table5[#All],8,0)</f>
        <v>Bronze</v>
      </c>
      <c r="L1400" s="13" t="str">
        <f>VLOOKUP(C1400,Table5[#All],4,0)</f>
        <v>Female</v>
      </c>
      <c r="M1400" s="12" t="str">
        <f>VLOOKUP(D1400,Table2[#All],2,0)</f>
        <v>Foam Roller</v>
      </c>
      <c r="N1400" s="12" t="str">
        <f>VLOOKUP(D1400,Table2[#All],3)</f>
        <v>Sports</v>
      </c>
      <c r="O1400" s="12" t="str">
        <f>VLOOKUP(D1400,Table2[#All],4,0)</f>
        <v>Fitness</v>
      </c>
      <c r="P1400" s="12" t="str">
        <f>VLOOKUP(D1400,Table2[#All],5,0)</f>
        <v>Atkinson, Camacho and Oliver</v>
      </c>
      <c r="Q1400" s="12" t="str">
        <f>VLOOKUP(E1400,Table6[#All],2,0)</f>
        <v>Hill, Wagner and Ballard</v>
      </c>
      <c r="R1400" s="12" t="str">
        <f>VLOOKUP(E1400,Table6[#All],5,0)</f>
        <v>Online</v>
      </c>
      <c r="S1400" s="12" t="str">
        <f>VLOOKUP(E1400,Table6[#All],3,0)</f>
        <v>East</v>
      </c>
      <c r="T1400" s="12" t="str">
        <f>VLOOKUP(E1400,Table6[#All],4,0)</f>
        <v>East Davidville</v>
      </c>
    </row>
    <row r="1401" spans="1:20" x14ac:dyDescent="0.3">
      <c r="A1401" s="11" t="s">
        <v>3359</v>
      </c>
      <c r="B1401" s="12">
        <v>45458</v>
      </c>
      <c r="C1401" s="12" t="s">
        <v>403</v>
      </c>
      <c r="D1401" s="12" t="s">
        <v>1657</v>
      </c>
      <c r="E1401" s="12" t="s">
        <v>1938</v>
      </c>
      <c r="F1401" s="12" t="s">
        <v>1954</v>
      </c>
      <c r="G1401" s="17">
        <v>1</v>
      </c>
      <c r="H1401" s="20">
        <v>758.54</v>
      </c>
      <c r="I1401" s="23">
        <v>0.28999999999999998</v>
      </c>
      <c r="J1401" s="25">
        <v>538.5634</v>
      </c>
      <c r="K1401" s="25" t="str">
        <f>VLOOKUP(C1401,Table5[#All],8,0)</f>
        <v>Bronze</v>
      </c>
      <c r="L1401" s="13" t="str">
        <f>VLOOKUP(C1401,Table5[#All],4,0)</f>
        <v>Male</v>
      </c>
      <c r="M1401" s="12" t="str">
        <f>VLOOKUP(D1401,Table2[#All],2,0)</f>
        <v>Fabric Sofa Throw Blanket</v>
      </c>
      <c r="N1401" s="12" t="str">
        <f>VLOOKUP(D1401,Table2[#All],3)</f>
        <v>Home</v>
      </c>
      <c r="O1401" s="12" t="str">
        <f>VLOOKUP(D1401,Table2[#All],4,0)</f>
        <v>Decor</v>
      </c>
      <c r="P1401" s="12" t="str">
        <f>VLOOKUP(D1401,Table2[#All],5,0)</f>
        <v>Hoffman Group</v>
      </c>
      <c r="Q1401" s="12" t="str">
        <f>VLOOKUP(E1401,Table6[#All],2,0)</f>
        <v>Guerrero-Schmitt</v>
      </c>
      <c r="R1401" s="12" t="str">
        <f>VLOOKUP(E1401,Table6[#All],5,0)</f>
        <v>Flagship</v>
      </c>
      <c r="S1401" s="12" t="str">
        <f>VLOOKUP(E1401,Table6[#All],3,0)</f>
        <v>East</v>
      </c>
      <c r="T1401" s="12" t="str">
        <f>VLOOKUP(E1401,Table6[#All],4,0)</f>
        <v>East Stevechester</v>
      </c>
    </row>
    <row r="1402" spans="1:20" x14ac:dyDescent="0.3">
      <c r="A1402" s="11" t="s">
        <v>3360</v>
      </c>
      <c r="B1402" s="12">
        <v>45649</v>
      </c>
      <c r="C1402" s="12" t="s">
        <v>1436</v>
      </c>
      <c r="D1402" s="12" t="s">
        <v>1816</v>
      </c>
      <c r="E1402" s="12" t="s">
        <v>1929</v>
      </c>
      <c r="F1402" s="12" t="s">
        <v>1954</v>
      </c>
      <c r="G1402" s="17">
        <v>4</v>
      </c>
      <c r="H1402" s="20">
        <v>643.96</v>
      </c>
      <c r="I1402" s="23">
        <v>0.16</v>
      </c>
      <c r="J1402" s="25">
        <v>2163.7055999999998</v>
      </c>
      <c r="K1402" s="25" t="str">
        <f>VLOOKUP(C1402,Table5[#All],8,0)</f>
        <v>Silver</v>
      </c>
      <c r="L1402" s="13" t="str">
        <f>VLOOKUP(C1402,Table5[#All],4,0)</f>
        <v>Female</v>
      </c>
      <c r="M1402" s="12" t="str">
        <f>VLOOKUP(D1402,Table2[#All],2,0)</f>
        <v>Wall-Mounted Spice Rack</v>
      </c>
      <c r="N1402" s="12" t="str">
        <f>VLOOKUP(D1402,Table2[#All],3)</f>
        <v>Home</v>
      </c>
      <c r="O1402" s="12" t="str">
        <f>VLOOKUP(D1402,Table2[#All],4,0)</f>
        <v>Kitchen</v>
      </c>
      <c r="P1402" s="12" t="str">
        <f>VLOOKUP(D1402,Table2[#All],5,0)</f>
        <v>Allison Ltd</v>
      </c>
      <c r="Q1402" s="12" t="str">
        <f>VLOOKUP(E1402,Table6[#All],2,0)</f>
        <v>Shelton PLC</v>
      </c>
      <c r="R1402" s="12" t="str">
        <f>VLOOKUP(E1402,Table6[#All],5,0)</f>
        <v>Flagship</v>
      </c>
      <c r="S1402" s="12" t="str">
        <f>VLOOKUP(E1402,Table6[#All],3,0)</f>
        <v>North</v>
      </c>
      <c r="T1402" s="12" t="str">
        <f>VLOOKUP(E1402,Table6[#All],4,0)</f>
        <v>East Jenniferstad</v>
      </c>
    </row>
    <row r="1403" spans="1:20" x14ac:dyDescent="0.3">
      <c r="A1403" s="11" t="s">
        <v>3361</v>
      </c>
      <c r="B1403" s="12">
        <v>45653</v>
      </c>
      <c r="C1403" s="12" t="s">
        <v>789</v>
      </c>
      <c r="D1403" s="12" t="s">
        <v>1641</v>
      </c>
      <c r="E1403" s="12" t="s">
        <v>1914</v>
      </c>
      <c r="F1403" s="12" t="s">
        <v>1952</v>
      </c>
      <c r="G1403" s="17">
        <v>1</v>
      </c>
      <c r="H1403" s="20">
        <v>882.73</v>
      </c>
      <c r="I1403" s="23">
        <v>0.1</v>
      </c>
      <c r="J1403" s="25">
        <v>794.45699999999999</v>
      </c>
      <c r="K1403" s="25" t="str">
        <f>VLOOKUP(C1403,Table5[#All],8,0)</f>
        <v>Gold</v>
      </c>
      <c r="L1403" s="13" t="str">
        <f>VLOOKUP(C1403,Table5[#All],4,0)</f>
        <v>Female</v>
      </c>
      <c r="M1403" s="12" t="str">
        <f>VLOOKUP(D1403,Table2[#All],2,0)</f>
        <v>Foldable Camping Chair</v>
      </c>
      <c r="N1403" s="12" t="str">
        <f>VLOOKUP(D1403,Table2[#All],3)</f>
        <v>Sports</v>
      </c>
      <c r="O1403" s="12" t="str">
        <f>VLOOKUP(D1403,Table2[#All],4,0)</f>
        <v>Outdoor</v>
      </c>
      <c r="P1403" s="12" t="str">
        <f>VLOOKUP(D1403,Table2[#All],5,0)</f>
        <v>Cook Ltd</v>
      </c>
      <c r="Q1403" s="12" t="str">
        <f>VLOOKUP(E1403,Table6[#All],2,0)</f>
        <v>Moore, Padilla and Butler</v>
      </c>
      <c r="R1403" s="12" t="str">
        <f>VLOOKUP(E1403,Table6[#All],5,0)</f>
        <v>Flagship</v>
      </c>
      <c r="S1403" s="12" t="str">
        <f>VLOOKUP(E1403,Table6[#All],3,0)</f>
        <v>South</v>
      </c>
      <c r="T1403" s="12" t="str">
        <f>VLOOKUP(E1403,Table6[#All],4,0)</f>
        <v>East Johnstad</v>
      </c>
    </row>
    <row r="1404" spans="1:20" x14ac:dyDescent="0.3">
      <c r="A1404" s="11" t="s">
        <v>3362</v>
      </c>
      <c r="B1404" s="12">
        <v>45378</v>
      </c>
      <c r="C1404" s="12" t="s">
        <v>1033</v>
      </c>
      <c r="D1404" s="12" t="s">
        <v>1849</v>
      </c>
      <c r="E1404" s="12" t="s">
        <v>1941</v>
      </c>
      <c r="F1404" s="12" t="s">
        <v>1954</v>
      </c>
      <c r="G1404" s="17">
        <v>2</v>
      </c>
      <c r="H1404" s="20">
        <v>600.03</v>
      </c>
      <c r="I1404" s="23">
        <v>0.26</v>
      </c>
      <c r="J1404" s="25">
        <v>888.0444</v>
      </c>
      <c r="K1404" s="25" t="str">
        <f>VLOOKUP(C1404,Table5[#All],8,0)</f>
        <v>Bronze</v>
      </c>
      <c r="L1404" s="13" t="str">
        <f>VLOOKUP(C1404,Table5[#All],4,0)</f>
        <v>Male</v>
      </c>
      <c r="M1404" s="12" t="str">
        <f>VLOOKUP(D1404,Table2[#All],2,0)</f>
        <v>Women's High Heels</v>
      </c>
      <c r="N1404" s="12" t="str">
        <f>VLOOKUP(D1404,Table2[#All],3)</f>
        <v>Clothing</v>
      </c>
      <c r="O1404" s="12" t="str">
        <f>VLOOKUP(D1404,Table2[#All],4,0)</f>
        <v>Footwear</v>
      </c>
      <c r="P1404" s="12" t="str">
        <f>VLOOKUP(D1404,Table2[#All],5,0)</f>
        <v>Smith-Charles</v>
      </c>
      <c r="Q1404" s="12" t="str">
        <f>VLOOKUP(E1404,Table6[#All],2,0)</f>
        <v>Mann-Austin</v>
      </c>
      <c r="R1404" s="12" t="str">
        <f>VLOOKUP(E1404,Table6[#All],5,0)</f>
        <v>Online</v>
      </c>
      <c r="S1404" s="12" t="str">
        <f>VLOOKUP(E1404,Table6[#All],3,0)</f>
        <v>East</v>
      </c>
      <c r="T1404" s="12" t="str">
        <f>VLOOKUP(E1404,Table6[#All],4,0)</f>
        <v>Vasquezborough</v>
      </c>
    </row>
    <row r="1405" spans="1:20" x14ac:dyDescent="0.3">
      <c r="A1405" s="11" t="s">
        <v>3363</v>
      </c>
      <c r="B1405" s="12">
        <v>45638</v>
      </c>
      <c r="C1405" s="12" t="s">
        <v>532</v>
      </c>
      <c r="D1405" s="12" t="s">
        <v>1737</v>
      </c>
      <c r="E1405" s="12" t="s">
        <v>1901</v>
      </c>
      <c r="F1405" s="12" t="s">
        <v>1954</v>
      </c>
      <c r="G1405" s="17">
        <v>2</v>
      </c>
      <c r="H1405" s="20">
        <v>628.83000000000004</v>
      </c>
      <c r="I1405" s="23">
        <v>7.0000000000000007E-2</v>
      </c>
      <c r="J1405" s="25">
        <v>1169.6238000000001</v>
      </c>
      <c r="K1405" s="25" t="str">
        <f>VLOOKUP(C1405,Table5[#All],8,0)</f>
        <v>Platinum</v>
      </c>
      <c r="L1405" s="13" t="str">
        <f>VLOOKUP(C1405,Table5[#All],4,0)</f>
        <v>Male</v>
      </c>
      <c r="M1405" s="12" t="str">
        <f>VLOOKUP(D1405,Table2[#All],2,0)</f>
        <v>Sports Stopwatch Pro</v>
      </c>
      <c r="N1405" s="12" t="str">
        <f>VLOOKUP(D1405,Table2[#All],3)</f>
        <v>Sports</v>
      </c>
      <c r="O1405" s="12" t="str">
        <f>VLOOKUP(D1405,Table2[#All],4,0)</f>
        <v>Accessories</v>
      </c>
      <c r="P1405" s="12" t="str">
        <f>VLOOKUP(D1405,Table2[#All],5,0)</f>
        <v>Thompson-French</v>
      </c>
      <c r="Q1405" s="12" t="str">
        <f>VLOOKUP(E1405,Table6[#All],2,0)</f>
        <v>Gray Ltd</v>
      </c>
      <c r="R1405" s="12" t="str">
        <f>VLOOKUP(E1405,Table6[#All],5,0)</f>
        <v>Outlet</v>
      </c>
      <c r="S1405" s="12" t="str">
        <f>VLOOKUP(E1405,Table6[#All],3,0)</f>
        <v>North</v>
      </c>
      <c r="T1405" s="12" t="str">
        <f>VLOOKUP(E1405,Table6[#All],4,0)</f>
        <v>New Michaelchester</v>
      </c>
    </row>
    <row r="1406" spans="1:20" x14ac:dyDescent="0.3">
      <c r="A1406" s="11" t="s">
        <v>3364</v>
      </c>
      <c r="B1406" s="12">
        <v>45277</v>
      </c>
      <c r="C1406" s="12" t="s">
        <v>586</v>
      </c>
      <c r="D1406" s="12" t="s">
        <v>1819</v>
      </c>
      <c r="E1406" s="12" t="s">
        <v>1914</v>
      </c>
      <c r="F1406" s="12" t="s">
        <v>1957</v>
      </c>
      <c r="G1406" s="17">
        <v>3</v>
      </c>
      <c r="H1406" s="20">
        <v>113.87</v>
      </c>
      <c r="I1406" s="23">
        <v>0.21</v>
      </c>
      <c r="J1406" s="25">
        <v>269.87189999999998</v>
      </c>
      <c r="K1406" s="25" t="str">
        <f>VLOOKUP(C1406,Table5[#All],8,0)</f>
        <v>Platinum</v>
      </c>
      <c r="L1406" s="13" t="str">
        <f>VLOOKUP(C1406,Table5[#All],4,0)</f>
        <v>Male</v>
      </c>
      <c r="M1406" s="12" t="str">
        <f>VLOOKUP(D1406,Table2[#All],2,0)</f>
        <v>Badminton Racket Set</v>
      </c>
      <c r="N1406" s="12" t="str">
        <f>VLOOKUP(D1406,Table2[#All],3)</f>
        <v>Sports</v>
      </c>
      <c r="O1406" s="12" t="str">
        <f>VLOOKUP(D1406,Table2[#All],4,0)</f>
        <v>Equipment</v>
      </c>
      <c r="P1406" s="12" t="str">
        <f>VLOOKUP(D1406,Table2[#All],5,0)</f>
        <v>Robinson-Brown</v>
      </c>
      <c r="Q1406" s="12" t="str">
        <f>VLOOKUP(E1406,Table6[#All],2,0)</f>
        <v>Moore, Padilla and Butler</v>
      </c>
      <c r="R1406" s="12" t="str">
        <f>VLOOKUP(E1406,Table6[#All],5,0)</f>
        <v>Flagship</v>
      </c>
      <c r="S1406" s="12" t="str">
        <f>VLOOKUP(E1406,Table6[#All],3,0)</f>
        <v>South</v>
      </c>
      <c r="T1406" s="12" t="str">
        <f>VLOOKUP(E1406,Table6[#All],4,0)</f>
        <v>East Johnstad</v>
      </c>
    </row>
    <row r="1407" spans="1:20" x14ac:dyDescent="0.3">
      <c r="A1407" s="11" t="s">
        <v>3365</v>
      </c>
      <c r="B1407" s="12">
        <v>45351</v>
      </c>
      <c r="C1407" s="12" t="s">
        <v>1309</v>
      </c>
      <c r="D1407" s="12" t="s">
        <v>1792</v>
      </c>
      <c r="E1407" s="12" t="s">
        <v>1907</v>
      </c>
      <c r="F1407" s="12" t="s">
        <v>1954</v>
      </c>
      <c r="G1407" s="17">
        <v>4</v>
      </c>
      <c r="H1407" s="20">
        <v>282.07</v>
      </c>
      <c r="I1407" s="23">
        <v>0.18</v>
      </c>
      <c r="J1407" s="25">
        <v>925.18960000000004</v>
      </c>
      <c r="K1407" s="25" t="str">
        <f>VLOOKUP(C1407,Table5[#All],8,0)</f>
        <v>Silver</v>
      </c>
      <c r="L1407" s="13" t="str">
        <f>VLOOKUP(C1407,Table5[#All],4,0)</f>
        <v>Female</v>
      </c>
      <c r="M1407" s="12" t="str">
        <f>VLOOKUP(D1407,Table2[#All],2,0)</f>
        <v>Professional Jump Rope</v>
      </c>
      <c r="N1407" s="12" t="str">
        <f>VLOOKUP(D1407,Table2[#All],3)</f>
        <v>Sports</v>
      </c>
      <c r="O1407" s="12" t="str">
        <f>VLOOKUP(D1407,Table2[#All],4,0)</f>
        <v>Fitness</v>
      </c>
      <c r="P1407" s="12" t="str">
        <f>VLOOKUP(D1407,Table2[#All],5,0)</f>
        <v>Davis PLC</v>
      </c>
      <c r="Q1407" s="12" t="str">
        <f>VLOOKUP(E1407,Table6[#All],2,0)</f>
        <v>Martinez-Mullins</v>
      </c>
      <c r="R1407" s="12" t="str">
        <f>VLOOKUP(E1407,Table6[#All],5,0)</f>
        <v>Online</v>
      </c>
      <c r="S1407" s="12" t="str">
        <f>VLOOKUP(E1407,Table6[#All],3,0)</f>
        <v>South</v>
      </c>
      <c r="T1407" s="12" t="str">
        <f>VLOOKUP(E1407,Table6[#All],4,0)</f>
        <v>Williamsfurt</v>
      </c>
    </row>
    <row r="1408" spans="1:20" x14ac:dyDescent="0.3">
      <c r="A1408" s="11" t="s">
        <v>3366</v>
      </c>
      <c r="B1408" s="12">
        <v>45290</v>
      </c>
      <c r="C1408" s="12" t="s">
        <v>529</v>
      </c>
      <c r="D1408" s="12" t="s">
        <v>1737</v>
      </c>
      <c r="E1408" s="12" t="s">
        <v>1904</v>
      </c>
      <c r="F1408" s="12" t="s">
        <v>1954</v>
      </c>
      <c r="G1408" s="17">
        <v>3</v>
      </c>
      <c r="H1408" s="20">
        <v>676.77</v>
      </c>
      <c r="I1408" s="23">
        <v>0.17</v>
      </c>
      <c r="J1408" s="25">
        <v>1685.1573000000001</v>
      </c>
      <c r="K1408" s="25" t="str">
        <f>VLOOKUP(C1408,Table5[#All],8,0)</f>
        <v>Bronze</v>
      </c>
      <c r="L1408" s="13" t="str">
        <f>VLOOKUP(C1408,Table5[#All],4,0)</f>
        <v>Male</v>
      </c>
      <c r="M1408" s="12" t="str">
        <f>VLOOKUP(D1408,Table2[#All],2,0)</f>
        <v>Sports Stopwatch Pro</v>
      </c>
      <c r="N1408" s="12" t="str">
        <f>VLOOKUP(D1408,Table2[#All],3)</f>
        <v>Sports</v>
      </c>
      <c r="O1408" s="12" t="str">
        <f>VLOOKUP(D1408,Table2[#All],4,0)</f>
        <v>Accessories</v>
      </c>
      <c r="P1408" s="12" t="str">
        <f>VLOOKUP(D1408,Table2[#All],5,0)</f>
        <v>Thompson-French</v>
      </c>
      <c r="Q1408" s="12" t="str">
        <f>VLOOKUP(E1408,Table6[#All],2,0)</f>
        <v>Benson-Elliott</v>
      </c>
      <c r="R1408" s="12" t="str">
        <f>VLOOKUP(E1408,Table6[#All],5,0)</f>
        <v>Online</v>
      </c>
      <c r="S1408" s="12" t="str">
        <f>VLOOKUP(E1408,Table6[#All],3,0)</f>
        <v>East</v>
      </c>
      <c r="T1408" s="12" t="str">
        <f>VLOOKUP(E1408,Table6[#All],4,0)</f>
        <v>Port Josephberg</v>
      </c>
    </row>
    <row r="1409" spans="1:20" x14ac:dyDescent="0.3">
      <c r="A1409" s="11" t="s">
        <v>3367</v>
      </c>
      <c r="B1409" s="12">
        <v>45638</v>
      </c>
      <c r="C1409" s="12" t="s">
        <v>721</v>
      </c>
      <c r="D1409" s="12" t="s">
        <v>1579</v>
      </c>
      <c r="E1409" s="12" t="s">
        <v>1932</v>
      </c>
      <c r="F1409" s="12" t="s">
        <v>1952</v>
      </c>
      <c r="G1409" s="17">
        <v>2</v>
      </c>
      <c r="H1409" s="20">
        <v>362.7</v>
      </c>
      <c r="I1409" s="23">
        <v>0.09</v>
      </c>
      <c r="J1409" s="25">
        <v>660.11400000000003</v>
      </c>
      <c r="K1409" s="25" t="str">
        <f>VLOOKUP(C1409,Table5[#All],8,0)</f>
        <v>Bronze</v>
      </c>
      <c r="L1409" s="13" t="str">
        <f>VLOOKUP(C1409,Table5[#All],4,0)</f>
        <v>Female</v>
      </c>
      <c r="M1409" s="12" t="str">
        <f>VLOOKUP(D1409,Table2[#All],2,0)</f>
        <v>LED Table Lamp</v>
      </c>
      <c r="N1409" s="12" t="str">
        <f>VLOOKUP(D1409,Table2[#All],3)</f>
        <v>Clothing</v>
      </c>
      <c r="O1409" s="12" t="str">
        <f>VLOOKUP(D1409,Table2[#All],4,0)</f>
        <v>Lighting</v>
      </c>
      <c r="P1409" s="12" t="str">
        <f>VLOOKUP(D1409,Table2[#All],5,0)</f>
        <v>Harrell LLC</v>
      </c>
      <c r="Q1409" s="12" t="str">
        <f>VLOOKUP(E1409,Table6[#All],2,0)</f>
        <v>Frederick-Wright</v>
      </c>
      <c r="R1409" s="12" t="str">
        <f>VLOOKUP(E1409,Table6[#All],5,0)</f>
        <v>Flagship</v>
      </c>
      <c r="S1409" s="12" t="str">
        <f>VLOOKUP(E1409,Table6[#All],3,0)</f>
        <v>West</v>
      </c>
      <c r="T1409" s="12" t="str">
        <f>VLOOKUP(E1409,Table6[#All],4,0)</f>
        <v>New Jimmymouth</v>
      </c>
    </row>
    <row r="1410" spans="1:20" x14ac:dyDescent="0.3">
      <c r="A1410" s="11" t="s">
        <v>3368</v>
      </c>
      <c r="B1410" s="12">
        <v>45679</v>
      </c>
      <c r="C1410" s="12" t="s">
        <v>467</v>
      </c>
      <c r="D1410" s="12" t="s">
        <v>1604</v>
      </c>
      <c r="E1410" s="12" t="s">
        <v>1889</v>
      </c>
      <c r="F1410" s="12" t="s">
        <v>1957</v>
      </c>
      <c r="G1410" s="17">
        <v>1</v>
      </c>
      <c r="H1410" s="20">
        <v>908.5</v>
      </c>
      <c r="I1410" s="23">
        <v>0.2</v>
      </c>
      <c r="J1410" s="25">
        <v>726.80000000000007</v>
      </c>
      <c r="K1410" s="25" t="str">
        <f>VLOOKUP(C1410,Table5[#All],8,0)</f>
        <v>Platinum</v>
      </c>
      <c r="L1410" s="13" t="str">
        <f>VLOOKUP(C1410,Table5[#All],4,0)</f>
        <v>Female</v>
      </c>
      <c r="M1410" s="12" t="str">
        <f>VLOOKUP(D1410,Table2[#All],2,0)</f>
        <v>USB-C Fast Charger</v>
      </c>
      <c r="N1410" s="12" t="str">
        <f>VLOOKUP(D1410,Table2[#All],3)</f>
        <v>Electronics</v>
      </c>
      <c r="O1410" s="12" t="str">
        <f>VLOOKUP(D1410,Table2[#All],4,0)</f>
        <v>Accessories</v>
      </c>
      <c r="P1410" s="12" t="str">
        <f>VLOOKUP(D1410,Table2[#All],5,0)</f>
        <v>Dawson-Perkins</v>
      </c>
      <c r="Q1410" s="12" t="str">
        <f>VLOOKUP(E1410,Table6[#All],2,0)</f>
        <v>Black-Horn</v>
      </c>
      <c r="R1410" s="12" t="str">
        <f>VLOOKUP(E1410,Table6[#All],5,0)</f>
        <v>Outlet</v>
      </c>
      <c r="S1410" s="12" t="str">
        <f>VLOOKUP(E1410,Table6[#All],3,0)</f>
        <v>South</v>
      </c>
      <c r="T1410" s="12" t="str">
        <f>VLOOKUP(E1410,Table6[#All],4,0)</f>
        <v>North Nancyview</v>
      </c>
    </row>
    <row r="1411" spans="1:20" x14ac:dyDescent="0.3">
      <c r="A1411" s="11" t="s">
        <v>3369</v>
      </c>
      <c r="B1411" s="12">
        <v>45296</v>
      </c>
      <c r="C1411" s="12" t="s">
        <v>251</v>
      </c>
      <c r="D1411" s="12" t="s">
        <v>1645</v>
      </c>
      <c r="E1411" s="12" t="s">
        <v>1929</v>
      </c>
      <c r="F1411" s="12" t="s">
        <v>1957</v>
      </c>
      <c r="G1411" s="17">
        <v>2</v>
      </c>
      <c r="H1411" s="20">
        <v>795.37</v>
      </c>
      <c r="I1411" s="23">
        <v>0.2</v>
      </c>
      <c r="J1411" s="25">
        <v>1272.5920000000001</v>
      </c>
      <c r="K1411" s="25" t="str">
        <f>VLOOKUP(C1411,Table5[#All],8,0)</f>
        <v>Silver</v>
      </c>
      <c r="L1411" s="13" t="str">
        <f>VLOOKUP(C1411,Table5[#All],4,0)</f>
        <v>Male</v>
      </c>
      <c r="M1411" s="12" t="str">
        <f>VLOOKUP(D1411,Table2[#All],2,0)</f>
        <v>Women's Scarf Set</v>
      </c>
      <c r="N1411" s="12" t="str">
        <f>VLOOKUP(D1411,Table2[#All],3)</f>
        <v>Clothing</v>
      </c>
      <c r="O1411" s="12" t="str">
        <f>VLOOKUP(D1411,Table2[#All],4,0)</f>
        <v>Accessories</v>
      </c>
      <c r="P1411" s="12" t="str">
        <f>VLOOKUP(D1411,Table2[#All],5,0)</f>
        <v>Brown and Sons</v>
      </c>
      <c r="Q1411" s="12" t="str">
        <f>VLOOKUP(E1411,Table6[#All],2,0)</f>
        <v>Shelton PLC</v>
      </c>
      <c r="R1411" s="12" t="str">
        <f>VLOOKUP(E1411,Table6[#All],5,0)</f>
        <v>Flagship</v>
      </c>
      <c r="S1411" s="12" t="str">
        <f>VLOOKUP(E1411,Table6[#All],3,0)</f>
        <v>North</v>
      </c>
      <c r="T1411" s="12" t="str">
        <f>VLOOKUP(E1411,Table6[#All],4,0)</f>
        <v>East Jenniferstad</v>
      </c>
    </row>
    <row r="1412" spans="1:20" x14ac:dyDescent="0.3">
      <c r="A1412" s="11" t="s">
        <v>3370</v>
      </c>
      <c r="B1412" s="12">
        <v>45760</v>
      </c>
      <c r="C1412" s="12" t="s">
        <v>493</v>
      </c>
      <c r="D1412" s="12" t="s">
        <v>1676</v>
      </c>
      <c r="E1412" s="12" t="s">
        <v>1897</v>
      </c>
      <c r="F1412" s="12" t="s">
        <v>1957</v>
      </c>
      <c r="G1412" s="17">
        <v>2</v>
      </c>
      <c r="H1412" s="20">
        <v>326.85000000000002</v>
      </c>
      <c r="I1412" s="23">
        <v>0.17</v>
      </c>
      <c r="J1412" s="25">
        <v>542.57100000000003</v>
      </c>
      <c r="K1412" s="25" t="str">
        <f>VLOOKUP(C1412,Table5[#All],8,0)</f>
        <v>Bronze</v>
      </c>
      <c r="L1412" s="13" t="str">
        <f>VLOOKUP(C1412,Table5[#All],4,0)</f>
        <v>Female</v>
      </c>
      <c r="M1412" s="12" t="str">
        <f>VLOOKUP(D1412,Table2[#All],2,0)</f>
        <v>Bedroom Table Lamp</v>
      </c>
      <c r="N1412" s="12" t="str">
        <f>VLOOKUP(D1412,Table2[#All],3)</f>
        <v>Home</v>
      </c>
      <c r="O1412" s="12" t="str">
        <f>VLOOKUP(D1412,Table2[#All],4,0)</f>
        <v>Lighting</v>
      </c>
      <c r="P1412" s="12" t="str">
        <f>VLOOKUP(D1412,Table2[#All],5,0)</f>
        <v>Jones LLC</v>
      </c>
      <c r="Q1412" s="12" t="str">
        <f>VLOOKUP(E1412,Table6[#All],2,0)</f>
        <v>Alexander Group</v>
      </c>
      <c r="R1412" s="12" t="str">
        <f>VLOOKUP(E1412,Table6[#All],5,0)</f>
        <v>Online</v>
      </c>
      <c r="S1412" s="12" t="str">
        <f>VLOOKUP(E1412,Table6[#All],3,0)</f>
        <v>South</v>
      </c>
      <c r="T1412" s="12" t="str">
        <f>VLOOKUP(E1412,Table6[#All],4,0)</f>
        <v>Port Sharon</v>
      </c>
    </row>
    <row r="1413" spans="1:20" x14ac:dyDescent="0.3">
      <c r="A1413" s="11" t="s">
        <v>3371</v>
      </c>
      <c r="B1413" s="12">
        <v>45603</v>
      </c>
      <c r="C1413" s="12" t="s">
        <v>1108</v>
      </c>
      <c r="D1413" s="12" t="s">
        <v>1743</v>
      </c>
      <c r="E1413" s="12" t="s">
        <v>1927</v>
      </c>
      <c r="F1413" s="12" t="s">
        <v>1952</v>
      </c>
      <c r="G1413" s="17">
        <v>3</v>
      </c>
      <c r="H1413" s="20">
        <v>169.43</v>
      </c>
      <c r="I1413" s="23">
        <v>0.19</v>
      </c>
      <c r="J1413" s="25">
        <v>411.71490000000011</v>
      </c>
      <c r="K1413" s="25" t="str">
        <f>VLOOKUP(C1413,Table5[#All],8,0)</f>
        <v>Silver</v>
      </c>
      <c r="L1413" s="13" t="str">
        <f>VLOOKUP(C1413,Table5[#All],4,0)</f>
        <v>Male</v>
      </c>
      <c r="M1413" s="12" t="str">
        <f>VLOOKUP(D1413,Table2[#All],2,0)</f>
        <v>Premium Blanket Throw</v>
      </c>
      <c r="N1413" s="12" t="str">
        <f>VLOOKUP(D1413,Table2[#All],3)</f>
        <v>Home</v>
      </c>
      <c r="O1413" s="12" t="str">
        <f>VLOOKUP(D1413,Table2[#All],4,0)</f>
        <v>Decor</v>
      </c>
      <c r="P1413" s="12" t="str">
        <f>VLOOKUP(D1413,Table2[#All],5,0)</f>
        <v>Hernandez, Kennedy and Porter</v>
      </c>
      <c r="Q1413" s="12" t="str">
        <f>VLOOKUP(E1413,Table6[#All],2,0)</f>
        <v>Mcdonald Inc</v>
      </c>
      <c r="R1413" s="12" t="str">
        <f>VLOOKUP(E1413,Table6[#All],5,0)</f>
        <v>Outlet</v>
      </c>
      <c r="S1413" s="12" t="str">
        <f>VLOOKUP(E1413,Table6[#All],3,0)</f>
        <v>South</v>
      </c>
      <c r="T1413" s="12" t="str">
        <f>VLOOKUP(E1413,Table6[#All],4,0)</f>
        <v>Christopherland</v>
      </c>
    </row>
    <row r="1414" spans="1:20" x14ac:dyDescent="0.3">
      <c r="A1414" s="11" t="s">
        <v>3372</v>
      </c>
      <c r="B1414" s="12">
        <v>45413</v>
      </c>
      <c r="C1414" s="12" t="s">
        <v>550</v>
      </c>
      <c r="D1414" s="12" t="s">
        <v>1825</v>
      </c>
      <c r="E1414" s="12" t="s">
        <v>1904</v>
      </c>
      <c r="F1414" s="12" t="s">
        <v>1952</v>
      </c>
      <c r="G1414" s="17">
        <v>1</v>
      </c>
      <c r="H1414" s="20">
        <v>254.47</v>
      </c>
      <c r="I1414" s="23">
        <v>0.1</v>
      </c>
      <c r="J1414" s="25">
        <v>229.023</v>
      </c>
      <c r="K1414" s="25" t="str">
        <f>VLOOKUP(C1414,Table5[#All],8,0)</f>
        <v>Bronze</v>
      </c>
      <c r="L1414" s="13" t="str">
        <f>VLOOKUP(C1414,Table5[#All],4,0)</f>
        <v>Male</v>
      </c>
      <c r="M1414" s="12" t="str">
        <f>VLOOKUP(D1414,Table2[#All],2,0)</f>
        <v>Hydrating Face Cleanser</v>
      </c>
      <c r="N1414" s="12" t="str">
        <f>VLOOKUP(D1414,Table2[#All],3)</f>
        <v>Beauty</v>
      </c>
      <c r="O1414" s="12" t="str">
        <f>VLOOKUP(D1414,Table2[#All],4,0)</f>
        <v>Skincare</v>
      </c>
      <c r="P1414" s="12" t="str">
        <f>VLOOKUP(D1414,Table2[#All],5,0)</f>
        <v>Butler Group</v>
      </c>
      <c r="Q1414" s="12" t="str">
        <f>VLOOKUP(E1414,Table6[#All],2,0)</f>
        <v>Benson-Elliott</v>
      </c>
      <c r="R1414" s="12" t="str">
        <f>VLOOKUP(E1414,Table6[#All],5,0)</f>
        <v>Online</v>
      </c>
      <c r="S1414" s="12" t="str">
        <f>VLOOKUP(E1414,Table6[#All],3,0)</f>
        <v>East</v>
      </c>
      <c r="T1414" s="12" t="str">
        <f>VLOOKUP(E1414,Table6[#All],4,0)</f>
        <v>Port Josephberg</v>
      </c>
    </row>
    <row r="1415" spans="1:20" x14ac:dyDescent="0.3">
      <c r="A1415" s="11" t="s">
        <v>3373</v>
      </c>
      <c r="B1415" s="12">
        <v>45506</v>
      </c>
      <c r="C1415" s="12" t="s">
        <v>1309</v>
      </c>
      <c r="D1415" s="12" t="s">
        <v>1645</v>
      </c>
      <c r="E1415" s="12" t="s">
        <v>1932</v>
      </c>
      <c r="F1415" s="12" t="s">
        <v>1957</v>
      </c>
      <c r="G1415" s="17">
        <v>4</v>
      </c>
      <c r="H1415" s="20">
        <v>627.73</v>
      </c>
      <c r="I1415" s="23">
        <v>0.11</v>
      </c>
      <c r="J1415" s="25">
        <v>2234.7188000000001</v>
      </c>
      <c r="K1415" s="25" t="str">
        <f>VLOOKUP(C1415,Table5[#All],8,0)</f>
        <v>Silver</v>
      </c>
      <c r="L1415" s="13" t="str">
        <f>VLOOKUP(C1415,Table5[#All],4,0)</f>
        <v>Female</v>
      </c>
      <c r="M1415" s="12" t="str">
        <f>VLOOKUP(D1415,Table2[#All],2,0)</f>
        <v>Women's Scarf Set</v>
      </c>
      <c r="N1415" s="12" t="str">
        <f>VLOOKUP(D1415,Table2[#All],3)</f>
        <v>Clothing</v>
      </c>
      <c r="O1415" s="12" t="str">
        <f>VLOOKUP(D1415,Table2[#All],4,0)</f>
        <v>Accessories</v>
      </c>
      <c r="P1415" s="12" t="str">
        <f>VLOOKUP(D1415,Table2[#All],5,0)</f>
        <v>Brown and Sons</v>
      </c>
      <c r="Q1415" s="12" t="str">
        <f>VLOOKUP(E1415,Table6[#All],2,0)</f>
        <v>Frederick-Wright</v>
      </c>
      <c r="R1415" s="12" t="str">
        <f>VLOOKUP(E1415,Table6[#All],5,0)</f>
        <v>Flagship</v>
      </c>
      <c r="S1415" s="12" t="str">
        <f>VLOOKUP(E1415,Table6[#All],3,0)</f>
        <v>West</v>
      </c>
      <c r="T1415" s="12" t="str">
        <f>VLOOKUP(E1415,Table6[#All],4,0)</f>
        <v>New Jimmymouth</v>
      </c>
    </row>
    <row r="1416" spans="1:20" x14ac:dyDescent="0.3">
      <c r="A1416" s="11" t="s">
        <v>3374</v>
      </c>
      <c r="B1416" s="12">
        <v>45394</v>
      </c>
      <c r="C1416" s="12" t="s">
        <v>1171</v>
      </c>
      <c r="D1416" s="12" t="s">
        <v>1663</v>
      </c>
      <c r="E1416" s="12" t="s">
        <v>1941</v>
      </c>
      <c r="F1416" s="12" t="s">
        <v>1957</v>
      </c>
      <c r="G1416" s="17">
        <v>4</v>
      </c>
      <c r="H1416" s="20">
        <v>327.25</v>
      </c>
      <c r="I1416" s="23">
        <v>0.13</v>
      </c>
      <c r="J1416" s="25">
        <v>1138.83</v>
      </c>
      <c r="K1416" s="25" t="str">
        <f>VLOOKUP(C1416,Table5[#All],8,0)</f>
        <v>Platinum</v>
      </c>
      <c r="L1416" s="13" t="str">
        <f>VLOOKUP(C1416,Table5[#All],4,0)</f>
        <v>Female</v>
      </c>
      <c r="M1416" s="12" t="str">
        <f>VLOOKUP(D1416,Table2[#All],2,0)</f>
        <v>Basketball</v>
      </c>
      <c r="N1416" s="12" t="str">
        <f>VLOOKUP(D1416,Table2[#All],3)</f>
        <v>Sports</v>
      </c>
      <c r="O1416" s="12" t="str">
        <f>VLOOKUP(D1416,Table2[#All],4,0)</f>
        <v>Team Sports</v>
      </c>
      <c r="P1416" s="12" t="str">
        <f>VLOOKUP(D1416,Table2[#All],5,0)</f>
        <v>Nolan-Snow</v>
      </c>
      <c r="Q1416" s="12" t="str">
        <f>VLOOKUP(E1416,Table6[#All],2,0)</f>
        <v>Mann-Austin</v>
      </c>
      <c r="R1416" s="12" t="str">
        <f>VLOOKUP(E1416,Table6[#All],5,0)</f>
        <v>Online</v>
      </c>
      <c r="S1416" s="12" t="str">
        <f>VLOOKUP(E1416,Table6[#All],3,0)</f>
        <v>East</v>
      </c>
      <c r="T1416" s="12" t="str">
        <f>VLOOKUP(E1416,Table6[#All],4,0)</f>
        <v>Vasquezborough</v>
      </c>
    </row>
    <row r="1417" spans="1:20" x14ac:dyDescent="0.3">
      <c r="A1417" s="11" t="s">
        <v>3375</v>
      </c>
      <c r="B1417" s="12">
        <v>45755</v>
      </c>
      <c r="C1417" s="12" t="s">
        <v>496</v>
      </c>
      <c r="D1417" s="12" t="s">
        <v>1752</v>
      </c>
      <c r="E1417" s="12" t="s">
        <v>1920</v>
      </c>
      <c r="F1417" s="12" t="s">
        <v>1957</v>
      </c>
      <c r="G1417" s="17">
        <v>4</v>
      </c>
      <c r="H1417" s="20">
        <v>511.43</v>
      </c>
      <c r="I1417" s="23">
        <v>0.18</v>
      </c>
      <c r="J1417" s="25">
        <v>1677.4903999999999</v>
      </c>
      <c r="K1417" s="25" t="str">
        <f>VLOOKUP(C1417,Table5[#All],8,0)</f>
        <v>Platinum</v>
      </c>
      <c r="L1417" s="13" t="str">
        <f>VLOOKUP(C1417,Table5[#All],4,0)</f>
        <v>Male</v>
      </c>
      <c r="M1417" s="12" t="str">
        <f>VLOOKUP(D1417,Table2[#All],2,0)</f>
        <v>Men's Hair Styling Gel</v>
      </c>
      <c r="N1417" s="12" t="str">
        <f>VLOOKUP(D1417,Table2[#All],3)</f>
        <v>Beauty</v>
      </c>
      <c r="O1417" s="12" t="str">
        <f>VLOOKUP(D1417,Table2[#All],4,0)</f>
        <v>Haircare</v>
      </c>
      <c r="P1417" s="12" t="str">
        <f>VLOOKUP(D1417,Table2[#All],5,0)</f>
        <v>Cline-Mccarthy</v>
      </c>
      <c r="Q1417" s="12" t="str">
        <f>VLOOKUP(E1417,Table6[#All],2,0)</f>
        <v>Aguirre-Keller</v>
      </c>
      <c r="R1417" s="12" t="str">
        <f>VLOOKUP(E1417,Table6[#All],5,0)</f>
        <v>Online</v>
      </c>
      <c r="S1417" s="12" t="str">
        <f>VLOOKUP(E1417,Table6[#All],3,0)</f>
        <v>South</v>
      </c>
      <c r="T1417" s="12" t="str">
        <f>VLOOKUP(E1417,Table6[#All],4,0)</f>
        <v>Lake Michael</v>
      </c>
    </row>
    <row r="1418" spans="1:20" x14ac:dyDescent="0.3">
      <c r="A1418" s="11" t="s">
        <v>3376</v>
      </c>
      <c r="B1418" s="12">
        <v>45473</v>
      </c>
      <c r="C1418" s="12" t="s">
        <v>556</v>
      </c>
      <c r="D1418" s="12" t="s">
        <v>1764</v>
      </c>
      <c r="E1418" s="12" t="s">
        <v>1935</v>
      </c>
      <c r="F1418" s="12" t="s">
        <v>1954</v>
      </c>
      <c r="G1418" s="17">
        <v>4</v>
      </c>
      <c r="H1418" s="20">
        <v>194.67</v>
      </c>
      <c r="I1418" s="23">
        <v>0.23</v>
      </c>
      <c r="J1418" s="25">
        <v>599.58359999999993</v>
      </c>
      <c r="K1418" s="25" t="str">
        <f>VLOOKUP(C1418,Table5[#All],8,0)</f>
        <v>Platinum</v>
      </c>
      <c r="L1418" s="13" t="str">
        <f>VLOOKUP(C1418,Table5[#All],4,0)</f>
        <v>Female</v>
      </c>
      <c r="M1418" s="12" t="str">
        <f>VLOOKUP(D1418,Table2[#All],2,0)</f>
        <v>Organic Sunscreen Lotion</v>
      </c>
      <c r="N1418" s="12" t="str">
        <f>VLOOKUP(D1418,Table2[#All],3)</f>
        <v>Beauty</v>
      </c>
      <c r="O1418" s="12" t="str">
        <f>VLOOKUP(D1418,Table2[#All],4,0)</f>
        <v>Skincare</v>
      </c>
      <c r="P1418" s="12" t="str">
        <f>VLOOKUP(D1418,Table2[#All],5,0)</f>
        <v>Anderson-Riley</v>
      </c>
      <c r="Q1418" s="12" t="str">
        <f>VLOOKUP(E1418,Table6[#All],2,0)</f>
        <v>Holloway Ltd</v>
      </c>
      <c r="R1418" s="12" t="str">
        <f>VLOOKUP(E1418,Table6[#All],5,0)</f>
        <v>Flagship</v>
      </c>
      <c r="S1418" s="12" t="str">
        <f>VLOOKUP(E1418,Table6[#All],3,0)</f>
        <v>North</v>
      </c>
      <c r="T1418" s="12" t="str">
        <f>VLOOKUP(E1418,Table6[#All],4,0)</f>
        <v>Bensonhaven</v>
      </c>
    </row>
    <row r="1419" spans="1:20" x14ac:dyDescent="0.3">
      <c r="A1419" s="11" t="s">
        <v>3377</v>
      </c>
      <c r="B1419" s="12">
        <v>45304</v>
      </c>
      <c r="C1419" s="12" t="s">
        <v>225</v>
      </c>
      <c r="D1419" s="12" t="s">
        <v>1638</v>
      </c>
      <c r="E1419" s="12" t="s">
        <v>1885</v>
      </c>
      <c r="F1419" s="12" t="s">
        <v>1952</v>
      </c>
      <c r="G1419" s="17">
        <v>2</v>
      </c>
      <c r="H1419" s="20">
        <v>54.51</v>
      </c>
      <c r="I1419" s="23">
        <v>7.0000000000000007E-2</v>
      </c>
      <c r="J1419" s="25">
        <v>101.3886</v>
      </c>
      <c r="K1419" s="25" t="str">
        <f>VLOOKUP(C1419,Table5[#All],8,0)</f>
        <v>Platinum</v>
      </c>
      <c r="L1419" s="13" t="str">
        <f>VLOOKUP(C1419,Table5[#All],4,0)</f>
        <v>Male</v>
      </c>
      <c r="M1419" s="12" t="str">
        <f>VLOOKUP(D1419,Table2[#All],2,0)</f>
        <v>Men's Formal Shirt</v>
      </c>
      <c r="N1419" s="12" t="str">
        <f>VLOOKUP(D1419,Table2[#All],3)</f>
        <v>Clothing</v>
      </c>
      <c r="O1419" s="12" t="str">
        <f>VLOOKUP(D1419,Table2[#All],4,0)</f>
        <v>Tops</v>
      </c>
      <c r="P1419" s="12" t="str">
        <f>VLOOKUP(D1419,Table2[#All],5,0)</f>
        <v>Moon, Mora and Santos</v>
      </c>
      <c r="Q1419" s="12" t="str">
        <f>VLOOKUP(E1419,Table6[#All],2,0)</f>
        <v>Martinez, Adkins and Johnson</v>
      </c>
      <c r="R1419" s="12" t="str">
        <f>VLOOKUP(E1419,Table6[#All],5,0)</f>
        <v>Flagship</v>
      </c>
      <c r="S1419" s="12" t="str">
        <f>VLOOKUP(E1419,Table6[#All],3,0)</f>
        <v>North</v>
      </c>
      <c r="T1419" s="12" t="str">
        <f>VLOOKUP(E1419,Table6[#All],4,0)</f>
        <v>Danielmouth</v>
      </c>
    </row>
    <row r="1420" spans="1:20" x14ac:dyDescent="0.3">
      <c r="A1420" s="11" t="s">
        <v>3378</v>
      </c>
      <c r="B1420" s="12">
        <v>45557</v>
      </c>
      <c r="C1420" s="12" t="s">
        <v>282</v>
      </c>
      <c r="D1420" s="12" t="s">
        <v>1761</v>
      </c>
      <c r="E1420" s="12" t="s">
        <v>1920</v>
      </c>
      <c r="F1420" s="12" t="s">
        <v>1954</v>
      </c>
      <c r="G1420" s="17">
        <v>4</v>
      </c>
      <c r="H1420" s="20">
        <v>964</v>
      </c>
      <c r="I1420" s="23">
        <v>0.14000000000000001</v>
      </c>
      <c r="J1420" s="25">
        <v>3316.16</v>
      </c>
      <c r="K1420" s="25" t="str">
        <f>VLOOKUP(C1420,Table5[#All],8,0)</f>
        <v>Gold</v>
      </c>
      <c r="L1420" s="13" t="str">
        <f>VLOOKUP(C1420,Table5[#All],4,0)</f>
        <v>Male</v>
      </c>
      <c r="M1420" s="12" t="str">
        <f>VLOOKUP(D1420,Table2[#All],2,0)</f>
        <v>Laptop Cooling Pad</v>
      </c>
      <c r="N1420" s="12" t="str">
        <f>VLOOKUP(D1420,Table2[#All],3)</f>
        <v>Electronics</v>
      </c>
      <c r="O1420" s="12" t="str">
        <f>VLOOKUP(D1420,Table2[#All],4,0)</f>
        <v>Computer</v>
      </c>
      <c r="P1420" s="12" t="str">
        <f>VLOOKUP(D1420,Table2[#All],5,0)</f>
        <v>Murray, Gould and Ware</v>
      </c>
      <c r="Q1420" s="12" t="str">
        <f>VLOOKUP(E1420,Table6[#All],2,0)</f>
        <v>Aguirre-Keller</v>
      </c>
      <c r="R1420" s="12" t="str">
        <f>VLOOKUP(E1420,Table6[#All],5,0)</f>
        <v>Online</v>
      </c>
      <c r="S1420" s="12" t="str">
        <f>VLOOKUP(E1420,Table6[#All],3,0)</f>
        <v>South</v>
      </c>
      <c r="T1420" s="12" t="str">
        <f>VLOOKUP(E1420,Table6[#All],4,0)</f>
        <v>Lake Michael</v>
      </c>
    </row>
    <row r="1421" spans="1:20" x14ac:dyDescent="0.3">
      <c r="A1421" s="11" t="s">
        <v>3379</v>
      </c>
      <c r="B1421" s="12">
        <v>45527</v>
      </c>
      <c r="C1421" s="12" t="s">
        <v>161</v>
      </c>
      <c r="D1421" s="12" t="s">
        <v>1843</v>
      </c>
      <c r="E1421" s="12" t="s">
        <v>1897</v>
      </c>
      <c r="F1421" s="12" t="s">
        <v>1954</v>
      </c>
      <c r="G1421" s="17">
        <v>1</v>
      </c>
      <c r="H1421" s="20">
        <v>170.12</v>
      </c>
      <c r="I1421" s="23">
        <v>0.26</v>
      </c>
      <c r="J1421" s="25">
        <v>125.8888</v>
      </c>
      <c r="K1421" s="25" t="str">
        <f>VLOOKUP(C1421,Table5[#All],8,0)</f>
        <v>Gold</v>
      </c>
      <c r="L1421" s="13" t="str">
        <f>VLOOKUP(C1421,Table5[#All],4,0)</f>
        <v>Male</v>
      </c>
      <c r="M1421" s="12" t="str">
        <f>VLOOKUP(D1421,Table2[#All],2,0)</f>
        <v>Face Foundation Kit</v>
      </c>
      <c r="N1421" s="12" t="str">
        <f>VLOOKUP(D1421,Table2[#All],3)</f>
        <v>Beauty</v>
      </c>
      <c r="O1421" s="12" t="str">
        <f>VLOOKUP(D1421,Table2[#All],4,0)</f>
        <v>Makeup</v>
      </c>
      <c r="P1421" s="12" t="str">
        <f>VLOOKUP(D1421,Table2[#All],5,0)</f>
        <v>Taylor-Elliott</v>
      </c>
      <c r="Q1421" s="12" t="str">
        <f>VLOOKUP(E1421,Table6[#All],2,0)</f>
        <v>Alexander Group</v>
      </c>
      <c r="R1421" s="12" t="str">
        <f>VLOOKUP(E1421,Table6[#All],5,0)</f>
        <v>Online</v>
      </c>
      <c r="S1421" s="12" t="str">
        <f>VLOOKUP(E1421,Table6[#All],3,0)</f>
        <v>South</v>
      </c>
      <c r="T1421" s="12" t="str">
        <f>VLOOKUP(E1421,Table6[#All],4,0)</f>
        <v>Port Sharon</v>
      </c>
    </row>
    <row r="1422" spans="1:20" x14ac:dyDescent="0.3">
      <c r="A1422" s="11" t="s">
        <v>3380</v>
      </c>
      <c r="B1422" s="12">
        <v>45875</v>
      </c>
      <c r="C1422" s="12" t="s">
        <v>517</v>
      </c>
      <c r="D1422" s="12" t="s">
        <v>1734</v>
      </c>
      <c r="E1422" s="12" t="s">
        <v>1941</v>
      </c>
      <c r="F1422" s="12" t="s">
        <v>1952</v>
      </c>
      <c r="G1422" s="17">
        <v>2</v>
      </c>
      <c r="H1422" s="20">
        <v>664.5</v>
      </c>
      <c r="I1422" s="23">
        <v>0.23</v>
      </c>
      <c r="J1422" s="25">
        <v>1023.33</v>
      </c>
      <c r="K1422" s="25" t="str">
        <f>VLOOKUP(C1422,Table5[#All],8,0)</f>
        <v>Platinum</v>
      </c>
      <c r="L1422" s="13" t="str">
        <f>VLOOKUP(C1422,Table5[#All],4,0)</f>
        <v>Female</v>
      </c>
      <c r="M1422" s="12" t="str">
        <f>VLOOKUP(D1422,Table2[#All],2,0)</f>
        <v>Men's Track Pants</v>
      </c>
      <c r="N1422" s="12" t="str">
        <f>VLOOKUP(D1422,Table2[#All],3)</f>
        <v>Clothing</v>
      </c>
      <c r="O1422" s="12" t="str">
        <f>VLOOKUP(D1422,Table2[#All],4,0)</f>
        <v>Bottoms</v>
      </c>
      <c r="P1422" s="12" t="str">
        <f>VLOOKUP(D1422,Table2[#All],5,0)</f>
        <v>Hamilton, Woods and Walker</v>
      </c>
      <c r="Q1422" s="12" t="str">
        <f>VLOOKUP(E1422,Table6[#All],2,0)</f>
        <v>Mann-Austin</v>
      </c>
      <c r="R1422" s="12" t="str">
        <f>VLOOKUP(E1422,Table6[#All],5,0)</f>
        <v>Online</v>
      </c>
      <c r="S1422" s="12" t="str">
        <f>VLOOKUP(E1422,Table6[#All],3,0)</f>
        <v>East</v>
      </c>
      <c r="T1422" s="12" t="str">
        <f>VLOOKUP(E1422,Table6[#All],4,0)</f>
        <v>Vasquezborough</v>
      </c>
    </row>
    <row r="1423" spans="1:20" x14ac:dyDescent="0.3">
      <c r="A1423" s="11" t="s">
        <v>3381</v>
      </c>
      <c r="B1423" s="12">
        <v>45936</v>
      </c>
      <c r="C1423" s="12" t="s">
        <v>1171</v>
      </c>
      <c r="D1423" s="12" t="s">
        <v>1708</v>
      </c>
      <c r="E1423" s="12" t="s">
        <v>1917</v>
      </c>
      <c r="F1423" s="12" t="s">
        <v>1952</v>
      </c>
      <c r="G1423" s="17">
        <v>4</v>
      </c>
      <c r="H1423" s="20">
        <v>557.51</v>
      </c>
      <c r="I1423" s="23">
        <v>0.11</v>
      </c>
      <c r="J1423" s="25">
        <v>1984.7356</v>
      </c>
      <c r="K1423" s="25" t="str">
        <f>VLOOKUP(C1423,Table5[#All],8,0)</f>
        <v>Platinum</v>
      </c>
      <c r="L1423" s="13" t="str">
        <f>VLOOKUP(C1423,Table5[#All],4,0)</f>
        <v>Female</v>
      </c>
      <c r="M1423" s="12" t="str">
        <f>VLOOKUP(D1423,Table2[#All],2,0)</f>
        <v>High-Grip Football</v>
      </c>
      <c r="N1423" s="12" t="str">
        <f>VLOOKUP(D1423,Table2[#All],3)</f>
        <v>Sports</v>
      </c>
      <c r="O1423" s="12" t="str">
        <f>VLOOKUP(D1423,Table2[#All],4,0)</f>
        <v>Team Sports</v>
      </c>
      <c r="P1423" s="12" t="str">
        <f>VLOOKUP(D1423,Table2[#All],5,0)</f>
        <v>Bridges, Banks and Cummings</v>
      </c>
      <c r="Q1423" s="12" t="str">
        <f>VLOOKUP(E1423,Table6[#All],2,0)</f>
        <v>Hill, Wagner and Ballard</v>
      </c>
      <c r="R1423" s="12" t="str">
        <f>VLOOKUP(E1423,Table6[#All],5,0)</f>
        <v>Online</v>
      </c>
      <c r="S1423" s="12" t="str">
        <f>VLOOKUP(E1423,Table6[#All],3,0)</f>
        <v>East</v>
      </c>
      <c r="T1423" s="12" t="str">
        <f>VLOOKUP(E1423,Table6[#All],4,0)</f>
        <v>East Davidville</v>
      </c>
    </row>
    <row r="1424" spans="1:20" x14ac:dyDescent="0.3">
      <c r="A1424" s="11" t="s">
        <v>3382</v>
      </c>
      <c r="B1424" s="12">
        <v>45807</v>
      </c>
      <c r="C1424" s="12" t="s">
        <v>1249</v>
      </c>
      <c r="D1424" s="12" t="s">
        <v>1846</v>
      </c>
      <c r="E1424" s="12" t="s">
        <v>1885</v>
      </c>
      <c r="F1424" s="12" t="s">
        <v>1957</v>
      </c>
      <c r="G1424" s="17">
        <v>2</v>
      </c>
      <c r="H1424" s="20">
        <v>410</v>
      </c>
      <c r="I1424" s="23">
        <v>0.13</v>
      </c>
      <c r="J1424" s="25">
        <v>713.4</v>
      </c>
      <c r="K1424" s="25" t="str">
        <f>VLOOKUP(C1424,Table5[#All],8,0)</f>
        <v>Platinum</v>
      </c>
      <c r="L1424" s="13" t="str">
        <f>VLOOKUP(C1424,Table5[#All],4,0)</f>
        <v>Female</v>
      </c>
      <c r="M1424" s="12" t="str">
        <f>VLOOKUP(D1424,Table2[#All],2,0)</f>
        <v>Gaming Mouse Pad XL</v>
      </c>
      <c r="N1424" s="12" t="str">
        <f>VLOOKUP(D1424,Table2[#All],3)</f>
        <v>Electronics</v>
      </c>
      <c r="O1424" s="12" t="str">
        <f>VLOOKUP(D1424,Table2[#All],4,0)</f>
        <v>Accessories</v>
      </c>
      <c r="P1424" s="12" t="str">
        <f>VLOOKUP(D1424,Table2[#All],5,0)</f>
        <v>Sharp, Taylor and Rodriguez</v>
      </c>
      <c r="Q1424" s="12" t="str">
        <f>VLOOKUP(E1424,Table6[#All],2,0)</f>
        <v>Martinez, Adkins and Johnson</v>
      </c>
      <c r="R1424" s="12" t="str">
        <f>VLOOKUP(E1424,Table6[#All],5,0)</f>
        <v>Flagship</v>
      </c>
      <c r="S1424" s="12" t="str">
        <f>VLOOKUP(E1424,Table6[#All],3,0)</f>
        <v>North</v>
      </c>
      <c r="T1424" s="12" t="str">
        <f>VLOOKUP(E1424,Table6[#All],4,0)</f>
        <v>Danielmouth</v>
      </c>
    </row>
    <row r="1425" spans="1:20" x14ac:dyDescent="0.3">
      <c r="A1425" s="11" t="s">
        <v>3383</v>
      </c>
      <c r="B1425" s="12">
        <v>45473</v>
      </c>
      <c r="C1425" s="12" t="s">
        <v>976</v>
      </c>
      <c r="D1425" s="12" t="s">
        <v>1825</v>
      </c>
      <c r="E1425" s="12" t="s">
        <v>1901</v>
      </c>
      <c r="F1425" s="12" t="s">
        <v>1957</v>
      </c>
      <c r="G1425" s="17">
        <v>2</v>
      </c>
      <c r="H1425" s="20">
        <v>879.93</v>
      </c>
      <c r="I1425" s="23">
        <v>0.28999999999999998</v>
      </c>
      <c r="J1425" s="25">
        <v>1249.5006000000001</v>
      </c>
      <c r="K1425" s="25" t="str">
        <f>VLOOKUP(C1425,Table5[#All],8,0)</f>
        <v>Platinum</v>
      </c>
      <c r="L1425" s="13" t="str">
        <f>VLOOKUP(C1425,Table5[#All],4,0)</f>
        <v>Male</v>
      </c>
      <c r="M1425" s="12" t="str">
        <f>VLOOKUP(D1425,Table2[#All],2,0)</f>
        <v>Hydrating Face Cleanser</v>
      </c>
      <c r="N1425" s="12" t="str">
        <f>VLOOKUP(D1425,Table2[#All],3)</f>
        <v>Beauty</v>
      </c>
      <c r="O1425" s="12" t="str">
        <f>VLOOKUP(D1425,Table2[#All],4,0)</f>
        <v>Skincare</v>
      </c>
      <c r="P1425" s="12" t="str">
        <f>VLOOKUP(D1425,Table2[#All],5,0)</f>
        <v>Butler Group</v>
      </c>
      <c r="Q1425" s="12" t="str">
        <f>VLOOKUP(E1425,Table6[#All],2,0)</f>
        <v>Gray Ltd</v>
      </c>
      <c r="R1425" s="12" t="str">
        <f>VLOOKUP(E1425,Table6[#All],5,0)</f>
        <v>Outlet</v>
      </c>
      <c r="S1425" s="12" t="str">
        <f>VLOOKUP(E1425,Table6[#All],3,0)</f>
        <v>North</v>
      </c>
      <c r="T1425" s="12" t="str">
        <f>VLOOKUP(E1425,Table6[#All],4,0)</f>
        <v>New Michaelchester</v>
      </c>
    </row>
    <row r="1426" spans="1:20" x14ac:dyDescent="0.3">
      <c r="A1426" s="11" t="s">
        <v>3384</v>
      </c>
      <c r="B1426" s="12">
        <v>45664</v>
      </c>
      <c r="C1426" s="12" t="s">
        <v>42</v>
      </c>
      <c r="D1426" s="12" t="s">
        <v>1604</v>
      </c>
      <c r="E1426" s="12" t="s">
        <v>1938</v>
      </c>
      <c r="F1426" s="12" t="s">
        <v>1957</v>
      </c>
      <c r="G1426" s="17">
        <v>1</v>
      </c>
      <c r="H1426" s="20">
        <v>350.58</v>
      </c>
      <c r="I1426" s="23">
        <v>0.03</v>
      </c>
      <c r="J1426" s="25">
        <v>340.06259999999997</v>
      </c>
      <c r="K1426" s="25" t="str">
        <f>VLOOKUP(C1426,Table5[#All],8,0)</f>
        <v>Bronze</v>
      </c>
      <c r="L1426" s="13" t="str">
        <f>VLOOKUP(C1426,Table5[#All],4,0)</f>
        <v>Female</v>
      </c>
      <c r="M1426" s="12" t="str">
        <f>VLOOKUP(D1426,Table2[#All],2,0)</f>
        <v>USB-C Fast Charger</v>
      </c>
      <c r="N1426" s="12" t="str">
        <f>VLOOKUP(D1426,Table2[#All],3)</f>
        <v>Electronics</v>
      </c>
      <c r="O1426" s="12" t="str">
        <f>VLOOKUP(D1426,Table2[#All],4,0)</f>
        <v>Accessories</v>
      </c>
      <c r="P1426" s="12" t="str">
        <f>VLOOKUP(D1426,Table2[#All],5,0)</f>
        <v>Dawson-Perkins</v>
      </c>
      <c r="Q1426" s="12" t="str">
        <f>VLOOKUP(E1426,Table6[#All],2,0)</f>
        <v>Guerrero-Schmitt</v>
      </c>
      <c r="R1426" s="12" t="str">
        <f>VLOOKUP(E1426,Table6[#All],5,0)</f>
        <v>Flagship</v>
      </c>
      <c r="S1426" s="12" t="str">
        <f>VLOOKUP(E1426,Table6[#All],3,0)</f>
        <v>East</v>
      </c>
      <c r="T1426" s="12" t="str">
        <f>VLOOKUP(E1426,Table6[#All],4,0)</f>
        <v>East Stevechester</v>
      </c>
    </row>
    <row r="1427" spans="1:20" x14ac:dyDescent="0.3">
      <c r="A1427" s="11" t="s">
        <v>3385</v>
      </c>
      <c r="B1427" s="12">
        <v>45633</v>
      </c>
      <c r="C1427" s="12" t="s">
        <v>1108</v>
      </c>
      <c r="D1427" s="12" t="s">
        <v>1749</v>
      </c>
      <c r="E1427" s="12" t="s">
        <v>1894</v>
      </c>
      <c r="F1427" s="12" t="s">
        <v>1952</v>
      </c>
      <c r="G1427" s="17">
        <v>4</v>
      </c>
      <c r="H1427" s="20">
        <v>348.58</v>
      </c>
      <c r="I1427" s="23">
        <v>0.16</v>
      </c>
      <c r="J1427" s="25">
        <v>1171.2288000000001</v>
      </c>
      <c r="K1427" s="25" t="str">
        <f>VLOOKUP(C1427,Table5[#All],8,0)</f>
        <v>Silver</v>
      </c>
      <c r="L1427" s="13" t="str">
        <f>VLOOKUP(C1427,Table5[#All],4,0)</f>
        <v>Male</v>
      </c>
      <c r="M1427" s="12" t="str">
        <f>VLOOKUP(D1427,Table2[#All],2,0)</f>
        <v>Womens Cotton Scarf</v>
      </c>
      <c r="N1427" s="12" t="str">
        <f>VLOOKUP(D1427,Table2[#All],3)</f>
        <v>Clothing</v>
      </c>
      <c r="O1427" s="12" t="str">
        <f>VLOOKUP(D1427,Table2[#All],4,0)</f>
        <v>Accessories</v>
      </c>
      <c r="P1427" s="12" t="str">
        <f>VLOOKUP(D1427,Table2[#All],5,0)</f>
        <v>Shepherd-Gould</v>
      </c>
      <c r="Q1427" s="12" t="str">
        <f>VLOOKUP(E1427,Table6[#All],2,0)</f>
        <v>Johnson-Wright</v>
      </c>
      <c r="R1427" s="12" t="str">
        <f>VLOOKUP(E1427,Table6[#All],5,0)</f>
        <v>Outlet</v>
      </c>
      <c r="S1427" s="12" t="str">
        <f>VLOOKUP(E1427,Table6[#All],3,0)</f>
        <v>North</v>
      </c>
      <c r="T1427" s="12" t="str">
        <f>VLOOKUP(E1427,Table6[#All],4,0)</f>
        <v>Hoodberg</v>
      </c>
    </row>
    <row r="1428" spans="1:20" x14ac:dyDescent="0.3">
      <c r="A1428" s="11" t="s">
        <v>3386</v>
      </c>
      <c r="B1428" s="12">
        <v>45548</v>
      </c>
      <c r="C1428" s="12" t="s">
        <v>1428</v>
      </c>
      <c r="D1428" s="12" t="s">
        <v>1645</v>
      </c>
      <c r="E1428" s="12" t="s">
        <v>1894</v>
      </c>
      <c r="F1428" s="12" t="s">
        <v>1957</v>
      </c>
      <c r="G1428" s="17">
        <v>3</v>
      </c>
      <c r="H1428" s="20">
        <v>247.66</v>
      </c>
      <c r="I1428" s="23">
        <v>0.02</v>
      </c>
      <c r="J1428" s="25">
        <v>728.12040000000002</v>
      </c>
      <c r="K1428" s="25" t="str">
        <f>VLOOKUP(C1428,Table5[#All],8,0)</f>
        <v>Gold</v>
      </c>
      <c r="L1428" s="13" t="str">
        <f>VLOOKUP(C1428,Table5[#All],4,0)</f>
        <v>Female</v>
      </c>
      <c r="M1428" s="12" t="str">
        <f>VLOOKUP(D1428,Table2[#All],2,0)</f>
        <v>Women's Scarf Set</v>
      </c>
      <c r="N1428" s="12" t="str">
        <f>VLOOKUP(D1428,Table2[#All],3)</f>
        <v>Clothing</v>
      </c>
      <c r="O1428" s="12" t="str">
        <f>VLOOKUP(D1428,Table2[#All],4,0)</f>
        <v>Accessories</v>
      </c>
      <c r="P1428" s="12" t="str">
        <f>VLOOKUP(D1428,Table2[#All],5,0)</f>
        <v>Brown and Sons</v>
      </c>
      <c r="Q1428" s="12" t="str">
        <f>VLOOKUP(E1428,Table6[#All],2,0)</f>
        <v>Johnson-Wright</v>
      </c>
      <c r="R1428" s="12" t="str">
        <f>VLOOKUP(E1428,Table6[#All],5,0)</f>
        <v>Outlet</v>
      </c>
      <c r="S1428" s="12" t="str">
        <f>VLOOKUP(E1428,Table6[#All],3,0)</f>
        <v>North</v>
      </c>
      <c r="T1428" s="12" t="str">
        <f>VLOOKUP(E1428,Table6[#All],4,0)</f>
        <v>Hoodberg</v>
      </c>
    </row>
    <row r="1429" spans="1:20" x14ac:dyDescent="0.3">
      <c r="A1429" s="11" t="s">
        <v>3387</v>
      </c>
      <c r="B1429" s="12">
        <v>45244</v>
      </c>
      <c r="C1429" s="12" t="s">
        <v>1222</v>
      </c>
      <c r="D1429" s="12" t="s">
        <v>1689</v>
      </c>
      <c r="E1429" s="12" t="s">
        <v>1929</v>
      </c>
      <c r="F1429" s="12" t="s">
        <v>1952</v>
      </c>
      <c r="G1429" s="17">
        <v>3</v>
      </c>
      <c r="H1429" s="20">
        <v>836.27</v>
      </c>
      <c r="I1429" s="23">
        <v>0.16</v>
      </c>
      <c r="J1429" s="25">
        <v>2107.4004</v>
      </c>
      <c r="K1429" s="25" t="str">
        <f>VLOOKUP(C1429,Table5[#All],8,0)</f>
        <v>Platinum</v>
      </c>
      <c r="L1429" s="13" t="str">
        <f>VLOOKUP(C1429,Table5[#All],4,0)</f>
        <v>Male</v>
      </c>
      <c r="M1429" s="12" t="str">
        <f>VLOOKUP(D1429,Table2[#All],2,0)</f>
        <v>Portable Power Bank</v>
      </c>
      <c r="N1429" s="12" t="str">
        <f>VLOOKUP(D1429,Table2[#All],3)</f>
        <v>Electronics</v>
      </c>
      <c r="O1429" s="12" t="str">
        <f>VLOOKUP(D1429,Table2[#All],4,0)</f>
        <v>Mobile</v>
      </c>
      <c r="P1429" s="12" t="str">
        <f>VLOOKUP(D1429,Table2[#All],5,0)</f>
        <v>Cummings and Sons</v>
      </c>
      <c r="Q1429" s="12" t="str">
        <f>VLOOKUP(E1429,Table6[#All],2,0)</f>
        <v>Shelton PLC</v>
      </c>
      <c r="R1429" s="12" t="str">
        <f>VLOOKUP(E1429,Table6[#All],5,0)</f>
        <v>Flagship</v>
      </c>
      <c r="S1429" s="12" t="str">
        <f>VLOOKUP(E1429,Table6[#All],3,0)</f>
        <v>North</v>
      </c>
      <c r="T1429" s="12" t="str">
        <f>VLOOKUP(E1429,Table6[#All],4,0)</f>
        <v>East Jenniferstad</v>
      </c>
    </row>
    <row r="1430" spans="1:20" x14ac:dyDescent="0.3">
      <c r="A1430" s="11" t="s">
        <v>3388</v>
      </c>
      <c r="B1430" s="12">
        <v>45753</v>
      </c>
      <c r="C1430" s="12" t="s">
        <v>647</v>
      </c>
      <c r="D1430" s="12" t="s">
        <v>1607</v>
      </c>
      <c r="E1430" s="12" t="s">
        <v>1917</v>
      </c>
      <c r="F1430" s="12" t="s">
        <v>1957</v>
      </c>
      <c r="G1430" s="17">
        <v>3</v>
      </c>
      <c r="H1430" s="20">
        <v>696.74</v>
      </c>
      <c r="I1430" s="23">
        <v>0.13</v>
      </c>
      <c r="J1430" s="25">
        <v>1818.4914000000001</v>
      </c>
      <c r="K1430" s="25" t="str">
        <f>VLOOKUP(C1430,Table5[#All],8,0)</f>
        <v>Silver</v>
      </c>
      <c r="L1430" s="13" t="str">
        <f>VLOOKUP(C1430,Table5[#All],4,0)</f>
        <v>Male</v>
      </c>
      <c r="M1430" s="12" t="str">
        <f>VLOOKUP(D1430,Table2[#All],2,0)</f>
        <v>Decorative Wall Mirror</v>
      </c>
      <c r="N1430" s="12" t="str">
        <f>VLOOKUP(D1430,Table2[#All],3)</f>
        <v>Home</v>
      </c>
      <c r="O1430" s="12" t="str">
        <f>VLOOKUP(D1430,Table2[#All],4,0)</f>
        <v>Decor</v>
      </c>
      <c r="P1430" s="12" t="str">
        <f>VLOOKUP(D1430,Table2[#All],5,0)</f>
        <v>Luna, Anderson and Bowman</v>
      </c>
      <c r="Q1430" s="12" t="str">
        <f>VLOOKUP(E1430,Table6[#All],2,0)</f>
        <v>Hill, Wagner and Ballard</v>
      </c>
      <c r="R1430" s="12" t="str">
        <f>VLOOKUP(E1430,Table6[#All],5,0)</f>
        <v>Online</v>
      </c>
      <c r="S1430" s="12" t="str">
        <f>VLOOKUP(E1430,Table6[#All],3,0)</f>
        <v>East</v>
      </c>
      <c r="T1430" s="12" t="str">
        <f>VLOOKUP(E1430,Table6[#All],4,0)</f>
        <v>East Davidville</v>
      </c>
    </row>
    <row r="1431" spans="1:20" x14ac:dyDescent="0.3">
      <c r="A1431" s="11" t="s">
        <v>3389</v>
      </c>
      <c r="B1431" s="12">
        <v>45804</v>
      </c>
      <c r="C1431" s="12" t="s">
        <v>795</v>
      </c>
      <c r="D1431" s="12" t="s">
        <v>1858</v>
      </c>
      <c r="E1431" s="12" t="s">
        <v>1925</v>
      </c>
      <c r="F1431" s="12" t="s">
        <v>1954</v>
      </c>
      <c r="G1431" s="17">
        <v>2</v>
      </c>
      <c r="H1431" s="20">
        <v>822.59</v>
      </c>
      <c r="I1431" s="23">
        <v>0.22</v>
      </c>
      <c r="J1431" s="25">
        <v>1283.2403999999999</v>
      </c>
      <c r="K1431" s="25" t="str">
        <f>VLOOKUP(C1431,Table5[#All],8,0)</f>
        <v>Platinum</v>
      </c>
      <c r="L1431" s="13" t="str">
        <f>VLOOKUP(C1431,Table5[#All],4,0)</f>
        <v>Female</v>
      </c>
      <c r="M1431" s="12" t="str">
        <f>VLOOKUP(D1431,Table2[#All],2,0)</f>
        <v>Vitamin E Body Lotion</v>
      </c>
      <c r="N1431" s="12" t="str">
        <f>VLOOKUP(D1431,Table2[#All],3)</f>
        <v>Beauty</v>
      </c>
      <c r="O1431" s="12" t="str">
        <f>VLOOKUP(D1431,Table2[#All],4,0)</f>
        <v>Skincare</v>
      </c>
      <c r="P1431" s="12" t="str">
        <f>VLOOKUP(D1431,Table2[#All],5,0)</f>
        <v>Hoffman-Williams</v>
      </c>
      <c r="Q1431" s="12" t="str">
        <f>VLOOKUP(E1431,Table6[#All],2,0)</f>
        <v>Gardner, Humphrey and Contreras</v>
      </c>
      <c r="R1431" s="12" t="str">
        <f>VLOOKUP(E1431,Table6[#All],5,0)</f>
        <v>Flagship</v>
      </c>
      <c r="S1431" s="12" t="str">
        <f>VLOOKUP(E1431,Table6[#All],3,0)</f>
        <v>East</v>
      </c>
      <c r="T1431" s="12" t="str">
        <f>VLOOKUP(E1431,Table6[#All],4,0)</f>
        <v>Johnsonville</v>
      </c>
    </row>
    <row r="1432" spans="1:20" x14ac:dyDescent="0.3">
      <c r="A1432" s="11" t="s">
        <v>3390</v>
      </c>
      <c r="B1432" s="12">
        <v>45263</v>
      </c>
      <c r="C1432" s="12" t="s">
        <v>728</v>
      </c>
      <c r="D1432" s="12" t="s">
        <v>1813</v>
      </c>
      <c r="E1432" s="12" t="s">
        <v>1889</v>
      </c>
      <c r="F1432" s="12" t="s">
        <v>1954</v>
      </c>
      <c r="G1432" s="17">
        <v>1</v>
      </c>
      <c r="H1432" s="20">
        <v>462.23</v>
      </c>
      <c r="I1432" s="23">
        <v>0.3</v>
      </c>
      <c r="J1432" s="25">
        <v>323.56099999999998</v>
      </c>
      <c r="K1432" s="25" t="str">
        <f>VLOOKUP(C1432,Table5[#All],8,0)</f>
        <v>Platinum</v>
      </c>
      <c r="L1432" s="13" t="str">
        <f>VLOOKUP(C1432,Table5[#All],4,0)</f>
        <v>Male</v>
      </c>
      <c r="M1432" s="12" t="str">
        <f>VLOOKUP(D1432,Table2[#All],2,0)</f>
        <v>Decorative Lamp Shade</v>
      </c>
      <c r="N1432" s="12" t="str">
        <f>VLOOKUP(D1432,Table2[#All],3)</f>
        <v>Home</v>
      </c>
      <c r="O1432" s="12" t="str">
        <f>VLOOKUP(D1432,Table2[#All],4,0)</f>
        <v>Lighting</v>
      </c>
      <c r="P1432" s="12" t="str">
        <f>VLOOKUP(D1432,Table2[#All],5,0)</f>
        <v>Ramirez-Hanson</v>
      </c>
      <c r="Q1432" s="12" t="str">
        <f>VLOOKUP(E1432,Table6[#All],2,0)</f>
        <v>Black-Horn</v>
      </c>
      <c r="R1432" s="12" t="str">
        <f>VLOOKUP(E1432,Table6[#All],5,0)</f>
        <v>Outlet</v>
      </c>
      <c r="S1432" s="12" t="str">
        <f>VLOOKUP(E1432,Table6[#All],3,0)</f>
        <v>South</v>
      </c>
      <c r="T1432" s="12" t="str">
        <f>VLOOKUP(E1432,Table6[#All],4,0)</f>
        <v>North Nancyview</v>
      </c>
    </row>
    <row r="1433" spans="1:20" x14ac:dyDescent="0.3">
      <c r="A1433" s="11" t="s">
        <v>3391</v>
      </c>
      <c r="B1433" s="12">
        <v>45906</v>
      </c>
      <c r="C1433" s="12" t="s">
        <v>1394</v>
      </c>
      <c r="D1433" s="12" t="s">
        <v>1699</v>
      </c>
      <c r="E1433" s="12" t="s">
        <v>1935</v>
      </c>
      <c r="F1433" s="12" t="s">
        <v>1954</v>
      </c>
      <c r="G1433" s="17">
        <v>1</v>
      </c>
      <c r="H1433" s="20">
        <v>361.09</v>
      </c>
      <c r="I1433" s="23">
        <v>0.06</v>
      </c>
      <c r="J1433" s="25">
        <v>339.42459999999988</v>
      </c>
      <c r="K1433" s="25" t="str">
        <f>VLOOKUP(C1433,Table5[#All],8,0)</f>
        <v>Gold</v>
      </c>
      <c r="L1433" s="13" t="str">
        <f>VLOOKUP(C1433,Table5[#All],4,0)</f>
        <v>Male</v>
      </c>
      <c r="M1433" s="12" t="str">
        <f>VLOOKUP(D1433,Table2[#All],2,0)</f>
        <v>Smart Home WiFi Camera</v>
      </c>
      <c r="N1433" s="12" t="str">
        <f>VLOOKUP(D1433,Table2[#All],3)</f>
        <v>Electronics</v>
      </c>
      <c r="O1433" s="12" t="str">
        <f>VLOOKUP(D1433,Table2[#All],4,0)</f>
        <v>Accessories</v>
      </c>
      <c r="P1433" s="12" t="str">
        <f>VLOOKUP(D1433,Table2[#All],5,0)</f>
        <v>Holmes LLC</v>
      </c>
      <c r="Q1433" s="12" t="str">
        <f>VLOOKUP(E1433,Table6[#All],2,0)</f>
        <v>Holloway Ltd</v>
      </c>
      <c r="R1433" s="12" t="str">
        <f>VLOOKUP(E1433,Table6[#All],5,0)</f>
        <v>Flagship</v>
      </c>
      <c r="S1433" s="12" t="str">
        <f>VLOOKUP(E1433,Table6[#All],3,0)</f>
        <v>North</v>
      </c>
      <c r="T1433" s="12" t="str">
        <f>VLOOKUP(E1433,Table6[#All],4,0)</f>
        <v>Bensonhaven</v>
      </c>
    </row>
    <row r="1434" spans="1:20" x14ac:dyDescent="0.3">
      <c r="A1434" s="11" t="s">
        <v>3392</v>
      </c>
      <c r="B1434" s="12">
        <v>45243</v>
      </c>
      <c r="C1434" s="12" t="s">
        <v>1207</v>
      </c>
      <c r="D1434" s="12" t="s">
        <v>1795</v>
      </c>
      <c r="E1434" s="12" t="s">
        <v>1941</v>
      </c>
      <c r="F1434" s="12" t="s">
        <v>1954</v>
      </c>
      <c r="G1434" s="17">
        <v>3</v>
      </c>
      <c r="H1434" s="20">
        <v>59.37</v>
      </c>
      <c r="I1434" s="23">
        <v>0.03</v>
      </c>
      <c r="J1434" s="25">
        <v>172.76669999999999</v>
      </c>
      <c r="K1434" s="25" t="str">
        <f>VLOOKUP(C1434,Table5[#All],8,0)</f>
        <v>Silver</v>
      </c>
      <c r="L1434" s="13" t="str">
        <f>VLOOKUP(C1434,Table5[#All],4,0)</f>
        <v>Female</v>
      </c>
      <c r="M1434" s="12" t="str">
        <f>VLOOKUP(D1434,Table2[#All],2,0)</f>
        <v>Shin Guards – Adult</v>
      </c>
      <c r="N1434" s="12" t="str">
        <f>VLOOKUP(D1434,Table2[#All],3)</f>
        <v>Sports</v>
      </c>
      <c r="O1434" s="12" t="str">
        <f>VLOOKUP(D1434,Table2[#All],4,0)</f>
        <v>Team Sports</v>
      </c>
      <c r="P1434" s="12" t="str">
        <f>VLOOKUP(D1434,Table2[#All],5,0)</f>
        <v>French Ltd</v>
      </c>
      <c r="Q1434" s="12" t="str">
        <f>VLOOKUP(E1434,Table6[#All],2,0)</f>
        <v>Mann-Austin</v>
      </c>
      <c r="R1434" s="12" t="str">
        <f>VLOOKUP(E1434,Table6[#All],5,0)</f>
        <v>Online</v>
      </c>
      <c r="S1434" s="12" t="str">
        <f>VLOOKUP(E1434,Table6[#All],3,0)</f>
        <v>East</v>
      </c>
      <c r="T1434" s="12" t="str">
        <f>VLOOKUP(E1434,Table6[#All],4,0)</f>
        <v>Vasquezborough</v>
      </c>
    </row>
    <row r="1435" spans="1:20" x14ac:dyDescent="0.3">
      <c r="A1435" s="11" t="s">
        <v>3393</v>
      </c>
      <c r="B1435" s="12">
        <v>45686</v>
      </c>
      <c r="C1435" s="12" t="s">
        <v>148</v>
      </c>
      <c r="D1435" s="12" t="s">
        <v>1693</v>
      </c>
      <c r="E1435" s="12" t="s">
        <v>1885</v>
      </c>
      <c r="F1435" s="12" t="s">
        <v>1957</v>
      </c>
      <c r="G1435" s="17">
        <v>3</v>
      </c>
      <c r="H1435" s="20">
        <v>765.21</v>
      </c>
      <c r="I1435" s="23">
        <v>0.14000000000000001</v>
      </c>
      <c r="J1435" s="25">
        <v>1974.2418</v>
      </c>
      <c r="K1435" s="25" t="str">
        <f>VLOOKUP(C1435,Table5[#All],8,0)</f>
        <v>Gold</v>
      </c>
      <c r="L1435" s="13" t="str">
        <f>VLOOKUP(C1435,Table5[#All],4,0)</f>
        <v>Female</v>
      </c>
      <c r="M1435" s="12" t="str">
        <f>VLOOKUP(D1435,Table2[#All],2,0)</f>
        <v>Noise-Canceling Headphones</v>
      </c>
      <c r="N1435" s="12" t="str">
        <f>VLOOKUP(D1435,Table2[#All],3)</f>
        <v>Electronics</v>
      </c>
      <c r="O1435" s="12" t="str">
        <f>VLOOKUP(D1435,Table2[#All],4,0)</f>
        <v>Audio</v>
      </c>
      <c r="P1435" s="12" t="str">
        <f>VLOOKUP(D1435,Table2[#All],5,0)</f>
        <v>Taylor-Hart</v>
      </c>
      <c r="Q1435" s="12" t="str">
        <f>VLOOKUP(E1435,Table6[#All],2,0)</f>
        <v>Martinez, Adkins and Johnson</v>
      </c>
      <c r="R1435" s="12" t="str">
        <f>VLOOKUP(E1435,Table6[#All],5,0)</f>
        <v>Flagship</v>
      </c>
      <c r="S1435" s="12" t="str">
        <f>VLOOKUP(E1435,Table6[#All],3,0)</f>
        <v>North</v>
      </c>
      <c r="T1435" s="12" t="str">
        <f>VLOOKUP(E1435,Table6[#All],4,0)</f>
        <v>Danielmouth</v>
      </c>
    </row>
    <row r="1436" spans="1:20" x14ac:dyDescent="0.3">
      <c r="A1436" s="11" t="s">
        <v>3394</v>
      </c>
      <c r="B1436" s="12">
        <v>45472</v>
      </c>
      <c r="C1436" s="12" t="s">
        <v>789</v>
      </c>
      <c r="D1436" s="12" t="s">
        <v>1667</v>
      </c>
      <c r="E1436" s="12" t="s">
        <v>1922</v>
      </c>
      <c r="F1436" s="12" t="s">
        <v>1957</v>
      </c>
      <c r="G1436" s="17">
        <v>4</v>
      </c>
      <c r="H1436" s="20">
        <v>303.56</v>
      </c>
      <c r="I1436" s="23">
        <v>0.2</v>
      </c>
      <c r="J1436" s="25">
        <v>971.39200000000005</v>
      </c>
      <c r="K1436" s="25" t="str">
        <f>VLOOKUP(C1436,Table5[#All],8,0)</f>
        <v>Gold</v>
      </c>
      <c r="L1436" s="13" t="str">
        <f>VLOOKUP(C1436,Table5[#All],4,0)</f>
        <v>Female</v>
      </c>
      <c r="M1436" s="12" t="str">
        <f>VLOOKUP(D1436,Table2[#All],2,0)</f>
        <v>Vitamin C Face Serum</v>
      </c>
      <c r="N1436" s="12" t="str">
        <f>VLOOKUP(D1436,Table2[#All],3)</f>
        <v>Beauty</v>
      </c>
      <c r="O1436" s="12" t="str">
        <f>VLOOKUP(D1436,Table2[#All],4,0)</f>
        <v>Skincare</v>
      </c>
      <c r="P1436" s="12" t="str">
        <f>VLOOKUP(D1436,Table2[#All],5,0)</f>
        <v>Griffin Ltd</v>
      </c>
      <c r="Q1436" s="12" t="str">
        <f>VLOOKUP(E1436,Table6[#All],2,0)</f>
        <v>Thomas, Bridges and Harris</v>
      </c>
      <c r="R1436" s="12" t="str">
        <f>VLOOKUP(E1436,Table6[#All],5,0)</f>
        <v>Online</v>
      </c>
      <c r="S1436" s="12" t="str">
        <f>VLOOKUP(E1436,Table6[#All],3,0)</f>
        <v>North</v>
      </c>
      <c r="T1436" s="12" t="str">
        <f>VLOOKUP(E1436,Table6[#All],4,0)</f>
        <v>Sabrinatown</v>
      </c>
    </row>
    <row r="1437" spans="1:20" x14ac:dyDescent="0.3">
      <c r="A1437" s="11" t="s">
        <v>3395</v>
      </c>
      <c r="B1437" s="12">
        <v>45779</v>
      </c>
      <c r="C1437" s="12" t="s">
        <v>1382</v>
      </c>
      <c r="D1437" s="12" t="s">
        <v>1651</v>
      </c>
      <c r="E1437" s="12" t="s">
        <v>1880</v>
      </c>
      <c r="F1437" s="12" t="s">
        <v>1954</v>
      </c>
      <c r="G1437" s="17">
        <v>1</v>
      </c>
      <c r="H1437" s="20">
        <v>640.92999999999995</v>
      </c>
      <c r="I1437" s="23">
        <v>0.19</v>
      </c>
      <c r="J1437" s="25">
        <v>519.15329999999994</v>
      </c>
      <c r="K1437" s="25" t="str">
        <f>VLOOKUP(C1437,Table5[#All],8,0)</f>
        <v>Silver</v>
      </c>
      <c r="L1437" s="13" t="str">
        <f>VLOOKUP(C1437,Table5[#All],4,0)</f>
        <v>Male</v>
      </c>
      <c r="M1437" s="12" t="str">
        <f>VLOOKUP(D1437,Table2[#All],2,0)</f>
        <v>Decorative Floor Vase</v>
      </c>
      <c r="N1437" s="12" t="str">
        <f>VLOOKUP(D1437,Table2[#All],3)</f>
        <v>Home</v>
      </c>
      <c r="O1437" s="12" t="str">
        <f>VLOOKUP(D1437,Table2[#All],4,0)</f>
        <v>Decor</v>
      </c>
      <c r="P1437" s="12" t="str">
        <f>VLOOKUP(D1437,Table2[#All],5,0)</f>
        <v>Khan, Jones and Paul</v>
      </c>
      <c r="Q1437" s="12" t="str">
        <f>VLOOKUP(E1437,Table6[#All],2,0)</f>
        <v>Rivera-Warner</v>
      </c>
      <c r="R1437" s="12" t="str">
        <f>VLOOKUP(E1437,Table6[#All],5,0)</f>
        <v>Flagship</v>
      </c>
      <c r="S1437" s="12" t="str">
        <f>VLOOKUP(E1437,Table6[#All],3,0)</f>
        <v>East</v>
      </c>
      <c r="T1437" s="12" t="str">
        <f>VLOOKUP(E1437,Table6[#All],4,0)</f>
        <v>Washingtonfurt</v>
      </c>
    </row>
    <row r="1438" spans="1:20" x14ac:dyDescent="0.3">
      <c r="A1438" s="11" t="s">
        <v>3396</v>
      </c>
      <c r="B1438" s="12">
        <v>45830</v>
      </c>
      <c r="C1438" s="12" t="s">
        <v>583</v>
      </c>
      <c r="D1438" s="12" t="s">
        <v>1834</v>
      </c>
      <c r="E1438" s="12" t="s">
        <v>1917</v>
      </c>
      <c r="F1438" s="12" t="s">
        <v>1952</v>
      </c>
      <c r="G1438" s="17">
        <v>2</v>
      </c>
      <c r="H1438" s="20">
        <v>611.25</v>
      </c>
      <c r="I1438" s="23">
        <v>0.22</v>
      </c>
      <c r="J1438" s="25">
        <v>953.55000000000007</v>
      </c>
      <c r="K1438" s="25" t="str">
        <f>VLOOKUP(C1438,Table5[#All],8,0)</f>
        <v>Gold</v>
      </c>
      <c r="L1438" s="13" t="str">
        <f>VLOOKUP(C1438,Table5[#All],4,0)</f>
        <v>Female</v>
      </c>
      <c r="M1438" s="12" t="str">
        <f>VLOOKUP(D1438,Table2[#All],2,0)</f>
        <v>Kitchen Cutting Board</v>
      </c>
      <c r="N1438" s="12" t="str">
        <f>VLOOKUP(D1438,Table2[#All],3)</f>
        <v>Home</v>
      </c>
      <c r="O1438" s="12" t="str">
        <f>VLOOKUP(D1438,Table2[#All],4,0)</f>
        <v>Kitchen</v>
      </c>
      <c r="P1438" s="12" t="str">
        <f>VLOOKUP(D1438,Table2[#All],5,0)</f>
        <v>Taylor, Dodson and Johnston</v>
      </c>
      <c r="Q1438" s="12" t="str">
        <f>VLOOKUP(E1438,Table6[#All],2,0)</f>
        <v>Hill, Wagner and Ballard</v>
      </c>
      <c r="R1438" s="12" t="str">
        <f>VLOOKUP(E1438,Table6[#All],5,0)</f>
        <v>Online</v>
      </c>
      <c r="S1438" s="12" t="str">
        <f>VLOOKUP(E1438,Table6[#All],3,0)</f>
        <v>East</v>
      </c>
      <c r="T1438" s="12" t="str">
        <f>VLOOKUP(E1438,Table6[#All],4,0)</f>
        <v>East Davidville</v>
      </c>
    </row>
    <row r="1439" spans="1:20" x14ac:dyDescent="0.3">
      <c r="A1439" s="11" t="s">
        <v>3397</v>
      </c>
      <c r="B1439" s="12">
        <v>45756</v>
      </c>
      <c r="C1439" s="12" t="s">
        <v>1433</v>
      </c>
      <c r="D1439" s="12" t="s">
        <v>1773</v>
      </c>
      <c r="E1439" s="12" t="s">
        <v>1885</v>
      </c>
      <c r="F1439" s="12" t="s">
        <v>1952</v>
      </c>
      <c r="G1439" s="17">
        <v>1</v>
      </c>
      <c r="H1439" s="20">
        <v>209.93</v>
      </c>
      <c r="I1439" s="23">
        <v>0.21</v>
      </c>
      <c r="J1439" s="25">
        <v>165.84469999999999</v>
      </c>
      <c r="K1439" s="25" t="str">
        <f>VLOOKUP(C1439,Table5[#All],8,0)</f>
        <v>Silver</v>
      </c>
      <c r="L1439" s="13" t="str">
        <f>VLOOKUP(C1439,Table5[#All],4,0)</f>
        <v>Female</v>
      </c>
      <c r="M1439" s="12" t="str">
        <f>VLOOKUP(D1439,Table2[#All],2,0)</f>
        <v>Women's Hair Dryer Brush</v>
      </c>
      <c r="N1439" s="12" t="str">
        <f>VLOOKUP(D1439,Table2[#All],3)</f>
        <v>Beauty</v>
      </c>
      <c r="O1439" s="12" t="str">
        <f>VLOOKUP(D1439,Table2[#All],4,0)</f>
        <v>Haircare</v>
      </c>
      <c r="P1439" s="12" t="str">
        <f>VLOOKUP(D1439,Table2[#All],5,0)</f>
        <v>Torres, Spencer and Potter</v>
      </c>
      <c r="Q1439" s="12" t="str">
        <f>VLOOKUP(E1439,Table6[#All],2,0)</f>
        <v>Martinez, Adkins and Johnson</v>
      </c>
      <c r="R1439" s="12" t="str">
        <f>VLOOKUP(E1439,Table6[#All],5,0)</f>
        <v>Flagship</v>
      </c>
      <c r="S1439" s="12" t="str">
        <f>VLOOKUP(E1439,Table6[#All],3,0)</f>
        <v>North</v>
      </c>
      <c r="T1439" s="12" t="str">
        <f>VLOOKUP(E1439,Table6[#All],4,0)</f>
        <v>Danielmouth</v>
      </c>
    </row>
    <row r="1440" spans="1:20" x14ac:dyDescent="0.3">
      <c r="A1440" s="11" t="s">
        <v>3398</v>
      </c>
      <c r="B1440" s="12">
        <v>45847</v>
      </c>
      <c r="C1440" s="12" t="s">
        <v>391</v>
      </c>
      <c r="D1440" s="12" t="s">
        <v>1873</v>
      </c>
      <c r="E1440" s="12" t="s">
        <v>1917</v>
      </c>
      <c r="F1440" s="12" t="s">
        <v>1954</v>
      </c>
      <c r="G1440" s="17">
        <v>3</v>
      </c>
      <c r="H1440" s="20">
        <v>130.38999999999999</v>
      </c>
      <c r="I1440" s="23">
        <v>0.24</v>
      </c>
      <c r="J1440" s="25">
        <v>297.28919999999999</v>
      </c>
      <c r="K1440" s="25" t="str">
        <f>VLOOKUP(C1440,Table5[#All],8,0)</f>
        <v>Gold</v>
      </c>
      <c r="L1440" s="13" t="str">
        <f>VLOOKUP(C1440,Table5[#All],4,0)</f>
        <v>Female</v>
      </c>
      <c r="M1440" s="12" t="str">
        <f>VLOOKUP(D1440,Table2[#All],2,0)</f>
        <v>Stainless Steel Cookware Set</v>
      </c>
      <c r="N1440" s="12" t="str">
        <f>VLOOKUP(D1440,Table2[#All],3)</f>
        <v>Home</v>
      </c>
      <c r="O1440" s="12" t="str">
        <f>VLOOKUP(D1440,Table2[#All],4,0)</f>
        <v>Kitchen</v>
      </c>
      <c r="P1440" s="12" t="str">
        <f>VLOOKUP(D1440,Table2[#All],5,0)</f>
        <v>Campbell Ltd</v>
      </c>
      <c r="Q1440" s="12" t="str">
        <f>VLOOKUP(E1440,Table6[#All],2,0)</f>
        <v>Hill, Wagner and Ballard</v>
      </c>
      <c r="R1440" s="12" t="str">
        <f>VLOOKUP(E1440,Table6[#All],5,0)</f>
        <v>Online</v>
      </c>
      <c r="S1440" s="12" t="str">
        <f>VLOOKUP(E1440,Table6[#All],3,0)</f>
        <v>East</v>
      </c>
      <c r="T1440" s="12" t="str">
        <f>VLOOKUP(E1440,Table6[#All],4,0)</f>
        <v>East Davidville</v>
      </c>
    </row>
    <row r="1441" spans="1:20" x14ac:dyDescent="0.3">
      <c r="A1441" s="11" t="s">
        <v>3399</v>
      </c>
      <c r="B1441" s="12">
        <v>45322</v>
      </c>
      <c r="C1441" s="12" t="s">
        <v>933</v>
      </c>
      <c r="D1441" s="12" t="s">
        <v>1855</v>
      </c>
      <c r="E1441" s="12" t="s">
        <v>1907</v>
      </c>
      <c r="F1441" s="12" t="s">
        <v>1957</v>
      </c>
      <c r="G1441" s="17">
        <v>2</v>
      </c>
      <c r="H1441" s="20">
        <v>846.18</v>
      </c>
      <c r="I1441" s="23">
        <v>0.1</v>
      </c>
      <c r="J1441" s="25">
        <v>1523.124</v>
      </c>
      <c r="K1441" s="25" t="str">
        <f>VLOOKUP(C1441,Table5[#All],8,0)</f>
        <v>Bronze</v>
      </c>
      <c r="L1441" s="13" t="str">
        <f>VLOOKUP(C1441,Table5[#All],4,0)</f>
        <v>Female</v>
      </c>
      <c r="M1441" s="12" t="str">
        <f>VLOOKUP(D1441,Table2[#All],2,0)</f>
        <v>USB-C Laptop Charger</v>
      </c>
      <c r="N1441" s="12" t="str">
        <f>VLOOKUP(D1441,Table2[#All],3)</f>
        <v>Electronics</v>
      </c>
      <c r="O1441" s="12" t="str">
        <f>VLOOKUP(D1441,Table2[#All],4,0)</f>
        <v>Computer</v>
      </c>
      <c r="P1441" s="12" t="str">
        <f>VLOOKUP(D1441,Table2[#All],5,0)</f>
        <v>Martin LLC</v>
      </c>
      <c r="Q1441" s="12" t="str">
        <f>VLOOKUP(E1441,Table6[#All],2,0)</f>
        <v>Martinez-Mullins</v>
      </c>
      <c r="R1441" s="12" t="str">
        <f>VLOOKUP(E1441,Table6[#All],5,0)</f>
        <v>Online</v>
      </c>
      <c r="S1441" s="12" t="str">
        <f>VLOOKUP(E1441,Table6[#All],3,0)</f>
        <v>South</v>
      </c>
      <c r="T1441" s="12" t="str">
        <f>VLOOKUP(E1441,Table6[#All],4,0)</f>
        <v>Williamsfurt</v>
      </c>
    </row>
    <row r="1442" spans="1:20" x14ac:dyDescent="0.3">
      <c r="A1442" s="11" t="s">
        <v>3400</v>
      </c>
      <c r="B1442" s="12">
        <v>45829</v>
      </c>
      <c r="C1442" s="12" t="s">
        <v>1120</v>
      </c>
      <c r="D1442" s="12" t="s">
        <v>1786</v>
      </c>
      <c r="E1442" s="12" t="s">
        <v>1927</v>
      </c>
      <c r="F1442" s="12" t="s">
        <v>1957</v>
      </c>
      <c r="G1442" s="17">
        <v>2</v>
      </c>
      <c r="H1442" s="20">
        <v>424.53</v>
      </c>
      <c r="I1442" s="23">
        <v>0.14000000000000001</v>
      </c>
      <c r="J1442" s="25">
        <v>730.19159999999999</v>
      </c>
      <c r="K1442" s="25" t="str">
        <f>VLOOKUP(C1442,Table5[#All],8,0)</f>
        <v>Silver</v>
      </c>
      <c r="L1442" s="13" t="str">
        <f>VLOOKUP(C1442,Table5[#All],4,0)</f>
        <v>Male</v>
      </c>
      <c r="M1442" s="12" t="str">
        <f>VLOOKUP(D1442,Table2[#All],2,0)</f>
        <v>Kitchen Storage Rack</v>
      </c>
      <c r="N1442" s="12" t="str">
        <f>VLOOKUP(D1442,Table2[#All],3)</f>
        <v>Home</v>
      </c>
      <c r="O1442" s="12" t="str">
        <f>VLOOKUP(D1442,Table2[#All],4,0)</f>
        <v>Storage</v>
      </c>
      <c r="P1442" s="12" t="str">
        <f>VLOOKUP(D1442,Table2[#All],5,0)</f>
        <v>Duran Group</v>
      </c>
      <c r="Q1442" s="12" t="str">
        <f>VLOOKUP(E1442,Table6[#All],2,0)</f>
        <v>Mcdonald Inc</v>
      </c>
      <c r="R1442" s="12" t="str">
        <f>VLOOKUP(E1442,Table6[#All],5,0)</f>
        <v>Outlet</v>
      </c>
      <c r="S1442" s="12" t="str">
        <f>VLOOKUP(E1442,Table6[#All],3,0)</f>
        <v>South</v>
      </c>
      <c r="T1442" s="12" t="str">
        <f>VLOOKUP(E1442,Table6[#All],4,0)</f>
        <v>Christopherland</v>
      </c>
    </row>
    <row r="1443" spans="1:20" x14ac:dyDescent="0.3">
      <c r="A1443" s="11" t="s">
        <v>3401</v>
      </c>
      <c r="B1443" s="12">
        <v>45539</v>
      </c>
      <c r="C1443" s="12" t="s">
        <v>834</v>
      </c>
      <c r="D1443" s="12" t="s">
        <v>1840</v>
      </c>
      <c r="E1443" s="12" t="s">
        <v>1927</v>
      </c>
      <c r="F1443" s="12" t="s">
        <v>1957</v>
      </c>
      <c r="G1443" s="17">
        <v>4</v>
      </c>
      <c r="H1443" s="20">
        <v>450.42</v>
      </c>
      <c r="I1443" s="23">
        <v>0.08</v>
      </c>
      <c r="J1443" s="25">
        <v>1657.5455999999999</v>
      </c>
      <c r="K1443" s="25" t="str">
        <f>VLOOKUP(C1443,Table5[#All],8,0)</f>
        <v>Platinum</v>
      </c>
      <c r="L1443" s="13" t="str">
        <f>VLOOKUP(C1443,Table5[#All],4,0)</f>
        <v>Female</v>
      </c>
      <c r="M1443" s="12" t="str">
        <f>VLOOKUP(D1443,Table2[#All],2,0)</f>
        <v>Sports Wrist Sweatbands</v>
      </c>
      <c r="N1443" s="12" t="str">
        <f>VLOOKUP(D1443,Table2[#All],3)</f>
        <v>Sports</v>
      </c>
      <c r="O1443" s="12" t="str">
        <f>VLOOKUP(D1443,Table2[#All],4,0)</f>
        <v>Accessories</v>
      </c>
      <c r="P1443" s="12" t="str">
        <f>VLOOKUP(D1443,Table2[#All],5,0)</f>
        <v>Olsen-Daniels</v>
      </c>
      <c r="Q1443" s="12" t="str">
        <f>VLOOKUP(E1443,Table6[#All],2,0)</f>
        <v>Mcdonald Inc</v>
      </c>
      <c r="R1443" s="12" t="str">
        <f>VLOOKUP(E1443,Table6[#All],5,0)</f>
        <v>Outlet</v>
      </c>
      <c r="S1443" s="12" t="str">
        <f>VLOOKUP(E1443,Table6[#All],3,0)</f>
        <v>South</v>
      </c>
      <c r="T1443" s="12" t="str">
        <f>VLOOKUP(E1443,Table6[#All],4,0)</f>
        <v>Christopherland</v>
      </c>
    </row>
    <row r="1444" spans="1:20" x14ac:dyDescent="0.3">
      <c r="A1444" s="11" t="s">
        <v>3402</v>
      </c>
      <c r="B1444" s="12">
        <v>45893</v>
      </c>
      <c r="C1444" s="12" t="s">
        <v>529</v>
      </c>
      <c r="D1444" s="12" t="s">
        <v>1648</v>
      </c>
      <c r="E1444" s="12" t="s">
        <v>1914</v>
      </c>
      <c r="F1444" s="12" t="s">
        <v>1952</v>
      </c>
      <c r="G1444" s="17">
        <v>4</v>
      </c>
      <c r="H1444" s="20">
        <v>896.91</v>
      </c>
      <c r="I1444" s="23">
        <v>0.1</v>
      </c>
      <c r="J1444" s="25">
        <v>3228.8760000000002</v>
      </c>
      <c r="K1444" s="25" t="str">
        <f>VLOOKUP(C1444,Table5[#All],8,0)</f>
        <v>Bronze</v>
      </c>
      <c r="L1444" s="13" t="str">
        <f>VLOOKUP(C1444,Table5[#All],4,0)</f>
        <v>Male</v>
      </c>
      <c r="M1444" s="12" t="str">
        <f>VLOOKUP(D1444,Table2[#All],2,0)</f>
        <v>Wireless Bluetooth Speaker</v>
      </c>
      <c r="N1444" s="12" t="str">
        <f>VLOOKUP(D1444,Table2[#All],3)</f>
        <v>Electronics</v>
      </c>
      <c r="O1444" s="12" t="str">
        <f>VLOOKUP(D1444,Table2[#All],4,0)</f>
        <v>Audio</v>
      </c>
      <c r="P1444" s="12" t="str">
        <f>VLOOKUP(D1444,Table2[#All],5,0)</f>
        <v>Reed-Schmidt</v>
      </c>
      <c r="Q1444" s="12" t="str">
        <f>VLOOKUP(E1444,Table6[#All],2,0)</f>
        <v>Moore, Padilla and Butler</v>
      </c>
      <c r="R1444" s="12" t="str">
        <f>VLOOKUP(E1444,Table6[#All],5,0)</f>
        <v>Flagship</v>
      </c>
      <c r="S1444" s="12" t="str">
        <f>VLOOKUP(E1444,Table6[#All],3,0)</f>
        <v>South</v>
      </c>
      <c r="T1444" s="12" t="str">
        <f>VLOOKUP(E1444,Table6[#All],4,0)</f>
        <v>East Johnstad</v>
      </c>
    </row>
    <row r="1445" spans="1:20" x14ac:dyDescent="0.3">
      <c r="A1445" s="11" t="s">
        <v>3403</v>
      </c>
      <c r="B1445" s="12">
        <v>45814</v>
      </c>
      <c r="C1445" s="12" t="s">
        <v>1502</v>
      </c>
      <c r="D1445" s="12" t="s">
        <v>1867</v>
      </c>
      <c r="E1445" s="12" t="s">
        <v>1917</v>
      </c>
      <c r="F1445" s="12" t="s">
        <v>1957</v>
      </c>
      <c r="G1445" s="17">
        <v>3</v>
      </c>
      <c r="H1445" s="20">
        <v>679.38</v>
      </c>
      <c r="I1445" s="23">
        <v>0.3</v>
      </c>
      <c r="J1445" s="25">
        <v>1426.6980000000001</v>
      </c>
      <c r="K1445" s="25" t="str">
        <f>VLOOKUP(C1445,Table5[#All],8,0)</f>
        <v>Bronze</v>
      </c>
      <c r="L1445" s="13" t="str">
        <f>VLOOKUP(C1445,Table5[#All],4,0)</f>
        <v>Female</v>
      </c>
      <c r="M1445" s="12" t="str">
        <f>VLOOKUP(D1445,Table2[#All],2,0)</f>
        <v>Cricket Bat</v>
      </c>
      <c r="N1445" s="12" t="str">
        <f>VLOOKUP(D1445,Table2[#All],3)</f>
        <v>Sports</v>
      </c>
      <c r="O1445" s="12" t="str">
        <f>VLOOKUP(D1445,Table2[#All],4,0)</f>
        <v>Team Sports</v>
      </c>
      <c r="P1445" s="12" t="str">
        <f>VLOOKUP(D1445,Table2[#All],5,0)</f>
        <v>Khan LLC</v>
      </c>
      <c r="Q1445" s="12" t="str">
        <f>VLOOKUP(E1445,Table6[#All],2,0)</f>
        <v>Hill, Wagner and Ballard</v>
      </c>
      <c r="R1445" s="12" t="str">
        <f>VLOOKUP(E1445,Table6[#All],5,0)</f>
        <v>Online</v>
      </c>
      <c r="S1445" s="12" t="str">
        <f>VLOOKUP(E1445,Table6[#All],3,0)</f>
        <v>East</v>
      </c>
      <c r="T1445" s="12" t="str">
        <f>VLOOKUP(E1445,Table6[#All],4,0)</f>
        <v>East Davidville</v>
      </c>
    </row>
    <row r="1446" spans="1:20" x14ac:dyDescent="0.3">
      <c r="A1446" s="11" t="s">
        <v>3404</v>
      </c>
      <c r="B1446" s="12">
        <v>45571</v>
      </c>
      <c r="C1446" s="12" t="s">
        <v>78</v>
      </c>
      <c r="D1446" s="12" t="s">
        <v>1816</v>
      </c>
      <c r="E1446" s="12" t="s">
        <v>1932</v>
      </c>
      <c r="F1446" s="12" t="s">
        <v>1952</v>
      </c>
      <c r="G1446" s="17">
        <v>3</v>
      </c>
      <c r="H1446" s="20">
        <v>483.63</v>
      </c>
      <c r="I1446" s="23">
        <v>0</v>
      </c>
      <c r="J1446" s="25">
        <v>1450.89</v>
      </c>
      <c r="K1446" s="25" t="str">
        <f>VLOOKUP(C1446,Table5[#All],8,0)</f>
        <v>Bronze</v>
      </c>
      <c r="L1446" s="13" t="str">
        <f>VLOOKUP(C1446,Table5[#All],4,0)</f>
        <v>Female</v>
      </c>
      <c r="M1446" s="12" t="str">
        <f>VLOOKUP(D1446,Table2[#All],2,0)</f>
        <v>Wall-Mounted Spice Rack</v>
      </c>
      <c r="N1446" s="12" t="str">
        <f>VLOOKUP(D1446,Table2[#All],3)</f>
        <v>Home</v>
      </c>
      <c r="O1446" s="12" t="str">
        <f>VLOOKUP(D1446,Table2[#All],4,0)</f>
        <v>Kitchen</v>
      </c>
      <c r="P1446" s="12" t="str">
        <f>VLOOKUP(D1446,Table2[#All],5,0)</f>
        <v>Allison Ltd</v>
      </c>
      <c r="Q1446" s="12" t="str">
        <f>VLOOKUP(E1446,Table6[#All],2,0)</f>
        <v>Frederick-Wright</v>
      </c>
      <c r="R1446" s="12" t="str">
        <f>VLOOKUP(E1446,Table6[#All],5,0)</f>
        <v>Flagship</v>
      </c>
      <c r="S1446" s="12" t="str">
        <f>VLOOKUP(E1446,Table6[#All],3,0)</f>
        <v>West</v>
      </c>
      <c r="T1446" s="12" t="str">
        <f>VLOOKUP(E1446,Table6[#All],4,0)</f>
        <v>New Jimmymouth</v>
      </c>
    </row>
    <row r="1447" spans="1:20" x14ac:dyDescent="0.3">
      <c r="A1447" s="11" t="s">
        <v>3405</v>
      </c>
      <c r="B1447" s="12">
        <v>45542</v>
      </c>
      <c r="C1447" s="12" t="s">
        <v>128</v>
      </c>
      <c r="D1447" s="12" t="s">
        <v>1689</v>
      </c>
      <c r="E1447" s="12" t="s">
        <v>1880</v>
      </c>
      <c r="F1447" s="12" t="s">
        <v>1957</v>
      </c>
      <c r="G1447" s="17">
        <v>3</v>
      </c>
      <c r="H1447" s="20">
        <v>158.27000000000001</v>
      </c>
      <c r="I1447" s="23">
        <v>0.24</v>
      </c>
      <c r="J1447" s="25">
        <v>360.85559999999998</v>
      </c>
      <c r="K1447" s="25" t="str">
        <f>VLOOKUP(C1447,Table5[#All],8,0)</f>
        <v>Bronze</v>
      </c>
      <c r="L1447" s="13" t="str">
        <f>VLOOKUP(C1447,Table5[#All],4,0)</f>
        <v>Female</v>
      </c>
      <c r="M1447" s="12" t="str">
        <f>VLOOKUP(D1447,Table2[#All],2,0)</f>
        <v>Portable Power Bank</v>
      </c>
      <c r="N1447" s="12" t="str">
        <f>VLOOKUP(D1447,Table2[#All],3)</f>
        <v>Electronics</v>
      </c>
      <c r="O1447" s="12" t="str">
        <f>VLOOKUP(D1447,Table2[#All],4,0)</f>
        <v>Mobile</v>
      </c>
      <c r="P1447" s="12" t="str">
        <f>VLOOKUP(D1447,Table2[#All],5,0)</f>
        <v>Cummings and Sons</v>
      </c>
      <c r="Q1447" s="12" t="str">
        <f>VLOOKUP(E1447,Table6[#All],2,0)</f>
        <v>Rivera-Warner</v>
      </c>
      <c r="R1447" s="12" t="str">
        <f>VLOOKUP(E1447,Table6[#All],5,0)</f>
        <v>Flagship</v>
      </c>
      <c r="S1447" s="12" t="str">
        <f>VLOOKUP(E1447,Table6[#All],3,0)</f>
        <v>East</v>
      </c>
      <c r="T1447" s="12" t="str">
        <f>VLOOKUP(E1447,Table6[#All],4,0)</f>
        <v>Washingtonfurt</v>
      </c>
    </row>
    <row r="1448" spans="1:20" x14ac:dyDescent="0.3">
      <c r="A1448" s="11" t="s">
        <v>3406</v>
      </c>
      <c r="B1448" s="12">
        <v>45758</v>
      </c>
      <c r="C1448" s="12" t="s">
        <v>406</v>
      </c>
      <c r="D1448" s="12" t="s">
        <v>1560</v>
      </c>
      <c r="E1448" s="12" t="s">
        <v>1929</v>
      </c>
      <c r="F1448" s="12" t="s">
        <v>1952</v>
      </c>
      <c r="G1448" s="17">
        <v>4</v>
      </c>
      <c r="H1448" s="20">
        <v>601.5</v>
      </c>
      <c r="I1448" s="23">
        <v>0.18</v>
      </c>
      <c r="J1448" s="25">
        <v>1972.92</v>
      </c>
      <c r="K1448" s="25" t="str">
        <f>VLOOKUP(C1448,Table5[#All],8,0)</f>
        <v>Platinum</v>
      </c>
      <c r="L1448" s="13" t="str">
        <f>VLOOKUP(C1448,Table5[#All],4,0)</f>
        <v>Female</v>
      </c>
      <c r="M1448" s="12" t="str">
        <f>VLOOKUP(D1448,Table2[#All],2,0)</f>
        <v>Women's Casual Hoodie</v>
      </c>
      <c r="N1448" s="12" t="str">
        <f>VLOOKUP(D1448,Table2[#All],3)</f>
        <v>Sports</v>
      </c>
      <c r="O1448" s="12" t="str">
        <f>VLOOKUP(D1448,Table2[#All],4,0)</f>
        <v>Outerwear</v>
      </c>
      <c r="P1448" s="12" t="str">
        <f>VLOOKUP(D1448,Table2[#All],5,0)</f>
        <v>Sims Inc</v>
      </c>
      <c r="Q1448" s="12" t="str">
        <f>VLOOKUP(E1448,Table6[#All],2,0)</f>
        <v>Shelton PLC</v>
      </c>
      <c r="R1448" s="12" t="str">
        <f>VLOOKUP(E1448,Table6[#All],5,0)</f>
        <v>Flagship</v>
      </c>
      <c r="S1448" s="12" t="str">
        <f>VLOOKUP(E1448,Table6[#All],3,0)</f>
        <v>North</v>
      </c>
      <c r="T1448" s="12" t="str">
        <f>VLOOKUP(E1448,Table6[#All],4,0)</f>
        <v>East Jenniferstad</v>
      </c>
    </row>
    <row r="1449" spans="1:20" x14ac:dyDescent="0.3">
      <c r="A1449" s="11" t="s">
        <v>3407</v>
      </c>
      <c r="B1449" s="12">
        <v>45709</v>
      </c>
      <c r="C1449" s="12" t="s">
        <v>259</v>
      </c>
      <c r="D1449" s="12" t="s">
        <v>1663</v>
      </c>
      <c r="E1449" s="12" t="s">
        <v>1938</v>
      </c>
      <c r="F1449" s="12" t="s">
        <v>1952</v>
      </c>
      <c r="G1449" s="17">
        <v>2</v>
      </c>
      <c r="H1449" s="20">
        <v>46.39</v>
      </c>
      <c r="I1449" s="23">
        <v>7.0000000000000007E-2</v>
      </c>
      <c r="J1449" s="25">
        <v>86.285399999999996</v>
      </c>
      <c r="K1449" s="25" t="str">
        <f>VLOOKUP(C1449,Table5[#All],8,0)</f>
        <v>Platinum</v>
      </c>
      <c r="L1449" s="13" t="str">
        <f>VLOOKUP(C1449,Table5[#All],4,0)</f>
        <v>Female</v>
      </c>
      <c r="M1449" s="12" t="str">
        <f>VLOOKUP(D1449,Table2[#All],2,0)</f>
        <v>Basketball</v>
      </c>
      <c r="N1449" s="12" t="str">
        <f>VLOOKUP(D1449,Table2[#All],3)</f>
        <v>Sports</v>
      </c>
      <c r="O1449" s="12" t="str">
        <f>VLOOKUP(D1449,Table2[#All],4,0)</f>
        <v>Team Sports</v>
      </c>
      <c r="P1449" s="12" t="str">
        <f>VLOOKUP(D1449,Table2[#All],5,0)</f>
        <v>Nolan-Snow</v>
      </c>
      <c r="Q1449" s="12" t="str">
        <f>VLOOKUP(E1449,Table6[#All],2,0)</f>
        <v>Guerrero-Schmitt</v>
      </c>
      <c r="R1449" s="12" t="str">
        <f>VLOOKUP(E1449,Table6[#All],5,0)</f>
        <v>Flagship</v>
      </c>
      <c r="S1449" s="12" t="str">
        <f>VLOOKUP(E1449,Table6[#All],3,0)</f>
        <v>East</v>
      </c>
      <c r="T1449" s="12" t="str">
        <f>VLOOKUP(E1449,Table6[#All],4,0)</f>
        <v>East Stevechester</v>
      </c>
    </row>
    <row r="1450" spans="1:20" x14ac:dyDescent="0.3">
      <c r="A1450" s="11" t="s">
        <v>3408</v>
      </c>
      <c r="B1450" s="12">
        <v>45587</v>
      </c>
      <c r="C1450" s="12" t="s">
        <v>418</v>
      </c>
      <c r="D1450" s="12" t="s">
        <v>1822</v>
      </c>
      <c r="E1450" s="12" t="s">
        <v>1910</v>
      </c>
      <c r="F1450" s="12" t="s">
        <v>1952</v>
      </c>
      <c r="G1450" s="17">
        <v>4</v>
      </c>
      <c r="H1450" s="20">
        <v>892.28</v>
      </c>
      <c r="I1450" s="23">
        <v>0.23</v>
      </c>
      <c r="J1450" s="25">
        <v>2748.2224000000001</v>
      </c>
      <c r="K1450" s="25" t="str">
        <f>VLOOKUP(C1450,Table5[#All],8,0)</f>
        <v>Bronze</v>
      </c>
      <c r="L1450" s="13" t="str">
        <f>VLOOKUP(C1450,Table5[#All],4,0)</f>
        <v>Male</v>
      </c>
      <c r="M1450" s="12" t="str">
        <f>VLOOKUP(D1450,Table2[#All],2,0)</f>
        <v>Fitness Resistance Bands</v>
      </c>
      <c r="N1450" s="12" t="str">
        <f>VLOOKUP(D1450,Table2[#All],3)</f>
        <v>Sports</v>
      </c>
      <c r="O1450" s="12" t="str">
        <f>VLOOKUP(D1450,Table2[#All],4,0)</f>
        <v>Fitness</v>
      </c>
      <c r="P1450" s="12" t="str">
        <f>VLOOKUP(D1450,Table2[#All],5,0)</f>
        <v>Reese-Watson</v>
      </c>
      <c r="Q1450" s="12" t="str">
        <f>VLOOKUP(E1450,Table6[#All],2,0)</f>
        <v>Bean, Jones and Park</v>
      </c>
      <c r="R1450" s="12" t="str">
        <f>VLOOKUP(E1450,Table6[#All],5,0)</f>
        <v>Online</v>
      </c>
      <c r="S1450" s="12" t="str">
        <f>VLOOKUP(E1450,Table6[#All],3,0)</f>
        <v>West</v>
      </c>
      <c r="T1450" s="12" t="str">
        <f>VLOOKUP(E1450,Table6[#All],4,0)</f>
        <v>Thompsonborough</v>
      </c>
    </row>
    <row r="1451" spans="1:20" x14ac:dyDescent="0.3">
      <c r="A1451" s="11" t="s">
        <v>3409</v>
      </c>
      <c r="B1451" s="12">
        <v>45494</v>
      </c>
      <c r="C1451" s="12" t="s">
        <v>725</v>
      </c>
      <c r="D1451" s="12" t="s">
        <v>1593</v>
      </c>
      <c r="E1451" s="12" t="s">
        <v>1907</v>
      </c>
      <c r="F1451" s="12" t="s">
        <v>1952</v>
      </c>
      <c r="G1451" s="17">
        <v>2</v>
      </c>
      <c r="H1451" s="20">
        <v>164.23</v>
      </c>
      <c r="I1451" s="23">
        <v>0.17</v>
      </c>
      <c r="J1451" s="25">
        <v>272.62180000000001</v>
      </c>
      <c r="K1451" s="25" t="str">
        <f>VLOOKUP(C1451,Table5[#All],8,0)</f>
        <v>Platinum</v>
      </c>
      <c r="L1451" s="13" t="str">
        <f>VLOOKUP(C1451,Table5[#All],4,0)</f>
        <v>Male</v>
      </c>
      <c r="M1451" s="12" t="str">
        <f>VLOOKUP(D1451,Table2[#All],2,0)</f>
        <v>Ceramic Kitchen Bowl Set</v>
      </c>
      <c r="N1451" s="12" t="str">
        <f>VLOOKUP(D1451,Table2[#All],3)</f>
        <v>Home</v>
      </c>
      <c r="O1451" s="12" t="str">
        <f>VLOOKUP(D1451,Table2[#All],4,0)</f>
        <v>Kitchen</v>
      </c>
      <c r="P1451" s="12" t="str">
        <f>VLOOKUP(D1451,Table2[#All],5,0)</f>
        <v>Hamilton Group</v>
      </c>
      <c r="Q1451" s="12" t="str">
        <f>VLOOKUP(E1451,Table6[#All],2,0)</f>
        <v>Martinez-Mullins</v>
      </c>
      <c r="R1451" s="12" t="str">
        <f>VLOOKUP(E1451,Table6[#All],5,0)</f>
        <v>Online</v>
      </c>
      <c r="S1451" s="12" t="str">
        <f>VLOOKUP(E1451,Table6[#All],3,0)</f>
        <v>South</v>
      </c>
      <c r="T1451" s="12" t="str">
        <f>VLOOKUP(E1451,Table6[#All],4,0)</f>
        <v>Williamsfurt</v>
      </c>
    </row>
    <row r="1452" spans="1:20" x14ac:dyDescent="0.3">
      <c r="A1452" s="11" t="s">
        <v>3410</v>
      </c>
      <c r="B1452" s="12">
        <v>45305</v>
      </c>
      <c r="C1452" s="12" t="s">
        <v>1408</v>
      </c>
      <c r="D1452" s="12" t="s">
        <v>1588</v>
      </c>
      <c r="E1452" s="12" t="s">
        <v>1907</v>
      </c>
      <c r="F1452" s="12" t="s">
        <v>1957</v>
      </c>
      <c r="G1452" s="17">
        <v>1</v>
      </c>
      <c r="H1452" s="20">
        <v>484.23</v>
      </c>
      <c r="I1452" s="23">
        <v>0.12</v>
      </c>
      <c r="J1452" s="25">
        <v>426.12240000000003</v>
      </c>
      <c r="K1452" s="25" t="str">
        <f>VLOOKUP(C1452,Table5[#All],8,0)</f>
        <v>Bronze</v>
      </c>
      <c r="L1452" s="13" t="str">
        <f>VLOOKUP(C1452,Table5[#All],4,0)</f>
        <v>Female</v>
      </c>
      <c r="M1452" s="12" t="str">
        <f>VLOOKUP(D1452,Table2[#All],2,0)</f>
        <v>Adjustable Dumbbell Set</v>
      </c>
      <c r="N1452" s="12" t="str">
        <f>VLOOKUP(D1452,Table2[#All],3)</f>
        <v>Beauty</v>
      </c>
      <c r="O1452" s="12" t="str">
        <f>VLOOKUP(D1452,Table2[#All],4,0)</f>
        <v>Fitness</v>
      </c>
      <c r="P1452" s="12" t="str">
        <f>VLOOKUP(D1452,Table2[#All],5,0)</f>
        <v>Hill PLC</v>
      </c>
      <c r="Q1452" s="12" t="str">
        <f>VLOOKUP(E1452,Table6[#All],2,0)</f>
        <v>Martinez-Mullins</v>
      </c>
      <c r="R1452" s="12" t="str">
        <f>VLOOKUP(E1452,Table6[#All],5,0)</f>
        <v>Online</v>
      </c>
      <c r="S1452" s="12" t="str">
        <f>VLOOKUP(E1452,Table6[#All],3,0)</f>
        <v>South</v>
      </c>
      <c r="T1452" s="12" t="str">
        <f>VLOOKUP(E1452,Table6[#All],4,0)</f>
        <v>Williamsfurt</v>
      </c>
    </row>
    <row r="1453" spans="1:20" x14ac:dyDescent="0.3">
      <c r="A1453" s="11" t="s">
        <v>3411</v>
      </c>
      <c r="B1453" s="12">
        <v>45383</v>
      </c>
      <c r="C1453" s="12" t="s">
        <v>34</v>
      </c>
      <c r="D1453" s="12" t="s">
        <v>1676</v>
      </c>
      <c r="E1453" s="12" t="s">
        <v>1938</v>
      </c>
      <c r="F1453" s="12" t="s">
        <v>1957</v>
      </c>
      <c r="G1453" s="17">
        <v>3</v>
      </c>
      <c r="H1453" s="20">
        <v>341.51</v>
      </c>
      <c r="I1453" s="23">
        <v>0.22</v>
      </c>
      <c r="J1453" s="25">
        <v>799.13340000000005</v>
      </c>
      <c r="K1453" s="25" t="str">
        <f>VLOOKUP(C1453,Table5[#All],8,0)</f>
        <v>Bronze</v>
      </c>
      <c r="L1453" s="13" t="str">
        <f>VLOOKUP(C1453,Table5[#All],4,0)</f>
        <v>Male</v>
      </c>
      <c r="M1453" s="12" t="str">
        <f>VLOOKUP(D1453,Table2[#All],2,0)</f>
        <v>Bedroom Table Lamp</v>
      </c>
      <c r="N1453" s="12" t="str">
        <f>VLOOKUP(D1453,Table2[#All],3)</f>
        <v>Home</v>
      </c>
      <c r="O1453" s="12" t="str">
        <f>VLOOKUP(D1453,Table2[#All],4,0)</f>
        <v>Lighting</v>
      </c>
      <c r="P1453" s="12" t="str">
        <f>VLOOKUP(D1453,Table2[#All],5,0)</f>
        <v>Jones LLC</v>
      </c>
      <c r="Q1453" s="12" t="str">
        <f>VLOOKUP(E1453,Table6[#All],2,0)</f>
        <v>Guerrero-Schmitt</v>
      </c>
      <c r="R1453" s="12" t="str">
        <f>VLOOKUP(E1453,Table6[#All],5,0)</f>
        <v>Flagship</v>
      </c>
      <c r="S1453" s="12" t="str">
        <f>VLOOKUP(E1453,Table6[#All],3,0)</f>
        <v>East</v>
      </c>
      <c r="T1453" s="12" t="str">
        <f>VLOOKUP(E1453,Table6[#All],4,0)</f>
        <v>East Stevechester</v>
      </c>
    </row>
    <row r="1454" spans="1:20" x14ac:dyDescent="0.3">
      <c r="A1454" s="11" t="s">
        <v>3412</v>
      </c>
      <c r="B1454" s="12">
        <v>45788</v>
      </c>
      <c r="C1454" s="12" t="s">
        <v>388</v>
      </c>
      <c r="D1454" s="12" t="s">
        <v>1870</v>
      </c>
      <c r="E1454" s="12" t="s">
        <v>1925</v>
      </c>
      <c r="F1454" s="12" t="s">
        <v>1954</v>
      </c>
      <c r="G1454" s="17">
        <v>3</v>
      </c>
      <c r="H1454" s="20">
        <v>758.87</v>
      </c>
      <c r="I1454" s="23">
        <v>0.11</v>
      </c>
      <c r="J1454" s="25">
        <v>2026.1829</v>
      </c>
      <c r="K1454" s="25" t="str">
        <f>VLOOKUP(C1454,Table5[#All],8,0)</f>
        <v>Silver</v>
      </c>
      <c r="L1454" s="13" t="str">
        <f>VLOOKUP(C1454,Table5[#All],4,0)</f>
        <v>Male</v>
      </c>
      <c r="M1454" s="12" t="str">
        <f>VLOOKUP(D1454,Table2[#All],2,0)</f>
        <v>Portable Bluetooth Speaker</v>
      </c>
      <c r="N1454" s="12" t="str">
        <f>VLOOKUP(D1454,Table2[#All],3)</f>
        <v>Electronics</v>
      </c>
      <c r="O1454" s="12" t="str">
        <f>VLOOKUP(D1454,Table2[#All],4,0)</f>
        <v>Audio</v>
      </c>
      <c r="P1454" s="12" t="str">
        <f>VLOOKUP(D1454,Table2[#All],5,0)</f>
        <v>Flores-King</v>
      </c>
      <c r="Q1454" s="12" t="str">
        <f>VLOOKUP(E1454,Table6[#All],2,0)</f>
        <v>Gardner, Humphrey and Contreras</v>
      </c>
      <c r="R1454" s="12" t="str">
        <f>VLOOKUP(E1454,Table6[#All],5,0)</f>
        <v>Flagship</v>
      </c>
      <c r="S1454" s="12" t="str">
        <f>VLOOKUP(E1454,Table6[#All],3,0)</f>
        <v>East</v>
      </c>
      <c r="T1454" s="12" t="str">
        <f>VLOOKUP(E1454,Table6[#All],4,0)</f>
        <v>Johnsonville</v>
      </c>
    </row>
    <row r="1455" spans="1:20" x14ac:dyDescent="0.3">
      <c r="A1455" s="11" t="s">
        <v>3413</v>
      </c>
      <c r="B1455" s="12">
        <v>45855</v>
      </c>
      <c r="C1455" s="12" t="s">
        <v>1459</v>
      </c>
      <c r="D1455" s="12" t="s">
        <v>1743</v>
      </c>
      <c r="E1455" s="12" t="s">
        <v>1922</v>
      </c>
      <c r="F1455" s="12" t="s">
        <v>1952</v>
      </c>
      <c r="G1455" s="17">
        <v>3</v>
      </c>
      <c r="H1455" s="20">
        <v>560.52</v>
      </c>
      <c r="I1455" s="23">
        <v>0.17</v>
      </c>
      <c r="J1455" s="25">
        <v>1395.6948</v>
      </c>
      <c r="K1455" s="25" t="str">
        <f>VLOOKUP(C1455,Table5[#All],8,0)</f>
        <v>Gold</v>
      </c>
      <c r="L1455" s="13" t="str">
        <f>VLOOKUP(C1455,Table5[#All],4,0)</f>
        <v>Female</v>
      </c>
      <c r="M1455" s="12" t="str">
        <f>VLOOKUP(D1455,Table2[#All],2,0)</f>
        <v>Premium Blanket Throw</v>
      </c>
      <c r="N1455" s="12" t="str">
        <f>VLOOKUP(D1455,Table2[#All],3)</f>
        <v>Home</v>
      </c>
      <c r="O1455" s="12" t="str">
        <f>VLOOKUP(D1455,Table2[#All],4,0)</f>
        <v>Decor</v>
      </c>
      <c r="P1455" s="12" t="str">
        <f>VLOOKUP(D1455,Table2[#All],5,0)</f>
        <v>Hernandez, Kennedy and Porter</v>
      </c>
      <c r="Q1455" s="12" t="str">
        <f>VLOOKUP(E1455,Table6[#All],2,0)</f>
        <v>Thomas, Bridges and Harris</v>
      </c>
      <c r="R1455" s="12" t="str">
        <f>VLOOKUP(E1455,Table6[#All],5,0)</f>
        <v>Online</v>
      </c>
      <c r="S1455" s="12" t="str">
        <f>VLOOKUP(E1455,Table6[#All],3,0)</f>
        <v>North</v>
      </c>
      <c r="T1455" s="12" t="str">
        <f>VLOOKUP(E1455,Table6[#All],4,0)</f>
        <v>Sabrinatown</v>
      </c>
    </row>
    <row r="1456" spans="1:20" x14ac:dyDescent="0.3">
      <c r="A1456" s="11" t="s">
        <v>3414</v>
      </c>
      <c r="B1456" s="12">
        <v>45533</v>
      </c>
      <c r="C1456" s="12" t="s">
        <v>1111</v>
      </c>
      <c r="D1456" s="12" t="s">
        <v>1864</v>
      </c>
      <c r="E1456" s="12" t="s">
        <v>1935</v>
      </c>
      <c r="F1456" s="12" t="s">
        <v>1952</v>
      </c>
      <c r="G1456" s="17">
        <v>2</v>
      </c>
      <c r="H1456" s="20">
        <v>977.18</v>
      </c>
      <c r="I1456" s="23">
        <v>0.19</v>
      </c>
      <c r="J1456" s="25">
        <v>1583.0316</v>
      </c>
      <c r="K1456" s="25" t="str">
        <f>VLOOKUP(C1456,Table5[#All],8,0)</f>
        <v>Bronze</v>
      </c>
      <c r="L1456" s="13" t="str">
        <f>VLOOKUP(C1456,Table5[#All],4,0)</f>
        <v>Female</v>
      </c>
      <c r="M1456" s="12" t="str">
        <f>VLOOKUP(D1456,Table2[#All],2,0)</f>
        <v>Women's Formal Blazer</v>
      </c>
      <c r="N1456" s="12" t="str">
        <f>VLOOKUP(D1456,Table2[#All],3)</f>
        <v>Clothing</v>
      </c>
      <c r="O1456" s="12" t="str">
        <f>VLOOKUP(D1456,Table2[#All],4,0)</f>
        <v>Outerwear</v>
      </c>
      <c r="P1456" s="12" t="str">
        <f>VLOOKUP(D1456,Table2[#All],5,0)</f>
        <v>Phillips and Sons</v>
      </c>
      <c r="Q1456" s="12" t="str">
        <f>VLOOKUP(E1456,Table6[#All],2,0)</f>
        <v>Holloway Ltd</v>
      </c>
      <c r="R1456" s="12" t="str">
        <f>VLOOKUP(E1456,Table6[#All],5,0)</f>
        <v>Flagship</v>
      </c>
      <c r="S1456" s="12" t="str">
        <f>VLOOKUP(E1456,Table6[#All],3,0)</f>
        <v>North</v>
      </c>
      <c r="T1456" s="12" t="str">
        <f>VLOOKUP(E1456,Table6[#All],4,0)</f>
        <v>Bensonhaven</v>
      </c>
    </row>
    <row r="1457" spans="1:20" x14ac:dyDescent="0.3">
      <c r="A1457" s="11" t="s">
        <v>3415</v>
      </c>
      <c r="B1457" s="12">
        <v>45763</v>
      </c>
      <c r="C1457" s="12" t="s">
        <v>768</v>
      </c>
      <c r="D1457" s="12" t="s">
        <v>1991</v>
      </c>
      <c r="E1457" s="12" t="s">
        <v>1927</v>
      </c>
      <c r="F1457" s="12" t="s">
        <v>1952</v>
      </c>
      <c r="G1457" s="17">
        <v>4</v>
      </c>
      <c r="H1457" s="20">
        <v>761.35</v>
      </c>
      <c r="I1457" s="23">
        <v>0.08</v>
      </c>
      <c r="J1457" s="25">
        <v>2801.768</v>
      </c>
      <c r="K1457" s="25" t="str">
        <f>VLOOKUP(C1457,Table5[#All],8,0)</f>
        <v>Bronze</v>
      </c>
      <c r="L1457" s="13" t="str">
        <f>VLOOKUP(C1457,Table5[#All],4,0)</f>
        <v>Female</v>
      </c>
      <c r="M1457" s="12" t="str">
        <f>VLOOKUP(D1457,Table2[#All],2,0)</f>
        <v>Beard Grooming Kit</v>
      </c>
      <c r="N1457" s="12" t="str">
        <f>VLOOKUP(D1457,Table2[#All],3)</f>
        <v>Beauty</v>
      </c>
      <c r="O1457" s="12" t="str">
        <f>VLOOKUP(D1457,Table2[#All],4,0)</f>
        <v>Grooming</v>
      </c>
      <c r="P1457" s="12" t="str">
        <f>VLOOKUP(D1457,Table2[#All],5,0)</f>
        <v>Erickson-Green</v>
      </c>
      <c r="Q1457" s="12" t="str">
        <f>VLOOKUP(E1457,Table6[#All],2,0)</f>
        <v>Mcdonald Inc</v>
      </c>
      <c r="R1457" s="12" t="str">
        <f>VLOOKUP(E1457,Table6[#All],5,0)</f>
        <v>Outlet</v>
      </c>
      <c r="S1457" s="12" t="str">
        <f>VLOOKUP(E1457,Table6[#All],3,0)</f>
        <v>South</v>
      </c>
      <c r="T1457" s="12" t="str">
        <f>VLOOKUP(E1457,Table6[#All],4,0)</f>
        <v>Christopherland</v>
      </c>
    </row>
    <row r="1458" spans="1:20" x14ac:dyDescent="0.3">
      <c r="A1458" s="11" t="s">
        <v>3416</v>
      </c>
      <c r="B1458" s="12">
        <v>45900</v>
      </c>
      <c r="C1458" s="12" t="s">
        <v>599</v>
      </c>
      <c r="D1458" s="12" t="s">
        <v>1776</v>
      </c>
      <c r="E1458" s="12" t="s">
        <v>1938</v>
      </c>
      <c r="F1458" s="12" t="s">
        <v>1957</v>
      </c>
      <c r="G1458" s="17">
        <v>2</v>
      </c>
      <c r="H1458" s="20">
        <v>947.56</v>
      </c>
      <c r="I1458" s="23">
        <v>0.02</v>
      </c>
      <c r="J1458" s="25">
        <v>1857.2175999999999</v>
      </c>
      <c r="K1458" s="25" t="str">
        <f>VLOOKUP(C1458,Table5[#All],8,0)</f>
        <v>Silver</v>
      </c>
      <c r="L1458" s="13" t="str">
        <f>VLOOKUP(C1458,Table5[#All],4,0)</f>
        <v>Female</v>
      </c>
      <c r="M1458" s="12" t="str">
        <f>VLOOKUP(D1458,Table2[#All],2,0)</f>
        <v>Smart LED Light Strip</v>
      </c>
      <c r="N1458" s="12" t="str">
        <f>VLOOKUP(D1458,Table2[#All],3)</f>
        <v>Electronics</v>
      </c>
      <c r="O1458" s="12" t="str">
        <f>VLOOKUP(D1458,Table2[#All],4,0)</f>
        <v>Accessories</v>
      </c>
      <c r="P1458" s="12" t="str">
        <f>VLOOKUP(D1458,Table2[#All],5,0)</f>
        <v>Flores-Davis</v>
      </c>
      <c r="Q1458" s="12" t="str">
        <f>VLOOKUP(E1458,Table6[#All],2,0)</f>
        <v>Guerrero-Schmitt</v>
      </c>
      <c r="R1458" s="12" t="str">
        <f>VLOOKUP(E1458,Table6[#All],5,0)</f>
        <v>Flagship</v>
      </c>
      <c r="S1458" s="12" t="str">
        <f>VLOOKUP(E1458,Table6[#All],3,0)</f>
        <v>East</v>
      </c>
      <c r="T1458" s="12" t="str">
        <f>VLOOKUP(E1458,Table6[#All],4,0)</f>
        <v>East Stevechester</v>
      </c>
    </row>
    <row r="1459" spans="1:20" x14ac:dyDescent="0.3">
      <c r="A1459" s="11" t="s">
        <v>3417</v>
      </c>
      <c r="B1459" s="12">
        <v>45943</v>
      </c>
      <c r="C1459" s="12" t="s">
        <v>774</v>
      </c>
      <c r="D1459" s="12" t="s">
        <v>1702</v>
      </c>
      <c r="E1459" s="12" t="s">
        <v>1938</v>
      </c>
      <c r="F1459" s="12" t="s">
        <v>1952</v>
      </c>
      <c r="G1459" s="17">
        <v>4</v>
      </c>
      <c r="H1459" s="20">
        <v>975.47</v>
      </c>
      <c r="I1459" s="23">
        <v>0.04</v>
      </c>
      <c r="J1459" s="25">
        <v>3745.8047999999999</v>
      </c>
      <c r="K1459" s="25" t="str">
        <f>VLOOKUP(C1459,Table5[#All],8,0)</f>
        <v>Platinum</v>
      </c>
      <c r="L1459" s="13" t="str">
        <f>VLOOKUP(C1459,Table5[#All],4,0)</f>
        <v>Male</v>
      </c>
      <c r="M1459" s="12" t="str">
        <f>VLOOKUP(D1459,Table2[#All],2,0)</f>
        <v>USB External Hard Drive</v>
      </c>
      <c r="N1459" s="12" t="str">
        <f>VLOOKUP(D1459,Table2[#All],3)</f>
        <v>Electronics</v>
      </c>
      <c r="O1459" s="12" t="str">
        <f>VLOOKUP(D1459,Table2[#All],4,0)</f>
        <v>Computer</v>
      </c>
      <c r="P1459" s="12" t="str">
        <f>VLOOKUP(D1459,Table2[#All],5,0)</f>
        <v>Robinson Inc</v>
      </c>
      <c r="Q1459" s="12" t="str">
        <f>VLOOKUP(E1459,Table6[#All],2,0)</f>
        <v>Guerrero-Schmitt</v>
      </c>
      <c r="R1459" s="12" t="str">
        <f>VLOOKUP(E1459,Table6[#All],5,0)</f>
        <v>Flagship</v>
      </c>
      <c r="S1459" s="12" t="str">
        <f>VLOOKUP(E1459,Table6[#All],3,0)</f>
        <v>East</v>
      </c>
      <c r="T1459" s="12" t="str">
        <f>VLOOKUP(E1459,Table6[#All],4,0)</f>
        <v>East Stevechester</v>
      </c>
    </row>
    <row r="1460" spans="1:20" x14ac:dyDescent="0.3">
      <c r="A1460" s="11" t="s">
        <v>3418</v>
      </c>
      <c r="B1460" s="12">
        <v>45448</v>
      </c>
      <c r="C1460" s="12" t="s">
        <v>1479</v>
      </c>
      <c r="D1460" s="12" t="s">
        <v>1604</v>
      </c>
      <c r="E1460" s="12" t="s">
        <v>1914</v>
      </c>
      <c r="F1460" s="12" t="s">
        <v>1957</v>
      </c>
      <c r="G1460" s="17">
        <v>3</v>
      </c>
      <c r="H1460" s="20">
        <v>769.06</v>
      </c>
      <c r="I1460" s="23">
        <v>0.23</v>
      </c>
      <c r="J1460" s="25">
        <v>1776.5286000000001</v>
      </c>
      <c r="K1460" s="25" t="str">
        <f>VLOOKUP(C1460,Table5[#All],8,0)</f>
        <v>Platinum</v>
      </c>
      <c r="L1460" s="13" t="str">
        <f>VLOOKUP(C1460,Table5[#All],4,0)</f>
        <v>Female</v>
      </c>
      <c r="M1460" s="12" t="str">
        <f>VLOOKUP(D1460,Table2[#All],2,0)</f>
        <v>USB-C Fast Charger</v>
      </c>
      <c r="N1460" s="12" t="str">
        <f>VLOOKUP(D1460,Table2[#All],3)</f>
        <v>Electronics</v>
      </c>
      <c r="O1460" s="12" t="str">
        <f>VLOOKUP(D1460,Table2[#All],4,0)</f>
        <v>Accessories</v>
      </c>
      <c r="P1460" s="12" t="str">
        <f>VLOOKUP(D1460,Table2[#All],5,0)</f>
        <v>Dawson-Perkins</v>
      </c>
      <c r="Q1460" s="12" t="str">
        <f>VLOOKUP(E1460,Table6[#All],2,0)</f>
        <v>Moore, Padilla and Butler</v>
      </c>
      <c r="R1460" s="12" t="str">
        <f>VLOOKUP(E1460,Table6[#All],5,0)</f>
        <v>Flagship</v>
      </c>
      <c r="S1460" s="12" t="str">
        <f>VLOOKUP(E1460,Table6[#All],3,0)</f>
        <v>South</v>
      </c>
      <c r="T1460" s="12" t="str">
        <f>VLOOKUP(E1460,Table6[#All],4,0)</f>
        <v>East Johnstad</v>
      </c>
    </row>
    <row r="1461" spans="1:20" x14ac:dyDescent="0.3">
      <c r="A1461" s="11" t="s">
        <v>3419</v>
      </c>
      <c r="B1461" s="12">
        <v>45929</v>
      </c>
      <c r="C1461" s="12" t="s">
        <v>2632</v>
      </c>
      <c r="D1461" s="12" t="s">
        <v>1689</v>
      </c>
      <c r="E1461" s="12" t="s">
        <v>1889</v>
      </c>
      <c r="F1461" s="12" t="s">
        <v>1952</v>
      </c>
      <c r="G1461" s="17">
        <v>3</v>
      </c>
      <c r="H1461" s="20">
        <v>824.75</v>
      </c>
      <c r="I1461" s="23">
        <v>0.23</v>
      </c>
      <c r="J1461" s="25">
        <v>1905.1724999999999</v>
      </c>
      <c r="K1461" s="25" t="s">
        <v>28</v>
      </c>
      <c r="L1461" s="13" t="s">
        <v>16</v>
      </c>
      <c r="M1461" s="12" t="str">
        <f>VLOOKUP(D1461,Table2[#All],2,0)</f>
        <v>Portable Power Bank</v>
      </c>
      <c r="N1461" s="12" t="str">
        <f>VLOOKUP(D1461,Table2[#All],3)</f>
        <v>Electronics</v>
      </c>
      <c r="O1461" s="12" t="str">
        <f>VLOOKUP(D1461,Table2[#All],4,0)</f>
        <v>Mobile</v>
      </c>
      <c r="P1461" s="12" t="str">
        <f>VLOOKUP(D1461,Table2[#All],5,0)</f>
        <v>Cummings and Sons</v>
      </c>
      <c r="Q1461" s="12" t="str">
        <f>VLOOKUP(E1461,Table6[#All],2,0)</f>
        <v>Black-Horn</v>
      </c>
      <c r="R1461" s="12" t="str">
        <f>VLOOKUP(E1461,Table6[#All],5,0)</f>
        <v>Outlet</v>
      </c>
      <c r="S1461" s="12" t="str">
        <f>VLOOKUP(E1461,Table6[#All],3,0)</f>
        <v>South</v>
      </c>
      <c r="T1461" s="12" t="str">
        <f>VLOOKUP(E1461,Table6[#All],4,0)</f>
        <v>North Nancyview</v>
      </c>
    </row>
    <row r="1462" spans="1:20" x14ac:dyDescent="0.3">
      <c r="A1462" s="11" t="s">
        <v>3420</v>
      </c>
      <c r="B1462" s="12">
        <v>45478</v>
      </c>
      <c r="C1462" s="12" t="s">
        <v>1260</v>
      </c>
      <c r="D1462" s="12" t="s">
        <v>1779</v>
      </c>
      <c r="E1462" s="12" t="s">
        <v>1897</v>
      </c>
      <c r="F1462" s="12" t="s">
        <v>1954</v>
      </c>
      <c r="G1462" s="17">
        <v>2</v>
      </c>
      <c r="H1462" s="20">
        <v>821.35</v>
      </c>
      <c r="I1462" s="23">
        <v>0.11</v>
      </c>
      <c r="J1462" s="25">
        <v>1462.0029999999999</v>
      </c>
      <c r="K1462" s="25" t="str">
        <f>VLOOKUP(C1462,Table5[#All],8,0)</f>
        <v>Platinum</v>
      </c>
      <c r="L1462" s="13" t="str">
        <f>VLOOKUP(C1462,Table5[#All],4,0)</f>
        <v>Female</v>
      </c>
      <c r="M1462" s="12" t="str">
        <f>VLOOKUP(D1462,Table2[#All],2,0)</f>
        <v>Wooden Nightstand</v>
      </c>
      <c r="N1462" s="12" t="str">
        <f>VLOOKUP(D1462,Table2[#All],3)</f>
        <v>Home</v>
      </c>
      <c r="O1462" s="12" t="str">
        <f>VLOOKUP(D1462,Table2[#All],4,0)</f>
        <v>Furniture</v>
      </c>
      <c r="P1462" s="12" t="str">
        <f>VLOOKUP(D1462,Table2[#All],5,0)</f>
        <v>Wolfe, Ross and Hester</v>
      </c>
      <c r="Q1462" s="12" t="str">
        <f>VLOOKUP(E1462,Table6[#All],2,0)</f>
        <v>Alexander Group</v>
      </c>
      <c r="R1462" s="12" t="str">
        <f>VLOOKUP(E1462,Table6[#All],5,0)</f>
        <v>Online</v>
      </c>
      <c r="S1462" s="12" t="str">
        <f>VLOOKUP(E1462,Table6[#All],3,0)</f>
        <v>South</v>
      </c>
      <c r="T1462" s="12" t="str">
        <f>VLOOKUP(E1462,Table6[#All],4,0)</f>
        <v>Port Sharon</v>
      </c>
    </row>
    <row r="1463" spans="1:20" x14ac:dyDescent="0.3">
      <c r="A1463" s="11" t="s">
        <v>3421</v>
      </c>
      <c r="B1463" s="12">
        <v>45723</v>
      </c>
      <c r="C1463" s="12" t="s">
        <v>1271</v>
      </c>
      <c r="D1463" s="12" t="s">
        <v>1604</v>
      </c>
      <c r="E1463" s="12" t="s">
        <v>1917</v>
      </c>
      <c r="F1463" s="12" t="s">
        <v>1954</v>
      </c>
      <c r="G1463" s="17">
        <v>1</v>
      </c>
      <c r="H1463" s="20">
        <v>120.57</v>
      </c>
      <c r="I1463" s="23">
        <v>0.06</v>
      </c>
      <c r="J1463" s="25">
        <v>113.33580000000001</v>
      </c>
      <c r="K1463" s="25" t="str">
        <f>VLOOKUP(C1463,Table5[#All],8,0)</f>
        <v>Gold</v>
      </c>
      <c r="L1463" s="13" t="str">
        <f>VLOOKUP(C1463,Table5[#All],4,0)</f>
        <v>Female</v>
      </c>
      <c r="M1463" s="12" t="str">
        <f>VLOOKUP(D1463,Table2[#All],2,0)</f>
        <v>USB-C Fast Charger</v>
      </c>
      <c r="N1463" s="12" t="str">
        <f>VLOOKUP(D1463,Table2[#All],3)</f>
        <v>Electronics</v>
      </c>
      <c r="O1463" s="12" t="str">
        <f>VLOOKUP(D1463,Table2[#All],4,0)</f>
        <v>Accessories</v>
      </c>
      <c r="P1463" s="12" t="str">
        <f>VLOOKUP(D1463,Table2[#All],5,0)</f>
        <v>Dawson-Perkins</v>
      </c>
      <c r="Q1463" s="12" t="str">
        <f>VLOOKUP(E1463,Table6[#All],2,0)</f>
        <v>Hill, Wagner and Ballard</v>
      </c>
      <c r="R1463" s="12" t="str">
        <f>VLOOKUP(E1463,Table6[#All],5,0)</f>
        <v>Online</v>
      </c>
      <c r="S1463" s="12" t="str">
        <f>VLOOKUP(E1463,Table6[#All],3,0)</f>
        <v>East</v>
      </c>
      <c r="T1463" s="12" t="str">
        <f>VLOOKUP(E1463,Table6[#All],4,0)</f>
        <v>East Davidville</v>
      </c>
    </row>
    <row r="1464" spans="1:20" x14ac:dyDescent="0.3">
      <c r="A1464" s="11" t="s">
        <v>3422</v>
      </c>
      <c r="B1464" s="12">
        <v>45240</v>
      </c>
      <c r="C1464" s="12" t="s">
        <v>1063</v>
      </c>
      <c r="D1464" s="12" t="s">
        <v>1843</v>
      </c>
      <c r="E1464" s="12" t="s">
        <v>1885</v>
      </c>
      <c r="F1464" s="12" t="s">
        <v>1954</v>
      </c>
      <c r="G1464" s="17">
        <v>1</v>
      </c>
      <c r="H1464" s="20">
        <v>122.27</v>
      </c>
      <c r="I1464" s="23">
        <v>0.26</v>
      </c>
      <c r="J1464" s="25">
        <v>90.479799999999997</v>
      </c>
      <c r="K1464" s="25" t="str">
        <f>VLOOKUP(C1464,Table5[#All],8,0)</f>
        <v>Platinum</v>
      </c>
      <c r="L1464" s="13" t="str">
        <f>VLOOKUP(C1464,Table5[#All],4,0)</f>
        <v>Male</v>
      </c>
      <c r="M1464" s="12" t="str">
        <f>VLOOKUP(D1464,Table2[#All],2,0)</f>
        <v>Face Foundation Kit</v>
      </c>
      <c r="N1464" s="12" t="str">
        <f>VLOOKUP(D1464,Table2[#All],3)</f>
        <v>Beauty</v>
      </c>
      <c r="O1464" s="12" t="str">
        <f>VLOOKUP(D1464,Table2[#All],4,0)</f>
        <v>Makeup</v>
      </c>
      <c r="P1464" s="12" t="str">
        <f>VLOOKUP(D1464,Table2[#All],5,0)</f>
        <v>Taylor-Elliott</v>
      </c>
      <c r="Q1464" s="12" t="str">
        <f>VLOOKUP(E1464,Table6[#All],2,0)</f>
        <v>Martinez, Adkins and Johnson</v>
      </c>
      <c r="R1464" s="12" t="str">
        <f>VLOOKUP(E1464,Table6[#All],5,0)</f>
        <v>Flagship</v>
      </c>
      <c r="S1464" s="12" t="str">
        <f>VLOOKUP(E1464,Table6[#All],3,0)</f>
        <v>North</v>
      </c>
      <c r="T1464" s="12" t="str">
        <f>VLOOKUP(E1464,Table6[#All],4,0)</f>
        <v>Danielmouth</v>
      </c>
    </row>
    <row r="1465" spans="1:20" x14ac:dyDescent="0.3">
      <c r="A1465" s="11" t="s">
        <v>3423</v>
      </c>
      <c r="B1465" s="12">
        <v>45890</v>
      </c>
      <c r="C1465" s="12" t="s">
        <v>571</v>
      </c>
      <c r="D1465" s="12" t="s">
        <v>1648</v>
      </c>
      <c r="E1465" s="12" t="s">
        <v>1889</v>
      </c>
      <c r="F1465" s="12" t="s">
        <v>1952</v>
      </c>
      <c r="G1465" s="17">
        <v>2</v>
      </c>
      <c r="H1465" s="20">
        <v>182.89</v>
      </c>
      <c r="I1465" s="23">
        <v>0.11</v>
      </c>
      <c r="J1465" s="25">
        <v>325.54419999999999</v>
      </c>
      <c r="K1465" s="25" t="str">
        <f>VLOOKUP(C1465,Table5[#All],8,0)</f>
        <v>Gold</v>
      </c>
      <c r="L1465" s="13" t="str">
        <f>VLOOKUP(C1465,Table5[#All],4,0)</f>
        <v>Male</v>
      </c>
      <c r="M1465" s="12" t="str">
        <f>VLOOKUP(D1465,Table2[#All],2,0)</f>
        <v>Wireless Bluetooth Speaker</v>
      </c>
      <c r="N1465" s="12" t="str">
        <f>VLOOKUP(D1465,Table2[#All],3)</f>
        <v>Electronics</v>
      </c>
      <c r="O1465" s="12" t="str">
        <f>VLOOKUP(D1465,Table2[#All],4,0)</f>
        <v>Audio</v>
      </c>
      <c r="P1465" s="12" t="str">
        <f>VLOOKUP(D1465,Table2[#All],5,0)</f>
        <v>Reed-Schmidt</v>
      </c>
      <c r="Q1465" s="12" t="str">
        <f>VLOOKUP(E1465,Table6[#All],2,0)</f>
        <v>Black-Horn</v>
      </c>
      <c r="R1465" s="12" t="str">
        <f>VLOOKUP(E1465,Table6[#All],5,0)</f>
        <v>Outlet</v>
      </c>
      <c r="S1465" s="12" t="str">
        <f>VLOOKUP(E1465,Table6[#All],3,0)</f>
        <v>South</v>
      </c>
      <c r="T1465" s="12" t="str">
        <f>VLOOKUP(E1465,Table6[#All],4,0)</f>
        <v>North Nancyview</v>
      </c>
    </row>
    <row r="1466" spans="1:20" x14ac:dyDescent="0.3">
      <c r="A1466" s="11" t="s">
        <v>3424</v>
      </c>
      <c r="B1466" s="12">
        <v>45796</v>
      </c>
      <c r="C1466" s="12" t="s">
        <v>1171</v>
      </c>
      <c r="D1466" s="12" t="s">
        <v>1711</v>
      </c>
      <c r="E1466" s="12" t="s">
        <v>1897</v>
      </c>
      <c r="F1466" s="12" t="s">
        <v>1954</v>
      </c>
      <c r="G1466" s="17">
        <v>1</v>
      </c>
      <c r="H1466" s="20">
        <v>695.26</v>
      </c>
      <c r="I1466" s="23">
        <v>0.23</v>
      </c>
      <c r="J1466" s="25">
        <v>535.35019999999997</v>
      </c>
      <c r="K1466" s="25" t="str">
        <f>VLOOKUP(C1466,Table5[#All],8,0)</f>
        <v>Platinum</v>
      </c>
      <c r="L1466" s="13" t="str">
        <f>VLOOKUP(C1466,Table5[#All],4,0)</f>
        <v>Female</v>
      </c>
      <c r="M1466" s="12" t="str">
        <f>VLOOKUP(D1466,Table2[#All],2,0)</f>
        <v>Men's Winter Jacket</v>
      </c>
      <c r="N1466" s="12" t="str">
        <f>VLOOKUP(D1466,Table2[#All],3)</f>
        <v>Clothing</v>
      </c>
      <c r="O1466" s="12" t="str">
        <f>VLOOKUP(D1466,Table2[#All],4,0)</f>
        <v>Outerwear</v>
      </c>
      <c r="P1466" s="12" t="str">
        <f>VLOOKUP(D1466,Table2[#All],5,0)</f>
        <v>Kelly, Smith and Perez</v>
      </c>
      <c r="Q1466" s="12" t="str">
        <f>VLOOKUP(E1466,Table6[#All],2,0)</f>
        <v>Alexander Group</v>
      </c>
      <c r="R1466" s="12" t="str">
        <f>VLOOKUP(E1466,Table6[#All],5,0)</f>
        <v>Online</v>
      </c>
      <c r="S1466" s="12" t="str">
        <f>VLOOKUP(E1466,Table6[#All],3,0)</f>
        <v>South</v>
      </c>
      <c r="T1466" s="12" t="str">
        <f>VLOOKUP(E1466,Table6[#All],4,0)</f>
        <v>Port Sharon</v>
      </c>
    </row>
    <row r="1467" spans="1:20" x14ac:dyDescent="0.3">
      <c r="A1467" s="11" t="s">
        <v>3425</v>
      </c>
      <c r="B1467" s="12">
        <v>45895</v>
      </c>
      <c r="C1467" s="12" t="s">
        <v>118</v>
      </c>
      <c r="D1467" s="12" t="s">
        <v>1657</v>
      </c>
      <c r="E1467" s="12" t="s">
        <v>1904</v>
      </c>
      <c r="F1467" s="12" t="s">
        <v>1957</v>
      </c>
      <c r="G1467" s="17">
        <v>2</v>
      </c>
      <c r="H1467" s="20">
        <v>408.8</v>
      </c>
      <c r="I1467" s="23">
        <v>0.17</v>
      </c>
      <c r="J1467" s="25">
        <v>678.60799999999995</v>
      </c>
      <c r="K1467" s="25" t="str">
        <f>VLOOKUP(C1467,Table5[#All],8,0)</f>
        <v>Platinum</v>
      </c>
      <c r="L1467" s="13" t="str">
        <f>VLOOKUP(C1467,Table5[#All],4,0)</f>
        <v>Male</v>
      </c>
      <c r="M1467" s="12" t="str">
        <f>VLOOKUP(D1467,Table2[#All],2,0)</f>
        <v>Fabric Sofa Throw Blanket</v>
      </c>
      <c r="N1467" s="12" t="str">
        <f>VLOOKUP(D1467,Table2[#All],3)</f>
        <v>Home</v>
      </c>
      <c r="O1467" s="12" t="str">
        <f>VLOOKUP(D1467,Table2[#All],4,0)</f>
        <v>Decor</v>
      </c>
      <c r="P1467" s="12" t="str">
        <f>VLOOKUP(D1467,Table2[#All],5,0)</f>
        <v>Hoffman Group</v>
      </c>
      <c r="Q1467" s="12" t="str">
        <f>VLOOKUP(E1467,Table6[#All],2,0)</f>
        <v>Benson-Elliott</v>
      </c>
      <c r="R1467" s="12" t="str">
        <f>VLOOKUP(E1467,Table6[#All],5,0)</f>
        <v>Online</v>
      </c>
      <c r="S1467" s="12" t="str">
        <f>VLOOKUP(E1467,Table6[#All],3,0)</f>
        <v>East</v>
      </c>
      <c r="T1467" s="12" t="str">
        <f>VLOOKUP(E1467,Table6[#All],4,0)</f>
        <v>Port Josephberg</v>
      </c>
    </row>
    <row r="1468" spans="1:20" x14ac:dyDescent="0.3">
      <c r="A1468" s="11" t="s">
        <v>3426</v>
      </c>
      <c r="B1468" s="12">
        <v>45676</v>
      </c>
      <c r="C1468" s="12" t="s">
        <v>740</v>
      </c>
      <c r="D1468" s="12" t="s">
        <v>1721</v>
      </c>
      <c r="E1468" s="12" t="s">
        <v>1910</v>
      </c>
      <c r="F1468" s="12" t="s">
        <v>1952</v>
      </c>
      <c r="G1468" s="17">
        <v>3</v>
      </c>
      <c r="H1468" s="20">
        <v>512.15</v>
      </c>
      <c r="I1468" s="23">
        <v>0.12</v>
      </c>
      <c r="J1468" s="25">
        <v>1352.076</v>
      </c>
      <c r="K1468" s="25" t="str">
        <f>VLOOKUP(C1468,Table5[#All],8,0)</f>
        <v>Gold</v>
      </c>
      <c r="L1468" s="13" t="str">
        <f>VLOOKUP(C1468,Table5[#All],4,0)</f>
        <v>Male</v>
      </c>
      <c r="M1468" s="12" t="str">
        <f>VLOOKUP(D1468,Table2[#All],2,0)</f>
        <v>Men's Roll-On Perfume</v>
      </c>
      <c r="N1468" s="12" t="str">
        <f>VLOOKUP(D1468,Table2[#All],3)</f>
        <v>Beauty</v>
      </c>
      <c r="O1468" s="12" t="str">
        <f>VLOOKUP(D1468,Table2[#All],4,0)</f>
        <v>Fragrance</v>
      </c>
      <c r="P1468" s="12" t="str">
        <f>VLOOKUP(D1468,Table2[#All],5,0)</f>
        <v>Sullivan and Sons</v>
      </c>
      <c r="Q1468" s="12" t="str">
        <f>VLOOKUP(E1468,Table6[#All],2,0)</f>
        <v>Bean, Jones and Park</v>
      </c>
      <c r="R1468" s="12" t="str">
        <f>VLOOKUP(E1468,Table6[#All],5,0)</f>
        <v>Online</v>
      </c>
      <c r="S1468" s="12" t="str">
        <f>VLOOKUP(E1468,Table6[#All],3,0)</f>
        <v>West</v>
      </c>
      <c r="T1468" s="12" t="str">
        <f>VLOOKUP(E1468,Table6[#All],4,0)</f>
        <v>Thompsonborough</v>
      </c>
    </row>
    <row r="1469" spans="1:20" x14ac:dyDescent="0.3">
      <c r="A1469" s="11" t="s">
        <v>3427</v>
      </c>
      <c r="B1469" s="12">
        <v>45568</v>
      </c>
      <c r="C1469" s="12" t="s">
        <v>1283</v>
      </c>
      <c r="D1469" s="12" t="s">
        <v>1588</v>
      </c>
      <c r="E1469" s="12" t="s">
        <v>1910</v>
      </c>
      <c r="F1469" s="12" t="s">
        <v>1954</v>
      </c>
      <c r="G1469" s="17">
        <v>3</v>
      </c>
      <c r="H1469" s="20">
        <v>136.4</v>
      </c>
      <c r="I1469" s="23">
        <v>0.15</v>
      </c>
      <c r="J1469" s="25">
        <v>347.82000000000011</v>
      </c>
      <c r="K1469" s="25" t="str">
        <f>VLOOKUP(C1469,Table5[#All],8,0)</f>
        <v>Gold</v>
      </c>
      <c r="L1469" s="13" t="str">
        <f>VLOOKUP(C1469,Table5[#All],4,0)</f>
        <v>Male</v>
      </c>
      <c r="M1469" s="12" t="str">
        <f>VLOOKUP(D1469,Table2[#All],2,0)</f>
        <v>Adjustable Dumbbell Set</v>
      </c>
      <c r="N1469" s="12" t="str">
        <f>VLOOKUP(D1469,Table2[#All],3)</f>
        <v>Beauty</v>
      </c>
      <c r="O1469" s="12" t="str">
        <f>VLOOKUP(D1469,Table2[#All],4,0)</f>
        <v>Fitness</v>
      </c>
      <c r="P1469" s="12" t="str">
        <f>VLOOKUP(D1469,Table2[#All],5,0)</f>
        <v>Hill PLC</v>
      </c>
      <c r="Q1469" s="12" t="str">
        <f>VLOOKUP(E1469,Table6[#All],2,0)</f>
        <v>Bean, Jones and Park</v>
      </c>
      <c r="R1469" s="12" t="str">
        <f>VLOOKUP(E1469,Table6[#All],5,0)</f>
        <v>Online</v>
      </c>
      <c r="S1469" s="12" t="str">
        <f>VLOOKUP(E1469,Table6[#All],3,0)</f>
        <v>West</v>
      </c>
      <c r="T1469" s="12" t="str">
        <f>VLOOKUP(E1469,Table6[#All],4,0)</f>
        <v>Thompsonborough</v>
      </c>
    </row>
    <row r="1470" spans="1:20" x14ac:dyDescent="0.3">
      <c r="A1470" s="11" t="s">
        <v>3428</v>
      </c>
      <c r="B1470" s="12">
        <v>45272</v>
      </c>
      <c r="C1470" s="12" t="s">
        <v>586</v>
      </c>
      <c r="D1470" s="12" t="s">
        <v>1574</v>
      </c>
      <c r="E1470" s="12" t="s">
        <v>1894</v>
      </c>
      <c r="F1470" s="12" t="s">
        <v>1957</v>
      </c>
      <c r="G1470" s="17">
        <v>2</v>
      </c>
      <c r="H1470" s="20">
        <v>42.51</v>
      </c>
      <c r="I1470" s="23">
        <v>0.04</v>
      </c>
      <c r="J1470" s="25">
        <v>81.619199999999992</v>
      </c>
      <c r="K1470" s="25" t="str">
        <f>VLOOKUP(C1470,Table5[#All],8,0)</f>
        <v>Platinum</v>
      </c>
      <c r="L1470" s="13" t="str">
        <f>VLOOKUP(C1470,Table5[#All],4,0)</f>
        <v>Male</v>
      </c>
      <c r="M1470" s="12" t="str">
        <f>VLOOKUP(D1470,Table2[#All],2,0)</f>
        <v>Herbal Face Moisturizer</v>
      </c>
      <c r="N1470" s="12" t="str">
        <f>VLOOKUP(D1470,Table2[#All],3)</f>
        <v>Beauty</v>
      </c>
      <c r="O1470" s="12" t="str">
        <f>VLOOKUP(D1470,Table2[#All],4,0)</f>
        <v>Skincare</v>
      </c>
      <c r="P1470" s="12" t="str">
        <f>VLOOKUP(D1470,Table2[#All],5,0)</f>
        <v>Davidson PLC</v>
      </c>
      <c r="Q1470" s="12" t="str">
        <f>VLOOKUP(E1470,Table6[#All],2,0)</f>
        <v>Johnson-Wright</v>
      </c>
      <c r="R1470" s="12" t="str">
        <f>VLOOKUP(E1470,Table6[#All],5,0)</f>
        <v>Outlet</v>
      </c>
      <c r="S1470" s="12" t="str">
        <f>VLOOKUP(E1470,Table6[#All],3,0)</f>
        <v>North</v>
      </c>
      <c r="T1470" s="12" t="str">
        <f>VLOOKUP(E1470,Table6[#All],4,0)</f>
        <v>Hoodberg</v>
      </c>
    </row>
    <row r="1471" spans="1:20" x14ac:dyDescent="0.3">
      <c r="A1471" s="11" t="s">
        <v>3429</v>
      </c>
      <c r="B1471" s="12">
        <v>45718</v>
      </c>
      <c r="C1471" s="12" t="s">
        <v>1135</v>
      </c>
      <c r="D1471" s="12" t="s">
        <v>1801</v>
      </c>
      <c r="E1471" s="12" t="s">
        <v>1907</v>
      </c>
      <c r="F1471" s="12" t="s">
        <v>1954</v>
      </c>
      <c r="G1471" s="17">
        <v>3</v>
      </c>
      <c r="H1471" s="20">
        <v>582.1</v>
      </c>
      <c r="I1471" s="23">
        <v>0.12</v>
      </c>
      <c r="J1471" s="25">
        <v>1536.7439999999999</v>
      </c>
      <c r="K1471" s="25" t="str">
        <f>VLOOKUP(C1471,Table5[#All],8,0)</f>
        <v>Silver</v>
      </c>
      <c r="L1471" s="13" t="str">
        <f>VLOOKUP(C1471,Table5[#All],4,0)</f>
        <v>Male</v>
      </c>
      <c r="M1471" s="12" t="str">
        <f>VLOOKUP(D1471,Table2[#All],2,0)</f>
        <v>Women's Ankle Boots</v>
      </c>
      <c r="N1471" s="12" t="str">
        <f>VLOOKUP(D1471,Table2[#All],3)</f>
        <v>Clothing</v>
      </c>
      <c r="O1471" s="12" t="str">
        <f>VLOOKUP(D1471,Table2[#All],4,0)</f>
        <v>Footwear</v>
      </c>
      <c r="P1471" s="12" t="str">
        <f>VLOOKUP(D1471,Table2[#All],5,0)</f>
        <v>Poole PLC</v>
      </c>
      <c r="Q1471" s="12" t="str">
        <f>VLOOKUP(E1471,Table6[#All],2,0)</f>
        <v>Martinez-Mullins</v>
      </c>
      <c r="R1471" s="12" t="str">
        <f>VLOOKUP(E1471,Table6[#All],5,0)</f>
        <v>Online</v>
      </c>
      <c r="S1471" s="12" t="str">
        <f>VLOOKUP(E1471,Table6[#All],3,0)</f>
        <v>South</v>
      </c>
      <c r="T1471" s="12" t="str">
        <f>VLOOKUP(E1471,Table6[#All],4,0)</f>
        <v>Williamsfurt</v>
      </c>
    </row>
    <row r="1472" spans="1:20" x14ac:dyDescent="0.3">
      <c r="A1472" s="11" t="s">
        <v>3430</v>
      </c>
      <c r="B1472" s="12">
        <v>45356</v>
      </c>
      <c r="C1472" s="12" t="s">
        <v>718</v>
      </c>
      <c r="D1472" s="12" t="s">
        <v>1822</v>
      </c>
      <c r="E1472" s="12" t="s">
        <v>1935</v>
      </c>
      <c r="F1472" s="12" t="s">
        <v>1957</v>
      </c>
      <c r="G1472" s="17">
        <v>4</v>
      </c>
      <c r="H1472" s="20">
        <v>461.52</v>
      </c>
      <c r="I1472" s="23">
        <v>0</v>
      </c>
      <c r="J1472" s="25">
        <v>1846.08</v>
      </c>
      <c r="K1472" s="25" t="str">
        <f>VLOOKUP(C1472,Table5[#All],8,0)</f>
        <v>Gold</v>
      </c>
      <c r="L1472" s="13" t="str">
        <f>VLOOKUP(C1472,Table5[#All],4,0)</f>
        <v>Female</v>
      </c>
      <c r="M1472" s="12" t="str">
        <f>VLOOKUP(D1472,Table2[#All],2,0)</f>
        <v>Fitness Resistance Bands</v>
      </c>
      <c r="N1472" s="12" t="str">
        <f>VLOOKUP(D1472,Table2[#All],3)</f>
        <v>Sports</v>
      </c>
      <c r="O1472" s="12" t="str">
        <f>VLOOKUP(D1472,Table2[#All],4,0)</f>
        <v>Fitness</v>
      </c>
      <c r="P1472" s="12" t="str">
        <f>VLOOKUP(D1472,Table2[#All],5,0)</f>
        <v>Reese-Watson</v>
      </c>
      <c r="Q1472" s="12" t="str">
        <f>VLOOKUP(E1472,Table6[#All],2,0)</f>
        <v>Holloway Ltd</v>
      </c>
      <c r="R1472" s="12" t="str">
        <f>VLOOKUP(E1472,Table6[#All],5,0)</f>
        <v>Flagship</v>
      </c>
      <c r="S1472" s="12" t="str">
        <f>VLOOKUP(E1472,Table6[#All],3,0)</f>
        <v>North</v>
      </c>
      <c r="T1472" s="12" t="str">
        <f>VLOOKUP(E1472,Table6[#All],4,0)</f>
        <v>Bensonhaven</v>
      </c>
    </row>
    <row r="1473" spans="1:20" x14ac:dyDescent="0.3">
      <c r="A1473" s="11" t="s">
        <v>3431</v>
      </c>
      <c r="B1473" s="12">
        <v>45552</v>
      </c>
      <c r="C1473" s="12" t="s">
        <v>1532</v>
      </c>
      <c r="D1473" s="12" t="s">
        <v>1991</v>
      </c>
      <c r="E1473" s="12" t="s">
        <v>1920</v>
      </c>
      <c r="F1473" s="12" t="s">
        <v>1952</v>
      </c>
      <c r="G1473" s="17">
        <v>1</v>
      </c>
      <c r="H1473" s="20">
        <v>558.41999999999996</v>
      </c>
      <c r="I1473" s="23">
        <v>0.03</v>
      </c>
      <c r="J1473" s="25">
        <v>541.66739999999993</v>
      </c>
      <c r="K1473" s="25" t="str">
        <f>VLOOKUP(C1473,Table5[#All],8,0)</f>
        <v>Bronze</v>
      </c>
      <c r="L1473" s="13" t="str">
        <f>VLOOKUP(C1473,Table5[#All],4,0)</f>
        <v>Male</v>
      </c>
      <c r="M1473" s="12" t="str">
        <f>VLOOKUP(D1473,Table2[#All],2,0)</f>
        <v>Beard Grooming Kit</v>
      </c>
      <c r="N1473" s="12" t="str">
        <f>VLOOKUP(D1473,Table2[#All],3)</f>
        <v>Beauty</v>
      </c>
      <c r="O1473" s="12" t="str">
        <f>VLOOKUP(D1473,Table2[#All],4,0)</f>
        <v>Grooming</v>
      </c>
      <c r="P1473" s="12" t="str">
        <f>VLOOKUP(D1473,Table2[#All],5,0)</f>
        <v>Erickson-Green</v>
      </c>
      <c r="Q1473" s="12" t="str">
        <f>VLOOKUP(E1473,Table6[#All],2,0)</f>
        <v>Aguirre-Keller</v>
      </c>
      <c r="R1473" s="12" t="str">
        <f>VLOOKUP(E1473,Table6[#All],5,0)</f>
        <v>Online</v>
      </c>
      <c r="S1473" s="12" t="str">
        <f>VLOOKUP(E1473,Table6[#All],3,0)</f>
        <v>South</v>
      </c>
      <c r="T1473" s="12" t="str">
        <f>VLOOKUP(E1473,Table6[#All],4,0)</f>
        <v>Lake Michael</v>
      </c>
    </row>
    <row r="1474" spans="1:20" x14ac:dyDescent="0.3">
      <c r="A1474" s="11" t="s">
        <v>3432</v>
      </c>
      <c r="B1474" s="12">
        <v>45288</v>
      </c>
      <c r="C1474" s="12" t="s">
        <v>849</v>
      </c>
      <c r="D1474" s="12" t="s">
        <v>1600</v>
      </c>
      <c r="E1474" s="12" t="s">
        <v>1938</v>
      </c>
      <c r="F1474" s="12" t="s">
        <v>1954</v>
      </c>
      <c r="G1474" s="17">
        <v>4</v>
      </c>
      <c r="H1474" s="20">
        <v>700.98</v>
      </c>
      <c r="I1474" s="23">
        <v>0.12</v>
      </c>
      <c r="J1474" s="25">
        <v>2467.4495999999999</v>
      </c>
      <c r="K1474" s="25" t="str">
        <f>VLOOKUP(C1474,Table5[#All],8,0)</f>
        <v>Bronze</v>
      </c>
      <c r="L1474" s="13" t="str">
        <f>VLOOKUP(C1474,Table5[#All],4,0)</f>
        <v>Male</v>
      </c>
      <c r="M1474" s="12" t="str">
        <f>VLOOKUP(D1474,Table2[#All],2,0)</f>
        <v>Hair Strengthening Shampoo</v>
      </c>
      <c r="N1474" s="12" t="str">
        <f>VLOOKUP(D1474,Table2[#All],3)</f>
        <v>Beauty</v>
      </c>
      <c r="O1474" s="12" t="str">
        <f>VLOOKUP(D1474,Table2[#All],4,0)</f>
        <v>Haircare</v>
      </c>
      <c r="P1474" s="12" t="str">
        <f>VLOOKUP(D1474,Table2[#All],5,0)</f>
        <v>Rice LLC</v>
      </c>
      <c r="Q1474" s="12" t="str">
        <f>VLOOKUP(E1474,Table6[#All],2,0)</f>
        <v>Guerrero-Schmitt</v>
      </c>
      <c r="R1474" s="12" t="str">
        <f>VLOOKUP(E1474,Table6[#All],5,0)</f>
        <v>Flagship</v>
      </c>
      <c r="S1474" s="12" t="str">
        <f>VLOOKUP(E1474,Table6[#All],3,0)</f>
        <v>East</v>
      </c>
      <c r="T1474" s="12" t="str">
        <f>VLOOKUP(E1474,Table6[#All],4,0)</f>
        <v>East Stevechester</v>
      </c>
    </row>
    <row r="1475" spans="1:20" x14ac:dyDescent="0.3">
      <c r="A1475" s="11" t="s">
        <v>3433</v>
      </c>
      <c r="B1475" s="12">
        <v>45605</v>
      </c>
      <c r="C1475" s="12" t="s">
        <v>1271</v>
      </c>
      <c r="D1475" s="12" t="s">
        <v>1831</v>
      </c>
      <c r="E1475" s="12" t="s">
        <v>1938</v>
      </c>
      <c r="F1475" s="12" t="s">
        <v>1957</v>
      </c>
      <c r="G1475" s="17">
        <v>2</v>
      </c>
      <c r="H1475" s="20">
        <v>227.97</v>
      </c>
      <c r="I1475" s="23">
        <v>0.08</v>
      </c>
      <c r="J1475" s="25">
        <v>419.46480000000003</v>
      </c>
      <c r="K1475" s="25" t="str">
        <f>VLOOKUP(C1475,Table5[#All],8,0)</f>
        <v>Gold</v>
      </c>
      <c r="L1475" s="13" t="str">
        <f>VLOOKUP(C1475,Table5[#All],4,0)</f>
        <v>Female</v>
      </c>
      <c r="M1475" s="12" t="str">
        <f>VLOOKUP(D1475,Table2[#All],2,0)</f>
        <v>Women's Beanie Hat</v>
      </c>
      <c r="N1475" s="12" t="str">
        <f>VLOOKUP(D1475,Table2[#All],3)</f>
        <v>Clothing</v>
      </c>
      <c r="O1475" s="12" t="str">
        <f>VLOOKUP(D1475,Table2[#All],4,0)</f>
        <v>Accessories</v>
      </c>
      <c r="P1475" s="12" t="str">
        <f>VLOOKUP(D1475,Table2[#All],5,0)</f>
        <v>Richardson-Carrillo</v>
      </c>
      <c r="Q1475" s="12" t="str">
        <f>VLOOKUP(E1475,Table6[#All],2,0)</f>
        <v>Guerrero-Schmitt</v>
      </c>
      <c r="R1475" s="12" t="str">
        <f>VLOOKUP(E1475,Table6[#All],5,0)</f>
        <v>Flagship</v>
      </c>
      <c r="S1475" s="12" t="str">
        <f>VLOOKUP(E1475,Table6[#All],3,0)</f>
        <v>East</v>
      </c>
      <c r="T1475" s="12" t="str">
        <f>VLOOKUP(E1475,Table6[#All],4,0)</f>
        <v>East Stevechester</v>
      </c>
    </row>
    <row r="1476" spans="1:20" x14ac:dyDescent="0.3">
      <c r="A1476" s="11" t="s">
        <v>3434</v>
      </c>
      <c r="B1476" s="12">
        <v>45516</v>
      </c>
      <c r="C1476" s="12" t="s">
        <v>1471</v>
      </c>
      <c r="D1476" s="12" t="s">
        <v>1689</v>
      </c>
      <c r="E1476" s="12" t="s">
        <v>1920</v>
      </c>
      <c r="F1476" s="12" t="s">
        <v>1954</v>
      </c>
      <c r="G1476" s="17">
        <v>4</v>
      </c>
      <c r="H1476" s="20">
        <v>278.70999999999998</v>
      </c>
      <c r="I1476" s="23">
        <v>0.2</v>
      </c>
      <c r="J1476" s="25">
        <v>891.87199999999996</v>
      </c>
      <c r="K1476" s="25" t="str">
        <f>VLOOKUP(C1476,Table5[#All],8,0)</f>
        <v>Platinum</v>
      </c>
      <c r="L1476" s="13" t="str">
        <f>VLOOKUP(C1476,Table5[#All],4,0)</f>
        <v>Female</v>
      </c>
      <c r="M1476" s="12" t="str">
        <f>VLOOKUP(D1476,Table2[#All],2,0)</f>
        <v>Portable Power Bank</v>
      </c>
      <c r="N1476" s="12" t="str">
        <f>VLOOKUP(D1476,Table2[#All],3)</f>
        <v>Electronics</v>
      </c>
      <c r="O1476" s="12" t="str">
        <f>VLOOKUP(D1476,Table2[#All],4,0)</f>
        <v>Mobile</v>
      </c>
      <c r="P1476" s="12" t="str">
        <f>VLOOKUP(D1476,Table2[#All],5,0)</f>
        <v>Cummings and Sons</v>
      </c>
      <c r="Q1476" s="12" t="str">
        <f>VLOOKUP(E1476,Table6[#All],2,0)</f>
        <v>Aguirre-Keller</v>
      </c>
      <c r="R1476" s="12" t="str">
        <f>VLOOKUP(E1476,Table6[#All],5,0)</f>
        <v>Online</v>
      </c>
      <c r="S1476" s="12" t="str">
        <f>VLOOKUP(E1476,Table6[#All],3,0)</f>
        <v>South</v>
      </c>
      <c r="T1476" s="12" t="str">
        <f>VLOOKUP(E1476,Table6[#All],4,0)</f>
        <v>Lake Michael</v>
      </c>
    </row>
    <row r="1477" spans="1:20" x14ac:dyDescent="0.3">
      <c r="A1477" s="11" t="s">
        <v>3435</v>
      </c>
      <c r="B1477" s="12">
        <v>45379</v>
      </c>
      <c r="C1477" s="12" t="s">
        <v>837</v>
      </c>
      <c r="D1477" s="12" t="s">
        <v>1873</v>
      </c>
      <c r="E1477" s="12" t="s">
        <v>1910</v>
      </c>
      <c r="F1477" s="12" t="s">
        <v>1954</v>
      </c>
      <c r="G1477" s="17">
        <v>2</v>
      </c>
      <c r="H1477" s="20">
        <v>916.12</v>
      </c>
      <c r="I1477" s="23">
        <v>0.05</v>
      </c>
      <c r="J1477" s="25">
        <v>1740.6279999999999</v>
      </c>
      <c r="K1477" s="25" t="str">
        <f>VLOOKUP(C1477,Table5[#All],8,0)</f>
        <v>Silver</v>
      </c>
      <c r="L1477" s="13" t="str">
        <f>VLOOKUP(C1477,Table5[#All],4,0)</f>
        <v>Female</v>
      </c>
      <c r="M1477" s="12" t="str">
        <f>VLOOKUP(D1477,Table2[#All],2,0)</f>
        <v>Stainless Steel Cookware Set</v>
      </c>
      <c r="N1477" s="12" t="str">
        <f>VLOOKUP(D1477,Table2[#All],3)</f>
        <v>Home</v>
      </c>
      <c r="O1477" s="12" t="str">
        <f>VLOOKUP(D1477,Table2[#All],4,0)</f>
        <v>Kitchen</v>
      </c>
      <c r="P1477" s="12" t="str">
        <f>VLOOKUP(D1477,Table2[#All],5,0)</f>
        <v>Campbell Ltd</v>
      </c>
      <c r="Q1477" s="12" t="str">
        <f>VLOOKUP(E1477,Table6[#All],2,0)</f>
        <v>Bean, Jones and Park</v>
      </c>
      <c r="R1477" s="12" t="str">
        <f>VLOOKUP(E1477,Table6[#All],5,0)</f>
        <v>Online</v>
      </c>
      <c r="S1477" s="12" t="str">
        <f>VLOOKUP(E1477,Table6[#All],3,0)</f>
        <v>West</v>
      </c>
      <c r="T1477" s="12" t="str">
        <f>VLOOKUP(E1477,Table6[#All],4,0)</f>
        <v>Thompsonborough</v>
      </c>
    </row>
    <row r="1478" spans="1:20" x14ac:dyDescent="0.3">
      <c r="A1478" s="11" t="s">
        <v>3436</v>
      </c>
      <c r="B1478" s="12">
        <v>45567</v>
      </c>
      <c r="C1478" s="12" t="s">
        <v>461</v>
      </c>
      <c r="D1478" s="12" t="s">
        <v>1593</v>
      </c>
      <c r="E1478" s="12" t="s">
        <v>1922</v>
      </c>
      <c r="F1478" s="12" t="s">
        <v>1954</v>
      </c>
      <c r="G1478" s="17">
        <v>4</v>
      </c>
      <c r="H1478" s="20">
        <v>228.98</v>
      </c>
      <c r="I1478" s="23">
        <v>0.22</v>
      </c>
      <c r="J1478" s="25">
        <v>714.41759999999999</v>
      </c>
      <c r="K1478" s="25" t="str">
        <f>VLOOKUP(C1478,Table5[#All],8,0)</f>
        <v>Bronze</v>
      </c>
      <c r="L1478" s="13" t="str">
        <f>VLOOKUP(C1478,Table5[#All],4,0)</f>
        <v>Female</v>
      </c>
      <c r="M1478" s="12" t="str">
        <f>VLOOKUP(D1478,Table2[#All],2,0)</f>
        <v>Ceramic Kitchen Bowl Set</v>
      </c>
      <c r="N1478" s="12" t="str">
        <f>VLOOKUP(D1478,Table2[#All],3)</f>
        <v>Home</v>
      </c>
      <c r="O1478" s="12" t="str">
        <f>VLOOKUP(D1478,Table2[#All],4,0)</f>
        <v>Kitchen</v>
      </c>
      <c r="P1478" s="12" t="str">
        <f>VLOOKUP(D1478,Table2[#All],5,0)</f>
        <v>Hamilton Group</v>
      </c>
      <c r="Q1478" s="12" t="str">
        <f>VLOOKUP(E1478,Table6[#All],2,0)</f>
        <v>Thomas, Bridges and Harris</v>
      </c>
      <c r="R1478" s="12" t="str">
        <f>VLOOKUP(E1478,Table6[#All],5,0)</f>
        <v>Online</v>
      </c>
      <c r="S1478" s="12" t="str">
        <f>VLOOKUP(E1478,Table6[#All],3,0)</f>
        <v>North</v>
      </c>
      <c r="T1478" s="12" t="str">
        <f>VLOOKUP(E1478,Table6[#All],4,0)</f>
        <v>Sabrinatown</v>
      </c>
    </row>
    <row r="1479" spans="1:20" x14ac:dyDescent="0.3">
      <c r="A1479" s="11" t="s">
        <v>3437</v>
      </c>
      <c r="B1479" s="12">
        <v>45510</v>
      </c>
      <c r="C1479" s="12" t="s">
        <v>762</v>
      </c>
      <c r="D1479" s="12" t="s">
        <v>1843</v>
      </c>
      <c r="E1479" s="12" t="s">
        <v>1929</v>
      </c>
      <c r="F1479" s="12" t="s">
        <v>1954</v>
      </c>
      <c r="G1479" s="17">
        <v>4</v>
      </c>
      <c r="H1479" s="20">
        <v>904.82</v>
      </c>
      <c r="I1479" s="23">
        <v>0.09</v>
      </c>
      <c r="J1479" s="25">
        <v>3293.5448000000001</v>
      </c>
      <c r="K1479" s="25" t="str">
        <f>VLOOKUP(C1479,Table5[#All],8,0)</f>
        <v>Gold</v>
      </c>
      <c r="L1479" s="13" t="str">
        <f>VLOOKUP(C1479,Table5[#All],4,0)</f>
        <v>Female</v>
      </c>
      <c r="M1479" s="12" t="str">
        <f>VLOOKUP(D1479,Table2[#All],2,0)</f>
        <v>Face Foundation Kit</v>
      </c>
      <c r="N1479" s="12" t="str">
        <f>VLOOKUP(D1479,Table2[#All],3)</f>
        <v>Beauty</v>
      </c>
      <c r="O1479" s="12" t="str">
        <f>VLOOKUP(D1479,Table2[#All],4,0)</f>
        <v>Makeup</v>
      </c>
      <c r="P1479" s="12" t="str">
        <f>VLOOKUP(D1479,Table2[#All],5,0)</f>
        <v>Taylor-Elliott</v>
      </c>
      <c r="Q1479" s="12" t="str">
        <f>VLOOKUP(E1479,Table6[#All],2,0)</f>
        <v>Shelton PLC</v>
      </c>
      <c r="R1479" s="12" t="str">
        <f>VLOOKUP(E1479,Table6[#All],5,0)</f>
        <v>Flagship</v>
      </c>
      <c r="S1479" s="12" t="str">
        <f>VLOOKUP(E1479,Table6[#All],3,0)</f>
        <v>North</v>
      </c>
      <c r="T1479" s="12" t="str">
        <f>VLOOKUP(E1479,Table6[#All],4,0)</f>
        <v>East Jenniferstad</v>
      </c>
    </row>
    <row r="1480" spans="1:20" x14ac:dyDescent="0.3">
      <c r="A1480" s="11" t="s">
        <v>3438</v>
      </c>
      <c r="B1480" s="12">
        <v>45806</v>
      </c>
      <c r="C1480" s="12" t="s">
        <v>299</v>
      </c>
      <c r="D1480" s="12" t="s">
        <v>1638</v>
      </c>
      <c r="E1480" s="12" t="s">
        <v>1920</v>
      </c>
      <c r="F1480" s="12" t="s">
        <v>1954</v>
      </c>
      <c r="G1480" s="17">
        <v>1</v>
      </c>
      <c r="H1480" s="20">
        <v>588.61</v>
      </c>
      <c r="I1480" s="23">
        <v>0.1</v>
      </c>
      <c r="J1480" s="25">
        <v>529.74900000000002</v>
      </c>
      <c r="K1480" s="25" t="str">
        <f>VLOOKUP(C1480,Table5[#All],8,0)</f>
        <v>Platinum</v>
      </c>
      <c r="L1480" s="13" t="str">
        <f>VLOOKUP(C1480,Table5[#All],4,0)</f>
        <v>Female</v>
      </c>
      <c r="M1480" s="12" t="str">
        <f>VLOOKUP(D1480,Table2[#All],2,0)</f>
        <v>Men's Formal Shirt</v>
      </c>
      <c r="N1480" s="12" t="str">
        <f>VLOOKUP(D1480,Table2[#All],3)</f>
        <v>Clothing</v>
      </c>
      <c r="O1480" s="12" t="str">
        <f>VLOOKUP(D1480,Table2[#All],4,0)</f>
        <v>Tops</v>
      </c>
      <c r="P1480" s="12" t="str">
        <f>VLOOKUP(D1480,Table2[#All],5,0)</f>
        <v>Moon, Mora and Santos</v>
      </c>
      <c r="Q1480" s="12" t="str">
        <f>VLOOKUP(E1480,Table6[#All],2,0)</f>
        <v>Aguirre-Keller</v>
      </c>
      <c r="R1480" s="12" t="str">
        <f>VLOOKUP(E1480,Table6[#All],5,0)</f>
        <v>Online</v>
      </c>
      <c r="S1480" s="12" t="str">
        <f>VLOOKUP(E1480,Table6[#All],3,0)</f>
        <v>South</v>
      </c>
      <c r="T1480" s="12" t="str">
        <f>VLOOKUP(E1480,Table6[#All],4,0)</f>
        <v>Lake Michael</v>
      </c>
    </row>
    <row r="1481" spans="1:20" x14ac:dyDescent="0.3">
      <c r="A1481" s="11" t="s">
        <v>3439</v>
      </c>
      <c r="B1481" s="12">
        <v>45240</v>
      </c>
      <c r="C1481" s="12" t="s">
        <v>400</v>
      </c>
      <c r="D1481" s="12" t="s">
        <v>1670</v>
      </c>
      <c r="E1481" s="12" t="s">
        <v>1894</v>
      </c>
      <c r="F1481" s="12" t="s">
        <v>1952</v>
      </c>
      <c r="G1481" s="17">
        <v>4</v>
      </c>
      <c r="H1481" s="20">
        <v>695.97</v>
      </c>
      <c r="I1481" s="23">
        <v>0.02</v>
      </c>
      <c r="J1481" s="25">
        <v>2728.2024000000001</v>
      </c>
      <c r="K1481" s="25" t="str">
        <f>VLOOKUP(C1481,Table5[#All],8,0)</f>
        <v>Gold</v>
      </c>
      <c r="L1481" s="13" t="str">
        <f>VLOOKUP(C1481,Table5[#All],4,0)</f>
        <v>Male</v>
      </c>
      <c r="M1481" s="12" t="str">
        <f>VLOOKUP(D1481,Table2[#All],2,0)</f>
        <v>Modern Wall Clock</v>
      </c>
      <c r="N1481" s="12" t="str">
        <f>VLOOKUP(D1481,Table2[#All],3)</f>
        <v>Home</v>
      </c>
      <c r="O1481" s="12" t="str">
        <f>VLOOKUP(D1481,Table2[#All],4,0)</f>
        <v>Decor</v>
      </c>
      <c r="P1481" s="12" t="str">
        <f>VLOOKUP(D1481,Table2[#All],5,0)</f>
        <v>Weiss-Watson</v>
      </c>
      <c r="Q1481" s="12" t="str">
        <f>VLOOKUP(E1481,Table6[#All],2,0)</f>
        <v>Johnson-Wright</v>
      </c>
      <c r="R1481" s="12" t="str">
        <f>VLOOKUP(E1481,Table6[#All],5,0)</f>
        <v>Outlet</v>
      </c>
      <c r="S1481" s="12" t="str">
        <f>VLOOKUP(E1481,Table6[#All],3,0)</f>
        <v>North</v>
      </c>
      <c r="T1481" s="12" t="str">
        <f>VLOOKUP(E1481,Table6[#All],4,0)</f>
        <v>Hoodberg</v>
      </c>
    </row>
    <row r="1482" spans="1:20" x14ac:dyDescent="0.3">
      <c r="A1482" s="11" t="s">
        <v>3440</v>
      </c>
      <c r="B1482" s="12">
        <v>45309</v>
      </c>
      <c r="C1482" s="12" t="s">
        <v>961</v>
      </c>
      <c r="D1482" s="12" t="s">
        <v>1867</v>
      </c>
      <c r="E1482" s="12" t="s">
        <v>1920</v>
      </c>
      <c r="F1482" s="12" t="s">
        <v>1954</v>
      </c>
      <c r="G1482" s="17">
        <v>2</v>
      </c>
      <c r="H1482" s="20">
        <v>181.42</v>
      </c>
      <c r="I1482" s="23">
        <v>0.08</v>
      </c>
      <c r="J1482" s="25">
        <v>333.81279999999998</v>
      </c>
      <c r="K1482" s="25" t="str">
        <f>VLOOKUP(C1482,Table5[#All],8,0)</f>
        <v>Gold</v>
      </c>
      <c r="L1482" s="13" t="str">
        <f>VLOOKUP(C1482,Table5[#All],4,0)</f>
        <v>Male</v>
      </c>
      <c r="M1482" s="12" t="str">
        <f>VLOOKUP(D1482,Table2[#All],2,0)</f>
        <v>Cricket Bat</v>
      </c>
      <c r="N1482" s="12" t="str">
        <f>VLOOKUP(D1482,Table2[#All],3)</f>
        <v>Sports</v>
      </c>
      <c r="O1482" s="12" t="str">
        <f>VLOOKUP(D1482,Table2[#All],4,0)</f>
        <v>Team Sports</v>
      </c>
      <c r="P1482" s="12" t="str">
        <f>VLOOKUP(D1482,Table2[#All],5,0)</f>
        <v>Khan LLC</v>
      </c>
      <c r="Q1482" s="12" t="str">
        <f>VLOOKUP(E1482,Table6[#All],2,0)</f>
        <v>Aguirre-Keller</v>
      </c>
      <c r="R1482" s="12" t="str">
        <f>VLOOKUP(E1482,Table6[#All],5,0)</f>
        <v>Online</v>
      </c>
      <c r="S1482" s="12" t="str">
        <f>VLOOKUP(E1482,Table6[#All],3,0)</f>
        <v>South</v>
      </c>
      <c r="T1482" s="12" t="str">
        <f>VLOOKUP(E1482,Table6[#All],4,0)</f>
        <v>Lake Michael</v>
      </c>
    </row>
    <row r="1483" spans="1:20" x14ac:dyDescent="0.3">
      <c r="A1483" s="11" t="s">
        <v>3441</v>
      </c>
      <c r="B1483" s="12">
        <v>45375</v>
      </c>
      <c r="C1483" s="12" t="s">
        <v>104</v>
      </c>
      <c r="D1483" s="12" t="s">
        <v>1867</v>
      </c>
      <c r="E1483" s="12" t="s">
        <v>1925</v>
      </c>
      <c r="F1483" s="12" t="s">
        <v>1957</v>
      </c>
      <c r="G1483" s="17">
        <v>1</v>
      </c>
      <c r="H1483" s="20">
        <v>439.55</v>
      </c>
      <c r="I1483" s="23">
        <v>0.28999999999999998</v>
      </c>
      <c r="J1483" s="25">
        <v>312.08049999999997</v>
      </c>
      <c r="K1483" s="25" t="str">
        <f>VLOOKUP(C1483,Table5[#All],8,0)</f>
        <v>Silver</v>
      </c>
      <c r="L1483" s="13" t="str">
        <f>VLOOKUP(C1483,Table5[#All],4,0)</f>
        <v>Female</v>
      </c>
      <c r="M1483" s="12" t="str">
        <f>VLOOKUP(D1483,Table2[#All],2,0)</f>
        <v>Cricket Bat</v>
      </c>
      <c r="N1483" s="12" t="str">
        <f>VLOOKUP(D1483,Table2[#All],3)</f>
        <v>Sports</v>
      </c>
      <c r="O1483" s="12" t="str">
        <f>VLOOKUP(D1483,Table2[#All],4,0)</f>
        <v>Team Sports</v>
      </c>
      <c r="P1483" s="12" t="str">
        <f>VLOOKUP(D1483,Table2[#All],5,0)</f>
        <v>Khan LLC</v>
      </c>
      <c r="Q1483" s="12" t="str">
        <f>VLOOKUP(E1483,Table6[#All],2,0)</f>
        <v>Gardner, Humphrey and Contreras</v>
      </c>
      <c r="R1483" s="12" t="str">
        <f>VLOOKUP(E1483,Table6[#All],5,0)</f>
        <v>Flagship</v>
      </c>
      <c r="S1483" s="12" t="str">
        <f>VLOOKUP(E1483,Table6[#All],3,0)</f>
        <v>East</v>
      </c>
      <c r="T1483" s="12" t="str">
        <f>VLOOKUP(E1483,Table6[#All],4,0)</f>
        <v>Johnsonville</v>
      </c>
    </row>
    <row r="1484" spans="1:20" x14ac:dyDescent="0.3">
      <c r="A1484" s="11" t="s">
        <v>3442</v>
      </c>
      <c r="B1484" s="12">
        <v>45733</v>
      </c>
      <c r="C1484" s="12" t="s">
        <v>403</v>
      </c>
      <c r="D1484" s="12" t="s">
        <v>1740</v>
      </c>
      <c r="E1484" s="12" t="s">
        <v>1938</v>
      </c>
      <c r="F1484" s="12" t="s">
        <v>1957</v>
      </c>
      <c r="G1484" s="17">
        <v>3</v>
      </c>
      <c r="H1484" s="20">
        <v>471.27</v>
      </c>
      <c r="I1484" s="23">
        <v>0.27</v>
      </c>
      <c r="J1484" s="25">
        <v>1032.0813000000001</v>
      </c>
      <c r="K1484" s="25" t="str">
        <f>VLOOKUP(C1484,Table5[#All],8,0)</f>
        <v>Bronze</v>
      </c>
      <c r="L1484" s="13" t="str">
        <f>VLOOKUP(C1484,Table5[#All],4,0)</f>
        <v>Male</v>
      </c>
      <c r="M1484" s="12" t="str">
        <f>VLOOKUP(D1484,Table2[#All],2,0)</f>
        <v>Ceramic Plant Pot</v>
      </c>
      <c r="N1484" s="12" t="str">
        <f>VLOOKUP(D1484,Table2[#All],3)</f>
        <v>Home</v>
      </c>
      <c r="O1484" s="12" t="str">
        <f>VLOOKUP(D1484,Table2[#All],4,0)</f>
        <v>Decor</v>
      </c>
      <c r="P1484" s="12" t="str">
        <f>VLOOKUP(D1484,Table2[#All],5,0)</f>
        <v>Hatfield, Baird and Torres</v>
      </c>
      <c r="Q1484" s="12" t="str">
        <f>VLOOKUP(E1484,Table6[#All],2,0)</f>
        <v>Guerrero-Schmitt</v>
      </c>
      <c r="R1484" s="12" t="str">
        <f>VLOOKUP(E1484,Table6[#All],5,0)</f>
        <v>Flagship</v>
      </c>
      <c r="S1484" s="12" t="str">
        <f>VLOOKUP(E1484,Table6[#All],3,0)</f>
        <v>East</v>
      </c>
      <c r="T1484" s="12" t="str">
        <f>VLOOKUP(E1484,Table6[#All],4,0)</f>
        <v>East Stevechester</v>
      </c>
    </row>
    <row r="1485" spans="1:20" x14ac:dyDescent="0.3">
      <c r="A1485" s="11" t="s">
        <v>3443</v>
      </c>
      <c r="B1485" s="12">
        <v>45435</v>
      </c>
      <c r="C1485" s="12" t="s">
        <v>176</v>
      </c>
      <c r="D1485" s="12" t="s">
        <v>1752</v>
      </c>
      <c r="E1485" s="12" t="s">
        <v>1922</v>
      </c>
      <c r="F1485" s="12" t="s">
        <v>1952</v>
      </c>
      <c r="G1485" s="17">
        <v>1</v>
      </c>
      <c r="H1485" s="20">
        <v>758.89</v>
      </c>
      <c r="I1485" s="23">
        <v>0.1</v>
      </c>
      <c r="J1485" s="25">
        <v>683.00099999999998</v>
      </c>
      <c r="K1485" s="25" t="str">
        <f>VLOOKUP(C1485,Table5[#All],8,0)</f>
        <v>Bronze</v>
      </c>
      <c r="L1485" s="13" t="str">
        <f>VLOOKUP(C1485,Table5[#All],4,0)</f>
        <v>Male</v>
      </c>
      <c r="M1485" s="12" t="str">
        <f>VLOOKUP(D1485,Table2[#All],2,0)</f>
        <v>Men's Hair Styling Gel</v>
      </c>
      <c r="N1485" s="12" t="str">
        <f>VLOOKUP(D1485,Table2[#All],3)</f>
        <v>Beauty</v>
      </c>
      <c r="O1485" s="12" t="str">
        <f>VLOOKUP(D1485,Table2[#All],4,0)</f>
        <v>Haircare</v>
      </c>
      <c r="P1485" s="12" t="str">
        <f>VLOOKUP(D1485,Table2[#All],5,0)</f>
        <v>Cline-Mccarthy</v>
      </c>
      <c r="Q1485" s="12" t="str">
        <f>VLOOKUP(E1485,Table6[#All],2,0)</f>
        <v>Thomas, Bridges and Harris</v>
      </c>
      <c r="R1485" s="12" t="str">
        <f>VLOOKUP(E1485,Table6[#All],5,0)</f>
        <v>Online</v>
      </c>
      <c r="S1485" s="12" t="str">
        <f>VLOOKUP(E1485,Table6[#All],3,0)</f>
        <v>North</v>
      </c>
      <c r="T1485" s="12" t="str">
        <f>VLOOKUP(E1485,Table6[#All],4,0)</f>
        <v>Sabrinatown</v>
      </c>
    </row>
    <row r="1486" spans="1:20" x14ac:dyDescent="0.3">
      <c r="A1486" s="11" t="s">
        <v>3444</v>
      </c>
      <c r="B1486" s="12">
        <v>45864</v>
      </c>
      <c r="C1486" s="12" t="s">
        <v>1502</v>
      </c>
      <c r="D1486" s="12" t="s">
        <v>1861</v>
      </c>
      <c r="E1486" s="12" t="s">
        <v>1929</v>
      </c>
      <c r="F1486" s="12" t="s">
        <v>1957</v>
      </c>
      <c r="G1486" s="17">
        <v>4</v>
      </c>
      <c r="H1486" s="20">
        <v>918.1</v>
      </c>
      <c r="I1486" s="23">
        <v>0.19</v>
      </c>
      <c r="J1486" s="25">
        <v>2974.6439999999998</v>
      </c>
      <c r="K1486" s="25" t="str">
        <f>VLOOKUP(C1486,Table5[#All],8,0)</f>
        <v>Bronze</v>
      </c>
      <c r="L1486" s="13" t="str">
        <f>VLOOKUP(C1486,Table5[#All],4,0)</f>
        <v>Female</v>
      </c>
      <c r="M1486" s="12" t="str">
        <f>VLOOKUP(D1486,Table2[#All],2,0)</f>
        <v>Sports Stopwatch Basic</v>
      </c>
      <c r="N1486" s="12" t="str">
        <f>VLOOKUP(D1486,Table2[#All],3)</f>
        <v>Sports</v>
      </c>
      <c r="O1486" s="12" t="str">
        <f>VLOOKUP(D1486,Table2[#All],4,0)</f>
        <v>Accessories</v>
      </c>
      <c r="P1486" s="12" t="str">
        <f>VLOOKUP(D1486,Table2[#All],5,0)</f>
        <v>Wilson Group</v>
      </c>
      <c r="Q1486" s="12" t="str">
        <f>VLOOKUP(E1486,Table6[#All],2,0)</f>
        <v>Shelton PLC</v>
      </c>
      <c r="R1486" s="12" t="str">
        <f>VLOOKUP(E1486,Table6[#All],5,0)</f>
        <v>Flagship</v>
      </c>
      <c r="S1486" s="12" t="str">
        <f>VLOOKUP(E1486,Table6[#All],3,0)</f>
        <v>North</v>
      </c>
      <c r="T1486" s="12" t="str">
        <f>VLOOKUP(E1486,Table6[#All],4,0)</f>
        <v>East Jenniferstad</v>
      </c>
    </row>
    <row r="1487" spans="1:20" x14ac:dyDescent="0.3">
      <c r="A1487" s="11" t="s">
        <v>3445</v>
      </c>
      <c r="B1487" s="12">
        <v>45569</v>
      </c>
      <c r="C1487" s="12" t="s">
        <v>837</v>
      </c>
      <c r="D1487" s="12" t="s">
        <v>1858</v>
      </c>
      <c r="E1487" s="12" t="s">
        <v>1920</v>
      </c>
      <c r="F1487" s="12" t="s">
        <v>1957</v>
      </c>
      <c r="G1487" s="17">
        <v>1</v>
      </c>
      <c r="H1487" s="20">
        <v>861.5</v>
      </c>
      <c r="I1487" s="23">
        <v>0.05</v>
      </c>
      <c r="J1487" s="25">
        <v>818.42499999999995</v>
      </c>
      <c r="K1487" s="25" t="str">
        <f>VLOOKUP(C1487,Table5[#All],8,0)</f>
        <v>Silver</v>
      </c>
      <c r="L1487" s="13" t="str">
        <f>VLOOKUP(C1487,Table5[#All],4,0)</f>
        <v>Female</v>
      </c>
      <c r="M1487" s="12" t="str">
        <f>VLOOKUP(D1487,Table2[#All],2,0)</f>
        <v>Vitamin E Body Lotion</v>
      </c>
      <c r="N1487" s="12" t="str">
        <f>VLOOKUP(D1487,Table2[#All],3)</f>
        <v>Beauty</v>
      </c>
      <c r="O1487" s="12" t="str">
        <f>VLOOKUP(D1487,Table2[#All],4,0)</f>
        <v>Skincare</v>
      </c>
      <c r="P1487" s="12" t="str">
        <f>VLOOKUP(D1487,Table2[#All],5,0)</f>
        <v>Hoffman-Williams</v>
      </c>
      <c r="Q1487" s="12" t="str">
        <f>VLOOKUP(E1487,Table6[#All],2,0)</f>
        <v>Aguirre-Keller</v>
      </c>
      <c r="R1487" s="12" t="str">
        <f>VLOOKUP(E1487,Table6[#All],5,0)</f>
        <v>Online</v>
      </c>
      <c r="S1487" s="12" t="str">
        <f>VLOOKUP(E1487,Table6[#All],3,0)</f>
        <v>South</v>
      </c>
      <c r="T1487" s="12" t="str">
        <f>VLOOKUP(E1487,Table6[#All],4,0)</f>
        <v>Lake Michael</v>
      </c>
    </row>
    <row r="1488" spans="1:20" x14ac:dyDescent="0.3">
      <c r="A1488" s="11" t="s">
        <v>3446</v>
      </c>
      <c r="B1488" s="12">
        <v>45664</v>
      </c>
      <c r="C1488" s="12" t="s">
        <v>1436</v>
      </c>
      <c r="D1488" s="12" t="s">
        <v>1635</v>
      </c>
      <c r="E1488" s="12" t="s">
        <v>1927</v>
      </c>
      <c r="F1488" s="12" t="s">
        <v>1957</v>
      </c>
      <c r="G1488" s="17">
        <v>1</v>
      </c>
      <c r="H1488" s="20">
        <v>588.29999999999995</v>
      </c>
      <c r="I1488" s="23">
        <v>0.26</v>
      </c>
      <c r="J1488" s="25">
        <v>435.34199999999998</v>
      </c>
      <c r="K1488" s="25" t="str">
        <f>VLOOKUP(C1488,Table5[#All],8,0)</f>
        <v>Silver</v>
      </c>
      <c r="L1488" s="13" t="str">
        <f>VLOOKUP(C1488,Table5[#All],4,0)</f>
        <v>Female</v>
      </c>
      <c r="M1488" s="12" t="str">
        <f>VLOOKUP(D1488,Table2[#All],2,0)</f>
        <v>Carbon Fiber Tennis Racket</v>
      </c>
      <c r="N1488" s="12" t="str">
        <f>VLOOKUP(D1488,Table2[#All],3)</f>
        <v>Sports</v>
      </c>
      <c r="O1488" s="12" t="str">
        <f>VLOOKUP(D1488,Table2[#All],4,0)</f>
        <v>Equipment</v>
      </c>
      <c r="P1488" s="12" t="str">
        <f>VLOOKUP(D1488,Table2[#All],5,0)</f>
        <v>Flores, Pineda and Rodriguez</v>
      </c>
      <c r="Q1488" s="12" t="str">
        <f>VLOOKUP(E1488,Table6[#All],2,0)</f>
        <v>Mcdonald Inc</v>
      </c>
      <c r="R1488" s="12" t="str">
        <f>VLOOKUP(E1488,Table6[#All],5,0)</f>
        <v>Outlet</v>
      </c>
      <c r="S1488" s="12" t="str">
        <f>VLOOKUP(E1488,Table6[#All],3,0)</f>
        <v>South</v>
      </c>
      <c r="T1488" s="12" t="str">
        <f>VLOOKUP(E1488,Table6[#All],4,0)</f>
        <v>Christopherland</v>
      </c>
    </row>
    <row r="1489" spans="1:20" x14ac:dyDescent="0.3">
      <c r="A1489" s="11" t="s">
        <v>3447</v>
      </c>
      <c r="B1489" s="12">
        <v>45645</v>
      </c>
      <c r="C1489" s="12" t="s">
        <v>1436</v>
      </c>
      <c r="D1489" s="12" t="s">
        <v>1740</v>
      </c>
      <c r="E1489" s="12" t="s">
        <v>1907</v>
      </c>
      <c r="F1489" s="12" t="s">
        <v>1954</v>
      </c>
      <c r="G1489" s="17">
        <v>1</v>
      </c>
      <c r="H1489" s="20">
        <v>917.26</v>
      </c>
      <c r="I1489" s="23">
        <v>0.05</v>
      </c>
      <c r="J1489" s="25">
        <v>871.39699999999993</v>
      </c>
      <c r="K1489" s="25" t="str">
        <f>VLOOKUP(C1489,Table5[#All],8,0)</f>
        <v>Silver</v>
      </c>
      <c r="L1489" s="13" t="str">
        <f>VLOOKUP(C1489,Table5[#All],4,0)</f>
        <v>Female</v>
      </c>
      <c r="M1489" s="12" t="str">
        <f>VLOOKUP(D1489,Table2[#All],2,0)</f>
        <v>Ceramic Plant Pot</v>
      </c>
      <c r="N1489" s="12" t="str">
        <f>VLOOKUP(D1489,Table2[#All],3)</f>
        <v>Home</v>
      </c>
      <c r="O1489" s="12" t="str">
        <f>VLOOKUP(D1489,Table2[#All],4,0)</f>
        <v>Decor</v>
      </c>
      <c r="P1489" s="12" t="str">
        <f>VLOOKUP(D1489,Table2[#All],5,0)</f>
        <v>Hatfield, Baird and Torres</v>
      </c>
      <c r="Q1489" s="12" t="str">
        <f>VLOOKUP(E1489,Table6[#All],2,0)</f>
        <v>Martinez-Mullins</v>
      </c>
      <c r="R1489" s="12" t="str">
        <f>VLOOKUP(E1489,Table6[#All],5,0)</f>
        <v>Online</v>
      </c>
      <c r="S1489" s="12" t="str">
        <f>VLOOKUP(E1489,Table6[#All],3,0)</f>
        <v>South</v>
      </c>
      <c r="T1489" s="12" t="str">
        <f>VLOOKUP(E1489,Table6[#All],4,0)</f>
        <v>Williamsfurt</v>
      </c>
    </row>
    <row r="1490" spans="1:20" x14ac:dyDescent="0.3">
      <c r="A1490" s="11" t="s">
        <v>3448</v>
      </c>
      <c r="B1490" s="12">
        <v>45449</v>
      </c>
      <c r="C1490" s="12" t="s">
        <v>759</v>
      </c>
      <c r="D1490" s="12" t="s">
        <v>1574</v>
      </c>
      <c r="E1490" s="12" t="s">
        <v>1938</v>
      </c>
      <c r="F1490" s="12" t="s">
        <v>1954</v>
      </c>
      <c r="G1490" s="17">
        <v>4</v>
      </c>
      <c r="H1490" s="20">
        <v>96.78</v>
      </c>
      <c r="I1490" s="23">
        <v>0.11</v>
      </c>
      <c r="J1490" s="25">
        <v>344.53680000000003</v>
      </c>
      <c r="K1490" s="25" t="str">
        <f>VLOOKUP(C1490,Table5[#All],8,0)</f>
        <v>Silver</v>
      </c>
      <c r="L1490" s="13" t="str">
        <f>VLOOKUP(C1490,Table5[#All],4,0)</f>
        <v>Male</v>
      </c>
      <c r="M1490" s="12" t="str">
        <f>VLOOKUP(D1490,Table2[#All],2,0)</f>
        <v>Herbal Face Moisturizer</v>
      </c>
      <c r="N1490" s="12" t="str">
        <f>VLOOKUP(D1490,Table2[#All],3)</f>
        <v>Beauty</v>
      </c>
      <c r="O1490" s="12" t="str">
        <f>VLOOKUP(D1490,Table2[#All],4,0)</f>
        <v>Skincare</v>
      </c>
      <c r="P1490" s="12" t="str">
        <f>VLOOKUP(D1490,Table2[#All],5,0)</f>
        <v>Davidson PLC</v>
      </c>
      <c r="Q1490" s="12" t="str">
        <f>VLOOKUP(E1490,Table6[#All],2,0)</f>
        <v>Guerrero-Schmitt</v>
      </c>
      <c r="R1490" s="12" t="str">
        <f>VLOOKUP(E1490,Table6[#All],5,0)</f>
        <v>Flagship</v>
      </c>
      <c r="S1490" s="12" t="str">
        <f>VLOOKUP(E1490,Table6[#All],3,0)</f>
        <v>East</v>
      </c>
      <c r="T1490" s="12" t="str">
        <f>VLOOKUP(E1490,Table6[#All],4,0)</f>
        <v>East Stevechester</v>
      </c>
    </row>
    <row r="1491" spans="1:20" x14ac:dyDescent="0.3">
      <c r="A1491" s="11" t="s">
        <v>3449</v>
      </c>
      <c r="B1491" s="12">
        <v>45629</v>
      </c>
      <c r="C1491" s="12" t="s">
        <v>1482</v>
      </c>
      <c r="D1491" s="12" t="s">
        <v>1654</v>
      </c>
      <c r="E1491" s="12" t="s">
        <v>1897</v>
      </c>
      <c r="F1491" s="12" t="s">
        <v>1957</v>
      </c>
      <c r="G1491" s="17">
        <v>3</v>
      </c>
      <c r="H1491" s="20">
        <v>199.41</v>
      </c>
      <c r="I1491" s="23">
        <v>0.16</v>
      </c>
      <c r="J1491" s="25">
        <v>502.51319999999998</v>
      </c>
      <c r="K1491" s="25" t="str">
        <f>VLOOKUP(C1491,Table5[#All],8,0)</f>
        <v>Gold</v>
      </c>
      <c r="L1491" s="13" t="str">
        <f>VLOOKUP(C1491,Table5[#All],4,0)</f>
        <v>Male</v>
      </c>
      <c r="M1491" s="12" t="str">
        <f>VLOOKUP(D1491,Table2[#All],2,0)</f>
        <v>Sports Stopwatch Timer</v>
      </c>
      <c r="N1491" s="12" t="str">
        <f>VLOOKUP(D1491,Table2[#All],3)</f>
        <v>Sports</v>
      </c>
      <c r="O1491" s="12" t="str">
        <f>VLOOKUP(D1491,Table2[#All],4,0)</f>
        <v>Accessories</v>
      </c>
      <c r="P1491" s="12" t="str">
        <f>VLOOKUP(D1491,Table2[#All],5,0)</f>
        <v>Burns-Hansen</v>
      </c>
      <c r="Q1491" s="12" t="str">
        <f>VLOOKUP(E1491,Table6[#All],2,0)</f>
        <v>Alexander Group</v>
      </c>
      <c r="R1491" s="12" t="str">
        <f>VLOOKUP(E1491,Table6[#All],5,0)</f>
        <v>Online</v>
      </c>
      <c r="S1491" s="12" t="str">
        <f>VLOOKUP(E1491,Table6[#All],3,0)</f>
        <v>South</v>
      </c>
      <c r="T1491" s="12" t="str">
        <f>VLOOKUP(E1491,Table6[#All],4,0)</f>
        <v>Port Sharon</v>
      </c>
    </row>
    <row r="1492" spans="1:20" x14ac:dyDescent="0.3">
      <c r="A1492" s="11" t="s">
        <v>3450</v>
      </c>
      <c r="B1492" s="12">
        <v>45739</v>
      </c>
      <c r="C1492" s="12" t="s">
        <v>88</v>
      </c>
      <c r="D1492" s="12" t="s">
        <v>1737</v>
      </c>
      <c r="E1492" s="12" t="s">
        <v>1914</v>
      </c>
      <c r="F1492" s="12" t="s">
        <v>1952</v>
      </c>
      <c r="G1492" s="17">
        <v>1</v>
      </c>
      <c r="H1492" s="20">
        <v>687.91</v>
      </c>
      <c r="I1492" s="23">
        <v>0.25</v>
      </c>
      <c r="J1492" s="25">
        <v>515.9325</v>
      </c>
      <c r="K1492" s="25" t="str">
        <f>VLOOKUP(C1492,Table5[#All],8,0)</f>
        <v>Platinum</v>
      </c>
      <c r="L1492" s="13" t="str">
        <f>VLOOKUP(C1492,Table5[#All],4,0)</f>
        <v>Female</v>
      </c>
      <c r="M1492" s="12" t="str">
        <f>VLOOKUP(D1492,Table2[#All],2,0)</f>
        <v>Sports Stopwatch Pro</v>
      </c>
      <c r="N1492" s="12" t="str">
        <f>VLOOKUP(D1492,Table2[#All],3)</f>
        <v>Sports</v>
      </c>
      <c r="O1492" s="12" t="str">
        <f>VLOOKUP(D1492,Table2[#All],4,0)</f>
        <v>Accessories</v>
      </c>
      <c r="P1492" s="12" t="str">
        <f>VLOOKUP(D1492,Table2[#All],5,0)</f>
        <v>Thompson-French</v>
      </c>
      <c r="Q1492" s="12" t="str">
        <f>VLOOKUP(E1492,Table6[#All],2,0)</f>
        <v>Moore, Padilla and Butler</v>
      </c>
      <c r="R1492" s="12" t="str">
        <f>VLOOKUP(E1492,Table6[#All],5,0)</f>
        <v>Flagship</v>
      </c>
      <c r="S1492" s="12" t="str">
        <f>VLOOKUP(E1492,Table6[#All],3,0)</f>
        <v>South</v>
      </c>
      <c r="T1492" s="12" t="str">
        <f>VLOOKUP(E1492,Table6[#All],4,0)</f>
        <v>East Johnstad</v>
      </c>
    </row>
    <row r="1493" spans="1:20" x14ac:dyDescent="0.3">
      <c r="A1493" s="11" t="s">
        <v>3451</v>
      </c>
      <c r="B1493" s="12">
        <v>45849</v>
      </c>
      <c r="C1493" s="12" t="s">
        <v>157</v>
      </c>
      <c r="D1493" s="12" t="s">
        <v>1789</v>
      </c>
      <c r="E1493" s="12" t="s">
        <v>1889</v>
      </c>
      <c r="F1493" s="12" t="s">
        <v>1954</v>
      </c>
      <c r="G1493" s="17">
        <v>3</v>
      </c>
      <c r="H1493" s="20">
        <v>769.62</v>
      </c>
      <c r="I1493" s="23">
        <v>0.09</v>
      </c>
      <c r="J1493" s="25">
        <v>2101.0626000000002</v>
      </c>
      <c r="K1493" s="25" t="str">
        <f>VLOOKUP(C1493,Table5[#All],8,0)</f>
        <v>Gold</v>
      </c>
      <c r="L1493" s="13" t="str">
        <f>VLOOKUP(C1493,Table5[#All],4,0)</f>
        <v>Female</v>
      </c>
      <c r="M1493" s="12" t="str">
        <f>VLOOKUP(D1493,Table2[#All],2,0)</f>
        <v>Hair Repair Oil Treatment</v>
      </c>
      <c r="N1493" s="12" t="str">
        <f>VLOOKUP(D1493,Table2[#All],3)</f>
        <v>Beauty</v>
      </c>
      <c r="O1493" s="12" t="str">
        <f>VLOOKUP(D1493,Table2[#All],4,0)</f>
        <v>Haircare</v>
      </c>
      <c r="P1493" s="12" t="str">
        <f>VLOOKUP(D1493,Table2[#All],5,0)</f>
        <v>Hopkins Ltd</v>
      </c>
      <c r="Q1493" s="12" t="str">
        <f>VLOOKUP(E1493,Table6[#All],2,0)</f>
        <v>Black-Horn</v>
      </c>
      <c r="R1493" s="12" t="str">
        <f>VLOOKUP(E1493,Table6[#All],5,0)</f>
        <v>Outlet</v>
      </c>
      <c r="S1493" s="12" t="str">
        <f>VLOOKUP(E1493,Table6[#All],3,0)</f>
        <v>South</v>
      </c>
      <c r="T1493" s="12" t="str">
        <f>VLOOKUP(E1493,Table6[#All],4,0)</f>
        <v>North Nancyview</v>
      </c>
    </row>
    <row r="1494" spans="1:20" x14ac:dyDescent="0.3">
      <c r="A1494" s="11" t="s">
        <v>3452</v>
      </c>
      <c r="B1494" s="12">
        <v>45230</v>
      </c>
      <c r="C1494" s="12" t="s">
        <v>721</v>
      </c>
      <c r="D1494" s="12" t="s">
        <v>1566</v>
      </c>
      <c r="E1494" s="12" t="s">
        <v>1894</v>
      </c>
      <c r="F1494" s="12" t="s">
        <v>1952</v>
      </c>
      <c r="G1494" s="17">
        <v>1</v>
      </c>
      <c r="H1494" s="20">
        <v>492.05</v>
      </c>
      <c r="I1494" s="23">
        <v>0.27</v>
      </c>
      <c r="J1494" s="25">
        <v>359.19650000000001</v>
      </c>
      <c r="K1494" s="25" t="str">
        <f>VLOOKUP(C1494,Table5[#All],8,0)</f>
        <v>Bronze</v>
      </c>
      <c r="L1494" s="13" t="str">
        <f>VLOOKUP(C1494,Table5[#All],4,0)</f>
        <v>Female</v>
      </c>
      <c r="M1494" s="12" t="str">
        <f>VLOOKUP(D1494,Table2[#All],2,0)</f>
        <v>Women's Yoga Pants</v>
      </c>
      <c r="N1494" s="12" t="str">
        <f>VLOOKUP(D1494,Table2[#All],3)</f>
        <v>Electronics</v>
      </c>
      <c r="O1494" s="12" t="str">
        <f>VLOOKUP(D1494,Table2[#All],4,0)</f>
        <v>Bottoms</v>
      </c>
      <c r="P1494" s="12" t="str">
        <f>VLOOKUP(D1494,Table2[#All],5,0)</f>
        <v>Gonzales-Davis</v>
      </c>
      <c r="Q1494" s="12" t="str">
        <f>VLOOKUP(E1494,Table6[#All],2,0)</f>
        <v>Johnson-Wright</v>
      </c>
      <c r="R1494" s="12" t="str">
        <f>VLOOKUP(E1494,Table6[#All],5,0)</f>
        <v>Outlet</v>
      </c>
      <c r="S1494" s="12" t="str">
        <f>VLOOKUP(E1494,Table6[#All],3,0)</f>
        <v>North</v>
      </c>
      <c r="T1494" s="12" t="str">
        <f>VLOOKUP(E1494,Table6[#All],4,0)</f>
        <v>Hoodberg</v>
      </c>
    </row>
    <row r="1495" spans="1:20" x14ac:dyDescent="0.3">
      <c r="A1495" s="11" t="s">
        <v>3453</v>
      </c>
      <c r="B1495" s="12">
        <v>45292</v>
      </c>
      <c r="C1495" s="12" t="s">
        <v>373</v>
      </c>
      <c r="D1495" s="12" t="s">
        <v>1618</v>
      </c>
      <c r="E1495" s="12" t="s">
        <v>1922</v>
      </c>
      <c r="F1495" s="12" t="s">
        <v>1954</v>
      </c>
      <c r="G1495" s="17">
        <v>2</v>
      </c>
      <c r="H1495" s="20">
        <v>428.55</v>
      </c>
      <c r="I1495" s="23">
        <v>0</v>
      </c>
      <c r="J1495" s="25">
        <v>857.1</v>
      </c>
      <c r="K1495" s="25" t="str">
        <f>VLOOKUP(C1495,Table5[#All],8,0)</f>
        <v>Silver</v>
      </c>
      <c r="L1495" s="13" t="str">
        <f>VLOOKUP(C1495,Table5[#All],4,0)</f>
        <v>Male</v>
      </c>
      <c r="M1495" s="12" t="str">
        <f>VLOOKUP(D1495,Table2[#All],2,0)</f>
        <v>Soccer Training Cone Set</v>
      </c>
      <c r="N1495" s="12" t="str">
        <f>VLOOKUP(D1495,Table2[#All],3)</f>
        <v>Sports</v>
      </c>
      <c r="O1495" s="12" t="str">
        <f>VLOOKUP(D1495,Table2[#All],4,0)</f>
        <v>Accessories</v>
      </c>
      <c r="P1495" s="12" t="str">
        <f>VLOOKUP(D1495,Table2[#All],5,0)</f>
        <v>Ford, Murphy and Wilson</v>
      </c>
      <c r="Q1495" s="12" t="str">
        <f>VLOOKUP(E1495,Table6[#All],2,0)</f>
        <v>Thomas, Bridges and Harris</v>
      </c>
      <c r="R1495" s="12" t="str">
        <f>VLOOKUP(E1495,Table6[#All],5,0)</f>
        <v>Online</v>
      </c>
      <c r="S1495" s="12" t="str">
        <f>VLOOKUP(E1495,Table6[#All],3,0)</f>
        <v>North</v>
      </c>
      <c r="T1495" s="12" t="str">
        <f>VLOOKUP(E1495,Table6[#All],4,0)</f>
        <v>Sabrinatown</v>
      </c>
    </row>
    <row r="1496" spans="1:20" x14ac:dyDescent="0.3">
      <c r="A1496" s="11" t="s">
        <v>3454</v>
      </c>
      <c r="B1496" s="12">
        <v>45251</v>
      </c>
      <c r="C1496" s="12" t="s">
        <v>747</v>
      </c>
      <c r="D1496" s="12" t="s">
        <v>1593</v>
      </c>
      <c r="E1496" s="12" t="s">
        <v>1929</v>
      </c>
      <c r="F1496" s="12" t="s">
        <v>1952</v>
      </c>
      <c r="G1496" s="17">
        <v>4</v>
      </c>
      <c r="H1496" s="20">
        <v>316.18</v>
      </c>
      <c r="I1496" s="23">
        <v>0.12</v>
      </c>
      <c r="J1496" s="25">
        <v>1112.9536000000001</v>
      </c>
      <c r="K1496" s="25" t="str">
        <f>VLOOKUP(C1496,Table5[#All],8,0)</f>
        <v>Bronze</v>
      </c>
      <c r="L1496" s="13" t="str">
        <f>VLOOKUP(C1496,Table5[#All],4,0)</f>
        <v>Female</v>
      </c>
      <c r="M1496" s="12" t="str">
        <f>VLOOKUP(D1496,Table2[#All],2,0)</f>
        <v>Ceramic Kitchen Bowl Set</v>
      </c>
      <c r="N1496" s="12" t="str">
        <f>VLOOKUP(D1496,Table2[#All],3)</f>
        <v>Home</v>
      </c>
      <c r="O1496" s="12" t="str">
        <f>VLOOKUP(D1496,Table2[#All],4,0)</f>
        <v>Kitchen</v>
      </c>
      <c r="P1496" s="12" t="str">
        <f>VLOOKUP(D1496,Table2[#All],5,0)</f>
        <v>Hamilton Group</v>
      </c>
      <c r="Q1496" s="12" t="str">
        <f>VLOOKUP(E1496,Table6[#All],2,0)</f>
        <v>Shelton PLC</v>
      </c>
      <c r="R1496" s="12" t="str">
        <f>VLOOKUP(E1496,Table6[#All],5,0)</f>
        <v>Flagship</v>
      </c>
      <c r="S1496" s="12" t="str">
        <f>VLOOKUP(E1496,Table6[#All],3,0)</f>
        <v>North</v>
      </c>
      <c r="T1496" s="12" t="str">
        <f>VLOOKUP(E1496,Table6[#All],4,0)</f>
        <v>East Jenniferstad</v>
      </c>
    </row>
    <row r="1497" spans="1:20" x14ac:dyDescent="0.3">
      <c r="A1497" s="11" t="s">
        <v>3455</v>
      </c>
      <c r="B1497" s="12">
        <v>45555</v>
      </c>
      <c r="C1497" s="12" t="s">
        <v>42</v>
      </c>
      <c r="D1497" s="12" t="s">
        <v>1604</v>
      </c>
      <c r="E1497" s="12" t="s">
        <v>1894</v>
      </c>
      <c r="F1497" s="12" t="s">
        <v>1954</v>
      </c>
      <c r="G1497" s="17">
        <v>3</v>
      </c>
      <c r="H1497" s="20">
        <v>162.16999999999999</v>
      </c>
      <c r="I1497" s="23">
        <v>0.15</v>
      </c>
      <c r="J1497" s="25">
        <v>413.5335</v>
      </c>
      <c r="K1497" s="25" t="str">
        <f>VLOOKUP(C1497,Table5[#All],8,0)</f>
        <v>Bronze</v>
      </c>
      <c r="L1497" s="13" t="str">
        <f>VLOOKUP(C1497,Table5[#All],4,0)</f>
        <v>Female</v>
      </c>
      <c r="M1497" s="12" t="str">
        <f>VLOOKUP(D1497,Table2[#All],2,0)</f>
        <v>USB-C Fast Charger</v>
      </c>
      <c r="N1497" s="12" t="str">
        <f>VLOOKUP(D1497,Table2[#All],3)</f>
        <v>Electronics</v>
      </c>
      <c r="O1497" s="12" t="str">
        <f>VLOOKUP(D1497,Table2[#All],4,0)</f>
        <v>Accessories</v>
      </c>
      <c r="P1497" s="12" t="str">
        <f>VLOOKUP(D1497,Table2[#All],5,0)</f>
        <v>Dawson-Perkins</v>
      </c>
      <c r="Q1497" s="12" t="str">
        <f>VLOOKUP(E1497,Table6[#All],2,0)</f>
        <v>Johnson-Wright</v>
      </c>
      <c r="R1497" s="12" t="str">
        <f>VLOOKUP(E1497,Table6[#All],5,0)</f>
        <v>Outlet</v>
      </c>
      <c r="S1497" s="12" t="str">
        <f>VLOOKUP(E1497,Table6[#All],3,0)</f>
        <v>North</v>
      </c>
      <c r="T1497" s="12" t="str">
        <f>VLOOKUP(E1497,Table6[#All],4,0)</f>
        <v>Hoodberg</v>
      </c>
    </row>
    <row r="1498" spans="1:20" x14ac:dyDescent="0.3">
      <c r="A1498" s="11" t="s">
        <v>3456</v>
      </c>
      <c r="B1498" s="12">
        <v>45385</v>
      </c>
      <c r="C1498" s="12" t="s">
        <v>1051</v>
      </c>
      <c r="D1498" s="12" t="s">
        <v>1566</v>
      </c>
      <c r="E1498" s="12" t="s">
        <v>1894</v>
      </c>
      <c r="F1498" s="12" t="s">
        <v>1954</v>
      </c>
      <c r="G1498" s="17">
        <v>3</v>
      </c>
      <c r="H1498" s="20">
        <v>698.14</v>
      </c>
      <c r="I1498" s="23">
        <v>0.04</v>
      </c>
      <c r="J1498" s="25">
        <v>2010.6432</v>
      </c>
      <c r="K1498" s="25" t="str">
        <f>VLOOKUP(C1498,Table5[#All],8,0)</f>
        <v>Bronze</v>
      </c>
      <c r="L1498" s="13" t="str">
        <f>VLOOKUP(C1498,Table5[#All],4,0)</f>
        <v>Female</v>
      </c>
      <c r="M1498" s="12" t="str">
        <f>VLOOKUP(D1498,Table2[#All],2,0)</f>
        <v>Women's Yoga Pants</v>
      </c>
      <c r="N1498" s="12" t="str">
        <f>VLOOKUP(D1498,Table2[#All],3)</f>
        <v>Electronics</v>
      </c>
      <c r="O1498" s="12" t="str">
        <f>VLOOKUP(D1498,Table2[#All],4,0)</f>
        <v>Bottoms</v>
      </c>
      <c r="P1498" s="12" t="str">
        <f>VLOOKUP(D1498,Table2[#All],5,0)</f>
        <v>Gonzales-Davis</v>
      </c>
      <c r="Q1498" s="12" t="str">
        <f>VLOOKUP(E1498,Table6[#All],2,0)</f>
        <v>Johnson-Wright</v>
      </c>
      <c r="R1498" s="12" t="str">
        <f>VLOOKUP(E1498,Table6[#All],5,0)</f>
        <v>Outlet</v>
      </c>
      <c r="S1498" s="12" t="str">
        <f>VLOOKUP(E1498,Table6[#All],3,0)</f>
        <v>North</v>
      </c>
      <c r="T1498" s="12" t="str">
        <f>VLOOKUP(E1498,Table6[#All],4,0)</f>
        <v>Hoodberg</v>
      </c>
    </row>
    <row r="1499" spans="1:20" x14ac:dyDescent="0.3">
      <c r="A1499" s="11" t="s">
        <v>3457</v>
      </c>
      <c r="B1499" s="12">
        <v>45787</v>
      </c>
      <c r="C1499" s="12" t="s">
        <v>988</v>
      </c>
      <c r="D1499" s="12" t="s">
        <v>1798</v>
      </c>
      <c r="E1499" s="12" t="s">
        <v>1938</v>
      </c>
      <c r="F1499" s="12" t="s">
        <v>1957</v>
      </c>
      <c r="G1499" s="17">
        <v>1</v>
      </c>
      <c r="H1499" s="20">
        <v>478.08</v>
      </c>
      <c r="I1499" s="23">
        <v>7.0000000000000007E-2</v>
      </c>
      <c r="J1499" s="25">
        <v>444.61439999999988</v>
      </c>
      <c r="K1499" s="25" t="str">
        <f>VLOOKUP(C1499,Table5[#All],8,0)</f>
        <v>Silver</v>
      </c>
      <c r="L1499" s="13" t="str">
        <f>VLOOKUP(C1499,Table5[#All],4,0)</f>
        <v>Male</v>
      </c>
      <c r="M1499" s="12" t="str">
        <f>VLOOKUP(D1499,Table2[#All],2,0)</f>
        <v>Bluetooth Car Audio System</v>
      </c>
      <c r="N1499" s="12" t="str">
        <f>VLOOKUP(D1499,Table2[#All],3)</f>
        <v>Electronics</v>
      </c>
      <c r="O1499" s="12" t="str">
        <f>VLOOKUP(D1499,Table2[#All],4,0)</f>
        <v>Audio</v>
      </c>
      <c r="P1499" s="12" t="str">
        <f>VLOOKUP(D1499,Table2[#All],5,0)</f>
        <v>Bruce-Bowen</v>
      </c>
      <c r="Q1499" s="12" t="str">
        <f>VLOOKUP(E1499,Table6[#All],2,0)</f>
        <v>Guerrero-Schmitt</v>
      </c>
      <c r="R1499" s="12" t="str">
        <f>VLOOKUP(E1499,Table6[#All],5,0)</f>
        <v>Flagship</v>
      </c>
      <c r="S1499" s="12" t="str">
        <f>VLOOKUP(E1499,Table6[#All],3,0)</f>
        <v>East</v>
      </c>
      <c r="T1499" s="12" t="str">
        <f>VLOOKUP(E1499,Table6[#All],4,0)</f>
        <v>East Stevechester</v>
      </c>
    </row>
    <row r="1500" spans="1:20" x14ac:dyDescent="0.3">
      <c r="A1500" s="11" t="s">
        <v>3458</v>
      </c>
      <c r="B1500" s="12">
        <v>45822</v>
      </c>
      <c r="C1500" s="12" t="s">
        <v>685</v>
      </c>
      <c r="D1500" s="12" t="s">
        <v>1752</v>
      </c>
      <c r="E1500" s="12" t="s">
        <v>1907</v>
      </c>
      <c r="F1500" s="12" t="s">
        <v>1954</v>
      </c>
      <c r="G1500" s="17">
        <v>2</v>
      </c>
      <c r="H1500" s="20">
        <v>958.64</v>
      </c>
      <c r="I1500" s="23">
        <v>0.2</v>
      </c>
      <c r="J1500" s="25">
        <v>1533.8240000000001</v>
      </c>
      <c r="K1500" s="25" t="str">
        <f>VLOOKUP(C1500,Table5[#All],8,0)</f>
        <v>Platinum</v>
      </c>
      <c r="L1500" s="13" t="str">
        <f>VLOOKUP(C1500,Table5[#All],4,0)</f>
        <v>Male</v>
      </c>
      <c r="M1500" s="12" t="str">
        <f>VLOOKUP(D1500,Table2[#All],2,0)</f>
        <v>Men's Hair Styling Gel</v>
      </c>
      <c r="N1500" s="12" t="str">
        <f>VLOOKUP(D1500,Table2[#All],3)</f>
        <v>Beauty</v>
      </c>
      <c r="O1500" s="12" t="str">
        <f>VLOOKUP(D1500,Table2[#All],4,0)</f>
        <v>Haircare</v>
      </c>
      <c r="P1500" s="12" t="str">
        <f>VLOOKUP(D1500,Table2[#All],5,0)</f>
        <v>Cline-Mccarthy</v>
      </c>
      <c r="Q1500" s="12" t="str">
        <f>VLOOKUP(E1500,Table6[#All],2,0)</f>
        <v>Martinez-Mullins</v>
      </c>
      <c r="R1500" s="12" t="str">
        <f>VLOOKUP(E1500,Table6[#All],5,0)</f>
        <v>Online</v>
      </c>
      <c r="S1500" s="12" t="str">
        <f>VLOOKUP(E1500,Table6[#All],3,0)</f>
        <v>South</v>
      </c>
      <c r="T1500" s="12" t="str">
        <f>VLOOKUP(E1500,Table6[#All],4,0)</f>
        <v>Williamsfurt</v>
      </c>
    </row>
    <row r="1501" spans="1:20" x14ac:dyDescent="0.3">
      <c r="A1501" s="11" t="s">
        <v>3459</v>
      </c>
      <c r="B1501" s="12">
        <v>45590</v>
      </c>
      <c r="C1501" s="12" t="s">
        <v>1964</v>
      </c>
      <c r="D1501" s="12" t="s">
        <v>1696</v>
      </c>
      <c r="E1501" s="12" t="s">
        <v>1922</v>
      </c>
      <c r="F1501" s="12" t="s">
        <v>1957</v>
      </c>
      <c r="G1501" s="17">
        <v>2</v>
      </c>
      <c r="H1501" s="20">
        <v>581.19000000000005</v>
      </c>
      <c r="I1501" s="23">
        <v>7.0000000000000007E-2</v>
      </c>
      <c r="J1501" s="25">
        <v>1081.0134</v>
      </c>
      <c r="K1501" s="25" t="s">
        <v>19</v>
      </c>
      <c r="L1501" s="13" t="s">
        <v>16</v>
      </c>
      <c r="M1501" s="12" t="str">
        <f>VLOOKUP(D1501,Table2[#All],2,0)</f>
        <v>Yoga Exercise Mat</v>
      </c>
      <c r="N1501" s="12" t="str">
        <f>VLOOKUP(D1501,Table2[#All],3)</f>
        <v>Sports</v>
      </c>
      <c r="O1501" s="12" t="str">
        <f>VLOOKUP(D1501,Table2[#All],4,0)</f>
        <v>Fitness</v>
      </c>
      <c r="P1501" s="12" t="str">
        <f>VLOOKUP(D1501,Table2[#All],5,0)</f>
        <v>Carroll, Long and Mendoza</v>
      </c>
      <c r="Q1501" s="12" t="str">
        <f>VLOOKUP(E1501,Table6[#All],2,0)</f>
        <v>Thomas, Bridges and Harris</v>
      </c>
      <c r="R1501" s="12" t="str">
        <f>VLOOKUP(E1501,Table6[#All],5,0)</f>
        <v>Online</v>
      </c>
      <c r="S1501" s="12" t="str">
        <f>VLOOKUP(E1501,Table6[#All],3,0)</f>
        <v>North</v>
      </c>
      <c r="T1501" s="12" t="str">
        <f>VLOOKUP(E1501,Table6[#All],4,0)</f>
        <v>Sabrinatown</v>
      </c>
    </row>
    <row r="1502" spans="1:20" x14ac:dyDescent="0.3">
      <c r="A1502" s="11" t="s">
        <v>3460</v>
      </c>
      <c r="B1502" s="12">
        <v>45618</v>
      </c>
      <c r="C1502" s="12" t="s">
        <v>397</v>
      </c>
      <c r="D1502" s="12" t="s">
        <v>1873</v>
      </c>
      <c r="E1502" s="12" t="s">
        <v>1920</v>
      </c>
      <c r="F1502" s="12" t="s">
        <v>1954</v>
      </c>
      <c r="G1502" s="17">
        <v>1</v>
      </c>
      <c r="H1502" s="20">
        <v>736.54</v>
      </c>
      <c r="I1502" s="23">
        <v>0.16</v>
      </c>
      <c r="J1502" s="25">
        <v>618.69359999999995</v>
      </c>
      <c r="K1502" s="25" t="str">
        <f>VLOOKUP(C1502,Table5[#All],8,0)</f>
        <v>Silver</v>
      </c>
      <c r="L1502" s="13" t="str">
        <f>VLOOKUP(C1502,Table5[#All],4,0)</f>
        <v>Female</v>
      </c>
      <c r="M1502" s="12" t="str">
        <f>VLOOKUP(D1502,Table2[#All],2,0)</f>
        <v>Stainless Steel Cookware Set</v>
      </c>
      <c r="N1502" s="12" t="str">
        <f>VLOOKUP(D1502,Table2[#All],3)</f>
        <v>Home</v>
      </c>
      <c r="O1502" s="12" t="str">
        <f>VLOOKUP(D1502,Table2[#All],4,0)</f>
        <v>Kitchen</v>
      </c>
      <c r="P1502" s="12" t="str">
        <f>VLOOKUP(D1502,Table2[#All],5,0)</f>
        <v>Campbell Ltd</v>
      </c>
      <c r="Q1502" s="12" t="str">
        <f>VLOOKUP(E1502,Table6[#All],2,0)</f>
        <v>Aguirre-Keller</v>
      </c>
      <c r="R1502" s="12" t="str">
        <f>VLOOKUP(E1502,Table6[#All],5,0)</f>
        <v>Online</v>
      </c>
      <c r="S1502" s="12" t="str">
        <f>VLOOKUP(E1502,Table6[#All],3,0)</f>
        <v>South</v>
      </c>
      <c r="T1502" s="12" t="str">
        <f>VLOOKUP(E1502,Table6[#All],4,0)</f>
        <v>Lake Michael</v>
      </c>
    </row>
    <row r="1503" spans="1:20" x14ac:dyDescent="0.3">
      <c r="A1503" s="11" t="s">
        <v>3461</v>
      </c>
      <c r="B1503" s="12">
        <v>45586</v>
      </c>
      <c r="C1503" s="12" t="s">
        <v>1260</v>
      </c>
      <c r="D1503" s="12" t="s">
        <v>1770</v>
      </c>
      <c r="E1503" s="12" t="s">
        <v>1929</v>
      </c>
      <c r="F1503" s="12" t="s">
        <v>1952</v>
      </c>
      <c r="G1503" s="17">
        <v>1</v>
      </c>
      <c r="H1503" s="20">
        <v>524</v>
      </c>
      <c r="I1503" s="23">
        <v>0.28000000000000003</v>
      </c>
      <c r="J1503" s="25">
        <v>377.28</v>
      </c>
      <c r="K1503" s="25" t="str">
        <f>VLOOKUP(C1503,Table5[#All],8,0)</f>
        <v>Platinum</v>
      </c>
      <c r="L1503" s="13" t="str">
        <f>VLOOKUP(C1503,Table5[#All],4,0)</f>
        <v>Female</v>
      </c>
      <c r="M1503" s="12" t="str">
        <f>VLOOKUP(D1503,Table2[#All],2,0)</f>
        <v>Adjustable Dumbbells 20kg</v>
      </c>
      <c r="N1503" s="12" t="str">
        <f>VLOOKUP(D1503,Table2[#All],3)</f>
        <v>Sports</v>
      </c>
      <c r="O1503" s="12" t="str">
        <f>VLOOKUP(D1503,Table2[#All],4,0)</f>
        <v>Fitness</v>
      </c>
      <c r="P1503" s="12" t="str">
        <f>VLOOKUP(D1503,Table2[#All],5,0)</f>
        <v>Montgomery, Benton and Miller</v>
      </c>
      <c r="Q1503" s="12" t="str">
        <f>VLOOKUP(E1503,Table6[#All],2,0)</f>
        <v>Shelton PLC</v>
      </c>
      <c r="R1503" s="12" t="str">
        <f>VLOOKUP(E1503,Table6[#All],5,0)</f>
        <v>Flagship</v>
      </c>
      <c r="S1503" s="12" t="str">
        <f>VLOOKUP(E1503,Table6[#All],3,0)</f>
        <v>North</v>
      </c>
      <c r="T1503" s="12" t="str">
        <f>VLOOKUP(E1503,Table6[#All],4,0)</f>
        <v>East Jenniferstad</v>
      </c>
    </row>
    <row r="1504" spans="1:20" x14ac:dyDescent="0.3">
      <c r="A1504" s="11" t="s">
        <v>3462</v>
      </c>
      <c r="B1504" s="12">
        <v>45548</v>
      </c>
      <c r="C1504" s="12" t="s">
        <v>182</v>
      </c>
      <c r="D1504" s="12" t="s">
        <v>1654</v>
      </c>
      <c r="E1504" s="12" t="s">
        <v>1894</v>
      </c>
      <c r="F1504" s="12" t="s">
        <v>1957</v>
      </c>
      <c r="G1504" s="17">
        <v>4</v>
      </c>
      <c r="H1504" s="20">
        <v>566.09</v>
      </c>
      <c r="I1504" s="23">
        <v>0.28000000000000003</v>
      </c>
      <c r="J1504" s="25">
        <v>1630.3391999999999</v>
      </c>
      <c r="K1504" s="25" t="str">
        <f>VLOOKUP(C1504,Table5[#All],8,0)</f>
        <v>Platinum</v>
      </c>
      <c r="L1504" s="13" t="str">
        <f>VLOOKUP(C1504,Table5[#All],4,0)</f>
        <v>Female</v>
      </c>
      <c r="M1504" s="12" t="str">
        <f>VLOOKUP(D1504,Table2[#All],2,0)</f>
        <v>Sports Stopwatch Timer</v>
      </c>
      <c r="N1504" s="12" t="str">
        <f>VLOOKUP(D1504,Table2[#All],3)</f>
        <v>Sports</v>
      </c>
      <c r="O1504" s="12" t="str">
        <f>VLOOKUP(D1504,Table2[#All],4,0)</f>
        <v>Accessories</v>
      </c>
      <c r="P1504" s="12" t="str">
        <f>VLOOKUP(D1504,Table2[#All],5,0)</f>
        <v>Burns-Hansen</v>
      </c>
      <c r="Q1504" s="12" t="str">
        <f>VLOOKUP(E1504,Table6[#All],2,0)</f>
        <v>Johnson-Wright</v>
      </c>
      <c r="R1504" s="12" t="str">
        <f>VLOOKUP(E1504,Table6[#All],5,0)</f>
        <v>Outlet</v>
      </c>
      <c r="S1504" s="12" t="str">
        <f>VLOOKUP(E1504,Table6[#All],3,0)</f>
        <v>North</v>
      </c>
      <c r="T1504" s="12" t="str">
        <f>VLOOKUP(E1504,Table6[#All],4,0)</f>
        <v>Hoodberg</v>
      </c>
    </row>
    <row r="1505" spans="1:20" x14ac:dyDescent="0.3">
      <c r="A1505" s="11" t="s">
        <v>3463</v>
      </c>
      <c r="B1505" s="12">
        <v>45772</v>
      </c>
      <c r="C1505" s="12" t="s">
        <v>837</v>
      </c>
      <c r="D1505" s="12" t="s">
        <v>1631</v>
      </c>
      <c r="E1505" s="12" t="s">
        <v>1917</v>
      </c>
      <c r="F1505" s="12" t="s">
        <v>1952</v>
      </c>
      <c r="G1505" s="17">
        <v>1</v>
      </c>
      <c r="H1505" s="20">
        <v>251.99</v>
      </c>
      <c r="I1505" s="23">
        <v>0.09</v>
      </c>
      <c r="J1505" s="25">
        <v>229.3109</v>
      </c>
      <c r="K1505" s="25" t="str">
        <f>VLOOKUP(C1505,Table5[#All],8,0)</f>
        <v>Silver</v>
      </c>
      <c r="L1505" s="13" t="str">
        <f>VLOOKUP(C1505,Table5[#All],4,0)</f>
        <v>Female</v>
      </c>
      <c r="M1505" s="12" t="str">
        <f>VLOOKUP(D1505,Table2[#All],2,0)</f>
        <v>Multi-Purpose Storage Box</v>
      </c>
      <c r="N1505" s="12" t="str">
        <f>VLOOKUP(D1505,Table2[#All],3)</f>
        <v>Home</v>
      </c>
      <c r="O1505" s="12" t="str">
        <f>VLOOKUP(D1505,Table2[#All],4,0)</f>
        <v>Storage</v>
      </c>
      <c r="P1505" s="12" t="str">
        <f>VLOOKUP(D1505,Table2[#All],5,0)</f>
        <v>Gardner-Montes</v>
      </c>
      <c r="Q1505" s="12" t="str">
        <f>VLOOKUP(E1505,Table6[#All],2,0)</f>
        <v>Hill, Wagner and Ballard</v>
      </c>
      <c r="R1505" s="12" t="str">
        <f>VLOOKUP(E1505,Table6[#All],5,0)</f>
        <v>Online</v>
      </c>
      <c r="S1505" s="12" t="str">
        <f>VLOOKUP(E1505,Table6[#All],3,0)</f>
        <v>East</v>
      </c>
      <c r="T1505" s="12" t="str">
        <f>VLOOKUP(E1505,Table6[#All],4,0)</f>
        <v>East Davidville</v>
      </c>
    </row>
    <row r="1506" spans="1:20" x14ac:dyDescent="0.3">
      <c r="A1506" s="11" t="s">
        <v>3464</v>
      </c>
      <c r="B1506" s="12">
        <v>45361</v>
      </c>
      <c r="C1506" s="12" t="s">
        <v>725</v>
      </c>
      <c r="D1506" s="12" t="s">
        <v>1618</v>
      </c>
      <c r="E1506" s="12" t="s">
        <v>1941</v>
      </c>
      <c r="F1506" s="12" t="s">
        <v>1957</v>
      </c>
      <c r="G1506" s="17">
        <v>1</v>
      </c>
      <c r="H1506" s="20">
        <v>259.2</v>
      </c>
      <c r="I1506" s="23">
        <v>0.27</v>
      </c>
      <c r="J1506" s="25">
        <v>189.21600000000001</v>
      </c>
      <c r="K1506" s="25" t="str">
        <f>VLOOKUP(C1506,Table5[#All],8,0)</f>
        <v>Platinum</v>
      </c>
      <c r="L1506" s="13" t="str">
        <f>VLOOKUP(C1506,Table5[#All],4,0)</f>
        <v>Male</v>
      </c>
      <c r="M1506" s="12" t="str">
        <f>VLOOKUP(D1506,Table2[#All],2,0)</f>
        <v>Soccer Training Cone Set</v>
      </c>
      <c r="N1506" s="12" t="str">
        <f>VLOOKUP(D1506,Table2[#All],3)</f>
        <v>Sports</v>
      </c>
      <c r="O1506" s="12" t="str">
        <f>VLOOKUP(D1506,Table2[#All],4,0)</f>
        <v>Accessories</v>
      </c>
      <c r="P1506" s="12" t="str">
        <f>VLOOKUP(D1506,Table2[#All],5,0)</f>
        <v>Ford, Murphy and Wilson</v>
      </c>
      <c r="Q1506" s="12" t="str">
        <f>VLOOKUP(E1506,Table6[#All],2,0)</f>
        <v>Mann-Austin</v>
      </c>
      <c r="R1506" s="12" t="str">
        <f>VLOOKUP(E1506,Table6[#All],5,0)</f>
        <v>Online</v>
      </c>
      <c r="S1506" s="12" t="str">
        <f>VLOOKUP(E1506,Table6[#All],3,0)</f>
        <v>East</v>
      </c>
      <c r="T1506" s="12" t="str">
        <f>VLOOKUP(E1506,Table6[#All],4,0)</f>
        <v>Vasquezborough</v>
      </c>
    </row>
    <row r="1507" spans="1:20" x14ac:dyDescent="0.3">
      <c r="A1507" s="11" t="s">
        <v>3465</v>
      </c>
      <c r="B1507" s="12">
        <v>45235</v>
      </c>
      <c r="C1507" s="12" t="s">
        <v>1391</v>
      </c>
      <c r="D1507" s="12" t="s">
        <v>1752</v>
      </c>
      <c r="E1507" s="12" t="s">
        <v>1929</v>
      </c>
      <c r="F1507" s="12" t="s">
        <v>1954</v>
      </c>
      <c r="G1507" s="17">
        <v>1</v>
      </c>
      <c r="H1507" s="20">
        <v>935.66</v>
      </c>
      <c r="I1507" s="23">
        <v>0.26</v>
      </c>
      <c r="J1507" s="25">
        <v>692.38839999999993</v>
      </c>
      <c r="K1507" s="25" t="str">
        <f>VLOOKUP(C1507,Table5[#All],8,0)</f>
        <v>Silver</v>
      </c>
      <c r="L1507" s="13" t="str">
        <f>VLOOKUP(C1507,Table5[#All],4,0)</f>
        <v>Male</v>
      </c>
      <c r="M1507" s="12" t="str">
        <f>VLOOKUP(D1507,Table2[#All],2,0)</f>
        <v>Men's Hair Styling Gel</v>
      </c>
      <c r="N1507" s="12" t="str">
        <f>VLOOKUP(D1507,Table2[#All],3)</f>
        <v>Beauty</v>
      </c>
      <c r="O1507" s="12" t="str">
        <f>VLOOKUP(D1507,Table2[#All],4,0)</f>
        <v>Haircare</v>
      </c>
      <c r="P1507" s="12" t="str">
        <f>VLOOKUP(D1507,Table2[#All],5,0)</f>
        <v>Cline-Mccarthy</v>
      </c>
      <c r="Q1507" s="12" t="str">
        <f>VLOOKUP(E1507,Table6[#All],2,0)</f>
        <v>Shelton PLC</v>
      </c>
      <c r="R1507" s="12" t="str">
        <f>VLOOKUP(E1507,Table6[#All],5,0)</f>
        <v>Flagship</v>
      </c>
      <c r="S1507" s="12" t="str">
        <f>VLOOKUP(E1507,Table6[#All],3,0)</f>
        <v>North</v>
      </c>
      <c r="T1507" s="12" t="str">
        <f>VLOOKUP(E1507,Table6[#All],4,0)</f>
        <v>East Jenniferstad</v>
      </c>
    </row>
    <row r="1508" spans="1:20" x14ac:dyDescent="0.3">
      <c r="A1508" s="11" t="s">
        <v>3466</v>
      </c>
      <c r="B1508" s="12">
        <v>45864</v>
      </c>
      <c r="C1508" s="12" t="s">
        <v>1456</v>
      </c>
      <c r="D1508" s="12" t="s">
        <v>1676</v>
      </c>
      <c r="E1508" s="12" t="s">
        <v>1910</v>
      </c>
      <c r="F1508" s="12" t="s">
        <v>1952</v>
      </c>
      <c r="G1508" s="17">
        <v>4</v>
      </c>
      <c r="H1508" s="20">
        <v>480.75</v>
      </c>
      <c r="I1508" s="23">
        <v>0.02</v>
      </c>
      <c r="J1508" s="25">
        <v>1884.54</v>
      </c>
      <c r="K1508" s="25" t="str">
        <f>VLOOKUP(C1508,Table5[#All],8,0)</f>
        <v>Gold</v>
      </c>
      <c r="L1508" s="13" t="str">
        <f>VLOOKUP(C1508,Table5[#All],4,0)</f>
        <v>Male</v>
      </c>
      <c r="M1508" s="12" t="str">
        <f>VLOOKUP(D1508,Table2[#All],2,0)</f>
        <v>Bedroom Table Lamp</v>
      </c>
      <c r="N1508" s="12" t="str">
        <f>VLOOKUP(D1508,Table2[#All],3)</f>
        <v>Home</v>
      </c>
      <c r="O1508" s="12" t="str">
        <f>VLOOKUP(D1508,Table2[#All],4,0)</f>
        <v>Lighting</v>
      </c>
      <c r="P1508" s="12" t="str">
        <f>VLOOKUP(D1508,Table2[#All],5,0)</f>
        <v>Jones LLC</v>
      </c>
      <c r="Q1508" s="12" t="str">
        <f>VLOOKUP(E1508,Table6[#All],2,0)</f>
        <v>Bean, Jones and Park</v>
      </c>
      <c r="R1508" s="12" t="str">
        <f>VLOOKUP(E1508,Table6[#All],5,0)</f>
        <v>Online</v>
      </c>
      <c r="S1508" s="12" t="str">
        <f>VLOOKUP(E1508,Table6[#All],3,0)</f>
        <v>West</v>
      </c>
      <c r="T1508" s="12" t="str">
        <f>VLOOKUP(E1508,Table6[#All],4,0)</f>
        <v>Thompsonborough</v>
      </c>
    </row>
    <row r="1509" spans="1:20" x14ac:dyDescent="0.3">
      <c r="A1509" s="11" t="s">
        <v>3467</v>
      </c>
      <c r="B1509" s="12">
        <v>45681</v>
      </c>
      <c r="C1509" s="12" t="s">
        <v>1165</v>
      </c>
      <c r="D1509" s="12" t="s">
        <v>1819</v>
      </c>
      <c r="E1509" s="12" t="s">
        <v>1929</v>
      </c>
      <c r="F1509" s="12" t="s">
        <v>1957</v>
      </c>
      <c r="G1509" s="17">
        <v>2</v>
      </c>
      <c r="H1509" s="20">
        <v>457.83</v>
      </c>
      <c r="I1509" s="23">
        <v>0.01</v>
      </c>
      <c r="J1509" s="25">
        <v>906.50339999999994</v>
      </c>
      <c r="K1509" s="25" t="str">
        <f>VLOOKUP(C1509,Table5[#All],8,0)</f>
        <v>Platinum</v>
      </c>
      <c r="L1509" s="13" t="str">
        <f>VLOOKUP(C1509,Table5[#All],4,0)</f>
        <v>Female</v>
      </c>
      <c r="M1509" s="12" t="str">
        <f>VLOOKUP(D1509,Table2[#All],2,0)</f>
        <v>Badminton Racket Set</v>
      </c>
      <c r="N1509" s="12" t="str">
        <f>VLOOKUP(D1509,Table2[#All],3)</f>
        <v>Sports</v>
      </c>
      <c r="O1509" s="12" t="str">
        <f>VLOOKUP(D1509,Table2[#All],4,0)</f>
        <v>Equipment</v>
      </c>
      <c r="P1509" s="12" t="str">
        <f>VLOOKUP(D1509,Table2[#All],5,0)</f>
        <v>Robinson-Brown</v>
      </c>
      <c r="Q1509" s="12" t="str">
        <f>VLOOKUP(E1509,Table6[#All],2,0)</f>
        <v>Shelton PLC</v>
      </c>
      <c r="R1509" s="12" t="str">
        <f>VLOOKUP(E1509,Table6[#All],5,0)</f>
        <v>Flagship</v>
      </c>
      <c r="S1509" s="12" t="str">
        <f>VLOOKUP(E1509,Table6[#All],3,0)</f>
        <v>North</v>
      </c>
      <c r="T1509" s="12" t="str">
        <f>VLOOKUP(E1509,Table6[#All],4,0)</f>
        <v>East Jenniferstad</v>
      </c>
    </row>
    <row r="1510" spans="1:20" x14ac:dyDescent="0.3">
      <c r="A1510" s="11" t="s">
        <v>3468</v>
      </c>
      <c r="B1510" s="12">
        <v>45905</v>
      </c>
      <c r="C1510" s="12" t="s">
        <v>553</v>
      </c>
      <c r="D1510" s="12" t="s">
        <v>1718</v>
      </c>
      <c r="E1510" s="12" t="s">
        <v>1927</v>
      </c>
      <c r="F1510" s="12" t="s">
        <v>1952</v>
      </c>
      <c r="G1510" s="17">
        <v>1</v>
      </c>
      <c r="H1510" s="20">
        <v>994.63</v>
      </c>
      <c r="I1510" s="23">
        <v>0.28000000000000003</v>
      </c>
      <c r="J1510" s="25">
        <v>716.1336</v>
      </c>
      <c r="K1510" s="25" t="str">
        <f>VLOOKUP(C1510,Table5[#All],8,0)</f>
        <v>Silver</v>
      </c>
      <c r="L1510" s="13" t="str">
        <f>VLOOKUP(C1510,Table5[#All],4,0)</f>
        <v>Female</v>
      </c>
      <c r="M1510" s="12" t="str">
        <f>VLOOKUP(D1510,Table2[#All],2,0)</f>
        <v>Car Dashboard Phone Holder</v>
      </c>
      <c r="N1510" s="12" t="str">
        <f>VLOOKUP(D1510,Table2[#All],3)</f>
        <v>Electronics</v>
      </c>
      <c r="O1510" s="12" t="str">
        <f>VLOOKUP(D1510,Table2[#All],4,0)</f>
        <v>Accessories</v>
      </c>
      <c r="P1510" s="12" t="str">
        <f>VLOOKUP(D1510,Table2[#All],5,0)</f>
        <v>Byrd, Stewart and Valdez</v>
      </c>
      <c r="Q1510" s="12" t="str">
        <f>VLOOKUP(E1510,Table6[#All],2,0)</f>
        <v>Mcdonald Inc</v>
      </c>
      <c r="R1510" s="12" t="str">
        <f>VLOOKUP(E1510,Table6[#All],5,0)</f>
        <v>Outlet</v>
      </c>
      <c r="S1510" s="12" t="str">
        <f>VLOOKUP(E1510,Table6[#All],3,0)</f>
        <v>South</v>
      </c>
      <c r="T1510" s="12" t="str">
        <f>VLOOKUP(E1510,Table6[#All],4,0)</f>
        <v>Christopherland</v>
      </c>
    </row>
    <row r="1511" spans="1:20" x14ac:dyDescent="0.3">
      <c r="A1511" s="11" t="s">
        <v>3469</v>
      </c>
      <c r="B1511" s="12">
        <v>45765</v>
      </c>
      <c r="C1511" s="12" t="s">
        <v>795</v>
      </c>
      <c r="D1511" s="12" t="s">
        <v>1846</v>
      </c>
      <c r="E1511" s="12" t="s">
        <v>1880</v>
      </c>
      <c r="F1511" s="12" t="s">
        <v>1957</v>
      </c>
      <c r="G1511" s="17">
        <v>3</v>
      </c>
      <c r="H1511" s="20">
        <v>65.569999999999993</v>
      </c>
      <c r="I1511" s="23">
        <v>0.3</v>
      </c>
      <c r="J1511" s="25">
        <v>137.697</v>
      </c>
      <c r="K1511" s="25" t="str">
        <f>VLOOKUP(C1511,Table5[#All],8,0)</f>
        <v>Platinum</v>
      </c>
      <c r="L1511" s="13" t="str">
        <f>VLOOKUP(C1511,Table5[#All],4,0)</f>
        <v>Female</v>
      </c>
      <c r="M1511" s="12" t="str">
        <f>VLOOKUP(D1511,Table2[#All],2,0)</f>
        <v>Gaming Mouse Pad XL</v>
      </c>
      <c r="N1511" s="12" t="str">
        <f>VLOOKUP(D1511,Table2[#All],3)</f>
        <v>Electronics</v>
      </c>
      <c r="O1511" s="12" t="str">
        <f>VLOOKUP(D1511,Table2[#All],4,0)</f>
        <v>Accessories</v>
      </c>
      <c r="P1511" s="12" t="str">
        <f>VLOOKUP(D1511,Table2[#All],5,0)</f>
        <v>Sharp, Taylor and Rodriguez</v>
      </c>
      <c r="Q1511" s="12" t="str">
        <f>VLOOKUP(E1511,Table6[#All],2,0)</f>
        <v>Rivera-Warner</v>
      </c>
      <c r="R1511" s="12" t="str">
        <f>VLOOKUP(E1511,Table6[#All],5,0)</f>
        <v>Flagship</v>
      </c>
      <c r="S1511" s="12" t="str">
        <f>VLOOKUP(E1511,Table6[#All],3,0)</f>
        <v>East</v>
      </c>
      <c r="T1511" s="12" t="str">
        <f>VLOOKUP(E1511,Table6[#All],4,0)</f>
        <v>Washingtonfurt</v>
      </c>
    </row>
    <row r="1512" spans="1:20" x14ac:dyDescent="0.3">
      <c r="A1512" s="11" t="s">
        <v>3470</v>
      </c>
      <c r="B1512" s="12">
        <v>45821</v>
      </c>
      <c r="C1512" s="12" t="s">
        <v>541</v>
      </c>
      <c r="D1512" s="12" t="s">
        <v>1749</v>
      </c>
      <c r="E1512" s="12" t="s">
        <v>1935</v>
      </c>
      <c r="F1512" s="12" t="s">
        <v>1954</v>
      </c>
      <c r="G1512" s="17">
        <v>3</v>
      </c>
      <c r="H1512" s="20">
        <v>622.98</v>
      </c>
      <c r="I1512" s="23">
        <v>0.28000000000000003</v>
      </c>
      <c r="J1512" s="25">
        <v>1345.6368</v>
      </c>
      <c r="K1512" s="25" t="str">
        <f>VLOOKUP(C1512,Table5[#All],8,0)</f>
        <v>Platinum</v>
      </c>
      <c r="L1512" s="13" t="str">
        <f>VLOOKUP(C1512,Table5[#All],4,0)</f>
        <v>Female</v>
      </c>
      <c r="M1512" s="12" t="str">
        <f>VLOOKUP(D1512,Table2[#All],2,0)</f>
        <v>Womens Cotton Scarf</v>
      </c>
      <c r="N1512" s="12" t="str">
        <f>VLOOKUP(D1512,Table2[#All],3)</f>
        <v>Clothing</v>
      </c>
      <c r="O1512" s="12" t="str">
        <f>VLOOKUP(D1512,Table2[#All],4,0)</f>
        <v>Accessories</v>
      </c>
      <c r="P1512" s="12" t="str">
        <f>VLOOKUP(D1512,Table2[#All],5,0)</f>
        <v>Shepherd-Gould</v>
      </c>
      <c r="Q1512" s="12" t="str">
        <f>VLOOKUP(E1512,Table6[#All],2,0)</f>
        <v>Holloway Ltd</v>
      </c>
      <c r="R1512" s="12" t="str">
        <f>VLOOKUP(E1512,Table6[#All],5,0)</f>
        <v>Flagship</v>
      </c>
      <c r="S1512" s="12" t="str">
        <f>VLOOKUP(E1512,Table6[#All],3,0)</f>
        <v>North</v>
      </c>
      <c r="T1512" s="12" t="str">
        <f>VLOOKUP(E1512,Table6[#All],4,0)</f>
        <v>Bensonhaven</v>
      </c>
    </row>
    <row r="1513" spans="1:20" x14ac:dyDescent="0.3">
      <c r="A1513" s="11" t="s">
        <v>3471</v>
      </c>
      <c r="B1513" s="12">
        <v>45691</v>
      </c>
      <c r="C1513" s="12" t="s">
        <v>810</v>
      </c>
      <c r="D1513" s="12" t="s">
        <v>1740</v>
      </c>
      <c r="E1513" s="12" t="s">
        <v>1925</v>
      </c>
      <c r="F1513" s="12" t="s">
        <v>1954</v>
      </c>
      <c r="G1513" s="17">
        <v>1</v>
      </c>
      <c r="H1513" s="20">
        <v>170.68</v>
      </c>
      <c r="I1513" s="23">
        <v>0.13</v>
      </c>
      <c r="J1513" s="25">
        <v>148.49160000000001</v>
      </c>
      <c r="K1513" s="25" t="str">
        <f>VLOOKUP(C1513,Table5[#All],8,0)</f>
        <v>Platinum</v>
      </c>
      <c r="L1513" s="13" t="str">
        <f>VLOOKUP(C1513,Table5[#All],4,0)</f>
        <v>Male</v>
      </c>
      <c r="M1513" s="12" t="str">
        <f>VLOOKUP(D1513,Table2[#All],2,0)</f>
        <v>Ceramic Plant Pot</v>
      </c>
      <c r="N1513" s="12" t="str">
        <f>VLOOKUP(D1513,Table2[#All],3)</f>
        <v>Home</v>
      </c>
      <c r="O1513" s="12" t="str">
        <f>VLOOKUP(D1513,Table2[#All],4,0)</f>
        <v>Decor</v>
      </c>
      <c r="P1513" s="12" t="str">
        <f>VLOOKUP(D1513,Table2[#All],5,0)</f>
        <v>Hatfield, Baird and Torres</v>
      </c>
      <c r="Q1513" s="12" t="str">
        <f>VLOOKUP(E1513,Table6[#All],2,0)</f>
        <v>Gardner, Humphrey and Contreras</v>
      </c>
      <c r="R1513" s="12" t="str">
        <f>VLOOKUP(E1513,Table6[#All],5,0)</f>
        <v>Flagship</v>
      </c>
      <c r="S1513" s="12" t="str">
        <f>VLOOKUP(E1513,Table6[#All],3,0)</f>
        <v>East</v>
      </c>
      <c r="T1513" s="12" t="str">
        <f>VLOOKUP(E1513,Table6[#All],4,0)</f>
        <v>Johnsonville</v>
      </c>
    </row>
    <row r="1514" spans="1:20" x14ac:dyDescent="0.3">
      <c r="A1514" s="11" t="s">
        <v>3472</v>
      </c>
      <c r="B1514" s="12">
        <v>45860</v>
      </c>
      <c r="C1514" s="12" t="s">
        <v>348</v>
      </c>
      <c r="D1514" s="12" t="s">
        <v>1579</v>
      </c>
      <c r="E1514" s="12" t="s">
        <v>1910</v>
      </c>
      <c r="F1514" s="12" t="s">
        <v>1952</v>
      </c>
      <c r="G1514" s="17">
        <v>4</v>
      </c>
      <c r="H1514" s="20">
        <v>797.83</v>
      </c>
      <c r="I1514" s="23">
        <v>0.08</v>
      </c>
      <c r="J1514" s="25">
        <v>2936.0144</v>
      </c>
      <c r="K1514" s="25" t="str">
        <f>VLOOKUP(C1514,Table5[#All],8,0)</f>
        <v>Platinum</v>
      </c>
      <c r="L1514" s="13" t="str">
        <f>VLOOKUP(C1514,Table5[#All],4,0)</f>
        <v>Female</v>
      </c>
      <c r="M1514" s="12" t="str">
        <f>VLOOKUP(D1514,Table2[#All],2,0)</f>
        <v>LED Table Lamp</v>
      </c>
      <c r="N1514" s="12" t="str">
        <f>VLOOKUP(D1514,Table2[#All],3)</f>
        <v>Clothing</v>
      </c>
      <c r="O1514" s="12" t="str">
        <f>VLOOKUP(D1514,Table2[#All],4,0)</f>
        <v>Lighting</v>
      </c>
      <c r="P1514" s="12" t="str">
        <f>VLOOKUP(D1514,Table2[#All],5,0)</f>
        <v>Harrell LLC</v>
      </c>
      <c r="Q1514" s="12" t="str">
        <f>VLOOKUP(E1514,Table6[#All],2,0)</f>
        <v>Bean, Jones and Park</v>
      </c>
      <c r="R1514" s="12" t="str">
        <f>VLOOKUP(E1514,Table6[#All],5,0)</f>
        <v>Online</v>
      </c>
      <c r="S1514" s="12" t="str">
        <f>VLOOKUP(E1514,Table6[#All],3,0)</f>
        <v>West</v>
      </c>
      <c r="T1514" s="12" t="str">
        <f>VLOOKUP(E1514,Table6[#All],4,0)</f>
        <v>Thompsonborough</v>
      </c>
    </row>
    <row r="1515" spans="1:20" x14ac:dyDescent="0.3">
      <c r="A1515" s="11" t="s">
        <v>3473</v>
      </c>
      <c r="B1515" s="12">
        <v>45922</v>
      </c>
      <c r="C1515" s="12" t="s">
        <v>354</v>
      </c>
      <c r="D1515" s="12" t="s">
        <v>1560</v>
      </c>
      <c r="E1515" s="12" t="s">
        <v>1932</v>
      </c>
      <c r="F1515" s="12" t="s">
        <v>1952</v>
      </c>
      <c r="G1515" s="17">
        <v>1</v>
      </c>
      <c r="H1515" s="20">
        <v>372.75</v>
      </c>
      <c r="I1515" s="23">
        <v>0.12</v>
      </c>
      <c r="J1515" s="25">
        <v>328.02</v>
      </c>
      <c r="K1515" s="25" t="str">
        <f>VLOOKUP(C1515,Table5[#All],8,0)</f>
        <v>Gold</v>
      </c>
      <c r="L1515" s="13" t="str">
        <f>VLOOKUP(C1515,Table5[#All],4,0)</f>
        <v>Male</v>
      </c>
      <c r="M1515" s="12" t="str">
        <f>VLOOKUP(D1515,Table2[#All],2,0)</f>
        <v>Women's Casual Hoodie</v>
      </c>
      <c r="N1515" s="12" t="str">
        <f>VLOOKUP(D1515,Table2[#All],3)</f>
        <v>Sports</v>
      </c>
      <c r="O1515" s="12" t="str">
        <f>VLOOKUP(D1515,Table2[#All],4,0)</f>
        <v>Outerwear</v>
      </c>
      <c r="P1515" s="12" t="str">
        <f>VLOOKUP(D1515,Table2[#All],5,0)</f>
        <v>Sims Inc</v>
      </c>
      <c r="Q1515" s="12" t="str">
        <f>VLOOKUP(E1515,Table6[#All],2,0)</f>
        <v>Frederick-Wright</v>
      </c>
      <c r="R1515" s="12" t="str">
        <f>VLOOKUP(E1515,Table6[#All],5,0)</f>
        <v>Flagship</v>
      </c>
      <c r="S1515" s="12" t="str">
        <f>VLOOKUP(E1515,Table6[#All],3,0)</f>
        <v>West</v>
      </c>
      <c r="T1515" s="12" t="str">
        <f>VLOOKUP(E1515,Table6[#All],4,0)</f>
        <v>New Jimmymouth</v>
      </c>
    </row>
    <row r="1516" spans="1:20" x14ac:dyDescent="0.3">
      <c r="A1516" s="11" t="s">
        <v>3474</v>
      </c>
      <c r="B1516" s="12">
        <v>45477</v>
      </c>
      <c r="C1516" s="12" t="s">
        <v>1246</v>
      </c>
      <c r="D1516" s="12" t="s">
        <v>1758</v>
      </c>
      <c r="E1516" s="12" t="s">
        <v>1897</v>
      </c>
      <c r="F1516" s="12" t="s">
        <v>1954</v>
      </c>
      <c r="G1516" s="17">
        <v>1</v>
      </c>
      <c r="H1516" s="20">
        <v>994.18</v>
      </c>
      <c r="I1516" s="23">
        <v>0.05</v>
      </c>
      <c r="J1516" s="25">
        <v>944.47099999999989</v>
      </c>
      <c r="K1516" s="25" t="str">
        <f>VLOOKUP(C1516,Table5[#All],8,0)</f>
        <v>Silver</v>
      </c>
      <c r="L1516" s="13" t="str">
        <f>VLOOKUP(C1516,Table5[#All],4,0)</f>
        <v>Female</v>
      </c>
      <c r="M1516" s="12" t="str">
        <f>VLOOKUP(D1516,Table2[#All],2,0)</f>
        <v>Tennis Ball 3-Pack</v>
      </c>
      <c r="N1516" s="12" t="str">
        <f>VLOOKUP(D1516,Table2[#All],3)</f>
        <v>Sports</v>
      </c>
      <c r="O1516" s="12" t="str">
        <f>VLOOKUP(D1516,Table2[#All],4,0)</f>
        <v>Equipment</v>
      </c>
      <c r="P1516" s="12" t="str">
        <f>VLOOKUP(D1516,Table2[#All],5,0)</f>
        <v>Lopez LLC</v>
      </c>
      <c r="Q1516" s="12" t="str">
        <f>VLOOKUP(E1516,Table6[#All],2,0)</f>
        <v>Alexander Group</v>
      </c>
      <c r="R1516" s="12" t="str">
        <f>VLOOKUP(E1516,Table6[#All],5,0)</f>
        <v>Online</v>
      </c>
      <c r="S1516" s="12" t="str">
        <f>VLOOKUP(E1516,Table6[#All],3,0)</f>
        <v>South</v>
      </c>
      <c r="T1516" s="12" t="str">
        <f>VLOOKUP(E1516,Table6[#All],4,0)</f>
        <v>Port Sharon</v>
      </c>
    </row>
    <row r="1517" spans="1:20" x14ac:dyDescent="0.3">
      <c r="A1517" s="11" t="s">
        <v>3475</v>
      </c>
      <c r="B1517" s="12">
        <v>45504</v>
      </c>
      <c r="C1517" s="12" t="s">
        <v>1321</v>
      </c>
      <c r="D1517" s="12" t="s">
        <v>1628</v>
      </c>
      <c r="E1517" s="12" t="s">
        <v>1925</v>
      </c>
      <c r="F1517" s="12" t="s">
        <v>1952</v>
      </c>
      <c r="G1517" s="17">
        <v>1</v>
      </c>
      <c r="H1517" s="20">
        <v>136.12</v>
      </c>
      <c r="I1517" s="23">
        <v>7.0000000000000007E-2</v>
      </c>
      <c r="J1517" s="25">
        <v>126.5916</v>
      </c>
      <c r="K1517" s="25" t="str">
        <f>VLOOKUP(C1517,Table5[#All],8,0)</f>
        <v>Platinum</v>
      </c>
      <c r="L1517" s="13" t="str">
        <f>VLOOKUP(C1517,Table5[#All],4,0)</f>
        <v>Female</v>
      </c>
      <c r="M1517" s="12" t="str">
        <f>VLOOKUP(D1517,Table2[#All],2,0)</f>
        <v>Outdoor Sports Water Bottle</v>
      </c>
      <c r="N1517" s="12" t="str">
        <f>VLOOKUP(D1517,Table2[#All],3)</f>
        <v>Sports</v>
      </c>
      <c r="O1517" s="12" t="str">
        <f>VLOOKUP(D1517,Table2[#All],4,0)</f>
        <v>Accessories</v>
      </c>
      <c r="P1517" s="12" t="str">
        <f>VLOOKUP(D1517,Table2[#All],5,0)</f>
        <v>Soto-Ellis</v>
      </c>
      <c r="Q1517" s="12" t="str">
        <f>VLOOKUP(E1517,Table6[#All],2,0)</f>
        <v>Gardner, Humphrey and Contreras</v>
      </c>
      <c r="R1517" s="12" t="str">
        <f>VLOOKUP(E1517,Table6[#All],5,0)</f>
        <v>Flagship</v>
      </c>
      <c r="S1517" s="12" t="str">
        <f>VLOOKUP(E1517,Table6[#All],3,0)</f>
        <v>East</v>
      </c>
      <c r="T1517" s="12" t="str">
        <f>VLOOKUP(E1517,Table6[#All],4,0)</f>
        <v>Johnsonville</v>
      </c>
    </row>
    <row r="1518" spans="1:20" x14ac:dyDescent="0.3">
      <c r="A1518" s="11" t="s">
        <v>3476</v>
      </c>
      <c r="B1518" s="12">
        <v>45862</v>
      </c>
      <c r="C1518" s="12" t="s">
        <v>128</v>
      </c>
      <c r="D1518" s="12" t="s">
        <v>1731</v>
      </c>
      <c r="E1518" s="12" t="s">
        <v>1938</v>
      </c>
      <c r="F1518" s="12" t="s">
        <v>1954</v>
      </c>
      <c r="G1518" s="17">
        <v>3</v>
      </c>
      <c r="H1518" s="20">
        <v>634.45000000000005</v>
      </c>
      <c r="I1518" s="23">
        <v>0.17</v>
      </c>
      <c r="J1518" s="25">
        <v>1579.7805000000001</v>
      </c>
      <c r="K1518" s="25" t="str">
        <f>VLOOKUP(C1518,Table5[#All],8,0)</f>
        <v>Bronze</v>
      </c>
      <c r="L1518" s="13" t="str">
        <f>VLOOKUP(C1518,Table5[#All],4,0)</f>
        <v>Female</v>
      </c>
      <c r="M1518" s="12" t="str">
        <f>VLOOKUP(D1518,Table2[#All],2,0)</f>
        <v>Rugby Ball</v>
      </c>
      <c r="N1518" s="12" t="str">
        <f>VLOOKUP(D1518,Table2[#All],3)</f>
        <v>Sports</v>
      </c>
      <c r="O1518" s="12" t="str">
        <f>VLOOKUP(D1518,Table2[#All],4,0)</f>
        <v>Team Sports</v>
      </c>
      <c r="P1518" s="12" t="str">
        <f>VLOOKUP(D1518,Table2[#All],5,0)</f>
        <v>Harris Inc</v>
      </c>
      <c r="Q1518" s="12" t="str">
        <f>VLOOKUP(E1518,Table6[#All],2,0)</f>
        <v>Guerrero-Schmitt</v>
      </c>
      <c r="R1518" s="12" t="str">
        <f>VLOOKUP(E1518,Table6[#All],5,0)</f>
        <v>Flagship</v>
      </c>
      <c r="S1518" s="12" t="str">
        <f>VLOOKUP(E1518,Table6[#All],3,0)</f>
        <v>East</v>
      </c>
      <c r="T1518" s="12" t="str">
        <f>VLOOKUP(E1518,Table6[#All],4,0)</f>
        <v>East Stevechester</v>
      </c>
    </row>
    <row r="1519" spans="1:20" x14ac:dyDescent="0.3">
      <c r="A1519" s="11" t="s">
        <v>3477</v>
      </c>
      <c r="B1519" s="12">
        <v>45579</v>
      </c>
      <c r="C1519" s="12" t="s">
        <v>1045</v>
      </c>
      <c r="D1519" s="12" t="s">
        <v>1767</v>
      </c>
      <c r="E1519" s="12" t="s">
        <v>1880</v>
      </c>
      <c r="F1519" s="12" t="s">
        <v>1952</v>
      </c>
      <c r="G1519" s="17">
        <v>4</v>
      </c>
      <c r="H1519" s="20">
        <v>179.62</v>
      </c>
      <c r="I1519" s="23">
        <v>0.05</v>
      </c>
      <c r="J1519" s="25">
        <v>682.55600000000004</v>
      </c>
      <c r="K1519" s="25" t="str">
        <f>VLOOKUP(C1519,Table5[#All],8,0)</f>
        <v>Bronze</v>
      </c>
      <c r="L1519" s="13" t="str">
        <f>VLOOKUP(C1519,Table5[#All],4,0)</f>
        <v>Female</v>
      </c>
      <c r="M1519" s="12" t="str">
        <f>VLOOKUP(D1519,Table2[#All],2,0)</f>
        <v>Matte Lipstick Set</v>
      </c>
      <c r="N1519" s="12" t="str">
        <f>VLOOKUP(D1519,Table2[#All],3)</f>
        <v>Beauty</v>
      </c>
      <c r="O1519" s="12" t="str">
        <f>VLOOKUP(D1519,Table2[#All],4,0)</f>
        <v>Makeup</v>
      </c>
      <c r="P1519" s="12" t="str">
        <f>VLOOKUP(D1519,Table2[#All],5,0)</f>
        <v>Zhang Inc</v>
      </c>
      <c r="Q1519" s="12" t="str">
        <f>VLOOKUP(E1519,Table6[#All],2,0)</f>
        <v>Rivera-Warner</v>
      </c>
      <c r="R1519" s="12" t="str">
        <f>VLOOKUP(E1519,Table6[#All],5,0)</f>
        <v>Flagship</v>
      </c>
      <c r="S1519" s="12" t="str">
        <f>VLOOKUP(E1519,Table6[#All],3,0)</f>
        <v>East</v>
      </c>
      <c r="T1519" s="12" t="str">
        <f>VLOOKUP(E1519,Table6[#All],4,0)</f>
        <v>Washingtonfurt</v>
      </c>
    </row>
    <row r="1520" spans="1:20" x14ac:dyDescent="0.3">
      <c r="A1520" s="11" t="s">
        <v>3478</v>
      </c>
      <c r="B1520" s="12">
        <v>45658</v>
      </c>
      <c r="C1520" s="12" t="s">
        <v>942</v>
      </c>
      <c r="D1520" s="12" t="s">
        <v>1628</v>
      </c>
      <c r="E1520" s="12" t="s">
        <v>1938</v>
      </c>
      <c r="F1520" s="12" t="s">
        <v>1954</v>
      </c>
      <c r="G1520" s="17">
        <v>4</v>
      </c>
      <c r="H1520" s="20">
        <v>558.83000000000004</v>
      </c>
      <c r="I1520" s="23">
        <v>0.16</v>
      </c>
      <c r="J1520" s="25">
        <v>1877.6687999999999</v>
      </c>
      <c r="K1520" s="25" t="str">
        <f>VLOOKUP(C1520,Table5[#All],8,0)</f>
        <v>Platinum</v>
      </c>
      <c r="L1520" s="13" t="str">
        <f>VLOOKUP(C1520,Table5[#All],4,0)</f>
        <v>Male</v>
      </c>
      <c r="M1520" s="12" t="str">
        <f>VLOOKUP(D1520,Table2[#All],2,0)</f>
        <v>Outdoor Sports Water Bottle</v>
      </c>
      <c r="N1520" s="12" t="str">
        <f>VLOOKUP(D1520,Table2[#All],3)</f>
        <v>Sports</v>
      </c>
      <c r="O1520" s="12" t="str">
        <f>VLOOKUP(D1520,Table2[#All],4,0)</f>
        <v>Accessories</v>
      </c>
      <c r="P1520" s="12" t="str">
        <f>VLOOKUP(D1520,Table2[#All],5,0)</f>
        <v>Soto-Ellis</v>
      </c>
      <c r="Q1520" s="12" t="str">
        <f>VLOOKUP(E1520,Table6[#All],2,0)</f>
        <v>Guerrero-Schmitt</v>
      </c>
      <c r="R1520" s="12" t="str">
        <f>VLOOKUP(E1520,Table6[#All],5,0)</f>
        <v>Flagship</v>
      </c>
      <c r="S1520" s="12" t="str">
        <f>VLOOKUP(E1520,Table6[#All],3,0)</f>
        <v>East</v>
      </c>
      <c r="T1520" s="12" t="str">
        <f>VLOOKUP(E1520,Table6[#All],4,0)</f>
        <v>East Stevechester</v>
      </c>
    </row>
    <row r="1521" spans="1:20" x14ac:dyDescent="0.3">
      <c r="A1521" s="11" t="s">
        <v>3479</v>
      </c>
      <c r="B1521" s="12">
        <v>45664</v>
      </c>
      <c r="C1521" s="12" t="s">
        <v>574</v>
      </c>
      <c r="D1521" s="12" t="s">
        <v>1858</v>
      </c>
      <c r="E1521" s="12" t="s">
        <v>1904</v>
      </c>
      <c r="F1521" s="12" t="s">
        <v>1957</v>
      </c>
      <c r="G1521" s="17">
        <v>2</v>
      </c>
      <c r="H1521" s="20">
        <v>859.74</v>
      </c>
      <c r="I1521" s="23">
        <v>0.25</v>
      </c>
      <c r="J1521" s="25">
        <v>1289.6099999999999</v>
      </c>
      <c r="K1521" s="25" t="str">
        <f>VLOOKUP(C1521,Table5[#All],8,0)</f>
        <v>Platinum</v>
      </c>
      <c r="L1521" s="13" t="str">
        <f>VLOOKUP(C1521,Table5[#All],4,0)</f>
        <v>Female</v>
      </c>
      <c r="M1521" s="12" t="str">
        <f>VLOOKUP(D1521,Table2[#All],2,0)</f>
        <v>Vitamin E Body Lotion</v>
      </c>
      <c r="N1521" s="12" t="str">
        <f>VLOOKUP(D1521,Table2[#All],3)</f>
        <v>Beauty</v>
      </c>
      <c r="O1521" s="12" t="str">
        <f>VLOOKUP(D1521,Table2[#All],4,0)</f>
        <v>Skincare</v>
      </c>
      <c r="P1521" s="12" t="str">
        <f>VLOOKUP(D1521,Table2[#All],5,0)</f>
        <v>Hoffman-Williams</v>
      </c>
      <c r="Q1521" s="12" t="str">
        <f>VLOOKUP(E1521,Table6[#All],2,0)</f>
        <v>Benson-Elliott</v>
      </c>
      <c r="R1521" s="12" t="str">
        <f>VLOOKUP(E1521,Table6[#All],5,0)</f>
        <v>Online</v>
      </c>
      <c r="S1521" s="12" t="str">
        <f>VLOOKUP(E1521,Table6[#All],3,0)</f>
        <v>East</v>
      </c>
      <c r="T1521" s="12" t="str">
        <f>VLOOKUP(E1521,Table6[#All],4,0)</f>
        <v>Port Josephberg</v>
      </c>
    </row>
    <row r="1522" spans="1:20" x14ac:dyDescent="0.3">
      <c r="A1522" s="11" t="s">
        <v>3480</v>
      </c>
      <c r="B1522" s="12">
        <v>45936</v>
      </c>
      <c r="C1522" s="12" t="s">
        <v>379</v>
      </c>
      <c r="D1522" s="12" t="s">
        <v>1770</v>
      </c>
      <c r="E1522" s="12" t="s">
        <v>1932</v>
      </c>
      <c r="F1522" s="12" t="s">
        <v>1957</v>
      </c>
      <c r="G1522" s="17">
        <v>3</v>
      </c>
      <c r="H1522" s="20">
        <v>578.47</v>
      </c>
      <c r="I1522" s="23">
        <v>0.06</v>
      </c>
      <c r="J1522" s="25">
        <v>1631.2854</v>
      </c>
      <c r="K1522" s="25" t="str">
        <f>VLOOKUP(C1522,Table5[#All],8,0)</f>
        <v>Bronze</v>
      </c>
      <c r="L1522" s="13" t="str">
        <f>VLOOKUP(C1522,Table5[#All],4,0)</f>
        <v>Female</v>
      </c>
      <c r="M1522" s="12" t="str">
        <f>VLOOKUP(D1522,Table2[#All],2,0)</f>
        <v>Adjustable Dumbbells 20kg</v>
      </c>
      <c r="N1522" s="12" t="str">
        <f>VLOOKUP(D1522,Table2[#All],3)</f>
        <v>Sports</v>
      </c>
      <c r="O1522" s="12" t="str">
        <f>VLOOKUP(D1522,Table2[#All],4,0)</f>
        <v>Fitness</v>
      </c>
      <c r="P1522" s="12" t="str">
        <f>VLOOKUP(D1522,Table2[#All],5,0)</f>
        <v>Montgomery, Benton and Miller</v>
      </c>
      <c r="Q1522" s="12" t="str">
        <f>VLOOKUP(E1522,Table6[#All],2,0)</f>
        <v>Frederick-Wright</v>
      </c>
      <c r="R1522" s="12" t="str">
        <f>VLOOKUP(E1522,Table6[#All],5,0)</f>
        <v>Flagship</v>
      </c>
      <c r="S1522" s="12" t="str">
        <f>VLOOKUP(E1522,Table6[#All],3,0)</f>
        <v>West</v>
      </c>
      <c r="T1522" s="12" t="str">
        <f>VLOOKUP(E1522,Table6[#All],4,0)</f>
        <v>New Jimmymouth</v>
      </c>
    </row>
    <row r="1523" spans="1:20" x14ac:dyDescent="0.3">
      <c r="A1523" s="11" t="s">
        <v>3481</v>
      </c>
      <c r="B1523" s="12">
        <v>45344</v>
      </c>
      <c r="C1523" s="12" t="s">
        <v>212</v>
      </c>
      <c r="D1523" s="12" t="s">
        <v>1631</v>
      </c>
      <c r="E1523" s="12" t="s">
        <v>1922</v>
      </c>
      <c r="F1523" s="12" t="s">
        <v>1957</v>
      </c>
      <c r="G1523" s="17">
        <v>1</v>
      </c>
      <c r="H1523" s="20">
        <v>440.48</v>
      </c>
      <c r="I1523" s="23">
        <v>0.11</v>
      </c>
      <c r="J1523" s="25">
        <v>392.02720000000011</v>
      </c>
      <c r="K1523" s="25" t="str">
        <f>VLOOKUP(C1523,Table5[#All],8,0)</f>
        <v>Bronze</v>
      </c>
      <c r="L1523" s="13" t="str">
        <f>VLOOKUP(C1523,Table5[#All],4,0)</f>
        <v>Female</v>
      </c>
      <c r="M1523" s="12" t="str">
        <f>VLOOKUP(D1523,Table2[#All],2,0)</f>
        <v>Multi-Purpose Storage Box</v>
      </c>
      <c r="N1523" s="12" t="str">
        <f>VLOOKUP(D1523,Table2[#All],3)</f>
        <v>Home</v>
      </c>
      <c r="O1523" s="12" t="str">
        <f>VLOOKUP(D1523,Table2[#All],4,0)</f>
        <v>Storage</v>
      </c>
      <c r="P1523" s="12" t="str">
        <f>VLOOKUP(D1523,Table2[#All],5,0)</f>
        <v>Gardner-Montes</v>
      </c>
      <c r="Q1523" s="12" t="str">
        <f>VLOOKUP(E1523,Table6[#All],2,0)</f>
        <v>Thomas, Bridges and Harris</v>
      </c>
      <c r="R1523" s="12" t="str">
        <f>VLOOKUP(E1523,Table6[#All],5,0)</f>
        <v>Online</v>
      </c>
      <c r="S1523" s="12" t="str">
        <f>VLOOKUP(E1523,Table6[#All],3,0)</f>
        <v>North</v>
      </c>
      <c r="T1523" s="12" t="str">
        <f>VLOOKUP(E1523,Table6[#All],4,0)</f>
        <v>Sabrinatown</v>
      </c>
    </row>
    <row r="1524" spans="1:20" x14ac:dyDescent="0.3">
      <c r="A1524" s="11" t="s">
        <v>3482</v>
      </c>
      <c r="B1524" s="12">
        <v>45329</v>
      </c>
      <c r="C1524" s="12" t="s">
        <v>78</v>
      </c>
      <c r="D1524" s="12" t="s">
        <v>1991</v>
      </c>
      <c r="E1524" s="12" t="s">
        <v>1941</v>
      </c>
      <c r="F1524" s="12" t="s">
        <v>1954</v>
      </c>
      <c r="G1524" s="17">
        <v>2</v>
      </c>
      <c r="H1524" s="20">
        <v>303.67</v>
      </c>
      <c r="I1524" s="23">
        <v>0.05</v>
      </c>
      <c r="J1524" s="25">
        <v>576.97299999999996</v>
      </c>
      <c r="K1524" s="25" t="str">
        <f>VLOOKUP(C1524,Table5[#All],8,0)</f>
        <v>Bronze</v>
      </c>
      <c r="L1524" s="13" t="str">
        <f>VLOOKUP(C1524,Table5[#All],4,0)</f>
        <v>Female</v>
      </c>
      <c r="M1524" s="12" t="str">
        <f>VLOOKUP(D1524,Table2[#All],2,0)</f>
        <v>Beard Grooming Kit</v>
      </c>
      <c r="N1524" s="12" t="str">
        <f>VLOOKUP(D1524,Table2[#All],3)</f>
        <v>Beauty</v>
      </c>
      <c r="O1524" s="12" t="str">
        <f>VLOOKUP(D1524,Table2[#All],4,0)</f>
        <v>Grooming</v>
      </c>
      <c r="P1524" s="12" t="str">
        <f>VLOOKUP(D1524,Table2[#All],5,0)</f>
        <v>Erickson-Green</v>
      </c>
      <c r="Q1524" s="12" t="str">
        <f>VLOOKUP(E1524,Table6[#All],2,0)</f>
        <v>Mann-Austin</v>
      </c>
      <c r="R1524" s="12" t="str">
        <f>VLOOKUP(E1524,Table6[#All],5,0)</f>
        <v>Online</v>
      </c>
      <c r="S1524" s="12" t="str">
        <f>VLOOKUP(E1524,Table6[#All],3,0)</f>
        <v>East</v>
      </c>
      <c r="T1524" s="12" t="str">
        <f>VLOOKUP(E1524,Table6[#All],4,0)</f>
        <v>Vasquezborough</v>
      </c>
    </row>
    <row r="1525" spans="1:20" x14ac:dyDescent="0.3">
      <c r="A1525" s="11" t="s">
        <v>3483</v>
      </c>
      <c r="B1525" s="12">
        <v>45895</v>
      </c>
      <c r="C1525" s="12" t="s">
        <v>1066</v>
      </c>
      <c r="D1525" s="12" t="s">
        <v>1798</v>
      </c>
      <c r="E1525" s="12" t="s">
        <v>1927</v>
      </c>
      <c r="F1525" s="12" t="s">
        <v>1957</v>
      </c>
      <c r="G1525" s="17">
        <v>2</v>
      </c>
      <c r="H1525" s="20">
        <v>611.21</v>
      </c>
      <c r="I1525" s="23">
        <v>0.22</v>
      </c>
      <c r="J1525" s="25">
        <v>953.48760000000004</v>
      </c>
      <c r="K1525" s="25" t="str">
        <f>VLOOKUP(C1525,Table5[#All],8,0)</f>
        <v>Silver</v>
      </c>
      <c r="L1525" s="13" t="str">
        <f>VLOOKUP(C1525,Table5[#All],4,0)</f>
        <v>Female</v>
      </c>
      <c r="M1525" s="12" t="str">
        <f>VLOOKUP(D1525,Table2[#All],2,0)</f>
        <v>Bluetooth Car Audio System</v>
      </c>
      <c r="N1525" s="12" t="str">
        <f>VLOOKUP(D1525,Table2[#All],3)</f>
        <v>Electronics</v>
      </c>
      <c r="O1525" s="12" t="str">
        <f>VLOOKUP(D1525,Table2[#All],4,0)</f>
        <v>Audio</v>
      </c>
      <c r="P1525" s="12" t="str">
        <f>VLOOKUP(D1525,Table2[#All],5,0)</f>
        <v>Bruce-Bowen</v>
      </c>
      <c r="Q1525" s="12" t="str">
        <f>VLOOKUP(E1525,Table6[#All],2,0)</f>
        <v>Mcdonald Inc</v>
      </c>
      <c r="R1525" s="12" t="str">
        <f>VLOOKUP(E1525,Table6[#All],5,0)</f>
        <v>Outlet</v>
      </c>
      <c r="S1525" s="12" t="str">
        <f>VLOOKUP(E1525,Table6[#All],3,0)</f>
        <v>South</v>
      </c>
      <c r="T1525" s="12" t="str">
        <f>VLOOKUP(E1525,Table6[#All],4,0)</f>
        <v>Christopherland</v>
      </c>
    </row>
    <row r="1526" spans="1:20" x14ac:dyDescent="0.3">
      <c r="A1526" s="11" t="s">
        <v>3484</v>
      </c>
      <c r="B1526" s="12">
        <v>45239</v>
      </c>
      <c r="C1526" s="12" t="s">
        <v>667</v>
      </c>
      <c r="D1526" s="12" t="s">
        <v>1689</v>
      </c>
      <c r="E1526" s="12" t="s">
        <v>1929</v>
      </c>
      <c r="F1526" s="12" t="s">
        <v>1954</v>
      </c>
      <c r="G1526" s="17">
        <v>2</v>
      </c>
      <c r="H1526" s="20">
        <v>768.08</v>
      </c>
      <c r="I1526" s="23">
        <v>0.26</v>
      </c>
      <c r="J1526" s="25">
        <v>1136.7583999999999</v>
      </c>
      <c r="K1526" s="25" t="str">
        <f>VLOOKUP(C1526,Table5[#All],8,0)</f>
        <v>Platinum</v>
      </c>
      <c r="L1526" s="13" t="str">
        <f>VLOOKUP(C1526,Table5[#All],4,0)</f>
        <v>Female</v>
      </c>
      <c r="M1526" s="12" t="str">
        <f>VLOOKUP(D1526,Table2[#All],2,0)</f>
        <v>Portable Power Bank</v>
      </c>
      <c r="N1526" s="12" t="str">
        <f>VLOOKUP(D1526,Table2[#All],3)</f>
        <v>Electronics</v>
      </c>
      <c r="O1526" s="12" t="str">
        <f>VLOOKUP(D1526,Table2[#All],4,0)</f>
        <v>Mobile</v>
      </c>
      <c r="P1526" s="12" t="str">
        <f>VLOOKUP(D1526,Table2[#All],5,0)</f>
        <v>Cummings and Sons</v>
      </c>
      <c r="Q1526" s="12" t="str">
        <f>VLOOKUP(E1526,Table6[#All],2,0)</f>
        <v>Shelton PLC</v>
      </c>
      <c r="R1526" s="12" t="str">
        <f>VLOOKUP(E1526,Table6[#All],5,0)</f>
        <v>Flagship</v>
      </c>
      <c r="S1526" s="12" t="str">
        <f>VLOOKUP(E1526,Table6[#All],3,0)</f>
        <v>North</v>
      </c>
      <c r="T1526" s="12" t="str">
        <f>VLOOKUP(E1526,Table6[#All],4,0)</f>
        <v>East Jenniferstad</v>
      </c>
    </row>
    <row r="1527" spans="1:20" x14ac:dyDescent="0.3">
      <c r="A1527" s="11" t="s">
        <v>3485</v>
      </c>
      <c r="B1527" s="12">
        <v>45296</v>
      </c>
      <c r="C1527" s="12" t="s">
        <v>947</v>
      </c>
      <c r="D1527" s="12" t="s">
        <v>1638</v>
      </c>
      <c r="E1527" s="12" t="s">
        <v>1938</v>
      </c>
      <c r="F1527" s="12" t="s">
        <v>1952</v>
      </c>
      <c r="G1527" s="17">
        <v>1</v>
      </c>
      <c r="H1527" s="20">
        <v>616.82000000000005</v>
      </c>
      <c r="I1527" s="23">
        <v>0.24</v>
      </c>
      <c r="J1527" s="25">
        <v>468.78320000000002</v>
      </c>
      <c r="K1527" s="25" t="str">
        <f>VLOOKUP(C1527,Table5[#All],8,0)</f>
        <v>Bronze</v>
      </c>
      <c r="L1527" s="13" t="str">
        <f>VLOOKUP(C1527,Table5[#All],4,0)</f>
        <v>Female</v>
      </c>
      <c r="M1527" s="12" t="str">
        <f>VLOOKUP(D1527,Table2[#All],2,0)</f>
        <v>Men's Formal Shirt</v>
      </c>
      <c r="N1527" s="12" t="str">
        <f>VLOOKUP(D1527,Table2[#All],3)</f>
        <v>Clothing</v>
      </c>
      <c r="O1527" s="12" t="str">
        <f>VLOOKUP(D1527,Table2[#All],4,0)</f>
        <v>Tops</v>
      </c>
      <c r="P1527" s="12" t="str">
        <f>VLOOKUP(D1527,Table2[#All],5,0)</f>
        <v>Moon, Mora and Santos</v>
      </c>
      <c r="Q1527" s="12" t="str">
        <f>VLOOKUP(E1527,Table6[#All],2,0)</f>
        <v>Guerrero-Schmitt</v>
      </c>
      <c r="R1527" s="12" t="str">
        <f>VLOOKUP(E1527,Table6[#All],5,0)</f>
        <v>Flagship</v>
      </c>
      <c r="S1527" s="12" t="str">
        <f>VLOOKUP(E1527,Table6[#All],3,0)</f>
        <v>East</v>
      </c>
      <c r="T1527" s="12" t="str">
        <f>VLOOKUP(E1527,Table6[#All],4,0)</f>
        <v>East Stevechester</v>
      </c>
    </row>
    <row r="1528" spans="1:20" x14ac:dyDescent="0.3">
      <c r="A1528" s="11" t="s">
        <v>3486</v>
      </c>
      <c r="B1528" s="12">
        <v>45672</v>
      </c>
      <c r="C1528" s="12" t="s">
        <v>611</v>
      </c>
      <c r="D1528" s="12" t="s">
        <v>1693</v>
      </c>
      <c r="E1528" s="12" t="s">
        <v>1938</v>
      </c>
      <c r="F1528" s="12" t="s">
        <v>1957</v>
      </c>
      <c r="G1528" s="17">
        <v>1</v>
      </c>
      <c r="H1528" s="20">
        <v>470.34</v>
      </c>
      <c r="I1528" s="23">
        <v>0.18</v>
      </c>
      <c r="J1528" s="25">
        <v>385.67880000000002</v>
      </c>
      <c r="K1528" s="25" t="str">
        <f>VLOOKUP(C1528,Table5[#All],8,0)</f>
        <v>Platinum</v>
      </c>
      <c r="L1528" s="13" t="str">
        <f>VLOOKUP(C1528,Table5[#All],4,0)</f>
        <v>Male</v>
      </c>
      <c r="M1528" s="12" t="str">
        <f>VLOOKUP(D1528,Table2[#All],2,0)</f>
        <v>Noise-Canceling Headphones</v>
      </c>
      <c r="N1528" s="12" t="str">
        <f>VLOOKUP(D1528,Table2[#All],3)</f>
        <v>Electronics</v>
      </c>
      <c r="O1528" s="12" t="str">
        <f>VLOOKUP(D1528,Table2[#All],4,0)</f>
        <v>Audio</v>
      </c>
      <c r="P1528" s="12" t="str">
        <f>VLOOKUP(D1528,Table2[#All],5,0)</f>
        <v>Taylor-Hart</v>
      </c>
      <c r="Q1528" s="12" t="str">
        <f>VLOOKUP(E1528,Table6[#All],2,0)</f>
        <v>Guerrero-Schmitt</v>
      </c>
      <c r="R1528" s="12" t="str">
        <f>VLOOKUP(E1528,Table6[#All],5,0)</f>
        <v>Flagship</v>
      </c>
      <c r="S1528" s="12" t="str">
        <f>VLOOKUP(E1528,Table6[#All],3,0)</f>
        <v>East</v>
      </c>
      <c r="T1528" s="12" t="str">
        <f>VLOOKUP(E1528,Table6[#All],4,0)</f>
        <v>East Stevechester</v>
      </c>
    </row>
    <row r="1529" spans="1:20" x14ac:dyDescent="0.3">
      <c r="A1529" s="11" t="s">
        <v>3487</v>
      </c>
      <c r="B1529" s="12">
        <v>45499</v>
      </c>
      <c r="C1529" s="12" t="s">
        <v>718</v>
      </c>
      <c r="D1529" s="12" t="s">
        <v>1734</v>
      </c>
      <c r="E1529" s="12" t="s">
        <v>1910</v>
      </c>
      <c r="F1529" s="12" t="s">
        <v>1954</v>
      </c>
      <c r="G1529" s="17">
        <v>2</v>
      </c>
      <c r="H1529" s="20">
        <v>616.36</v>
      </c>
      <c r="I1529" s="23">
        <v>0.12</v>
      </c>
      <c r="J1529" s="25">
        <v>1084.7936</v>
      </c>
      <c r="K1529" s="25" t="str">
        <f>VLOOKUP(C1529,Table5[#All],8,0)</f>
        <v>Gold</v>
      </c>
      <c r="L1529" s="13" t="str">
        <f>VLOOKUP(C1529,Table5[#All],4,0)</f>
        <v>Female</v>
      </c>
      <c r="M1529" s="12" t="str">
        <f>VLOOKUP(D1529,Table2[#All],2,0)</f>
        <v>Men's Track Pants</v>
      </c>
      <c r="N1529" s="12" t="str">
        <f>VLOOKUP(D1529,Table2[#All],3)</f>
        <v>Clothing</v>
      </c>
      <c r="O1529" s="12" t="str">
        <f>VLOOKUP(D1529,Table2[#All],4,0)</f>
        <v>Bottoms</v>
      </c>
      <c r="P1529" s="12" t="str">
        <f>VLOOKUP(D1529,Table2[#All],5,0)</f>
        <v>Hamilton, Woods and Walker</v>
      </c>
      <c r="Q1529" s="12" t="str">
        <f>VLOOKUP(E1529,Table6[#All],2,0)</f>
        <v>Bean, Jones and Park</v>
      </c>
      <c r="R1529" s="12" t="str">
        <f>VLOOKUP(E1529,Table6[#All],5,0)</f>
        <v>Online</v>
      </c>
      <c r="S1529" s="12" t="str">
        <f>VLOOKUP(E1529,Table6[#All],3,0)</f>
        <v>West</v>
      </c>
      <c r="T1529" s="12" t="str">
        <f>VLOOKUP(E1529,Table6[#All],4,0)</f>
        <v>Thompsonborough</v>
      </c>
    </row>
    <row r="1530" spans="1:20" x14ac:dyDescent="0.3">
      <c r="A1530" s="11" t="s">
        <v>3488</v>
      </c>
      <c r="B1530" s="12">
        <v>45434</v>
      </c>
      <c r="C1530" s="12" t="s">
        <v>302</v>
      </c>
      <c r="D1530" s="12" t="s">
        <v>2054</v>
      </c>
      <c r="E1530" s="12" t="s">
        <v>1914</v>
      </c>
      <c r="F1530" s="12" t="s">
        <v>1954</v>
      </c>
      <c r="G1530" s="17">
        <v>3</v>
      </c>
      <c r="H1530" s="20">
        <v>657.24</v>
      </c>
      <c r="I1530" s="23">
        <v>0.18</v>
      </c>
      <c r="J1530" s="25">
        <v>1616.8104000000001</v>
      </c>
      <c r="K1530" s="25" t="str">
        <f>VLOOKUP(C1530,Table5[#All],8,0)</f>
        <v>Bronze</v>
      </c>
      <c r="L1530" s="13" t="str">
        <f>VLOOKUP(C1530,Table5[#All],4,0)</f>
        <v>Male</v>
      </c>
      <c r="M1530" s="12" t="str">
        <f>VLOOKUP(D1530,Table2[#All],2,0)</f>
        <v>Men's Running Jacket</v>
      </c>
      <c r="N1530" s="12" t="str">
        <f>VLOOKUP(D1530,Table2[#All],3)</f>
        <v>Home</v>
      </c>
      <c r="O1530" s="12" t="str">
        <f>VLOOKUP(D1530,Table2[#All],4,0)</f>
        <v>Outerwear</v>
      </c>
      <c r="P1530" s="12" t="str">
        <f>VLOOKUP(D1530,Table2[#All],5,0)</f>
        <v>Pineda Ltd</v>
      </c>
      <c r="Q1530" s="12" t="str">
        <f>VLOOKUP(E1530,Table6[#All],2,0)</f>
        <v>Moore, Padilla and Butler</v>
      </c>
      <c r="R1530" s="12" t="str">
        <f>VLOOKUP(E1530,Table6[#All],5,0)</f>
        <v>Flagship</v>
      </c>
      <c r="S1530" s="12" t="str">
        <f>VLOOKUP(E1530,Table6[#All],3,0)</f>
        <v>South</v>
      </c>
      <c r="T1530" s="12" t="str">
        <f>VLOOKUP(E1530,Table6[#All],4,0)</f>
        <v>East Johnstad</v>
      </c>
    </row>
    <row r="1531" spans="1:20" x14ac:dyDescent="0.3">
      <c r="A1531" s="11" t="s">
        <v>3489</v>
      </c>
      <c r="B1531" s="12">
        <v>45893</v>
      </c>
      <c r="C1531" s="12" t="s">
        <v>141</v>
      </c>
      <c r="D1531" s="12" t="s">
        <v>1696</v>
      </c>
      <c r="E1531" s="12" t="s">
        <v>1941</v>
      </c>
      <c r="F1531" s="12" t="s">
        <v>1954</v>
      </c>
      <c r="G1531" s="17">
        <v>2</v>
      </c>
      <c r="H1531" s="20">
        <v>392.45</v>
      </c>
      <c r="I1531" s="23">
        <v>0.04</v>
      </c>
      <c r="J1531" s="25">
        <v>753.50399999999991</v>
      </c>
      <c r="K1531" s="25" t="str">
        <f>VLOOKUP(C1531,Table5[#All],8,0)</f>
        <v>Platinum</v>
      </c>
      <c r="L1531" s="13" t="str">
        <f>VLOOKUP(C1531,Table5[#All],4,0)</f>
        <v>Female</v>
      </c>
      <c r="M1531" s="12" t="str">
        <f>VLOOKUP(D1531,Table2[#All],2,0)</f>
        <v>Yoga Exercise Mat</v>
      </c>
      <c r="N1531" s="12" t="str">
        <f>VLOOKUP(D1531,Table2[#All],3)</f>
        <v>Sports</v>
      </c>
      <c r="O1531" s="12" t="str">
        <f>VLOOKUP(D1531,Table2[#All],4,0)</f>
        <v>Fitness</v>
      </c>
      <c r="P1531" s="12" t="str">
        <f>VLOOKUP(D1531,Table2[#All],5,0)</f>
        <v>Carroll, Long and Mendoza</v>
      </c>
      <c r="Q1531" s="12" t="str">
        <f>VLOOKUP(E1531,Table6[#All],2,0)</f>
        <v>Mann-Austin</v>
      </c>
      <c r="R1531" s="12" t="str">
        <f>VLOOKUP(E1531,Table6[#All],5,0)</f>
        <v>Online</v>
      </c>
      <c r="S1531" s="12" t="str">
        <f>VLOOKUP(E1531,Table6[#All],3,0)</f>
        <v>East</v>
      </c>
      <c r="T1531" s="12" t="str">
        <f>VLOOKUP(E1531,Table6[#All],4,0)</f>
        <v>Vasquezborough</v>
      </c>
    </row>
    <row r="1532" spans="1:20" x14ac:dyDescent="0.3">
      <c r="A1532" s="11" t="s">
        <v>3490</v>
      </c>
      <c r="B1532" s="12">
        <v>45346</v>
      </c>
      <c r="C1532" s="12" t="s">
        <v>795</v>
      </c>
      <c r="D1532" s="12" t="s">
        <v>1693</v>
      </c>
      <c r="E1532" s="12" t="s">
        <v>1927</v>
      </c>
      <c r="F1532" s="12" t="s">
        <v>1957</v>
      </c>
      <c r="G1532" s="17">
        <v>3</v>
      </c>
      <c r="H1532" s="20">
        <v>62.03</v>
      </c>
      <c r="I1532" s="23">
        <v>0.01</v>
      </c>
      <c r="J1532" s="25">
        <v>184.22909999999999</v>
      </c>
      <c r="K1532" s="25" t="str">
        <f>VLOOKUP(C1532,Table5[#All],8,0)</f>
        <v>Platinum</v>
      </c>
      <c r="L1532" s="13" t="str">
        <f>VLOOKUP(C1532,Table5[#All],4,0)</f>
        <v>Female</v>
      </c>
      <c r="M1532" s="12" t="str">
        <f>VLOOKUP(D1532,Table2[#All],2,0)</f>
        <v>Noise-Canceling Headphones</v>
      </c>
      <c r="N1532" s="12" t="str">
        <f>VLOOKUP(D1532,Table2[#All],3)</f>
        <v>Electronics</v>
      </c>
      <c r="O1532" s="12" t="str">
        <f>VLOOKUP(D1532,Table2[#All],4,0)</f>
        <v>Audio</v>
      </c>
      <c r="P1532" s="12" t="str">
        <f>VLOOKUP(D1532,Table2[#All],5,0)</f>
        <v>Taylor-Hart</v>
      </c>
      <c r="Q1532" s="12" t="str">
        <f>VLOOKUP(E1532,Table6[#All],2,0)</f>
        <v>Mcdonald Inc</v>
      </c>
      <c r="R1532" s="12" t="str">
        <f>VLOOKUP(E1532,Table6[#All],5,0)</f>
        <v>Outlet</v>
      </c>
      <c r="S1532" s="12" t="str">
        <f>VLOOKUP(E1532,Table6[#All],3,0)</f>
        <v>South</v>
      </c>
      <c r="T1532" s="12" t="str">
        <f>VLOOKUP(E1532,Table6[#All],4,0)</f>
        <v>Christopherland</v>
      </c>
    </row>
    <row r="1533" spans="1:20" x14ac:dyDescent="0.3">
      <c r="A1533" s="11" t="s">
        <v>3491</v>
      </c>
      <c r="B1533" s="12">
        <v>45613</v>
      </c>
      <c r="C1533" s="12" t="s">
        <v>336</v>
      </c>
      <c r="D1533" s="12" t="s">
        <v>1864</v>
      </c>
      <c r="E1533" s="12" t="s">
        <v>1894</v>
      </c>
      <c r="F1533" s="12" t="s">
        <v>1954</v>
      </c>
      <c r="G1533" s="17">
        <v>4</v>
      </c>
      <c r="H1533" s="20">
        <v>933.73</v>
      </c>
      <c r="I1533" s="23">
        <v>0.25</v>
      </c>
      <c r="J1533" s="25">
        <v>2801.19</v>
      </c>
      <c r="K1533" s="25" t="str">
        <f>VLOOKUP(C1533,Table5[#All],8,0)</f>
        <v>Platinum</v>
      </c>
      <c r="L1533" s="13" t="str">
        <f>VLOOKUP(C1533,Table5[#All],4,0)</f>
        <v>Female</v>
      </c>
      <c r="M1533" s="12" t="str">
        <f>VLOOKUP(D1533,Table2[#All],2,0)</f>
        <v>Women's Formal Blazer</v>
      </c>
      <c r="N1533" s="12" t="str">
        <f>VLOOKUP(D1533,Table2[#All],3)</f>
        <v>Clothing</v>
      </c>
      <c r="O1533" s="12" t="str">
        <f>VLOOKUP(D1533,Table2[#All],4,0)</f>
        <v>Outerwear</v>
      </c>
      <c r="P1533" s="12" t="str">
        <f>VLOOKUP(D1533,Table2[#All],5,0)</f>
        <v>Phillips and Sons</v>
      </c>
      <c r="Q1533" s="12" t="str">
        <f>VLOOKUP(E1533,Table6[#All],2,0)</f>
        <v>Johnson-Wright</v>
      </c>
      <c r="R1533" s="12" t="str">
        <f>VLOOKUP(E1533,Table6[#All],5,0)</f>
        <v>Outlet</v>
      </c>
      <c r="S1533" s="12" t="str">
        <f>VLOOKUP(E1533,Table6[#All],3,0)</f>
        <v>North</v>
      </c>
      <c r="T1533" s="12" t="str">
        <f>VLOOKUP(E1533,Table6[#All],4,0)</f>
        <v>Hoodberg</v>
      </c>
    </row>
    <row r="1534" spans="1:20" x14ac:dyDescent="0.3">
      <c r="A1534" s="11" t="s">
        <v>3492</v>
      </c>
      <c r="B1534" s="12">
        <v>45928</v>
      </c>
      <c r="C1534" s="12" t="s">
        <v>526</v>
      </c>
      <c r="D1534" s="12" t="s">
        <v>1831</v>
      </c>
      <c r="E1534" s="12" t="s">
        <v>1932</v>
      </c>
      <c r="F1534" s="12" t="s">
        <v>1954</v>
      </c>
      <c r="G1534" s="17">
        <v>3</v>
      </c>
      <c r="H1534" s="20">
        <v>615.30999999999995</v>
      </c>
      <c r="I1534" s="23">
        <v>0.14000000000000001</v>
      </c>
      <c r="J1534" s="25">
        <v>1587.4998000000001</v>
      </c>
      <c r="K1534" s="25" t="str">
        <f>VLOOKUP(C1534,Table5[#All],8,0)</f>
        <v>Gold</v>
      </c>
      <c r="L1534" s="13" t="str">
        <f>VLOOKUP(C1534,Table5[#All],4,0)</f>
        <v>Female</v>
      </c>
      <c r="M1534" s="12" t="str">
        <f>VLOOKUP(D1534,Table2[#All],2,0)</f>
        <v>Women's Beanie Hat</v>
      </c>
      <c r="N1534" s="12" t="str">
        <f>VLOOKUP(D1534,Table2[#All],3)</f>
        <v>Clothing</v>
      </c>
      <c r="O1534" s="12" t="str">
        <f>VLOOKUP(D1534,Table2[#All],4,0)</f>
        <v>Accessories</v>
      </c>
      <c r="P1534" s="12" t="str">
        <f>VLOOKUP(D1534,Table2[#All],5,0)</f>
        <v>Richardson-Carrillo</v>
      </c>
      <c r="Q1534" s="12" t="str">
        <f>VLOOKUP(E1534,Table6[#All],2,0)</f>
        <v>Frederick-Wright</v>
      </c>
      <c r="R1534" s="12" t="str">
        <f>VLOOKUP(E1534,Table6[#All],5,0)</f>
        <v>Flagship</v>
      </c>
      <c r="S1534" s="12" t="str">
        <f>VLOOKUP(E1534,Table6[#All],3,0)</f>
        <v>West</v>
      </c>
      <c r="T1534" s="12" t="str">
        <f>VLOOKUP(E1534,Table6[#All],4,0)</f>
        <v>New Jimmymouth</v>
      </c>
    </row>
    <row r="1535" spans="1:20" x14ac:dyDescent="0.3">
      <c r="A1535" s="11" t="s">
        <v>3493</v>
      </c>
      <c r="B1535" s="12">
        <v>45619</v>
      </c>
      <c r="C1535" s="12" t="s">
        <v>1177</v>
      </c>
      <c r="D1535" s="12" t="s">
        <v>1752</v>
      </c>
      <c r="E1535" s="12" t="s">
        <v>1938</v>
      </c>
      <c r="F1535" s="12" t="s">
        <v>1957</v>
      </c>
      <c r="G1535" s="17">
        <v>4</v>
      </c>
      <c r="H1535" s="20">
        <v>790.38</v>
      </c>
      <c r="I1535" s="23">
        <v>0.22</v>
      </c>
      <c r="J1535" s="25">
        <v>2465.9856</v>
      </c>
      <c r="K1535" s="25" t="str">
        <f>VLOOKUP(C1535,Table5[#All],8,0)</f>
        <v>Gold</v>
      </c>
      <c r="L1535" s="13" t="str">
        <f>VLOOKUP(C1535,Table5[#All],4,0)</f>
        <v>Female</v>
      </c>
      <c r="M1535" s="12" t="str">
        <f>VLOOKUP(D1535,Table2[#All],2,0)</f>
        <v>Men's Hair Styling Gel</v>
      </c>
      <c r="N1535" s="12" t="str">
        <f>VLOOKUP(D1535,Table2[#All],3)</f>
        <v>Beauty</v>
      </c>
      <c r="O1535" s="12" t="str">
        <f>VLOOKUP(D1535,Table2[#All],4,0)</f>
        <v>Haircare</v>
      </c>
      <c r="P1535" s="12" t="str">
        <f>VLOOKUP(D1535,Table2[#All],5,0)</f>
        <v>Cline-Mccarthy</v>
      </c>
      <c r="Q1535" s="12" t="str">
        <f>VLOOKUP(E1535,Table6[#All],2,0)</f>
        <v>Guerrero-Schmitt</v>
      </c>
      <c r="R1535" s="12" t="str">
        <f>VLOOKUP(E1535,Table6[#All],5,0)</f>
        <v>Flagship</v>
      </c>
      <c r="S1535" s="12" t="str">
        <f>VLOOKUP(E1535,Table6[#All],3,0)</f>
        <v>East</v>
      </c>
      <c r="T1535" s="12" t="str">
        <f>VLOOKUP(E1535,Table6[#All],4,0)</f>
        <v>East Stevechester</v>
      </c>
    </row>
    <row r="1536" spans="1:20" x14ac:dyDescent="0.3">
      <c r="A1536" s="11" t="s">
        <v>3494</v>
      </c>
      <c r="B1536" s="12">
        <v>45533</v>
      </c>
      <c r="C1536" s="12" t="s">
        <v>867</v>
      </c>
      <c r="D1536" s="12" t="s">
        <v>1752</v>
      </c>
      <c r="E1536" s="12" t="s">
        <v>1935</v>
      </c>
      <c r="F1536" s="12" t="s">
        <v>1954</v>
      </c>
      <c r="G1536" s="17">
        <v>2</v>
      </c>
      <c r="H1536" s="20">
        <v>102.85</v>
      </c>
      <c r="I1536" s="23">
        <v>0.08</v>
      </c>
      <c r="J1536" s="25">
        <v>189.244</v>
      </c>
      <c r="K1536" s="25" t="str">
        <f>VLOOKUP(C1536,Table5[#All],8,0)</f>
        <v>Silver</v>
      </c>
      <c r="L1536" s="13" t="str">
        <f>VLOOKUP(C1536,Table5[#All],4,0)</f>
        <v>Female</v>
      </c>
      <c r="M1536" s="12" t="str">
        <f>VLOOKUP(D1536,Table2[#All],2,0)</f>
        <v>Men's Hair Styling Gel</v>
      </c>
      <c r="N1536" s="12" t="str">
        <f>VLOOKUP(D1536,Table2[#All],3)</f>
        <v>Beauty</v>
      </c>
      <c r="O1536" s="12" t="str">
        <f>VLOOKUP(D1536,Table2[#All],4,0)</f>
        <v>Haircare</v>
      </c>
      <c r="P1536" s="12" t="str">
        <f>VLOOKUP(D1536,Table2[#All],5,0)</f>
        <v>Cline-Mccarthy</v>
      </c>
      <c r="Q1536" s="12" t="str">
        <f>VLOOKUP(E1536,Table6[#All],2,0)</f>
        <v>Holloway Ltd</v>
      </c>
      <c r="R1536" s="12" t="str">
        <f>VLOOKUP(E1536,Table6[#All],5,0)</f>
        <v>Flagship</v>
      </c>
      <c r="S1536" s="12" t="str">
        <f>VLOOKUP(E1536,Table6[#All],3,0)</f>
        <v>North</v>
      </c>
      <c r="T1536" s="12" t="str">
        <f>VLOOKUP(E1536,Table6[#All],4,0)</f>
        <v>Bensonhaven</v>
      </c>
    </row>
    <row r="1537" spans="1:20" x14ac:dyDescent="0.3">
      <c r="A1537" s="11" t="s">
        <v>3495</v>
      </c>
      <c r="B1537" s="12">
        <v>45781</v>
      </c>
      <c r="C1537" s="12" t="s">
        <v>157</v>
      </c>
      <c r="D1537" s="12" t="s">
        <v>1597</v>
      </c>
      <c r="E1537" s="12" t="s">
        <v>1932</v>
      </c>
      <c r="F1537" s="12" t="s">
        <v>1954</v>
      </c>
      <c r="G1537" s="17">
        <v>3</v>
      </c>
      <c r="H1537" s="20">
        <v>866.78</v>
      </c>
      <c r="I1537" s="23">
        <v>0.27</v>
      </c>
      <c r="J1537" s="25">
        <v>1898.2482</v>
      </c>
      <c r="K1537" s="25" t="str">
        <f>VLOOKUP(C1537,Table5[#All],8,0)</f>
        <v>Gold</v>
      </c>
      <c r="L1537" s="13" t="str">
        <f>VLOOKUP(C1537,Table5[#All],4,0)</f>
        <v>Female</v>
      </c>
      <c r="M1537" s="12" t="str">
        <f>VLOOKUP(D1537,Table2[#All],2,0)</f>
        <v>HD Smart TV Stick</v>
      </c>
      <c r="N1537" s="12" t="str">
        <f>VLOOKUP(D1537,Table2[#All],3)</f>
        <v>Electronics</v>
      </c>
      <c r="O1537" s="12" t="str">
        <f>VLOOKUP(D1537,Table2[#All],4,0)</f>
        <v>Accessories</v>
      </c>
      <c r="P1537" s="12" t="str">
        <f>VLOOKUP(D1537,Table2[#All],5,0)</f>
        <v>Gibson, Hobbs and Weaver</v>
      </c>
      <c r="Q1537" s="12" t="str">
        <f>VLOOKUP(E1537,Table6[#All],2,0)</f>
        <v>Frederick-Wright</v>
      </c>
      <c r="R1537" s="12" t="str">
        <f>VLOOKUP(E1537,Table6[#All],5,0)</f>
        <v>Flagship</v>
      </c>
      <c r="S1537" s="12" t="str">
        <f>VLOOKUP(E1537,Table6[#All],3,0)</f>
        <v>West</v>
      </c>
      <c r="T1537" s="12" t="str">
        <f>VLOOKUP(E1537,Table6[#All],4,0)</f>
        <v>New Jimmymouth</v>
      </c>
    </row>
    <row r="1538" spans="1:20" x14ac:dyDescent="0.3">
      <c r="A1538" s="11" t="s">
        <v>3496</v>
      </c>
      <c r="B1538" s="12">
        <v>45378</v>
      </c>
      <c r="C1538" s="12" t="s">
        <v>685</v>
      </c>
      <c r="D1538" s="12" t="s">
        <v>1810</v>
      </c>
      <c r="E1538" s="12" t="s">
        <v>1932</v>
      </c>
      <c r="F1538" s="12" t="s">
        <v>1954</v>
      </c>
      <c r="G1538" s="17">
        <v>3</v>
      </c>
      <c r="H1538" s="20">
        <v>392.84</v>
      </c>
      <c r="I1538" s="23">
        <v>0.27</v>
      </c>
      <c r="J1538" s="25">
        <v>860.31959999999992</v>
      </c>
      <c r="K1538" s="25" t="str">
        <f>VLOOKUP(C1538,Table5[#All],8,0)</f>
        <v>Platinum</v>
      </c>
      <c r="L1538" s="13" t="str">
        <f>VLOOKUP(C1538,Table5[#All],4,0)</f>
        <v>Male</v>
      </c>
      <c r="M1538" s="12" t="str">
        <f>VLOOKUP(D1538,Table2[#All],2,0)</f>
        <v>Essential Oil Diffuser</v>
      </c>
      <c r="N1538" s="12" t="str">
        <f>VLOOKUP(D1538,Table2[#All],3)</f>
        <v>Home</v>
      </c>
      <c r="O1538" s="12" t="str">
        <f>VLOOKUP(D1538,Table2[#All],4,0)</f>
        <v>Decor</v>
      </c>
      <c r="P1538" s="12" t="str">
        <f>VLOOKUP(D1538,Table2[#All],5,0)</f>
        <v>Hernandez Inc</v>
      </c>
      <c r="Q1538" s="12" t="str">
        <f>VLOOKUP(E1538,Table6[#All],2,0)</f>
        <v>Frederick-Wright</v>
      </c>
      <c r="R1538" s="12" t="str">
        <f>VLOOKUP(E1538,Table6[#All],5,0)</f>
        <v>Flagship</v>
      </c>
      <c r="S1538" s="12" t="str">
        <f>VLOOKUP(E1538,Table6[#All],3,0)</f>
        <v>West</v>
      </c>
      <c r="T1538" s="12" t="str">
        <f>VLOOKUP(E1538,Table6[#All],4,0)</f>
        <v>New Jimmymouth</v>
      </c>
    </row>
    <row r="1539" spans="1:20" x14ac:dyDescent="0.3">
      <c r="A1539" s="11" t="s">
        <v>3497</v>
      </c>
      <c r="B1539" s="12">
        <v>45688</v>
      </c>
      <c r="C1539" s="12" t="s">
        <v>1027</v>
      </c>
      <c r="D1539" s="12" t="s">
        <v>1588</v>
      </c>
      <c r="E1539" s="12" t="s">
        <v>1901</v>
      </c>
      <c r="F1539" s="12" t="s">
        <v>1954</v>
      </c>
      <c r="G1539" s="17">
        <v>2</v>
      </c>
      <c r="H1539" s="20">
        <v>753.1</v>
      </c>
      <c r="I1539" s="23">
        <v>0.19</v>
      </c>
      <c r="J1539" s="25">
        <v>1220.0219999999999</v>
      </c>
      <c r="K1539" s="25" t="str">
        <f>VLOOKUP(C1539,Table5[#All],8,0)</f>
        <v>Platinum</v>
      </c>
      <c r="L1539" s="13" t="str">
        <f>VLOOKUP(C1539,Table5[#All],4,0)</f>
        <v>Female</v>
      </c>
      <c r="M1539" s="12" t="str">
        <f>VLOOKUP(D1539,Table2[#All],2,0)</f>
        <v>Adjustable Dumbbell Set</v>
      </c>
      <c r="N1539" s="12" t="str">
        <f>VLOOKUP(D1539,Table2[#All],3)</f>
        <v>Beauty</v>
      </c>
      <c r="O1539" s="12" t="str">
        <f>VLOOKUP(D1539,Table2[#All],4,0)</f>
        <v>Fitness</v>
      </c>
      <c r="P1539" s="12" t="str">
        <f>VLOOKUP(D1539,Table2[#All],5,0)</f>
        <v>Hill PLC</v>
      </c>
      <c r="Q1539" s="12" t="str">
        <f>VLOOKUP(E1539,Table6[#All],2,0)</f>
        <v>Gray Ltd</v>
      </c>
      <c r="R1539" s="12" t="str">
        <f>VLOOKUP(E1539,Table6[#All],5,0)</f>
        <v>Outlet</v>
      </c>
      <c r="S1539" s="12" t="str">
        <f>VLOOKUP(E1539,Table6[#All],3,0)</f>
        <v>North</v>
      </c>
      <c r="T1539" s="12" t="str">
        <f>VLOOKUP(E1539,Table6[#All],4,0)</f>
        <v>New Michaelchester</v>
      </c>
    </row>
    <row r="1540" spans="1:20" x14ac:dyDescent="0.3">
      <c r="A1540" s="11" t="s">
        <v>3498</v>
      </c>
      <c r="B1540" s="12">
        <v>45927</v>
      </c>
      <c r="C1540" s="12" t="s">
        <v>42</v>
      </c>
      <c r="D1540" s="12" t="s">
        <v>1737</v>
      </c>
      <c r="E1540" s="12" t="s">
        <v>1935</v>
      </c>
      <c r="F1540" s="12" t="s">
        <v>1954</v>
      </c>
      <c r="G1540" s="17">
        <v>2</v>
      </c>
      <c r="H1540" s="20">
        <v>700.91</v>
      </c>
      <c r="I1540" s="23">
        <v>0.1</v>
      </c>
      <c r="J1540" s="25">
        <v>1261.6379999999999</v>
      </c>
      <c r="K1540" s="25" t="str">
        <f>VLOOKUP(C1540,Table5[#All],8,0)</f>
        <v>Bronze</v>
      </c>
      <c r="L1540" s="13" t="str">
        <f>VLOOKUP(C1540,Table5[#All],4,0)</f>
        <v>Female</v>
      </c>
      <c r="M1540" s="12" t="str">
        <f>VLOOKUP(D1540,Table2[#All],2,0)</f>
        <v>Sports Stopwatch Pro</v>
      </c>
      <c r="N1540" s="12" t="str">
        <f>VLOOKUP(D1540,Table2[#All],3)</f>
        <v>Sports</v>
      </c>
      <c r="O1540" s="12" t="str">
        <f>VLOOKUP(D1540,Table2[#All],4,0)</f>
        <v>Accessories</v>
      </c>
      <c r="P1540" s="12" t="str">
        <f>VLOOKUP(D1540,Table2[#All],5,0)</f>
        <v>Thompson-French</v>
      </c>
      <c r="Q1540" s="12" t="str">
        <f>VLOOKUP(E1540,Table6[#All],2,0)</f>
        <v>Holloway Ltd</v>
      </c>
      <c r="R1540" s="12" t="str">
        <f>VLOOKUP(E1540,Table6[#All],5,0)</f>
        <v>Flagship</v>
      </c>
      <c r="S1540" s="12" t="str">
        <f>VLOOKUP(E1540,Table6[#All],3,0)</f>
        <v>North</v>
      </c>
      <c r="T1540" s="12" t="str">
        <f>VLOOKUP(E1540,Table6[#All],4,0)</f>
        <v>Bensonhaven</v>
      </c>
    </row>
    <row r="1541" spans="1:20" x14ac:dyDescent="0.3">
      <c r="A1541" s="11" t="s">
        <v>3499</v>
      </c>
      <c r="B1541" s="12">
        <v>45775</v>
      </c>
      <c r="C1541" s="12" t="s">
        <v>268</v>
      </c>
      <c r="D1541" s="12" t="s">
        <v>1611</v>
      </c>
      <c r="E1541" s="12" t="s">
        <v>1922</v>
      </c>
      <c r="F1541" s="12" t="s">
        <v>1954</v>
      </c>
      <c r="G1541" s="17">
        <v>4</v>
      </c>
      <c r="H1541" s="20">
        <v>935.98</v>
      </c>
      <c r="I1541" s="23">
        <v>0.11</v>
      </c>
      <c r="J1541" s="25">
        <v>3332.0888</v>
      </c>
      <c r="K1541" s="25" t="str">
        <f>VLOOKUP(C1541,Table5[#All],8,0)</f>
        <v>Gold</v>
      </c>
      <c r="L1541" s="13" t="str">
        <f>VLOOKUP(C1541,Table5[#All],4,0)</f>
        <v>Female</v>
      </c>
      <c r="M1541" s="12" t="str">
        <f>VLOOKUP(D1541,Table2[#All],2,0)</f>
        <v>4K Home Projector</v>
      </c>
      <c r="N1541" s="12" t="str">
        <f>VLOOKUP(D1541,Table2[#All],3)</f>
        <v>Electronics</v>
      </c>
      <c r="O1541" s="12" t="str">
        <f>VLOOKUP(D1541,Table2[#All],4,0)</f>
        <v>Appliances</v>
      </c>
      <c r="P1541" s="12" t="str">
        <f>VLOOKUP(D1541,Table2[#All],5,0)</f>
        <v>Thomas LLC</v>
      </c>
      <c r="Q1541" s="12" t="str">
        <f>VLOOKUP(E1541,Table6[#All],2,0)</f>
        <v>Thomas, Bridges and Harris</v>
      </c>
      <c r="R1541" s="12" t="str">
        <f>VLOOKUP(E1541,Table6[#All],5,0)</f>
        <v>Online</v>
      </c>
      <c r="S1541" s="12" t="str">
        <f>VLOOKUP(E1541,Table6[#All],3,0)</f>
        <v>North</v>
      </c>
      <c r="T1541" s="12" t="str">
        <f>VLOOKUP(E1541,Table6[#All],4,0)</f>
        <v>Sabrinatown</v>
      </c>
    </row>
    <row r="1542" spans="1:20" x14ac:dyDescent="0.3">
      <c r="A1542" s="11" t="s">
        <v>3500</v>
      </c>
      <c r="B1542" s="12">
        <v>45849</v>
      </c>
      <c r="C1542" s="12" t="s">
        <v>1502</v>
      </c>
      <c r="D1542" s="12" t="s">
        <v>1804</v>
      </c>
      <c r="E1542" s="12" t="s">
        <v>1932</v>
      </c>
      <c r="F1542" s="12" t="s">
        <v>1952</v>
      </c>
      <c r="G1542" s="17">
        <v>1</v>
      </c>
      <c r="H1542" s="20">
        <v>539.9</v>
      </c>
      <c r="I1542" s="23">
        <v>7.0000000000000007E-2</v>
      </c>
      <c r="J1542" s="25">
        <v>502.10700000000003</v>
      </c>
      <c r="K1542" s="25" t="str">
        <f>VLOOKUP(C1542,Table5[#All],8,0)</f>
        <v>Bronze</v>
      </c>
      <c r="L1542" s="13" t="str">
        <f>VLOOKUP(C1542,Table5[#All],4,0)</f>
        <v>Female</v>
      </c>
      <c r="M1542" s="12" t="str">
        <f>VLOOKUP(D1542,Table2[#All],2,0)</f>
        <v>Wireless Mouse</v>
      </c>
      <c r="N1542" s="12" t="str">
        <f>VLOOKUP(D1542,Table2[#All],3)</f>
        <v>Electronics</v>
      </c>
      <c r="O1542" s="12" t="str">
        <f>VLOOKUP(D1542,Table2[#All],4,0)</f>
        <v>Computer</v>
      </c>
      <c r="P1542" s="12" t="str">
        <f>VLOOKUP(D1542,Table2[#All],5,0)</f>
        <v>Larson Ltd</v>
      </c>
      <c r="Q1542" s="12" t="str">
        <f>VLOOKUP(E1542,Table6[#All],2,0)</f>
        <v>Frederick-Wright</v>
      </c>
      <c r="R1542" s="12" t="str">
        <f>VLOOKUP(E1542,Table6[#All],5,0)</f>
        <v>Flagship</v>
      </c>
      <c r="S1542" s="12" t="str">
        <f>VLOOKUP(E1542,Table6[#All],3,0)</f>
        <v>West</v>
      </c>
      <c r="T1542" s="12" t="str">
        <f>VLOOKUP(E1542,Table6[#All],4,0)</f>
        <v>New Jimmymouth</v>
      </c>
    </row>
    <row r="1543" spans="1:20" x14ac:dyDescent="0.3">
      <c r="A1543" s="11" t="s">
        <v>3501</v>
      </c>
      <c r="B1543" s="12">
        <v>45573</v>
      </c>
      <c r="C1543" s="12" t="s">
        <v>574</v>
      </c>
      <c r="D1543" s="12" t="s">
        <v>1693</v>
      </c>
      <c r="E1543" s="12" t="s">
        <v>1904</v>
      </c>
      <c r="F1543" s="12" t="s">
        <v>1954</v>
      </c>
      <c r="G1543" s="17">
        <v>1</v>
      </c>
      <c r="H1543" s="20">
        <v>312.81</v>
      </c>
      <c r="I1543" s="23">
        <v>0.14000000000000001</v>
      </c>
      <c r="J1543" s="25">
        <v>269.01659999999998</v>
      </c>
      <c r="K1543" s="25" t="str">
        <f>VLOOKUP(C1543,Table5[#All],8,0)</f>
        <v>Platinum</v>
      </c>
      <c r="L1543" s="13" t="str">
        <f>VLOOKUP(C1543,Table5[#All],4,0)</f>
        <v>Female</v>
      </c>
      <c r="M1543" s="12" t="str">
        <f>VLOOKUP(D1543,Table2[#All],2,0)</f>
        <v>Noise-Canceling Headphones</v>
      </c>
      <c r="N1543" s="12" t="str">
        <f>VLOOKUP(D1543,Table2[#All],3)</f>
        <v>Electronics</v>
      </c>
      <c r="O1543" s="12" t="str">
        <f>VLOOKUP(D1543,Table2[#All],4,0)</f>
        <v>Audio</v>
      </c>
      <c r="P1543" s="12" t="str">
        <f>VLOOKUP(D1543,Table2[#All],5,0)</f>
        <v>Taylor-Hart</v>
      </c>
      <c r="Q1543" s="12" t="str">
        <f>VLOOKUP(E1543,Table6[#All],2,0)</f>
        <v>Benson-Elliott</v>
      </c>
      <c r="R1543" s="12" t="str">
        <f>VLOOKUP(E1543,Table6[#All],5,0)</f>
        <v>Online</v>
      </c>
      <c r="S1543" s="12" t="str">
        <f>VLOOKUP(E1543,Table6[#All],3,0)</f>
        <v>East</v>
      </c>
      <c r="T1543" s="12" t="str">
        <f>VLOOKUP(E1543,Table6[#All],4,0)</f>
        <v>Port Josephberg</v>
      </c>
    </row>
    <row r="1544" spans="1:20" x14ac:dyDescent="0.3">
      <c r="A1544" s="11" t="s">
        <v>3502</v>
      </c>
      <c r="B1544" s="12">
        <v>45356</v>
      </c>
      <c r="C1544" s="12" t="s">
        <v>807</v>
      </c>
      <c r="D1544" s="12" t="s">
        <v>1718</v>
      </c>
      <c r="E1544" s="12" t="s">
        <v>1907</v>
      </c>
      <c r="F1544" s="12" t="s">
        <v>1957</v>
      </c>
      <c r="G1544" s="17">
        <v>3</v>
      </c>
      <c r="H1544" s="20">
        <v>855.96</v>
      </c>
      <c r="I1544" s="23">
        <v>0.28999999999999998</v>
      </c>
      <c r="J1544" s="25">
        <v>1823.1948</v>
      </c>
      <c r="K1544" s="25" t="str">
        <f>VLOOKUP(C1544,Table5[#All],8,0)</f>
        <v>Gold</v>
      </c>
      <c r="L1544" s="13" t="str">
        <f>VLOOKUP(C1544,Table5[#All],4,0)</f>
        <v>Female</v>
      </c>
      <c r="M1544" s="12" t="str">
        <f>VLOOKUP(D1544,Table2[#All],2,0)</f>
        <v>Car Dashboard Phone Holder</v>
      </c>
      <c r="N1544" s="12" t="str">
        <f>VLOOKUP(D1544,Table2[#All],3)</f>
        <v>Electronics</v>
      </c>
      <c r="O1544" s="12" t="str">
        <f>VLOOKUP(D1544,Table2[#All],4,0)</f>
        <v>Accessories</v>
      </c>
      <c r="P1544" s="12" t="str">
        <f>VLOOKUP(D1544,Table2[#All],5,0)</f>
        <v>Byrd, Stewart and Valdez</v>
      </c>
      <c r="Q1544" s="12" t="str">
        <f>VLOOKUP(E1544,Table6[#All],2,0)</f>
        <v>Martinez-Mullins</v>
      </c>
      <c r="R1544" s="12" t="str">
        <f>VLOOKUP(E1544,Table6[#All],5,0)</f>
        <v>Online</v>
      </c>
      <c r="S1544" s="12" t="str">
        <f>VLOOKUP(E1544,Table6[#All],3,0)</f>
        <v>South</v>
      </c>
      <c r="T1544" s="12" t="str">
        <f>VLOOKUP(E1544,Table6[#All],4,0)</f>
        <v>Williamsfurt</v>
      </c>
    </row>
    <row r="1545" spans="1:20" x14ac:dyDescent="0.3">
      <c r="A1545" s="11" t="s">
        <v>3503</v>
      </c>
      <c r="B1545" s="12">
        <v>45326</v>
      </c>
      <c r="C1545" s="12" t="s">
        <v>1123</v>
      </c>
      <c r="D1545" s="12" t="s">
        <v>1555</v>
      </c>
      <c r="E1545" s="12" t="s">
        <v>1920</v>
      </c>
      <c r="F1545" s="12" t="s">
        <v>1957</v>
      </c>
      <c r="G1545" s="17">
        <v>3</v>
      </c>
      <c r="H1545" s="20">
        <v>305</v>
      </c>
      <c r="I1545" s="23">
        <v>0.01</v>
      </c>
      <c r="J1545" s="25">
        <v>905.85</v>
      </c>
      <c r="K1545" s="25" t="str">
        <f>VLOOKUP(C1545,Table5[#All],8,0)</f>
        <v>Gold</v>
      </c>
      <c r="L1545" s="13" t="str">
        <f>VLOOKUP(C1545,Table5[#All],4,0)</f>
        <v>Male</v>
      </c>
      <c r="M1545" s="12" t="str">
        <f>VLOOKUP(D1545,Table2[#All],2,0)</f>
        <v>Men's Graphic T-Shirt</v>
      </c>
      <c r="N1545" s="12" t="str">
        <f>VLOOKUP(D1545,Table2[#All],3)</f>
        <v>Clothing</v>
      </c>
      <c r="O1545" s="12" t="str">
        <f>VLOOKUP(D1545,Table2[#All],4,0)</f>
        <v>Tops</v>
      </c>
      <c r="P1545" s="12" t="str">
        <f>VLOOKUP(D1545,Table2[#All],5,0)</f>
        <v>Terry-Moore</v>
      </c>
      <c r="Q1545" s="12" t="str">
        <f>VLOOKUP(E1545,Table6[#All],2,0)</f>
        <v>Aguirre-Keller</v>
      </c>
      <c r="R1545" s="12" t="str">
        <f>VLOOKUP(E1545,Table6[#All],5,0)</f>
        <v>Online</v>
      </c>
      <c r="S1545" s="12" t="str">
        <f>VLOOKUP(E1545,Table6[#All],3,0)</f>
        <v>South</v>
      </c>
      <c r="T1545" s="12" t="str">
        <f>VLOOKUP(E1545,Table6[#All],4,0)</f>
        <v>Lake Michael</v>
      </c>
    </row>
    <row r="1546" spans="1:20" x14ac:dyDescent="0.3">
      <c r="A1546" s="11" t="s">
        <v>3504</v>
      </c>
      <c r="B1546" s="12">
        <v>45361</v>
      </c>
      <c r="C1546" s="12" t="s">
        <v>1453</v>
      </c>
      <c r="D1546" s="12" t="s">
        <v>1873</v>
      </c>
      <c r="E1546" s="12" t="s">
        <v>1922</v>
      </c>
      <c r="F1546" s="12" t="s">
        <v>1952</v>
      </c>
      <c r="G1546" s="17">
        <v>3</v>
      </c>
      <c r="H1546" s="20">
        <v>831.15</v>
      </c>
      <c r="I1546" s="23">
        <v>0.19</v>
      </c>
      <c r="J1546" s="25">
        <v>2019.6945000000001</v>
      </c>
      <c r="K1546" s="25" t="str">
        <f>VLOOKUP(C1546,Table5[#All],8,0)</f>
        <v>Bronze</v>
      </c>
      <c r="L1546" s="13" t="str">
        <f>VLOOKUP(C1546,Table5[#All],4,0)</f>
        <v>Male</v>
      </c>
      <c r="M1546" s="12" t="str">
        <f>VLOOKUP(D1546,Table2[#All],2,0)</f>
        <v>Stainless Steel Cookware Set</v>
      </c>
      <c r="N1546" s="12" t="str">
        <f>VLOOKUP(D1546,Table2[#All],3)</f>
        <v>Home</v>
      </c>
      <c r="O1546" s="12" t="str">
        <f>VLOOKUP(D1546,Table2[#All],4,0)</f>
        <v>Kitchen</v>
      </c>
      <c r="P1546" s="12" t="str">
        <f>VLOOKUP(D1546,Table2[#All],5,0)</f>
        <v>Campbell Ltd</v>
      </c>
      <c r="Q1546" s="12" t="str">
        <f>VLOOKUP(E1546,Table6[#All],2,0)</f>
        <v>Thomas, Bridges and Harris</v>
      </c>
      <c r="R1546" s="12" t="str">
        <f>VLOOKUP(E1546,Table6[#All],5,0)</f>
        <v>Online</v>
      </c>
      <c r="S1546" s="12" t="str">
        <f>VLOOKUP(E1546,Table6[#All],3,0)</f>
        <v>North</v>
      </c>
      <c r="T1546" s="12" t="str">
        <f>VLOOKUP(E1546,Table6[#All],4,0)</f>
        <v>Sabrinatown</v>
      </c>
    </row>
    <row r="1547" spans="1:20" x14ac:dyDescent="0.3">
      <c r="A1547" s="11" t="s">
        <v>3505</v>
      </c>
      <c r="B1547" s="12">
        <v>45926</v>
      </c>
      <c r="C1547" s="12" t="s">
        <v>682</v>
      </c>
      <c r="D1547" s="12" t="s">
        <v>1864</v>
      </c>
      <c r="E1547" s="12" t="s">
        <v>1894</v>
      </c>
      <c r="F1547" s="12" t="s">
        <v>1957</v>
      </c>
      <c r="G1547" s="17">
        <v>2</v>
      </c>
      <c r="H1547" s="20">
        <v>644.97</v>
      </c>
      <c r="I1547" s="23">
        <v>0.24</v>
      </c>
      <c r="J1547" s="25">
        <v>980.35440000000006</v>
      </c>
      <c r="K1547" s="25" t="str">
        <f>VLOOKUP(C1547,Table5[#All],8,0)</f>
        <v>Bronze</v>
      </c>
      <c r="L1547" s="13" t="str">
        <f>VLOOKUP(C1547,Table5[#All],4,0)</f>
        <v>Female</v>
      </c>
      <c r="M1547" s="12" t="str">
        <f>VLOOKUP(D1547,Table2[#All],2,0)</f>
        <v>Women's Formal Blazer</v>
      </c>
      <c r="N1547" s="12" t="str">
        <f>VLOOKUP(D1547,Table2[#All],3)</f>
        <v>Clothing</v>
      </c>
      <c r="O1547" s="12" t="str">
        <f>VLOOKUP(D1547,Table2[#All],4,0)</f>
        <v>Outerwear</v>
      </c>
      <c r="P1547" s="12" t="str">
        <f>VLOOKUP(D1547,Table2[#All],5,0)</f>
        <v>Phillips and Sons</v>
      </c>
      <c r="Q1547" s="12" t="str">
        <f>VLOOKUP(E1547,Table6[#All],2,0)</f>
        <v>Johnson-Wright</v>
      </c>
      <c r="R1547" s="12" t="str">
        <f>VLOOKUP(E1547,Table6[#All],5,0)</f>
        <v>Outlet</v>
      </c>
      <c r="S1547" s="12" t="str">
        <f>VLOOKUP(E1547,Table6[#All],3,0)</f>
        <v>North</v>
      </c>
      <c r="T1547" s="12" t="str">
        <f>VLOOKUP(E1547,Table6[#All],4,0)</f>
        <v>Hoodberg</v>
      </c>
    </row>
    <row r="1548" spans="1:20" x14ac:dyDescent="0.3">
      <c r="A1548" s="11" t="s">
        <v>3506</v>
      </c>
      <c r="B1548" s="12">
        <v>45839</v>
      </c>
      <c r="C1548" s="12" t="s">
        <v>345</v>
      </c>
      <c r="D1548" s="12" t="s">
        <v>1840</v>
      </c>
      <c r="E1548" s="12" t="s">
        <v>1885</v>
      </c>
      <c r="F1548" s="12" t="s">
        <v>1952</v>
      </c>
      <c r="G1548" s="17">
        <v>1</v>
      </c>
      <c r="H1548" s="20">
        <v>149.56</v>
      </c>
      <c r="I1548" s="23">
        <v>0.09</v>
      </c>
      <c r="J1548" s="25">
        <v>136.09960000000001</v>
      </c>
      <c r="K1548" s="25" t="str">
        <f>VLOOKUP(C1548,Table5[#All],8,0)</f>
        <v>Platinum</v>
      </c>
      <c r="L1548" s="13" t="str">
        <f>VLOOKUP(C1548,Table5[#All],4,0)</f>
        <v>Female</v>
      </c>
      <c r="M1548" s="12" t="str">
        <f>VLOOKUP(D1548,Table2[#All],2,0)</f>
        <v>Sports Wrist Sweatbands</v>
      </c>
      <c r="N1548" s="12" t="str">
        <f>VLOOKUP(D1548,Table2[#All],3)</f>
        <v>Sports</v>
      </c>
      <c r="O1548" s="12" t="str">
        <f>VLOOKUP(D1548,Table2[#All],4,0)</f>
        <v>Accessories</v>
      </c>
      <c r="P1548" s="12" t="str">
        <f>VLOOKUP(D1548,Table2[#All],5,0)</f>
        <v>Olsen-Daniels</v>
      </c>
      <c r="Q1548" s="12" t="str">
        <f>VLOOKUP(E1548,Table6[#All],2,0)</f>
        <v>Martinez, Adkins and Johnson</v>
      </c>
      <c r="R1548" s="12" t="str">
        <f>VLOOKUP(E1548,Table6[#All],5,0)</f>
        <v>Flagship</v>
      </c>
      <c r="S1548" s="12" t="str">
        <f>VLOOKUP(E1548,Table6[#All],3,0)</f>
        <v>North</v>
      </c>
      <c r="T1548" s="12" t="str">
        <f>VLOOKUP(E1548,Table6[#All],4,0)</f>
        <v>Danielmouth</v>
      </c>
    </row>
    <row r="1549" spans="1:20" x14ac:dyDescent="0.3">
      <c r="A1549" s="11" t="s">
        <v>3507</v>
      </c>
      <c r="B1549" s="12">
        <v>45434</v>
      </c>
      <c r="C1549" s="12" t="s">
        <v>712</v>
      </c>
      <c r="D1549" s="12" t="s">
        <v>1702</v>
      </c>
      <c r="E1549" s="12" t="s">
        <v>1941</v>
      </c>
      <c r="F1549" s="12" t="s">
        <v>1954</v>
      </c>
      <c r="G1549" s="17">
        <v>1</v>
      </c>
      <c r="H1549" s="20">
        <v>661.77</v>
      </c>
      <c r="I1549" s="23">
        <v>0.03</v>
      </c>
      <c r="J1549" s="25">
        <v>641.91689999999994</v>
      </c>
      <c r="K1549" s="25" t="str">
        <f>VLOOKUP(C1549,Table5[#All],8,0)</f>
        <v>Silver</v>
      </c>
      <c r="L1549" s="13" t="str">
        <f>VLOOKUP(C1549,Table5[#All],4,0)</f>
        <v>Male</v>
      </c>
      <c r="M1549" s="12" t="str">
        <f>VLOOKUP(D1549,Table2[#All],2,0)</f>
        <v>USB External Hard Drive</v>
      </c>
      <c r="N1549" s="12" t="str">
        <f>VLOOKUP(D1549,Table2[#All],3)</f>
        <v>Electronics</v>
      </c>
      <c r="O1549" s="12" t="str">
        <f>VLOOKUP(D1549,Table2[#All],4,0)</f>
        <v>Computer</v>
      </c>
      <c r="P1549" s="12" t="str">
        <f>VLOOKUP(D1549,Table2[#All],5,0)</f>
        <v>Robinson Inc</v>
      </c>
      <c r="Q1549" s="12" t="str">
        <f>VLOOKUP(E1549,Table6[#All],2,0)</f>
        <v>Mann-Austin</v>
      </c>
      <c r="R1549" s="12" t="str">
        <f>VLOOKUP(E1549,Table6[#All],5,0)</f>
        <v>Online</v>
      </c>
      <c r="S1549" s="12" t="str">
        <f>VLOOKUP(E1549,Table6[#All],3,0)</f>
        <v>East</v>
      </c>
      <c r="T1549" s="12" t="str">
        <f>VLOOKUP(E1549,Table6[#All],4,0)</f>
        <v>Vasquezborough</v>
      </c>
    </row>
    <row r="1550" spans="1:20" x14ac:dyDescent="0.3">
      <c r="A1550" s="11" t="s">
        <v>3508</v>
      </c>
      <c r="B1550" s="12">
        <v>45819</v>
      </c>
      <c r="C1550" s="12" t="s">
        <v>385</v>
      </c>
      <c r="D1550" s="12" t="s">
        <v>1858</v>
      </c>
      <c r="E1550" s="12" t="s">
        <v>1907</v>
      </c>
      <c r="F1550" s="12" t="s">
        <v>1952</v>
      </c>
      <c r="G1550" s="17">
        <v>3</v>
      </c>
      <c r="H1550" s="20">
        <v>99.67</v>
      </c>
      <c r="I1550" s="23">
        <v>0.17</v>
      </c>
      <c r="J1550" s="25">
        <v>248.17830000000001</v>
      </c>
      <c r="K1550" s="25" t="str">
        <f>VLOOKUP(C1550,Table5[#All],8,0)</f>
        <v>Bronze</v>
      </c>
      <c r="L1550" s="13" t="str">
        <f>VLOOKUP(C1550,Table5[#All],4,0)</f>
        <v>Male</v>
      </c>
      <c r="M1550" s="12" t="str">
        <f>VLOOKUP(D1550,Table2[#All],2,0)</f>
        <v>Vitamin E Body Lotion</v>
      </c>
      <c r="N1550" s="12" t="str">
        <f>VLOOKUP(D1550,Table2[#All],3)</f>
        <v>Beauty</v>
      </c>
      <c r="O1550" s="12" t="str">
        <f>VLOOKUP(D1550,Table2[#All],4,0)</f>
        <v>Skincare</v>
      </c>
      <c r="P1550" s="12" t="str">
        <f>VLOOKUP(D1550,Table2[#All],5,0)</f>
        <v>Hoffman-Williams</v>
      </c>
      <c r="Q1550" s="12" t="str">
        <f>VLOOKUP(E1550,Table6[#All],2,0)</f>
        <v>Martinez-Mullins</v>
      </c>
      <c r="R1550" s="12" t="str">
        <f>VLOOKUP(E1550,Table6[#All],5,0)</f>
        <v>Online</v>
      </c>
      <c r="S1550" s="12" t="str">
        <f>VLOOKUP(E1550,Table6[#All],3,0)</f>
        <v>South</v>
      </c>
      <c r="T1550" s="12" t="str">
        <f>VLOOKUP(E1550,Table6[#All],4,0)</f>
        <v>Williamsfurt</v>
      </c>
    </row>
    <row r="1551" spans="1:20" x14ac:dyDescent="0.3">
      <c r="A1551" s="11" t="s">
        <v>3509</v>
      </c>
      <c r="B1551" s="12">
        <v>45553</v>
      </c>
      <c r="C1551" s="12" t="s">
        <v>725</v>
      </c>
      <c r="D1551" s="12" t="s">
        <v>1761</v>
      </c>
      <c r="E1551" s="12" t="s">
        <v>1885</v>
      </c>
      <c r="F1551" s="12" t="s">
        <v>1957</v>
      </c>
      <c r="G1551" s="17">
        <v>3</v>
      </c>
      <c r="H1551" s="20">
        <v>103.66</v>
      </c>
      <c r="I1551" s="23">
        <v>0.26</v>
      </c>
      <c r="J1551" s="25">
        <v>230.12520000000001</v>
      </c>
      <c r="K1551" s="25" t="str">
        <f>VLOOKUP(C1551,Table5[#All],8,0)</f>
        <v>Platinum</v>
      </c>
      <c r="L1551" s="13" t="str">
        <f>VLOOKUP(C1551,Table5[#All],4,0)</f>
        <v>Male</v>
      </c>
      <c r="M1551" s="12" t="str">
        <f>VLOOKUP(D1551,Table2[#All],2,0)</f>
        <v>Laptop Cooling Pad</v>
      </c>
      <c r="N1551" s="12" t="str">
        <f>VLOOKUP(D1551,Table2[#All],3)</f>
        <v>Electronics</v>
      </c>
      <c r="O1551" s="12" t="str">
        <f>VLOOKUP(D1551,Table2[#All],4,0)</f>
        <v>Computer</v>
      </c>
      <c r="P1551" s="12" t="str">
        <f>VLOOKUP(D1551,Table2[#All],5,0)</f>
        <v>Murray, Gould and Ware</v>
      </c>
      <c r="Q1551" s="12" t="str">
        <f>VLOOKUP(E1551,Table6[#All],2,0)</f>
        <v>Martinez, Adkins and Johnson</v>
      </c>
      <c r="R1551" s="12" t="str">
        <f>VLOOKUP(E1551,Table6[#All],5,0)</f>
        <v>Flagship</v>
      </c>
      <c r="S1551" s="12" t="str">
        <f>VLOOKUP(E1551,Table6[#All],3,0)</f>
        <v>North</v>
      </c>
      <c r="T1551" s="12" t="str">
        <f>VLOOKUP(E1551,Table6[#All],4,0)</f>
        <v>Danielmouth</v>
      </c>
    </row>
    <row r="1552" spans="1:20" x14ac:dyDescent="0.3">
      <c r="A1552" s="11" t="s">
        <v>3510</v>
      </c>
      <c r="B1552" s="12">
        <v>45258</v>
      </c>
      <c r="C1552" s="12" t="s">
        <v>1363</v>
      </c>
      <c r="D1552" s="12" t="s">
        <v>1693</v>
      </c>
      <c r="E1552" s="12" t="s">
        <v>1889</v>
      </c>
      <c r="F1552" s="12" t="s">
        <v>1952</v>
      </c>
      <c r="G1552" s="17">
        <v>4</v>
      </c>
      <c r="H1552" s="20">
        <v>54.4</v>
      </c>
      <c r="I1552" s="23">
        <v>0.22</v>
      </c>
      <c r="J1552" s="25">
        <v>169.72800000000001</v>
      </c>
      <c r="K1552" s="25" t="str">
        <f>VLOOKUP(C1552,Table5[#All],8,0)</f>
        <v>Gold</v>
      </c>
      <c r="L1552" s="13" t="str">
        <f>VLOOKUP(C1552,Table5[#All],4,0)</f>
        <v>Male</v>
      </c>
      <c r="M1552" s="12" t="str">
        <f>VLOOKUP(D1552,Table2[#All],2,0)</f>
        <v>Noise-Canceling Headphones</v>
      </c>
      <c r="N1552" s="12" t="str">
        <f>VLOOKUP(D1552,Table2[#All],3)</f>
        <v>Electronics</v>
      </c>
      <c r="O1552" s="12" t="str">
        <f>VLOOKUP(D1552,Table2[#All],4,0)</f>
        <v>Audio</v>
      </c>
      <c r="P1552" s="12" t="str">
        <f>VLOOKUP(D1552,Table2[#All],5,0)</f>
        <v>Taylor-Hart</v>
      </c>
      <c r="Q1552" s="12" t="str">
        <f>VLOOKUP(E1552,Table6[#All],2,0)</f>
        <v>Black-Horn</v>
      </c>
      <c r="R1552" s="12" t="str">
        <f>VLOOKUP(E1552,Table6[#All],5,0)</f>
        <v>Outlet</v>
      </c>
      <c r="S1552" s="12" t="str">
        <f>VLOOKUP(E1552,Table6[#All],3,0)</f>
        <v>South</v>
      </c>
      <c r="T1552" s="12" t="str">
        <f>VLOOKUP(E1552,Table6[#All],4,0)</f>
        <v>North Nancyview</v>
      </c>
    </row>
    <row r="1553" spans="1:20" x14ac:dyDescent="0.3">
      <c r="A1553" s="11" t="s">
        <v>3511</v>
      </c>
      <c r="B1553" s="12">
        <v>45435</v>
      </c>
      <c r="C1553" s="12" t="s">
        <v>1516</v>
      </c>
      <c r="D1553" s="12" t="s">
        <v>1828</v>
      </c>
      <c r="E1553" s="12" t="s">
        <v>1927</v>
      </c>
      <c r="F1553" s="12" t="s">
        <v>1952</v>
      </c>
      <c r="G1553" s="17">
        <v>1</v>
      </c>
      <c r="H1553" s="20">
        <v>46.66</v>
      </c>
      <c r="I1553" s="23">
        <v>0.2</v>
      </c>
      <c r="J1553" s="25">
        <v>37.328000000000003</v>
      </c>
      <c r="K1553" s="25" t="str">
        <f>VLOOKUP(C1553,Table5[#All],8,0)</f>
        <v>Platinum</v>
      </c>
      <c r="L1553" s="13" t="str">
        <f>VLOOKUP(C1553,Table5[#All],4,0)</f>
        <v>Male</v>
      </c>
      <c r="M1553" s="12" t="str">
        <f>VLOOKUP(D1553,Table2[#All],2,0)</f>
        <v>Wooden Bookshelf</v>
      </c>
      <c r="N1553" s="12" t="str">
        <f>VLOOKUP(D1553,Table2[#All],3)</f>
        <v>Home</v>
      </c>
      <c r="O1553" s="12" t="str">
        <f>VLOOKUP(D1553,Table2[#All],4,0)</f>
        <v>Furniture</v>
      </c>
      <c r="P1553" s="12" t="str">
        <f>VLOOKUP(D1553,Table2[#All],5,0)</f>
        <v>Collins-Stephenson</v>
      </c>
      <c r="Q1553" s="12" t="str">
        <f>VLOOKUP(E1553,Table6[#All],2,0)</f>
        <v>Mcdonald Inc</v>
      </c>
      <c r="R1553" s="12" t="str">
        <f>VLOOKUP(E1553,Table6[#All],5,0)</f>
        <v>Outlet</v>
      </c>
      <c r="S1553" s="12" t="str">
        <f>VLOOKUP(E1553,Table6[#All],3,0)</f>
        <v>South</v>
      </c>
      <c r="T1553" s="12" t="str">
        <f>VLOOKUP(E1553,Table6[#All],4,0)</f>
        <v>Christopherland</v>
      </c>
    </row>
    <row r="1554" spans="1:20" x14ac:dyDescent="0.3">
      <c r="A1554" s="11" t="s">
        <v>3512</v>
      </c>
      <c r="B1554" s="12">
        <v>45447</v>
      </c>
      <c r="C1554" s="12" t="s">
        <v>42</v>
      </c>
      <c r="D1554" s="12" t="s">
        <v>1795</v>
      </c>
      <c r="E1554" s="12" t="s">
        <v>1920</v>
      </c>
      <c r="F1554" s="12" t="s">
        <v>1952</v>
      </c>
      <c r="G1554" s="17">
        <v>4</v>
      </c>
      <c r="H1554" s="20">
        <v>871.2</v>
      </c>
      <c r="I1554" s="23">
        <v>0.28999999999999998</v>
      </c>
      <c r="J1554" s="25">
        <v>2474.2080000000001</v>
      </c>
      <c r="K1554" s="25" t="str">
        <f>VLOOKUP(C1554,Table5[#All],8,0)</f>
        <v>Bronze</v>
      </c>
      <c r="L1554" s="13" t="str">
        <f>VLOOKUP(C1554,Table5[#All],4,0)</f>
        <v>Female</v>
      </c>
      <c r="M1554" s="12" t="str">
        <f>VLOOKUP(D1554,Table2[#All],2,0)</f>
        <v>Shin Guards – Adult</v>
      </c>
      <c r="N1554" s="12" t="str">
        <f>VLOOKUP(D1554,Table2[#All],3)</f>
        <v>Sports</v>
      </c>
      <c r="O1554" s="12" t="str">
        <f>VLOOKUP(D1554,Table2[#All],4,0)</f>
        <v>Team Sports</v>
      </c>
      <c r="P1554" s="12" t="str">
        <f>VLOOKUP(D1554,Table2[#All],5,0)</f>
        <v>French Ltd</v>
      </c>
      <c r="Q1554" s="12" t="str">
        <f>VLOOKUP(E1554,Table6[#All],2,0)</f>
        <v>Aguirre-Keller</v>
      </c>
      <c r="R1554" s="12" t="str">
        <f>VLOOKUP(E1554,Table6[#All],5,0)</f>
        <v>Online</v>
      </c>
      <c r="S1554" s="12" t="str">
        <f>VLOOKUP(E1554,Table6[#All],3,0)</f>
        <v>South</v>
      </c>
      <c r="T1554" s="12" t="str">
        <f>VLOOKUP(E1554,Table6[#All],4,0)</f>
        <v>Lake Michael</v>
      </c>
    </row>
    <row r="1555" spans="1:20" x14ac:dyDescent="0.3">
      <c r="A1555" s="11" t="s">
        <v>3513</v>
      </c>
      <c r="B1555" s="12">
        <v>45724</v>
      </c>
      <c r="C1555" s="12" t="s">
        <v>1195</v>
      </c>
      <c r="D1555" s="12" t="s">
        <v>1621</v>
      </c>
      <c r="E1555" s="12" t="s">
        <v>1927</v>
      </c>
      <c r="F1555" s="12" t="s">
        <v>1954</v>
      </c>
      <c r="G1555" s="17">
        <v>4</v>
      </c>
      <c r="H1555" s="20">
        <v>317.11</v>
      </c>
      <c r="I1555" s="23">
        <v>0.16</v>
      </c>
      <c r="J1555" s="25">
        <v>1065.4896000000001</v>
      </c>
      <c r="K1555" s="25" t="str">
        <f>VLOOKUP(C1555,Table5[#All],8,0)</f>
        <v>Gold</v>
      </c>
      <c r="L1555" s="13" t="str">
        <f>VLOOKUP(C1555,Table5[#All],4,0)</f>
        <v>Female</v>
      </c>
      <c r="M1555" s="12" t="str">
        <f>VLOOKUP(D1555,Table2[#All],2,0)</f>
        <v>Women's Denim Jeans</v>
      </c>
      <c r="N1555" s="12" t="str">
        <f>VLOOKUP(D1555,Table2[#All],3)</f>
        <v>Clothing</v>
      </c>
      <c r="O1555" s="12" t="str">
        <f>VLOOKUP(D1555,Table2[#All],4,0)</f>
        <v>Bottoms</v>
      </c>
      <c r="P1555" s="12" t="str">
        <f>VLOOKUP(D1555,Table2[#All],5,0)</f>
        <v>Guerra-Hendrix</v>
      </c>
      <c r="Q1555" s="12" t="str">
        <f>VLOOKUP(E1555,Table6[#All],2,0)</f>
        <v>Mcdonald Inc</v>
      </c>
      <c r="R1555" s="12" t="str">
        <f>VLOOKUP(E1555,Table6[#All],5,0)</f>
        <v>Outlet</v>
      </c>
      <c r="S1555" s="12" t="str">
        <f>VLOOKUP(E1555,Table6[#All],3,0)</f>
        <v>South</v>
      </c>
      <c r="T1555" s="12" t="str">
        <f>VLOOKUP(E1555,Table6[#All],4,0)</f>
        <v>Christopherland</v>
      </c>
    </row>
    <row r="1556" spans="1:20" x14ac:dyDescent="0.3">
      <c r="A1556" s="11" t="s">
        <v>3514</v>
      </c>
      <c r="B1556" s="12">
        <v>45338</v>
      </c>
      <c r="C1556" s="12" t="s">
        <v>834</v>
      </c>
      <c r="D1556" s="12" t="s">
        <v>1645</v>
      </c>
      <c r="E1556" s="12" t="s">
        <v>1925</v>
      </c>
      <c r="F1556" s="12" t="s">
        <v>1954</v>
      </c>
      <c r="G1556" s="17">
        <v>2</v>
      </c>
      <c r="H1556" s="20">
        <v>388.34</v>
      </c>
      <c r="I1556" s="23">
        <v>0.09</v>
      </c>
      <c r="J1556" s="25">
        <v>706.77879999999993</v>
      </c>
      <c r="K1556" s="25" t="str">
        <f>VLOOKUP(C1556,Table5[#All],8,0)</f>
        <v>Platinum</v>
      </c>
      <c r="L1556" s="13" t="str">
        <f>VLOOKUP(C1556,Table5[#All],4,0)</f>
        <v>Female</v>
      </c>
      <c r="M1556" s="12" t="str">
        <f>VLOOKUP(D1556,Table2[#All],2,0)</f>
        <v>Women's Scarf Set</v>
      </c>
      <c r="N1556" s="12" t="str">
        <f>VLOOKUP(D1556,Table2[#All],3)</f>
        <v>Clothing</v>
      </c>
      <c r="O1556" s="12" t="str">
        <f>VLOOKUP(D1556,Table2[#All],4,0)</f>
        <v>Accessories</v>
      </c>
      <c r="P1556" s="12" t="str">
        <f>VLOOKUP(D1556,Table2[#All],5,0)</f>
        <v>Brown and Sons</v>
      </c>
      <c r="Q1556" s="12" t="str">
        <f>VLOOKUP(E1556,Table6[#All],2,0)</f>
        <v>Gardner, Humphrey and Contreras</v>
      </c>
      <c r="R1556" s="12" t="str">
        <f>VLOOKUP(E1556,Table6[#All],5,0)</f>
        <v>Flagship</v>
      </c>
      <c r="S1556" s="12" t="str">
        <f>VLOOKUP(E1556,Table6[#All],3,0)</f>
        <v>East</v>
      </c>
      <c r="T1556" s="12" t="str">
        <f>VLOOKUP(E1556,Table6[#All],4,0)</f>
        <v>Johnsonville</v>
      </c>
    </row>
    <row r="1557" spans="1:20" x14ac:dyDescent="0.3">
      <c r="A1557" s="11" t="s">
        <v>3515</v>
      </c>
      <c r="B1557" s="12">
        <v>45252</v>
      </c>
      <c r="C1557" s="12" t="s">
        <v>1015</v>
      </c>
      <c r="D1557" s="12" t="s">
        <v>1660</v>
      </c>
      <c r="E1557" s="12" t="s">
        <v>1904</v>
      </c>
      <c r="F1557" s="12" t="s">
        <v>1952</v>
      </c>
      <c r="G1557" s="17">
        <v>4</v>
      </c>
      <c r="H1557" s="20">
        <v>998.2</v>
      </c>
      <c r="I1557" s="23">
        <v>0.15</v>
      </c>
      <c r="J1557" s="25">
        <v>3393.88</v>
      </c>
      <c r="K1557" s="25" t="str">
        <f>VLOOKUP(C1557,Table5[#All],8,0)</f>
        <v>Platinum</v>
      </c>
      <c r="L1557" s="13" t="str">
        <f>VLOOKUP(C1557,Table5[#All],4,0)</f>
        <v>Male</v>
      </c>
      <c r="M1557" s="12" t="str">
        <f>VLOOKUP(D1557,Table2[#All],2,0)</f>
        <v>Stainless Steel Cutlery Set</v>
      </c>
      <c r="N1557" s="12" t="str">
        <f>VLOOKUP(D1557,Table2[#All],3)</f>
        <v>Home</v>
      </c>
      <c r="O1557" s="12" t="str">
        <f>VLOOKUP(D1557,Table2[#All],4,0)</f>
        <v>Kitchen</v>
      </c>
      <c r="P1557" s="12" t="str">
        <f>VLOOKUP(D1557,Table2[#All],5,0)</f>
        <v>Stevens, Fernandez and Martin</v>
      </c>
      <c r="Q1557" s="12" t="str">
        <f>VLOOKUP(E1557,Table6[#All],2,0)</f>
        <v>Benson-Elliott</v>
      </c>
      <c r="R1557" s="12" t="str">
        <f>VLOOKUP(E1557,Table6[#All],5,0)</f>
        <v>Online</v>
      </c>
      <c r="S1557" s="12" t="str">
        <f>VLOOKUP(E1557,Table6[#All],3,0)</f>
        <v>East</v>
      </c>
      <c r="T1557" s="12" t="str">
        <f>VLOOKUP(E1557,Table6[#All],4,0)</f>
        <v>Port Josephberg</v>
      </c>
    </row>
    <row r="1558" spans="1:20" x14ac:dyDescent="0.3">
      <c r="A1558" s="11" t="s">
        <v>3516</v>
      </c>
      <c r="B1558" s="12">
        <v>45606</v>
      </c>
      <c r="C1558" s="12" t="s">
        <v>1524</v>
      </c>
      <c r="D1558" s="12" t="s">
        <v>1679</v>
      </c>
      <c r="E1558" s="12" t="s">
        <v>1880</v>
      </c>
      <c r="F1558" s="12" t="s">
        <v>1957</v>
      </c>
      <c r="G1558" s="17">
        <v>1</v>
      </c>
      <c r="H1558" s="20">
        <v>887.38</v>
      </c>
      <c r="I1558" s="23">
        <v>0.01</v>
      </c>
      <c r="J1558" s="25">
        <v>878.50620000000004</v>
      </c>
      <c r="K1558" s="25" t="str">
        <f>VLOOKUP(C1558,Table5[#All],8,0)</f>
        <v>Silver</v>
      </c>
      <c r="L1558" s="13" t="str">
        <f>VLOOKUP(C1558,Table5[#All],4,0)</f>
        <v>Male</v>
      </c>
      <c r="M1558" s="12" t="str">
        <f>VLOOKUP(D1558,Table2[#All],2,0)</f>
        <v>Women's Summer Dress</v>
      </c>
      <c r="N1558" s="12" t="str">
        <f>VLOOKUP(D1558,Table2[#All],3)</f>
        <v>Clothing</v>
      </c>
      <c r="O1558" s="12" t="str">
        <f>VLOOKUP(D1558,Table2[#All],4,0)</f>
        <v>Tops</v>
      </c>
      <c r="P1558" s="12" t="str">
        <f>VLOOKUP(D1558,Table2[#All],5,0)</f>
        <v>Smith-Mills</v>
      </c>
      <c r="Q1558" s="12" t="str">
        <f>VLOOKUP(E1558,Table6[#All],2,0)</f>
        <v>Rivera-Warner</v>
      </c>
      <c r="R1558" s="12" t="str">
        <f>VLOOKUP(E1558,Table6[#All],5,0)</f>
        <v>Flagship</v>
      </c>
      <c r="S1558" s="12" t="str">
        <f>VLOOKUP(E1558,Table6[#All],3,0)</f>
        <v>East</v>
      </c>
      <c r="T1558" s="12" t="str">
        <f>VLOOKUP(E1558,Table6[#All],4,0)</f>
        <v>Washingtonfurt</v>
      </c>
    </row>
    <row r="1559" spans="1:20" x14ac:dyDescent="0.3">
      <c r="A1559" s="11" t="s">
        <v>3517</v>
      </c>
      <c r="B1559" s="12">
        <v>45524</v>
      </c>
      <c r="C1559" s="12" t="s">
        <v>994</v>
      </c>
      <c r="D1559" s="12" t="s">
        <v>1682</v>
      </c>
      <c r="E1559" s="12" t="s">
        <v>1922</v>
      </c>
      <c r="F1559" s="12" t="s">
        <v>1952</v>
      </c>
      <c r="G1559" s="17">
        <v>4</v>
      </c>
      <c r="H1559" s="20">
        <v>332.97</v>
      </c>
      <c r="I1559" s="23">
        <v>0.28000000000000003</v>
      </c>
      <c r="J1559" s="25">
        <v>958.95360000000005</v>
      </c>
      <c r="K1559" s="25" t="str">
        <f>VLOOKUP(C1559,Table5[#All],8,0)</f>
        <v>Silver</v>
      </c>
      <c r="L1559" s="13" t="str">
        <f>VLOOKUP(C1559,Table5[#All],4,0)</f>
        <v>Female</v>
      </c>
      <c r="M1559" s="12" t="str">
        <f>VLOOKUP(D1559,Table2[#All],2,0)</f>
        <v>Men's Casual Sneakers</v>
      </c>
      <c r="N1559" s="12" t="str">
        <f>VLOOKUP(D1559,Table2[#All],3)</f>
        <v>Clothing</v>
      </c>
      <c r="O1559" s="12" t="str">
        <f>VLOOKUP(D1559,Table2[#All],4,0)</f>
        <v>Footwear</v>
      </c>
      <c r="P1559" s="12" t="str">
        <f>VLOOKUP(D1559,Table2[#All],5,0)</f>
        <v>Hogan-Lee</v>
      </c>
      <c r="Q1559" s="12" t="str">
        <f>VLOOKUP(E1559,Table6[#All],2,0)</f>
        <v>Thomas, Bridges and Harris</v>
      </c>
      <c r="R1559" s="12" t="str">
        <f>VLOOKUP(E1559,Table6[#All],5,0)</f>
        <v>Online</v>
      </c>
      <c r="S1559" s="12" t="str">
        <f>VLOOKUP(E1559,Table6[#All],3,0)</f>
        <v>North</v>
      </c>
      <c r="T1559" s="12" t="str">
        <f>VLOOKUP(E1559,Table6[#All],4,0)</f>
        <v>Sabrinatown</v>
      </c>
    </row>
    <row r="1560" spans="1:20" x14ac:dyDescent="0.3">
      <c r="A1560" s="11" t="s">
        <v>3518</v>
      </c>
      <c r="B1560" s="12">
        <v>45934</v>
      </c>
      <c r="C1560" s="12" t="s">
        <v>96</v>
      </c>
      <c r="D1560" s="12" t="s">
        <v>1711</v>
      </c>
      <c r="E1560" s="12" t="s">
        <v>1880</v>
      </c>
      <c r="F1560" s="12" t="s">
        <v>1957</v>
      </c>
      <c r="G1560" s="17">
        <v>2</v>
      </c>
      <c r="H1560" s="20">
        <v>157.91</v>
      </c>
      <c r="I1560" s="23">
        <v>0.09</v>
      </c>
      <c r="J1560" s="25">
        <v>287.39620000000002</v>
      </c>
      <c r="K1560" s="25" t="str">
        <f>VLOOKUP(C1560,Table5[#All],8,0)</f>
        <v>Gold</v>
      </c>
      <c r="L1560" s="13" t="str">
        <f>VLOOKUP(C1560,Table5[#All],4,0)</f>
        <v>Female</v>
      </c>
      <c r="M1560" s="12" t="str">
        <f>VLOOKUP(D1560,Table2[#All],2,0)</f>
        <v>Men's Winter Jacket</v>
      </c>
      <c r="N1560" s="12" t="str">
        <f>VLOOKUP(D1560,Table2[#All],3)</f>
        <v>Clothing</v>
      </c>
      <c r="O1560" s="12" t="str">
        <f>VLOOKUP(D1560,Table2[#All],4,0)</f>
        <v>Outerwear</v>
      </c>
      <c r="P1560" s="12" t="str">
        <f>VLOOKUP(D1560,Table2[#All],5,0)</f>
        <v>Kelly, Smith and Perez</v>
      </c>
      <c r="Q1560" s="12" t="str">
        <f>VLOOKUP(E1560,Table6[#All],2,0)</f>
        <v>Rivera-Warner</v>
      </c>
      <c r="R1560" s="12" t="str">
        <f>VLOOKUP(E1560,Table6[#All],5,0)</f>
        <v>Flagship</v>
      </c>
      <c r="S1560" s="12" t="str">
        <f>VLOOKUP(E1560,Table6[#All],3,0)</f>
        <v>East</v>
      </c>
      <c r="T1560" s="12" t="str">
        <f>VLOOKUP(E1560,Table6[#All],4,0)</f>
        <v>Washingtonfurt</v>
      </c>
    </row>
    <row r="1561" spans="1:20" x14ac:dyDescent="0.3">
      <c r="A1561" s="11" t="s">
        <v>3519</v>
      </c>
      <c r="B1561" s="12">
        <v>45539</v>
      </c>
      <c r="C1561" s="12" t="s">
        <v>1126</v>
      </c>
      <c r="D1561" s="12" t="s">
        <v>1600</v>
      </c>
      <c r="E1561" s="12" t="s">
        <v>1938</v>
      </c>
      <c r="F1561" s="12" t="s">
        <v>1952</v>
      </c>
      <c r="G1561" s="17">
        <v>1</v>
      </c>
      <c r="H1561" s="20">
        <v>548.15</v>
      </c>
      <c r="I1561" s="23">
        <v>0.11</v>
      </c>
      <c r="J1561" s="25">
        <v>487.8535</v>
      </c>
      <c r="K1561" s="25" t="str">
        <f>VLOOKUP(C1561,Table5[#All],8,0)</f>
        <v>Bronze</v>
      </c>
      <c r="L1561" s="13" t="str">
        <f>VLOOKUP(C1561,Table5[#All],4,0)</f>
        <v>Male</v>
      </c>
      <c r="M1561" s="12" t="str">
        <f>VLOOKUP(D1561,Table2[#All],2,0)</f>
        <v>Hair Strengthening Shampoo</v>
      </c>
      <c r="N1561" s="12" t="str">
        <f>VLOOKUP(D1561,Table2[#All],3)</f>
        <v>Beauty</v>
      </c>
      <c r="O1561" s="12" t="str">
        <f>VLOOKUP(D1561,Table2[#All],4,0)</f>
        <v>Haircare</v>
      </c>
      <c r="P1561" s="12" t="str">
        <f>VLOOKUP(D1561,Table2[#All],5,0)</f>
        <v>Rice LLC</v>
      </c>
      <c r="Q1561" s="12" t="str">
        <f>VLOOKUP(E1561,Table6[#All],2,0)</f>
        <v>Guerrero-Schmitt</v>
      </c>
      <c r="R1561" s="12" t="str">
        <f>VLOOKUP(E1561,Table6[#All],5,0)</f>
        <v>Flagship</v>
      </c>
      <c r="S1561" s="12" t="str">
        <f>VLOOKUP(E1561,Table6[#All],3,0)</f>
        <v>East</v>
      </c>
      <c r="T1561" s="12" t="str">
        <f>VLOOKUP(E1561,Table6[#All],4,0)</f>
        <v>East Stevechester</v>
      </c>
    </row>
    <row r="1562" spans="1:20" x14ac:dyDescent="0.3">
      <c r="A1562" s="11" t="s">
        <v>3520</v>
      </c>
      <c r="B1562" s="12">
        <v>45555</v>
      </c>
      <c r="C1562" s="12" t="s">
        <v>688</v>
      </c>
      <c r="D1562" s="12" t="s">
        <v>1718</v>
      </c>
      <c r="E1562" s="12" t="s">
        <v>1929</v>
      </c>
      <c r="F1562" s="12" t="s">
        <v>1952</v>
      </c>
      <c r="G1562" s="17">
        <v>1</v>
      </c>
      <c r="H1562" s="20">
        <v>135.13</v>
      </c>
      <c r="I1562" s="23">
        <v>0.04</v>
      </c>
      <c r="J1562" s="25">
        <v>129.72479999999999</v>
      </c>
      <c r="K1562" s="25" t="str">
        <f>VLOOKUP(C1562,Table5[#All],8,0)</f>
        <v>Platinum</v>
      </c>
      <c r="L1562" s="13" t="str">
        <f>VLOOKUP(C1562,Table5[#All],4,0)</f>
        <v>Female</v>
      </c>
      <c r="M1562" s="12" t="str">
        <f>VLOOKUP(D1562,Table2[#All],2,0)</f>
        <v>Car Dashboard Phone Holder</v>
      </c>
      <c r="N1562" s="12" t="str">
        <f>VLOOKUP(D1562,Table2[#All],3)</f>
        <v>Electronics</v>
      </c>
      <c r="O1562" s="12" t="str">
        <f>VLOOKUP(D1562,Table2[#All],4,0)</f>
        <v>Accessories</v>
      </c>
      <c r="P1562" s="12" t="str">
        <f>VLOOKUP(D1562,Table2[#All],5,0)</f>
        <v>Byrd, Stewart and Valdez</v>
      </c>
      <c r="Q1562" s="12" t="str">
        <f>VLOOKUP(E1562,Table6[#All],2,0)</f>
        <v>Shelton PLC</v>
      </c>
      <c r="R1562" s="12" t="str">
        <f>VLOOKUP(E1562,Table6[#All],5,0)</f>
        <v>Flagship</v>
      </c>
      <c r="S1562" s="12" t="str">
        <f>VLOOKUP(E1562,Table6[#All],3,0)</f>
        <v>North</v>
      </c>
      <c r="T1562" s="12" t="str">
        <f>VLOOKUP(E1562,Table6[#All],4,0)</f>
        <v>East Jenniferstad</v>
      </c>
    </row>
    <row r="1563" spans="1:20" x14ac:dyDescent="0.3">
      <c r="A1563" s="11" t="s">
        <v>3521</v>
      </c>
      <c r="B1563" s="12">
        <v>45281</v>
      </c>
      <c r="C1563" s="12" t="s">
        <v>718</v>
      </c>
      <c r="D1563" s="12" t="s">
        <v>1743</v>
      </c>
      <c r="E1563" s="12" t="s">
        <v>1894</v>
      </c>
      <c r="F1563" s="12" t="s">
        <v>1952</v>
      </c>
      <c r="G1563" s="17">
        <v>3</v>
      </c>
      <c r="H1563" s="20">
        <v>579.26</v>
      </c>
      <c r="I1563" s="23">
        <v>0.19</v>
      </c>
      <c r="J1563" s="25">
        <v>1407.6017999999999</v>
      </c>
      <c r="K1563" s="25" t="str">
        <f>VLOOKUP(C1563,Table5[#All],8,0)</f>
        <v>Gold</v>
      </c>
      <c r="L1563" s="13" t="str">
        <f>VLOOKUP(C1563,Table5[#All],4,0)</f>
        <v>Female</v>
      </c>
      <c r="M1563" s="12" t="str">
        <f>VLOOKUP(D1563,Table2[#All],2,0)</f>
        <v>Premium Blanket Throw</v>
      </c>
      <c r="N1563" s="12" t="str">
        <f>VLOOKUP(D1563,Table2[#All],3)</f>
        <v>Home</v>
      </c>
      <c r="O1563" s="12" t="str">
        <f>VLOOKUP(D1563,Table2[#All],4,0)</f>
        <v>Decor</v>
      </c>
      <c r="P1563" s="12" t="str">
        <f>VLOOKUP(D1563,Table2[#All],5,0)</f>
        <v>Hernandez, Kennedy and Porter</v>
      </c>
      <c r="Q1563" s="12" t="str">
        <f>VLOOKUP(E1563,Table6[#All],2,0)</f>
        <v>Johnson-Wright</v>
      </c>
      <c r="R1563" s="12" t="str">
        <f>VLOOKUP(E1563,Table6[#All],5,0)</f>
        <v>Outlet</v>
      </c>
      <c r="S1563" s="12" t="str">
        <f>VLOOKUP(E1563,Table6[#All],3,0)</f>
        <v>North</v>
      </c>
      <c r="T1563" s="12" t="str">
        <f>VLOOKUP(E1563,Table6[#All],4,0)</f>
        <v>Hoodberg</v>
      </c>
    </row>
    <row r="1564" spans="1:20" x14ac:dyDescent="0.3">
      <c r="A1564" s="11" t="s">
        <v>3522</v>
      </c>
      <c r="B1564" s="12">
        <v>45582</v>
      </c>
      <c r="C1564" s="12" t="s">
        <v>1225</v>
      </c>
      <c r="D1564" s="12" t="s">
        <v>1618</v>
      </c>
      <c r="E1564" s="12" t="s">
        <v>1880</v>
      </c>
      <c r="F1564" s="12" t="s">
        <v>1952</v>
      </c>
      <c r="G1564" s="17">
        <v>1</v>
      </c>
      <c r="H1564" s="20">
        <v>465.63</v>
      </c>
      <c r="I1564" s="23">
        <v>0.25</v>
      </c>
      <c r="J1564" s="25">
        <v>349.22250000000003</v>
      </c>
      <c r="K1564" s="25" t="str">
        <f>VLOOKUP(C1564,Table5[#All],8,0)</f>
        <v>Platinum</v>
      </c>
      <c r="L1564" s="13" t="str">
        <f>VLOOKUP(C1564,Table5[#All],4,0)</f>
        <v>Male</v>
      </c>
      <c r="M1564" s="12" t="str">
        <f>VLOOKUP(D1564,Table2[#All],2,0)</f>
        <v>Soccer Training Cone Set</v>
      </c>
      <c r="N1564" s="12" t="str">
        <f>VLOOKUP(D1564,Table2[#All],3)</f>
        <v>Sports</v>
      </c>
      <c r="O1564" s="12" t="str">
        <f>VLOOKUP(D1564,Table2[#All],4,0)</f>
        <v>Accessories</v>
      </c>
      <c r="P1564" s="12" t="str">
        <f>VLOOKUP(D1564,Table2[#All],5,0)</f>
        <v>Ford, Murphy and Wilson</v>
      </c>
      <c r="Q1564" s="12" t="str">
        <f>VLOOKUP(E1564,Table6[#All],2,0)</f>
        <v>Rivera-Warner</v>
      </c>
      <c r="R1564" s="12" t="str">
        <f>VLOOKUP(E1564,Table6[#All],5,0)</f>
        <v>Flagship</v>
      </c>
      <c r="S1564" s="12" t="str">
        <f>VLOOKUP(E1564,Table6[#All],3,0)</f>
        <v>East</v>
      </c>
      <c r="T1564" s="12" t="str">
        <f>VLOOKUP(E1564,Table6[#All],4,0)</f>
        <v>Washingtonfurt</v>
      </c>
    </row>
    <row r="1565" spans="1:20" x14ac:dyDescent="0.3">
      <c r="A1565" s="11" t="s">
        <v>3523</v>
      </c>
      <c r="B1565" s="12">
        <v>45372</v>
      </c>
      <c r="C1565" s="12" t="s">
        <v>185</v>
      </c>
      <c r="D1565" s="12" t="s">
        <v>1804</v>
      </c>
      <c r="E1565" s="12" t="s">
        <v>1932</v>
      </c>
      <c r="F1565" s="12" t="s">
        <v>1957</v>
      </c>
      <c r="G1565" s="17">
        <v>2</v>
      </c>
      <c r="H1565" s="20">
        <v>675.61</v>
      </c>
      <c r="I1565" s="23">
        <v>0.08</v>
      </c>
      <c r="J1565" s="25">
        <v>1243.1224</v>
      </c>
      <c r="K1565" s="25" t="str">
        <f>VLOOKUP(C1565,Table5[#All],8,0)</f>
        <v>Silver</v>
      </c>
      <c r="L1565" s="13" t="str">
        <f>VLOOKUP(C1565,Table5[#All],4,0)</f>
        <v>Female</v>
      </c>
      <c r="M1565" s="12" t="str">
        <f>VLOOKUP(D1565,Table2[#All],2,0)</f>
        <v>Wireless Mouse</v>
      </c>
      <c r="N1565" s="12" t="str">
        <f>VLOOKUP(D1565,Table2[#All],3)</f>
        <v>Electronics</v>
      </c>
      <c r="O1565" s="12" t="str">
        <f>VLOOKUP(D1565,Table2[#All],4,0)</f>
        <v>Computer</v>
      </c>
      <c r="P1565" s="12" t="str">
        <f>VLOOKUP(D1565,Table2[#All],5,0)</f>
        <v>Larson Ltd</v>
      </c>
      <c r="Q1565" s="12" t="str">
        <f>VLOOKUP(E1565,Table6[#All],2,0)</f>
        <v>Frederick-Wright</v>
      </c>
      <c r="R1565" s="12" t="str">
        <f>VLOOKUP(E1565,Table6[#All],5,0)</f>
        <v>Flagship</v>
      </c>
      <c r="S1565" s="12" t="str">
        <f>VLOOKUP(E1565,Table6[#All],3,0)</f>
        <v>West</v>
      </c>
      <c r="T1565" s="12" t="str">
        <f>VLOOKUP(E1565,Table6[#All],4,0)</f>
        <v>New Jimmymouth</v>
      </c>
    </row>
    <row r="1566" spans="1:20" x14ac:dyDescent="0.3">
      <c r="A1566" s="11" t="s">
        <v>3524</v>
      </c>
      <c r="B1566" s="12">
        <v>45458</v>
      </c>
      <c r="C1566" s="12" t="s">
        <v>1303</v>
      </c>
      <c r="D1566" s="12" t="s">
        <v>1670</v>
      </c>
      <c r="E1566" s="12" t="s">
        <v>1904</v>
      </c>
      <c r="F1566" s="12" t="s">
        <v>1954</v>
      </c>
      <c r="G1566" s="17">
        <v>1</v>
      </c>
      <c r="H1566" s="20">
        <v>718.99</v>
      </c>
      <c r="I1566" s="23">
        <v>0.08</v>
      </c>
      <c r="J1566" s="25">
        <v>661.47080000000005</v>
      </c>
      <c r="K1566" s="25" t="str">
        <f>VLOOKUP(C1566,Table5[#All],8,0)</f>
        <v>Platinum</v>
      </c>
      <c r="L1566" s="13" t="str">
        <f>VLOOKUP(C1566,Table5[#All],4,0)</f>
        <v>Male</v>
      </c>
      <c r="M1566" s="12" t="str">
        <f>VLOOKUP(D1566,Table2[#All],2,0)</f>
        <v>Modern Wall Clock</v>
      </c>
      <c r="N1566" s="12" t="str">
        <f>VLOOKUP(D1566,Table2[#All],3)</f>
        <v>Home</v>
      </c>
      <c r="O1566" s="12" t="str">
        <f>VLOOKUP(D1566,Table2[#All],4,0)</f>
        <v>Decor</v>
      </c>
      <c r="P1566" s="12" t="str">
        <f>VLOOKUP(D1566,Table2[#All],5,0)</f>
        <v>Weiss-Watson</v>
      </c>
      <c r="Q1566" s="12" t="str">
        <f>VLOOKUP(E1566,Table6[#All],2,0)</f>
        <v>Benson-Elliott</v>
      </c>
      <c r="R1566" s="12" t="str">
        <f>VLOOKUP(E1566,Table6[#All],5,0)</f>
        <v>Online</v>
      </c>
      <c r="S1566" s="12" t="str">
        <f>VLOOKUP(E1566,Table6[#All],3,0)</f>
        <v>East</v>
      </c>
      <c r="T1566" s="12" t="str">
        <f>VLOOKUP(E1566,Table6[#All],4,0)</f>
        <v>Port Josephberg</v>
      </c>
    </row>
    <row r="1567" spans="1:20" x14ac:dyDescent="0.3">
      <c r="A1567" s="11" t="s">
        <v>3525</v>
      </c>
      <c r="B1567" s="12">
        <v>45943</v>
      </c>
      <c r="C1567" s="12" t="s">
        <v>1186</v>
      </c>
      <c r="D1567" s="12" t="s">
        <v>1607</v>
      </c>
      <c r="E1567" s="12" t="s">
        <v>1917</v>
      </c>
      <c r="F1567" s="12" t="s">
        <v>1957</v>
      </c>
      <c r="G1567" s="17">
        <v>2</v>
      </c>
      <c r="H1567" s="20">
        <v>675.65</v>
      </c>
      <c r="I1567" s="23">
        <v>0.2</v>
      </c>
      <c r="J1567" s="25">
        <v>1081.04</v>
      </c>
      <c r="K1567" s="25" t="str">
        <f>VLOOKUP(C1567,Table5[#All],8,0)</f>
        <v>Bronze</v>
      </c>
      <c r="L1567" s="13" t="str">
        <f>VLOOKUP(C1567,Table5[#All],4,0)</f>
        <v>Male</v>
      </c>
      <c r="M1567" s="12" t="str">
        <f>VLOOKUP(D1567,Table2[#All],2,0)</f>
        <v>Decorative Wall Mirror</v>
      </c>
      <c r="N1567" s="12" t="str">
        <f>VLOOKUP(D1567,Table2[#All],3)</f>
        <v>Home</v>
      </c>
      <c r="O1567" s="12" t="str">
        <f>VLOOKUP(D1567,Table2[#All],4,0)</f>
        <v>Decor</v>
      </c>
      <c r="P1567" s="12" t="str">
        <f>VLOOKUP(D1567,Table2[#All],5,0)</f>
        <v>Luna, Anderson and Bowman</v>
      </c>
      <c r="Q1567" s="12" t="str">
        <f>VLOOKUP(E1567,Table6[#All],2,0)</f>
        <v>Hill, Wagner and Ballard</v>
      </c>
      <c r="R1567" s="12" t="str">
        <f>VLOOKUP(E1567,Table6[#All],5,0)</f>
        <v>Online</v>
      </c>
      <c r="S1567" s="12" t="str">
        <f>VLOOKUP(E1567,Table6[#All],3,0)</f>
        <v>East</v>
      </c>
      <c r="T1567" s="12" t="str">
        <f>VLOOKUP(E1567,Table6[#All],4,0)</f>
        <v>East Davidville</v>
      </c>
    </row>
    <row r="1568" spans="1:20" x14ac:dyDescent="0.3">
      <c r="A1568" s="11" t="s">
        <v>3526</v>
      </c>
      <c r="B1568" s="12">
        <v>45374</v>
      </c>
      <c r="C1568" s="12" t="s">
        <v>1066</v>
      </c>
      <c r="D1568" s="12" t="s">
        <v>1861</v>
      </c>
      <c r="E1568" s="12" t="s">
        <v>1929</v>
      </c>
      <c r="F1568" s="12" t="s">
        <v>1952</v>
      </c>
      <c r="G1568" s="17">
        <v>4</v>
      </c>
      <c r="H1568" s="20">
        <v>284.24</v>
      </c>
      <c r="I1568" s="23">
        <v>0.1</v>
      </c>
      <c r="J1568" s="25">
        <v>1023.264</v>
      </c>
      <c r="K1568" s="25" t="str">
        <f>VLOOKUP(C1568,Table5[#All],8,0)</f>
        <v>Silver</v>
      </c>
      <c r="L1568" s="13" t="str">
        <f>VLOOKUP(C1568,Table5[#All],4,0)</f>
        <v>Female</v>
      </c>
      <c r="M1568" s="12" t="str">
        <f>VLOOKUP(D1568,Table2[#All],2,0)</f>
        <v>Sports Stopwatch Basic</v>
      </c>
      <c r="N1568" s="12" t="str">
        <f>VLOOKUP(D1568,Table2[#All],3)</f>
        <v>Sports</v>
      </c>
      <c r="O1568" s="12" t="str">
        <f>VLOOKUP(D1568,Table2[#All],4,0)</f>
        <v>Accessories</v>
      </c>
      <c r="P1568" s="12" t="str">
        <f>VLOOKUP(D1568,Table2[#All],5,0)</f>
        <v>Wilson Group</v>
      </c>
      <c r="Q1568" s="12" t="str">
        <f>VLOOKUP(E1568,Table6[#All],2,0)</f>
        <v>Shelton PLC</v>
      </c>
      <c r="R1568" s="12" t="str">
        <f>VLOOKUP(E1568,Table6[#All],5,0)</f>
        <v>Flagship</v>
      </c>
      <c r="S1568" s="12" t="str">
        <f>VLOOKUP(E1568,Table6[#All],3,0)</f>
        <v>North</v>
      </c>
      <c r="T1568" s="12" t="str">
        <f>VLOOKUP(E1568,Table6[#All],4,0)</f>
        <v>East Jenniferstad</v>
      </c>
    </row>
    <row r="1569" spans="1:20" x14ac:dyDescent="0.3">
      <c r="A1569" s="11" t="s">
        <v>3527</v>
      </c>
      <c r="B1569" s="12">
        <v>45374</v>
      </c>
      <c r="C1569" s="12" t="s">
        <v>700</v>
      </c>
      <c r="D1569" s="12" t="s">
        <v>1555</v>
      </c>
      <c r="E1569" s="12" t="s">
        <v>1894</v>
      </c>
      <c r="F1569" s="12" t="s">
        <v>1954</v>
      </c>
      <c r="G1569" s="17">
        <v>1</v>
      </c>
      <c r="H1569" s="20">
        <v>94.26</v>
      </c>
      <c r="I1569" s="23">
        <v>0.18</v>
      </c>
      <c r="J1569" s="25">
        <v>77.293200000000013</v>
      </c>
      <c r="K1569" s="25" t="str">
        <f>VLOOKUP(C1569,Table5[#All],8,0)</f>
        <v>Platinum</v>
      </c>
      <c r="L1569" s="13" t="str">
        <f>VLOOKUP(C1569,Table5[#All],4,0)</f>
        <v>Female</v>
      </c>
      <c r="M1569" s="12" t="str">
        <f>VLOOKUP(D1569,Table2[#All],2,0)</f>
        <v>Men's Graphic T-Shirt</v>
      </c>
      <c r="N1569" s="12" t="str">
        <f>VLOOKUP(D1569,Table2[#All],3)</f>
        <v>Clothing</v>
      </c>
      <c r="O1569" s="12" t="str">
        <f>VLOOKUP(D1569,Table2[#All],4,0)</f>
        <v>Tops</v>
      </c>
      <c r="P1569" s="12" t="str">
        <f>VLOOKUP(D1569,Table2[#All],5,0)</f>
        <v>Terry-Moore</v>
      </c>
      <c r="Q1569" s="12" t="str">
        <f>VLOOKUP(E1569,Table6[#All],2,0)</f>
        <v>Johnson-Wright</v>
      </c>
      <c r="R1569" s="12" t="str">
        <f>VLOOKUP(E1569,Table6[#All],5,0)</f>
        <v>Outlet</v>
      </c>
      <c r="S1569" s="12" t="str">
        <f>VLOOKUP(E1569,Table6[#All],3,0)</f>
        <v>North</v>
      </c>
      <c r="T1569" s="12" t="str">
        <f>VLOOKUP(E1569,Table6[#All],4,0)</f>
        <v>Hoodberg</v>
      </c>
    </row>
    <row r="1570" spans="1:20" x14ac:dyDescent="0.3">
      <c r="A1570" s="11" t="s">
        <v>3528</v>
      </c>
      <c r="B1570" s="12">
        <v>45789</v>
      </c>
      <c r="C1570" s="12" t="s">
        <v>1303</v>
      </c>
      <c r="D1570" s="12" t="s">
        <v>1574</v>
      </c>
      <c r="E1570" s="12" t="s">
        <v>1917</v>
      </c>
      <c r="F1570" s="12" t="s">
        <v>1957</v>
      </c>
      <c r="G1570" s="17">
        <v>4</v>
      </c>
      <c r="H1570" s="20">
        <v>458.58</v>
      </c>
      <c r="I1570" s="23">
        <v>0.28999999999999998</v>
      </c>
      <c r="J1570" s="25">
        <v>1302.3671999999999</v>
      </c>
      <c r="K1570" s="25" t="str">
        <f>VLOOKUP(C1570,Table5[#All],8,0)</f>
        <v>Platinum</v>
      </c>
      <c r="L1570" s="13" t="str">
        <f>VLOOKUP(C1570,Table5[#All],4,0)</f>
        <v>Male</v>
      </c>
      <c r="M1570" s="12" t="str">
        <f>VLOOKUP(D1570,Table2[#All],2,0)</f>
        <v>Herbal Face Moisturizer</v>
      </c>
      <c r="N1570" s="12" t="str">
        <f>VLOOKUP(D1570,Table2[#All],3)</f>
        <v>Beauty</v>
      </c>
      <c r="O1570" s="12" t="str">
        <f>VLOOKUP(D1570,Table2[#All],4,0)</f>
        <v>Skincare</v>
      </c>
      <c r="P1570" s="12" t="str">
        <f>VLOOKUP(D1570,Table2[#All],5,0)</f>
        <v>Davidson PLC</v>
      </c>
      <c r="Q1570" s="12" t="str">
        <f>VLOOKUP(E1570,Table6[#All],2,0)</f>
        <v>Hill, Wagner and Ballard</v>
      </c>
      <c r="R1570" s="12" t="str">
        <f>VLOOKUP(E1570,Table6[#All],5,0)</f>
        <v>Online</v>
      </c>
      <c r="S1570" s="12" t="str">
        <f>VLOOKUP(E1570,Table6[#All],3,0)</f>
        <v>East</v>
      </c>
      <c r="T1570" s="12" t="str">
        <f>VLOOKUP(E1570,Table6[#All],4,0)</f>
        <v>East Davidville</v>
      </c>
    </row>
    <row r="1571" spans="1:20" x14ac:dyDescent="0.3">
      <c r="A1571" s="11" t="s">
        <v>3529</v>
      </c>
      <c r="B1571" s="12">
        <v>45452</v>
      </c>
      <c r="C1571" s="12" t="s">
        <v>400</v>
      </c>
      <c r="D1571" s="12" t="s">
        <v>1770</v>
      </c>
      <c r="E1571" s="12" t="s">
        <v>1917</v>
      </c>
      <c r="F1571" s="12" t="s">
        <v>1957</v>
      </c>
      <c r="G1571" s="17">
        <v>4</v>
      </c>
      <c r="H1571" s="20">
        <v>704.49</v>
      </c>
      <c r="I1571" s="23">
        <v>0.05</v>
      </c>
      <c r="J1571" s="25">
        <v>2677.0619999999999</v>
      </c>
      <c r="K1571" s="25" t="str">
        <f>VLOOKUP(C1571,Table5[#All],8,0)</f>
        <v>Gold</v>
      </c>
      <c r="L1571" s="13" t="str">
        <f>VLOOKUP(C1571,Table5[#All],4,0)</f>
        <v>Male</v>
      </c>
      <c r="M1571" s="12" t="str">
        <f>VLOOKUP(D1571,Table2[#All],2,0)</f>
        <v>Adjustable Dumbbells 20kg</v>
      </c>
      <c r="N1571" s="12" t="str">
        <f>VLOOKUP(D1571,Table2[#All],3)</f>
        <v>Sports</v>
      </c>
      <c r="O1571" s="12" t="str">
        <f>VLOOKUP(D1571,Table2[#All],4,0)</f>
        <v>Fitness</v>
      </c>
      <c r="P1571" s="12" t="str">
        <f>VLOOKUP(D1571,Table2[#All],5,0)</f>
        <v>Montgomery, Benton and Miller</v>
      </c>
      <c r="Q1571" s="12" t="str">
        <f>VLOOKUP(E1571,Table6[#All],2,0)</f>
        <v>Hill, Wagner and Ballard</v>
      </c>
      <c r="R1571" s="12" t="str">
        <f>VLOOKUP(E1571,Table6[#All],5,0)</f>
        <v>Online</v>
      </c>
      <c r="S1571" s="12" t="str">
        <f>VLOOKUP(E1571,Table6[#All],3,0)</f>
        <v>East</v>
      </c>
      <c r="T1571" s="12" t="str">
        <f>VLOOKUP(E1571,Table6[#All],4,0)</f>
        <v>East Davidville</v>
      </c>
    </row>
    <row r="1572" spans="1:20" x14ac:dyDescent="0.3">
      <c r="A1572" s="11" t="s">
        <v>3530</v>
      </c>
      <c r="B1572" s="12">
        <v>45284</v>
      </c>
      <c r="C1572" s="12" t="s">
        <v>134</v>
      </c>
      <c r="D1572" s="12" t="s">
        <v>1651</v>
      </c>
      <c r="E1572" s="12" t="s">
        <v>1941</v>
      </c>
      <c r="F1572" s="12" t="s">
        <v>1954</v>
      </c>
      <c r="G1572" s="17">
        <v>4</v>
      </c>
      <c r="H1572" s="20">
        <v>822.32</v>
      </c>
      <c r="I1572" s="23">
        <v>0.26</v>
      </c>
      <c r="J1572" s="25">
        <v>2434.0672</v>
      </c>
      <c r="K1572" s="25" t="str">
        <f>VLOOKUP(C1572,Table5[#All],8,0)</f>
        <v>Gold</v>
      </c>
      <c r="L1572" s="13" t="str">
        <f>VLOOKUP(C1572,Table5[#All],4,0)</f>
        <v>Female</v>
      </c>
      <c r="M1572" s="12" t="str">
        <f>VLOOKUP(D1572,Table2[#All],2,0)</f>
        <v>Decorative Floor Vase</v>
      </c>
      <c r="N1572" s="12" t="str">
        <f>VLOOKUP(D1572,Table2[#All],3)</f>
        <v>Home</v>
      </c>
      <c r="O1572" s="12" t="str">
        <f>VLOOKUP(D1572,Table2[#All],4,0)</f>
        <v>Decor</v>
      </c>
      <c r="P1572" s="12" t="str">
        <f>VLOOKUP(D1572,Table2[#All],5,0)</f>
        <v>Khan, Jones and Paul</v>
      </c>
      <c r="Q1572" s="12" t="str">
        <f>VLOOKUP(E1572,Table6[#All],2,0)</f>
        <v>Mann-Austin</v>
      </c>
      <c r="R1572" s="12" t="str">
        <f>VLOOKUP(E1572,Table6[#All],5,0)</f>
        <v>Online</v>
      </c>
      <c r="S1572" s="12" t="str">
        <f>VLOOKUP(E1572,Table6[#All],3,0)</f>
        <v>East</v>
      </c>
      <c r="T1572" s="12" t="str">
        <f>VLOOKUP(E1572,Table6[#All],4,0)</f>
        <v>Vasquezborough</v>
      </c>
    </row>
    <row r="1573" spans="1:20" x14ac:dyDescent="0.3">
      <c r="A1573" s="11" t="s">
        <v>3531</v>
      </c>
      <c r="B1573" s="12">
        <v>45325</v>
      </c>
      <c r="C1573" s="12" t="s">
        <v>795</v>
      </c>
      <c r="D1573" s="12" t="s">
        <v>2054</v>
      </c>
      <c r="E1573" s="12" t="s">
        <v>1925</v>
      </c>
      <c r="F1573" s="12" t="s">
        <v>1957</v>
      </c>
      <c r="G1573" s="17">
        <v>4</v>
      </c>
      <c r="H1573" s="20">
        <v>785.41</v>
      </c>
      <c r="I1573" s="23">
        <v>0.13</v>
      </c>
      <c r="J1573" s="25">
        <v>2733.2267999999999</v>
      </c>
      <c r="K1573" s="25" t="str">
        <f>VLOOKUP(C1573,Table5[#All],8,0)</f>
        <v>Platinum</v>
      </c>
      <c r="L1573" s="13" t="str">
        <f>VLOOKUP(C1573,Table5[#All],4,0)</f>
        <v>Female</v>
      </c>
      <c r="M1573" s="12" t="str">
        <f>VLOOKUP(D1573,Table2[#All],2,0)</f>
        <v>Men's Running Jacket</v>
      </c>
      <c r="N1573" s="12" t="str">
        <f>VLOOKUP(D1573,Table2[#All],3)</f>
        <v>Home</v>
      </c>
      <c r="O1573" s="12" t="str">
        <f>VLOOKUP(D1573,Table2[#All],4,0)</f>
        <v>Outerwear</v>
      </c>
      <c r="P1573" s="12" t="str">
        <f>VLOOKUP(D1573,Table2[#All],5,0)</f>
        <v>Pineda Ltd</v>
      </c>
      <c r="Q1573" s="12" t="str">
        <f>VLOOKUP(E1573,Table6[#All],2,0)</f>
        <v>Gardner, Humphrey and Contreras</v>
      </c>
      <c r="R1573" s="12" t="str">
        <f>VLOOKUP(E1573,Table6[#All],5,0)</f>
        <v>Flagship</v>
      </c>
      <c r="S1573" s="12" t="str">
        <f>VLOOKUP(E1573,Table6[#All],3,0)</f>
        <v>East</v>
      </c>
      <c r="T1573" s="12" t="str">
        <f>VLOOKUP(E1573,Table6[#All],4,0)</f>
        <v>Johnsonville</v>
      </c>
    </row>
    <row r="1574" spans="1:20" x14ac:dyDescent="0.3">
      <c r="A1574" s="11" t="s">
        <v>3532</v>
      </c>
      <c r="B1574" s="12">
        <v>45465</v>
      </c>
      <c r="C1574" s="12" t="s">
        <v>131</v>
      </c>
      <c r="D1574" s="12" t="s">
        <v>1689</v>
      </c>
      <c r="E1574" s="12" t="s">
        <v>1927</v>
      </c>
      <c r="F1574" s="12" t="s">
        <v>1954</v>
      </c>
      <c r="G1574" s="17">
        <v>1</v>
      </c>
      <c r="H1574" s="20">
        <v>405.8</v>
      </c>
      <c r="I1574" s="23">
        <v>0.11</v>
      </c>
      <c r="J1574" s="25">
        <v>361.16199999999998</v>
      </c>
      <c r="K1574" s="25" t="str">
        <f>VLOOKUP(C1574,Table5[#All],8,0)</f>
        <v>Silver</v>
      </c>
      <c r="L1574" s="13" t="str">
        <f>VLOOKUP(C1574,Table5[#All],4,0)</f>
        <v>Male</v>
      </c>
      <c r="M1574" s="12" t="str">
        <f>VLOOKUP(D1574,Table2[#All],2,0)</f>
        <v>Portable Power Bank</v>
      </c>
      <c r="N1574" s="12" t="str">
        <f>VLOOKUP(D1574,Table2[#All],3)</f>
        <v>Electronics</v>
      </c>
      <c r="O1574" s="12" t="str">
        <f>VLOOKUP(D1574,Table2[#All],4,0)</f>
        <v>Mobile</v>
      </c>
      <c r="P1574" s="12" t="str">
        <f>VLOOKUP(D1574,Table2[#All],5,0)</f>
        <v>Cummings and Sons</v>
      </c>
      <c r="Q1574" s="12" t="str">
        <f>VLOOKUP(E1574,Table6[#All],2,0)</f>
        <v>Mcdonald Inc</v>
      </c>
      <c r="R1574" s="12" t="str">
        <f>VLOOKUP(E1574,Table6[#All],5,0)</f>
        <v>Outlet</v>
      </c>
      <c r="S1574" s="12" t="str">
        <f>VLOOKUP(E1574,Table6[#All],3,0)</f>
        <v>South</v>
      </c>
      <c r="T1574" s="12" t="str">
        <f>VLOOKUP(E1574,Table6[#All],4,0)</f>
        <v>Christopherland</v>
      </c>
    </row>
    <row r="1575" spans="1:20" x14ac:dyDescent="0.3">
      <c r="A1575" s="11" t="s">
        <v>3533</v>
      </c>
      <c r="B1575" s="12">
        <v>45612</v>
      </c>
      <c r="C1575" s="12" t="s">
        <v>1354</v>
      </c>
      <c r="D1575" s="12" t="s">
        <v>1849</v>
      </c>
      <c r="E1575" s="12" t="s">
        <v>1914</v>
      </c>
      <c r="F1575" s="12" t="s">
        <v>1954</v>
      </c>
      <c r="G1575" s="17">
        <v>2</v>
      </c>
      <c r="H1575" s="20">
        <v>976.83</v>
      </c>
      <c r="I1575" s="23">
        <v>0.1</v>
      </c>
      <c r="J1575" s="25">
        <v>1758.2940000000001</v>
      </c>
      <c r="K1575" s="25" t="str">
        <f>VLOOKUP(C1575,Table5[#All],8,0)</f>
        <v>Silver</v>
      </c>
      <c r="L1575" s="13" t="str">
        <f>VLOOKUP(C1575,Table5[#All],4,0)</f>
        <v>Female</v>
      </c>
      <c r="M1575" s="12" t="str">
        <f>VLOOKUP(D1575,Table2[#All],2,0)</f>
        <v>Women's High Heels</v>
      </c>
      <c r="N1575" s="12" t="str">
        <f>VLOOKUP(D1575,Table2[#All],3)</f>
        <v>Clothing</v>
      </c>
      <c r="O1575" s="12" t="str">
        <f>VLOOKUP(D1575,Table2[#All],4,0)</f>
        <v>Footwear</v>
      </c>
      <c r="P1575" s="12" t="str">
        <f>VLOOKUP(D1575,Table2[#All],5,0)</f>
        <v>Smith-Charles</v>
      </c>
      <c r="Q1575" s="12" t="str">
        <f>VLOOKUP(E1575,Table6[#All],2,0)</f>
        <v>Moore, Padilla and Butler</v>
      </c>
      <c r="R1575" s="12" t="str">
        <f>VLOOKUP(E1575,Table6[#All],5,0)</f>
        <v>Flagship</v>
      </c>
      <c r="S1575" s="12" t="str">
        <f>VLOOKUP(E1575,Table6[#All],3,0)</f>
        <v>South</v>
      </c>
      <c r="T1575" s="12" t="str">
        <f>VLOOKUP(E1575,Table6[#All],4,0)</f>
        <v>East Johnstad</v>
      </c>
    </row>
    <row r="1576" spans="1:20" x14ac:dyDescent="0.3">
      <c r="A1576" s="11" t="s">
        <v>3534</v>
      </c>
      <c r="B1576" s="12">
        <v>45472</v>
      </c>
      <c r="C1576" s="12" t="s">
        <v>879</v>
      </c>
      <c r="D1576" s="12" t="s">
        <v>1767</v>
      </c>
      <c r="E1576" s="12" t="s">
        <v>1889</v>
      </c>
      <c r="F1576" s="12" t="s">
        <v>1952</v>
      </c>
      <c r="G1576" s="17">
        <v>1</v>
      </c>
      <c r="H1576" s="20">
        <v>644.15</v>
      </c>
      <c r="I1576" s="23">
        <v>0.06</v>
      </c>
      <c r="J1576" s="25">
        <v>605.50099999999998</v>
      </c>
      <c r="K1576" s="25" t="str">
        <f>VLOOKUP(C1576,Table5[#All],8,0)</f>
        <v>Bronze</v>
      </c>
      <c r="L1576" s="13" t="str">
        <f>VLOOKUP(C1576,Table5[#All],4,0)</f>
        <v>Male</v>
      </c>
      <c r="M1576" s="12" t="str">
        <f>VLOOKUP(D1576,Table2[#All],2,0)</f>
        <v>Matte Lipstick Set</v>
      </c>
      <c r="N1576" s="12" t="str">
        <f>VLOOKUP(D1576,Table2[#All],3)</f>
        <v>Beauty</v>
      </c>
      <c r="O1576" s="12" t="str">
        <f>VLOOKUP(D1576,Table2[#All],4,0)</f>
        <v>Makeup</v>
      </c>
      <c r="P1576" s="12" t="str">
        <f>VLOOKUP(D1576,Table2[#All],5,0)</f>
        <v>Zhang Inc</v>
      </c>
      <c r="Q1576" s="12" t="str">
        <f>VLOOKUP(E1576,Table6[#All],2,0)</f>
        <v>Black-Horn</v>
      </c>
      <c r="R1576" s="12" t="str">
        <f>VLOOKUP(E1576,Table6[#All],5,0)</f>
        <v>Outlet</v>
      </c>
      <c r="S1576" s="12" t="str">
        <f>VLOOKUP(E1576,Table6[#All],3,0)</f>
        <v>South</v>
      </c>
      <c r="T1576" s="12" t="str">
        <f>VLOOKUP(E1576,Table6[#All],4,0)</f>
        <v>North Nancyview</v>
      </c>
    </row>
    <row r="1577" spans="1:20" x14ac:dyDescent="0.3">
      <c r="A1577" s="11" t="s">
        <v>3535</v>
      </c>
      <c r="B1577" s="12">
        <v>45897</v>
      </c>
      <c r="C1577" s="12" t="s">
        <v>1069</v>
      </c>
      <c r="D1577" s="12" t="s">
        <v>1776</v>
      </c>
      <c r="E1577" s="12" t="s">
        <v>1925</v>
      </c>
      <c r="F1577" s="12" t="s">
        <v>1954</v>
      </c>
      <c r="G1577" s="17">
        <v>1</v>
      </c>
      <c r="H1577" s="20">
        <v>470.55</v>
      </c>
      <c r="I1577" s="23">
        <v>0.23</v>
      </c>
      <c r="J1577" s="25">
        <v>362.32350000000002</v>
      </c>
      <c r="K1577" s="25" t="str">
        <f>VLOOKUP(C1577,Table5[#All],8,0)</f>
        <v>Bronze</v>
      </c>
      <c r="L1577" s="13" t="str">
        <f>VLOOKUP(C1577,Table5[#All],4,0)</f>
        <v>Female</v>
      </c>
      <c r="M1577" s="12" t="str">
        <f>VLOOKUP(D1577,Table2[#All],2,0)</f>
        <v>Smart LED Light Strip</v>
      </c>
      <c r="N1577" s="12" t="str">
        <f>VLOOKUP(D1577,Table2[#All],3)</f>
        <v>Electronics</v>
      </c>
      <c r="O1577" s="12" t="str">
        <f>VLOOKUP(D1577,Table2[#All],4,0)</f>
        <v>Accessories</v>
      </c>
      <c r="P1577" s="12" t="str">
        <f>VLOOKUP(D1577,Table2[#All],5,0)</f>
        <v>Flores-Davis</v>
      </c>
      <c r="Q1577" s="12" t="str">
        <f>VLOOKUP(E1577,Table6[#All],2,0)</f>
        <v>Gardner, Humphrey and Contreras</v>
      </c>
      <c r="R1577" s="12" t="str">
        <f>VLOOKUP(E1577,Table6[#All],5,0)</f>
        <v>Flagship</v>
      </c>
      <c r="S1577" s="12" t="str">
        <f>VLOOKUP(E1577,Table6[#All],3,0)</f>
        <v>East</v>
      </c>
      <c r="T1577" s="12" t="str">
        <f>VLOOKUP(E1577,Table6[#All],4,0)</f>
        <v>Johnsonville</v>
      </c>
    </row>
    <row r="1578" spans="1:20" x14ac:dyDescent="0.3">
      <c r="A1578" s="11" t="s">
        <v>3536</v>
      </c>
      <c r="B1578" s="12">
        <v>45241</v>
      </c>
      <c r="C1578" s="12" t="s">
        <v>1482</v>
      </c>
      <c r="D1578" s="12" t="s">
        <v>1579</v>
      </c>
      <c r="E1578" s="12" t="s">
        <v>1904</v>
      </c>
      <c r="F1578" s="12" t="s">
        <v>1957</v>
      </c>
      <c r="G1578" s="17">
        <v>3</v>
      </c>
      <c r="H1578" s="20">
        <v>598.82000000000005</v>
      </c>
      <c r="I1578" s="23">
        <v>0.19</v>
      </c>
      <c r="J1578" s="25">
        <v>1455.1325999999999</v>
      </c>
      <c r="K1578" s="25" t="str">
        <f>VLOOKUP(C1578,Table5[#All],8,0)</f>
        <v>Gold</v>
      </c>
      <c r="L1578" s="13" t="str">
        <f>VLOOKUP(C1578,Table5[#All],4,0)</f>
        <v>Male</v>
      </c>
      <c r="M1578" s="12" t="str">
        <f>VLOOKUP(D1578,Table2[#All],2,0)</f>
        <v>LED Table Lamp</v>
      </c>
      <c r="N1578" s="12" t="str">
        <f>VLOOKUP(D1578,Table2[#All],3)</f>
        <v>Clothing</v>
      </c>
      <c r="O1578" s="12" t="str">
        <f>VLOOKUP(D1578,Table2[#All],4,0)</f>
        <v>Lighting</v>
      </c>
      <c r="P1578" s="12" t="str">
        <f>VLOOKUP(D1578,Table2[#All],5,0)</f>
        <v>Harrell LLC</v>
      </c>
      <c r="Q1578" s="12" t="str">
        <f>VLOOKUP(E1578,Table6[#All],2,0)</f>
        <v>Benson-Elliott</v>
      </c>
      <c r="R1578" s="12" t="str">
        <f>VLOOKUP(E1578,Table6[#All],5,0)</f>
        <v>Online</v>
      </c>
      <c r="S1578" s="12" t="str">
        <f>VLOOKUP(E1578,Table6[#All],3,0)</f>
        <v>East</v>
      </c>
      <c r="T1578" s="12" t="str">
        <f>VLOOKUP(E1578,Table6[#All],4,0)</f>
        <v>Port Josephberg</v>
      </c>
    </row>
    <row r="1579" spans="1:20" x14ac:dyDescent="0.3">
      <c r="A1579" s="11" t="s">
        <v>3537</v>
      </c>
      <c r="B1579" s="12">
        <v>45851</v>
      </c>
      <c r="C1579" s="12" t="s">
        <v>364</v>
      </c>
      <c r="D1579" s="12" t="s">
        <v>1628</v>
      </c>
      <c r="E1579" s="12" t="s">
        <v>1922</v>
      </c>
      <c r="F1579" s="12" t="s">
        <v>1952</v>
      </c>
      <c r="G1579" s="17">
        <v>4</v>
      </c>
      <c r="H1579" s="20">
        <v>659.17</v>
      </c>
      <c r="I1579" s="23">
        <v>0.12</v>
      </c>
      <c r="J1579" s="25">
        <v>2320.2784000000001</v>
      </c>
      <c r="K1579" s="25" t="str">
        <f>VLOOKUP(C1579,Table5[#All],8,0)</f>
        <v>Gold</v>
      </c>
      <c r="L1579" s="13" t="str">
        <f>VLOOKUP(C1579,Table5[#All],4,0)</f>
        <v>Male</v>
      </c>
      <c r="M1579" s="12" t="str">
        <f>VLOOKUP(D1579,Table2[#All],2,0)</f>
        <v>Outdoor Sports Water Bottle</v>
      </c>
      <c r="N1579" s="12" t="str">
        <f>VLOOKUP(D1579,Table2[#All],3)</f>
        <v>Sports</v>
      </c>
      <c r="O1579" s="12" t="str">
        <f>VLOOKUP(D1579,Table2[#All],4,0)</f>
        <v>Accessories</v>
      </c>
      <c r="P1579" s="12" t="str">
        <f>VLOOKUP(D1579,Table2[#All],5,0)</f>
        <v>Soto-Ellis</v>
      </c>
      <c r="Q1579" s="12" t="str">
        <f>VLOOKUP(E1579,Table6[#All],2,0)</f>
        <v>Thomas, Bridges and Harris</v>
      </c>
      <c r="R1579" s="12" t="str">
        <f>VLOOKUP(E1579,Table6[#All],5,0)</f>
        <v>Online</v>
      </c>
      <c r="S1579" s="12" t="str">
        <f>VLOOKUP(E1579,Table6[#All],3,0)</f>
        <v>North</v>
      </c>
      <c r="T1579" s="12" t="str">
        <f>VLOOKUP(E1579,Table6[#All],4,0)</f>
        <v>Sabrinatown</v>
      </c>
    </row>
    <row r="1580" spans="1:20" x14ac:dyDescent="0.3">
      <c r="A1580" s="11" t="s">
        <v>3538</v>
      </c>
      <c r="B1580" s="12">
        <v>45572</v>
      </c>
      <c r="C1580" s="12" t="s">
        <v>373</v>
      </c>
      <c r="D1580" s="12" t="s">
        <v>1711</v>
      </c>
      <c r="E1580" s="12" t="s">
        <v>1885</v>
      </c>
      <c r="F1580" s="12" t="s">
        <v>1952</v>
      </c>
      <c r="G1580" s="17">
        <v>2</v>
      </c>
      <c r="H1580" s="20">
        <v>216.02</v>
      </c>
      <c r="I1580" s="23">
        <v>0.25</v>
      </c>
      <c r="J1580" s="25">
        <v>324.02999999999997</v>
      </c>
      <c r="K1580" s="25" t="str">
        <f>VLOOKUP(C1580,Table5[#All],8,0)</f>
        <v>Silver</v>
      </c>
      <c r="L1580" s="13" t="str">
        <f>VLOOKUP(C1580,Table5[#All],4,0)</f>
        <v>Male</v>
      </c>
      <c r="M1580" s="12" t="str">
        <f>VLOOKUP(D1580,Table2[#All],2,0)</f>
        <v>Men's Winter Jacket</v>
      </c>
      <c r="N1580" s="12" t="str">
        <f>VLOOKUP(D1580,Table2[#All],3)</f>
        <v>Clothing</v>
      </c>
      <c r="O1580" s="12" t="str">
        <f>VLOOKUP(D1580,Table2[#All],4,0)</f>
        <v>Outerwear</v>
      </c>
      <c r="P1580" s="12" t="str">
        <f>VLOOKUP(D1580,Table2[#All],5,0)</f>
        <v>Kelly, Smith and Perez</v>
      </c>
      <c r="Q1580" s="12" t="str">
        <f>VLOOKUP(E1580,Table6[#All],2,0)</f>
        <v>Martinez, Adkins and Johnson</v>
      </c>
      <c r="R1580" s="12" t="str">
        <f>VLOOKUP(E1580,Table6[#All],5,0)</f>
        <v>Flagship</v>
      </c>
      <c r="S1580" s="12" t="str">
        <f>VLOOKUP(E1580,Table6[#All],3,0)</f>
        <v>North</v>
      </c>
      <c r="T1580" s="12" t="str">
        <f>VLOOKUP(E1580,Table6[#All],4,0)</f>
        <v>Danielmouth</v>
      </c>
    </row>
    <row r="1581" spans="1:20" x14ac:dyDescent="0.3">
      <c r="A1581" s="11" t="s">
        <v>3539</v>
      </c>
      <c r="B1581" s="12">
        <v>45774</v>
      </c>
      <c r="C1581" s="12" t="s">
        <v>128</v>
      </c>
      <c r="D1581" s="12" t="s">
        <v>1663</v>
      </c>
      <c r="E1581" s="12" t="s">
        <v>1917</v>
      </c>
      <c r="F1581" s="12" t="s">
        <v>1954</v>
      </c>
      <c r="G1581" s="17">
        <v>2</v>
      </c>
      <c r="H1581" s="20">
        <v>613.47</v>
      </c>
      <c r="I1581" s="23">
        <v>0.02</v>
      </c>
      <c r="J1581" s="25">
        <v>1202.4012</v>
      </c>
      <c r="K1581" s="25" t="str">
        <f>VLOOKUP(C1581,Table5[#All],8,0)</f>
        <v>Bronze</v>
      </c>
      <c r="L1581" s="13" t="str">
        <f>VLOOKUP(C1581,Table5[#All],4,0)</f>
        <v>Female</v>
      </c>
      <c r="M1581" s="12" t="str">
        <f>VLOOKUP(D1581,Table2[#All],2,0)</f>
        <v>Basketball</v>
      </c>
      <c r="N1581" s="12" t="str">
        <f>VLOOKUP(D1581,Table2[#All],3)</f>
        <v>Sports</v>
      </c>
      <c r="O1581" s="12" t="str">
        <f>VLOOKUP(D1581,Table2[#All],4,0)</f>
        <v>Team Sports</v>
      </c>
      <c r="P1581" s="12" t="str">
        <f>VLOOKUP(D1581,Table2[#All],5,0)</f>
        <v>Nolan-Snow</v>
      </c>
      <c r="Q1581" s="12" t="str">
        <f>VLOOKUP(E1581,Table6[#All],2,0)</f>
        <v>Hill, Wagner and Ballard</v>
      </c>
      <c r="R1581" s="12" t="str">
        <f>VLOOKUP(E1581,Table6[#All],5,0)</f>
        <v>Online</v>
      </c>
      <c r="S1581" s="12" t="str">
        <f>VLOOKUP(E1581,Table6[#All],3,0)</f>
        <v>East</v>
      </c>
      <c r="T1581" s="12" t="str">
        <f>VLOOKUP(E1581,Table6[#All],4,0)</f>
        <v>East Davidville</v>
      </c>
    </row>
    <row r="1582" spans="1:20" x14ac:dyDescent="0.3">
      <c r="A1582" s="11" t="s">
        <v>3540</v>
      </c>
      <c r="B1582" s="12">
        <v>45921</v>
      </c>
      <c r="C1582" s="12" t="s">
        <v>354</v>
      </c>
      <c r="D1582" s="12" t="s">
        <v>1749</v>
      </c>
      <c r="E1582" s="12" t="s">
        <v>1922</v>
      </c>
      <c r="F1582" s="12" t="s">
        <v>1954</v>
      </c>
      <c r="G1582" s="17">
        <v>2</v>
      </c>
      <c r="H1582" s="20">
        <v>485.17</v>
      </c>
      <c r="I1582" s="23">
        <v>0.11</v>
      </c>
      <c r="J1582" s="25">
        <v>863.60260000000005</v>
      </c>
      <c r="K1582" s="25" t="str">
        <f>VLOOKUP(C1582,Table5[#All],8,0)</f>
        <v>Gold</v>
      </c>
      <c r="L1582" s="13" t="str">
        <f>VLOOKUP(C1582,Table5[#All],4,0)</f>
        <v>Male</v>
      </c>
      <c r="M1582" s="12" t="str">
        <f>VLOOKUP(D1582,Table2[#All],2,0)</f>
        <v>Womens Cotton Scarf</v>
      </c>
      <c r="N1582" s="12" t="str">
        <f>VLOOKUP(D1582,Table2[#All],3)</f>
        <v>Clothing</v>
      </c>
      <c r="O1582" s="12" t="str">
        <f>VLOOKUP(D1582,Table2[#All],4,0)</f>
        <v>Accessories</v>
      </c>
      <c r="P1582" s="12" t="str">
        <f>VLOOKUP(D1582,Table2[#All],5,0)</f>
        <v>Shepherd-Gould</v>
      </c>
      <c r="Q1582" s="12" t="str">
        <f>VLOOKUP(E1582,Table6[#All],2,0)</f>
        <v>Thomas, Bridges and Harris</v>
      </c>
      <c r="R1582" s="12" t="str">
        <f>VLOOKUP(E1582,Table6[#All],5,0)</f>
        <v>Online</v>
      </c>
      <c r="S1582" s="12" t="str">
        <f>VLOOKUP(E1582,Table6[#All],3,0)</f>
        <v>North</v>
      </c>
      <c r="T1582" s="12" t="str">
        <f>VLOOKUP(E1582,Table6[#All],4,0)</f>
        <v>Sabrinatown</v>
      </c>
    </row>
    <row r="1583" spans="1:20" x14ac:dyDescent="0.3">
      <c r="A1583" s="11" t="s">
        <v>3541</v>
      </c>
      <c r="B1583" s="12">
        <v>45268</v>
      </c>
      <c r="C1583" s="12" t="s">
        <v>979</v>
      </c>
      <c r="D1583" s="12" t="s">
        <v>1711</v>
      </c>
      <c r="E1583" s="12" t="s">
        <v>1917</v>
      </c>
      <c r="F1583" s="12" t="s">
        <v>1954</v>
      </c>
      <c r="G1583" s="17">
        <v>1</v>
      </c>
      <c r="H1583" s="20">
        <v>209.7</v>
      </c>
      <c r="I1583" s="23">
        <v>0.2</v>
      </c>
      <c r="J1583" s="25">
        <v>167.76</v>
      </c>
      <c r="K1583" s="25" t="str">
        <f>VLOOKUP(C1583,Table5[#All],8,0)</f>
        <v>Bronze</v>
      </c>
      <c r="L1583" s="13" t="str">
        <f>VLOOKUP(C1583,Table5[#All],4,0)</f>
        <v>Female</v>
      </c>
      <c r="M1583" s="12" t="str">
        <f>VLOOKUP(D1583,Table2[#All],2,0)</f>
        <v>Men's Winter Jacket</v>
      </c>
      <c r="N1583" s="12" t="str">
        <f>VLOOKUP(D1583,Table2[#All],3)</f>
        <v>Clothing</v>
      </c>
      <c r="O1583" s="12" t="str">
        <f>VLOOKUP(D1583,Table2[#All],4,0)</f>
        <v>Outerwear</v>
      </c>
      <c r="P1583" s="12" t="str">
        <f>VLOOKUP(D1583,Table2[#All],5,0)</f>
        <v>Kelly, Smith and Perez</v>
      </c>
      <c r="Q1583" s="12" t="str">
        <f>VLOOKUP(E1583,Table6[#All],2,0)</f>
        <v>Hill, Wagner and Ballard</v>
      </c>
      <c r="R1583" s="12" t="str">
        <f>VLOOKUP(E1583,Table6[#All],5,0)</f>
        <v>Online</v>
      </c>
      <c r="S1583" s="12" t="str">
        <f>VLOOKUP(E1583,Table6[#All],3,0)</f>
        <v>East</v>
      </c>
      <c r="T1583" s="12" t="str">
        <f>VLOOKUP(E1583,Table6[#All],4,0)</f>
        <v>East Davidville</v>
      </c>
    </row>
    <row r="1584" spans="1:20" x14ac:dyDescent="0.3">
      <c r="A1584" s="11" t="s">
        <v>3542</v>
      </c>
      <c r="B1584" s="12">
        <v>45402</v>
      </c>
      <c r="C1584" s="12" t="s">
        <v>1036</v>
      </c>
      <c r="D1584" s="12" t="s">
        <v>1852</v>
      </c>
      <c r="E1584" s="12" t="s">
        <v>1880</v>
      </c>
      <c r="F1584" s="12" t="s">
        <v>1952</v>
      </c>
      <c r="G1584" s="17">
        <v>1</v>
      </c>
      <c r="H1584" s="20">
        <v>681.47</v>
      </c>
      <c r="I1584" s="23">
        <v>0.15</v>
      </c>
      <c r="J1584" s="25">
        <v>579.24950000000001</v>
      </c>
      <c r="K1584" s="25" t="str">
        <f>VLOOKUP(C1584,Table5[#All],8,0)</f>
        <v>Gold</v>
      </c>
      <c r="L1584" s="13" t="str">
        <f>VLOOKUP(C1584,Table5[#All],4,0)</f>
        <v>Female</v>
      </c>
      <c r="M1584" s="12" t="str">
        <f>VLOOKUP(D1584,Table2[#All],2,0)</f>
        <v>Microwave Oven</v>
      </c>
      <c r="N1584" s="12" t="str">
        <f>VLOOKUP(D1584,Table2[#All],3)</f>
        <v>Home</v>
      </c>
      <c r="O1584" s="12" t="str">
        <f>VLOOKUP(D1584,Table2[#All],4,0)</f>
        <v>Appliances</v>
      </c>
      <c r="P1584" s="12" t="str">
        <f>VLOOKUP(D1584,Table2[#All],5,0)</f>
        <v>Green, Powell and Palmer</v>
      </c>
      <c r="Q1584" s="12" t="str">
        <f>VLOOKUP(E1584,Table6[#All],2,0)</f>
        <v>Rivera-Warner</v>
      </c>
      <c r="R1584" s="12" t="str">
        <f>VLOOKUP(E1584,Table6[#All],5,0)</f>
        <v>Flagship</v>
      </c>
      <c r="S1584" s="12" t="str">
        <f>VLOOKUP(E1584,Table6[#All],3,0)</f>
        <v>East</v>
      </c>
      <c r="T1584" s="12" t="str">
        <f>VLOOKUP(E1584,Table6[#All],4,0)</f>
        <v>Washingtonfurt</v>
      </c>
    </row>
    <row r="1585" spans="1:20" x14ac:dyDescent="0.3">
      <c r="A1585" s="11" t="s">
        <v>3543</v>
      </c>
      <c r="B1585" s="12">
        <v>45667</v>
      </c>
      <c r="C1585" s="12" t="s">
        <v>1373</v>
      </c>
      <c r="D1585" s="12" t="s">
        <v>1804</v>
      </c>
      <c r="E1585" s="12" t="s">
        <v>1935</v>
      </c>
      <c r="F1585" s="12" t="s">
        <v>1952</v>
      </c>
      <c r="G1585" s="17">
        <v>2</v>
      </c>
      <c r="H1585" s="20">
        <v>877.21</v>
      </c>
      <c r="I1585" s="23">
        <v>0.1</v>
      </c>
      <c r="J1585" s="25">
        <v>1578.9780000000001</v>
      </c>
      <c r="K1585" s="25" t="str">
        <f>VLOOKUP(C1585,Table5[#All],8,0)</f>
        <v>Silver</v>
      </c>
      <c r="L1585" s="13" t="str">
        <f>VLOOKUP(C1585,Table5[#All],4,0)</f>
        <v>Male</v>
      </c>
      <c r="M1585" s="12" t="str">
        <f>VLOOKUP(D1585,Table2[#All],2,0)</f>
        <v>Wireless Mouse</v>
      </c>
      <c r="N1585" s="12" t="str">
        <f>VLOOKUP(D1585,Table2[#All],3)</f>
        <v>Electronics</v>
      </c>
      <c r="O1585" s="12" t="str">
        <f>VLOOKUP(D1585,Table2[#All],4,0)</f>
        <v>Computer</v>
      </c>
      <c r="P1585" s="12" t="str">
        <f>VLOOKUP(D1585,Table2[#All],5,0)</f>
        <v>Larson Ltd</v>
      </c>
      <c r="Q1585" s="12" t="str">
        <f>VLOOKUP(E1585,Table6[#All],2,0)</f>
        <v>Holloway Ltd</v>
      </c>
      <c r="R1585" s="12" t="str">
        <f>VLOOKUP(E1585,Table6[#All],5,0)</f>
        <v>Flagship</v>
      </c>
      <c r="S1585" s="12" t="str">
        <f>VLOOKUP(E1585,Table6[#All],3,0)</f>
        <v>North</v>
      </c>
      <c r="T1585" s="12" t="str">
        <f>VLOOKUP(E1585,Table6[#All],4,0)</f>
        <v>Bensonhaven</v>
      </c>
    </row>
    <row r="1586" spans="1:20" x14ac:dyDescent="0.3">
      <c r="A1586" s="11" t="s">
        <v>3544</v>
      </c>
      <c r="B1586" s="12">
        <v>45902</v>
      </c>
      <c r="C1586" s="12" t="s">
        <v>1012</v>
      </c>
      <c r="D1586" s="12" t="s">
        <v>1810</v>
      </c>
      <c r="E1586" s="12" t="s">
        <v>1901</v>
      </c>
      <c r="F1586" s="12" t="s">
        <v>1954</v>
      </c>
      <c r="G1586" s="17">
        <v>2</v>
      </c>
      <c r="H1586" s="20">
        <v>479.77</v>
      </c>
      <c r="I1586" s="23">
        <v>0.21</v>
      </c>
      <c r="J1586" s="25">
        <v>758.03660000000002</v>
      </c>
      <c r="K1586" s="25" t="str">
        <f>VLOOKUP(C1586,Table5[#All],8,0)</f>
        <v>Platinum</v>
      </c>
      <c r="L1586" s="13" t="str">
        <f>VLOOKUP(C1586,Table5[#All],4,0)</f>
        <v>Male</v>
      </c>
      <c r="M1586" s="12" t="str">
        <f>VLOOKUP(D1586,Table2[#All],2,0)</f>
        <v>Essential Oil Diffuser</v>
      </c>
      <c r="N1586" s="12" t="str">
        <f>VLOOKUP(D1586,Table2[#All],3)</f>
        <v>Home</v>
      </c>
      <c r="O1586" s="12" t="str">
        <f>VLOOKUP(D1586,Table2[#All],4,0)</f>
        <v>Decor</v>
      </c>
      <c r="P1586" s="12" t="str">
        <f>VLOOKUP(D1586,Table2[#All],5,0)</f>
        <v>Hernandez Inc</v>
      </c>
      <c r="Q1586" s="12" t="str">
        <f>VLOOKUP(E1586,Table6[#All],2,0)</f>
        <v>Gray Ltd</v>
      </c>
      <c r="R1586" s="12" t="str">
        <f>VLOOKUP(E1586,Table6[#All],5,0)</f>
        <v>Outlet</v>
      </c>
      <c r="S1586" s="12" t="str">
        <f>VLOOKUP(E1586,Table6[#All],3,0)</f>
        <v>North</v>
      </c>
      <c r="T1586" s="12" t="str">
        <f>VLOOKUP(E1586,Table6[#All],4,0)</f>
        <v>New Michaelchester</v>
      </c>
    </row>
    <row r="1587" spans="1:20" x14ac:dyDescent="0.3">
      <c r="A1587" s="11" t="s">
        <v>3545</v>
      </c>
      <c r="B1587" s="12">
        <v>45589</v>
      </c>
      <c r="C1587" s="12" t="s">
        <v>1024</v>
      </c>
      <c r="D1587" s="12" t="s">
        <v>1825</v>
      </c>
      <c r="E1587" s="12" t="s">
        <v>1929</v>
      </c>
      <c r="F1587" s="12" t="s">
        <v>1957</v>
      </c>
      <c r="G1587" s="17">
        <v>1</v>
      </c>
      <c r="H1587" s="20">
        <v>140.72</v>
      </c>
      <c r="I1587" s="23">
        <v>0</v>
      </c>
      <c r="J1587" s="25">
        <v>140.72</v>
      </c>
      <c r="K1587" s="25" t="str">
        <f>VLOOKUP(C1587,Table5[#All],8,0)</f>
        <v>Bronze</v>
      </c>
      <c r="L1587" s="13" t="str">
        <f>VLOOKUP(C1587,Table5[#All],4,0)</f>
        <v>Male</v>
      </c>
      <c r="M1587" s="12" t="str">
        <f>VLOOKUP(D1587,Table2[#All],2,0)</f>
        <v>Hydrating Face Cleanser</v>
      </c>
      <c r="N1587" s="12" t="str">
        <f>VLOOKUP(D1587,Table2[#All],3)</f>
        <v>Beauty</v>
      </c>
      <c r="O1587" s="12" t="str">
        <f>VLOOKUP(D1587,Table2[#All],4,0)</f>
        <v>Skincare</v>
      </c>
      <c r="P1587" s="12" t="str">
        <f>VLOOKUP(D1587,Table2[#All],5,0)</f>
        <v>Butler Group</v>
      </c>
      <c r="Q1587" s="12" t="str">
        <f>VLOOKUP(E1587,Table6[#All],2,0)</f>
        <v>Shelton PLC</v>
      </c>
      <c r="R1587" s="12" t="str">
        <f>VLOOKUP(E1587,Table6[#All],5,0)</f>
        <v>Flagship</v>
      </c>
      <c r="S1587" s="12" t="str">
        <f>VLOOKUP(E1587,Table6[#All],3,0)</f>
        <v>North</v>
      </c>
      <c r="T1587" s="12" t="str">
        <f>VLOOKUP(E1587,Table6[#All],4,0)</f>
        <v>East Jenniferstad</v>
      </c>
    </row>
    <row r="1588" spans="1:20" x14ac:dyDescent="0.3">
      <c r="A1588" s="11" t="s">
        <v>3546</v>
      </c>
      <c r="B1588" s="12">
        <v>45668</v>
      </c>
      <c r="C1588" s="12" t="s">
        <v>118</v>
      </c>
      <c r="D1588" s="12" t="s">
        <v>1624</v>
      </c>
      <c r="E1588" s="12" t="s">
        <v>1904</v>
      </c>
      <c r="F1588" s="12" t="s">
        <v>1954</v>
      </c>
      <c r="G1588" s="17">
        <v>2</v>
      </c>
      <c r="H1588" s="20">
        <v>764.25</v>
      </c>
      <c r="I1588" s="23">
        <v>0.23</v>
      </c>
      <c r="J1588" s="25">
        <v>1176.9449999999999</v>
      </c>
      <c r="K1588" s="25" t="str">
        <f>VLOOKUP(C1588,Table5[#All],8,0)</f>
        <v>Platinum</v>
      </c>
      <c r="L1588" s="13" t="str">
        <f>VLOOKUP(C1588,Table5[#All],4,0)</f>
        <v>Male</v>
      </c>
      <c r="M1588" s="12" t="str">
        <f>VLOOKUP(D1588,Table2[#All],2,0)</f>
        <v>Knee Support Brace</v>
      </c>
      <c r="N1588" s="12" t="str">
        <f>VLOOKUP(D1588,Table2[#All],3)</f>
        <v>Sports</v>
      </c>
      <c r="O1588" s="12" t="str">
        <f>VLOOKUP(D1588,Table2[#All],4,0)</f>
        <v>Equipment</v>
      </c>
      <c r="P1588" s="12" t="str">
        <f>VLOOKUP(D1588,Table2[#All],5,0)</f>
        <v>May-Reese</v>
      </c>
      <c r="Q1588" s="12" t="str">
        <f>VLOOKUP(E1588,Table6[#All],2,0)</f>
        <v>Benson-Elliott</v>
      </c>
      <c r="R1588" s="12" t="str">
        <f>VLOOKUP(E1588,Table6[#All],5,0)</f>
        <v>Online</v>
      </c>
      <c r="S1588" s="12" t="str">
        <f>VLOOKUP(E1588,Table6[#All],3,0)</f>
        <v>East</v>
      </c>
      <c r="T1588" s="12" t="str">
        <f>VLOOKUP(E1588,Table6[#All],4,0)</f>
        <v>Port Josephberg</v>
      </c>
    </row>
    <row r="1589" spans="1:20" x14ac:dyDescent="0.3">
      <c r="A1589" s="11" t="s">
        <v>3547</v>
      </c>
      <c r="B1589" s="12">
        <v>45300</v>
      </c>
      <c r="C1589" s="12" t="s">
        <v>728</v>
      </c>
      <c r="D1589" s="12" t="s">
        <v>1825</v>
      </c>
      <c r="E1589" s="12" t="s">
        <v>1901</v>
      </c>
      <c r="F1589" s="12" t="s">
        <v>1954</v>
      </c>
      <c r="G1589" s="17">
        <v>3</v>
      </c>
      <c r="H1589" s="20">
        <v>107.8</v>
      </c>
      <c r="I1589" s="23">
        <v>0.28999999999999998</v>
      </c>
      <c r="J1589" s="25">
        <v>229.614</v>
      </c>
      <c r="K1589" s="25" t="str">
        <f>VLOOKUP(C1589,Table5[#All],8,0)</f>
        <v>Platinum</v>
      </c>
      <c r="L1589" s="13" t="str">
        <f>VLOOKUP(C1589,Table5[#All],4,0)</f>
        <v>Male</v>
      </c>
      <c r="M1589" s="12" t="str">
        <f>VLOOKUP(D1589,Table2[#All],2,0)</f>
        <v>Hydrating Face Cleanser</v>
      </c>
      <c r="N1589" s="12" t="str">
        <f>VLOOKUP(D1589,Table2[#All],3)</f>
        <v>Beauty</v>
      </c>
      <c r="O1589" s="12" t="str">
        <f>VLOOKUP(D1589,Table2[#All],4,0)</f>
        <v>Skincare</v>
      </c>
      <c r="P1589" s="12" t="str">
        <f>VLOOKUP(D1589,Table2[#All],5,0)</f>
        <v>Butler Group</v>
      </c>
      <c r="Q1589" s="12" t="str">
        <f>VLOOKUP(E1589,Table6[#All],2,0)</f>
        <v>Gray Ltd</v>
      </c>
      <c r="R1589" s="12" t="str">
        <f>VLOOKUP(E1589,Table6[#All],5,0)</f>
        <v>Outlet</v>
      </c>
      <c r="S1589" s="12" t="str">
        <f>VLOOKUP(E1589,Table6[#All],3,0)</f>
        <v>North</v>
      </c>
      <c r="T1589" s="12" t="str">
        <f>VLOOKUP(E1589,Table6[#All],4,0)</f>
        <v>New Michaelchester</v>
      </c>
    </row>
    <row r="1590" spans="1:20" x14ac:dyDescent="0.3">
      <c r="A1590" s="11" t="s">
        <v>3548</v>
      </c>
      <c r="B1590" s="12">
        <v>45757</v>
      </c>
      <c r="C1590" s="12" t="s">
        <v>502</v>
      </c>
      <c r="D1590" s="12" t="s">
        <v>1635</v>
      </c>
      <c r="E1590" s="12" t="s">
        <v>1910</v>
      </c>
      <c r="F1590" s="12" t="s">
        <v>1954</v>
      </c>
      <c r="G1590" s="17">
        <v>4</v>
      </c>
      <c r="H1590" s="20">
        <v>565.37</v>
      </c>
      <c r="I1590" s="23">
        <v>7.0000000000000007E-2</v>
      </c>
      <c r="J1590" s="25">
        <v>2103.1763999999998</v>
      </c>
      <c r="K1590" s="25" t="str">
        <f>VLOOKUP(C1590,Table5[#All],8,0)</f>
        <v>Platinum</v>
      </c>
      <c r="L1590" s="13" t="str">
        <f>VLOOKUP(C1590,Table5[#All],4,0)</f>
        <v>Female</v>
      </c>
      <c r="M1590" s="12" t="str">
        <f>VLOOKUP(D1590,Table2[#All],2,0)</f>
        <v>Carbon Fiber Tennis Racket</v>
      </c>
      <c r="N1590" s="12" t="str">
        <f>VLOOKUP(D1590,Table2[#All],3)</f>
        <v>Sports</v>
      </c>
      <c r="O1590" s="12" t="str">
        <f>VLOOKUP(D1590,Table2[#All],4,0)</f>
        <v>Equipment</v>
      </c>
      <c r="P1590" s="12" t="str">
        <f>VLOOKUP(D1590,Table2[#All],5,0)</f>
        <v>Flores, Pineda and Rodriguez</v>
      </c>
      <c r="Q1590" s="12" t="str">
        <f>VLOOKUP(E1590,Table6[#All],2,0)</f>
        <v>Bean, Jones and Park</v>
      </c>
      <c r="R1590" s="12" t="str">
        <f>VLOOKUP(E1590,Table6[#All],5,0)</f>
        <v>Online</v>
      </c>
      <c r="S1590" s="12" t="str">
        <f>VLOOKUP(E1590,Table6[#All],3,0)</f>
        <v>West</v>
      </c>
      <c r="T1590" s="12" t="str">
        <f>VLOOKUP(E1590,Table6[#All],4,0)</f>
        <v>Thompsonborough</v>
      </c>
    </row>
    <row r="1591" spans="1:20" x14ac:dyDescent="0.3">
      <c r="A1591" s="11" t="s">
        <v>3549</v>
      </c>
      <c r="B1591" s="12">
        <v>45235</v>
      </c>
      <c r="C1591" s="12" t="s">
        <v>141</v>
      </c>
      <c r="D1591" s="12" t="s">
        <v>1679</v>
      </c>
      <c r="E1591" s="12" t="s">
        <v>1897</v>
      </c>
      <c r="F1591" s="12" t="s">
        <v>1952</v>
      </c>
      <c r="G1591" s="17">
        <v>3</v>
      </c>
      <c r="H1591" s="20">
        <v>811.45</v>
      </c>
      <c r="I1591" s="23">
        <v>0.26</v>
      </c>
      <c r="J1591" s="25">
        <v>1801.4190000000001</v>
      </c>
      <c r="K1591" s="25" t="str">
        <f>VLOOKUP(C1591,Table5[#All],8,0)</f>
        <v>Platinum</v>
      </c>
      <c r="L1591" s="13" t="str">
        <f>VLOOKUP(C1591,Table5[#All],4,0)</f>
        <v>Female</v>
      </c>
      <c r="M1591" s="12" t="str">
        <f>VLOOKUP(D1591,Table2[#All],2,0)</f>
        <v>Women's Summer Dress</v>
      </c>
      <c r="N1591" s="12" t="str">
        <f>VLOOKUP(D1591,Table2[#All],3)</f>
        <v>Clothing</v>
      </c>
      <c r="O1591" s="12" t="str">
        <f>VLOOKUP(D1591,Table2[#All],4,0)</f>
        <v>Tops</v>
      </c>
      <c r="P1591" s="12" t="str">
        <f>VLOOKUP(D1591,Table2[#All],5,0)</f>
        <v>Smith-Mills</v>
      </c>
      <c r="Q1591" s="12" t="str">
        <f>VLOOKUP(E1591,Table6[#All],2,0)</f>
        <v>Alexander Group</v>
      </c>
      <c r="R1591" s="12" t="str">
        <f>VLOOKUP(E1591,Table6[#All],5,0)</f>
        <v>Online</v>
      </c>
      <c r="S1591" s="12" t="str">
        <f>VLOOKUP(E1591,Table6[#All],3,0)</f>
        <v>South</v>
      </c>
      <c r="T1591" s="12" t="str">
        <f>VLOOKUP(E1591,Table6[#All],4,0)</f>
        <v>Port Sharon</v>
      </c>
    </row>
    <row r="1592" spans="1:20" x14ac:dyDescent="0.3">
      <c r="A1592" s="11" t="s">
        <v>3550</v>
      </c>
      <c r="B1592" s="12">
        <v>45749</v>
      </c>
      <c r="C1592" s="12" t="s">
        <v>1286</v>
      </c>
      <c r="D1592" s="12" t="s">
        <v>1670</v>
      </c>
      <c r="E1592" s="12" t="s">
        <v>1941</v>
      </c>
      <c r="F1592" s="12" t="s">
        <v>1954</v>
      </c>
      <c r="G1592" s="17">
        <v>4</v>
      </c>
      <c r="H1592" s="20">
        <v>62.25</v>
      </c>
      <c r="I1592" s="23">
        <v>0.11</v>
      </c>
      <c r="J1592" s="25">
        <v>221.61</v>
      </c>
      <c r="K1592" s="25" t="str">
        <f>VLOOKUP(C1592,Table5[#All],8,0)</f>
        <v>Bronze</v>
      </c>
      <c r="L1592" s="13" t="str">
        <f>VLOOKUP(C1592,Table5[#All],4,0)</f>
        <v>Female</v>
      </c>
      <c r="M1592" s="12" t="str">
        <f>VLOOKUP(D1592,Table2[#All],2,0)</f>
        <v>Modern Wall Clock</v>
      </c>
      <c r="N1592" s="12" t="str">
        <f>VLOOKUP(D1592,Table2[#All],3)</f>
        <v>Home</v>
      </c>
      <c r="O1592" s="12" t="str">
        <f>VLOOKUP(D1592,Table2[#All],4,0)</f>
        <v>Decor</v>
      </c>
      <c r="P1592" s="12" t="str">
        <f>VLOOKUP(D1592,Table2[#All],5,0)</f>
        <v>Weiss-Watson</v>
      </c>
      <c r="Q1592" s="12" t="str">
        <f>VLOOKUP(E1592,Table6[#All],2,0)</f>
        <v>Mann-Austin</v>
      </c>
      <c r="R1592" s="12" t="str">
        <f>VLOOKUP(E1592,Table6[#All],5,0)</f>
        <v>Online</v>
      </c>
      <c r="S1592" s="12" t="str">
        <f>VLOOKUP(E1592,Table6[#All],3,0)</f>
        <v>East</v>
      </c>
      <c r="T1592" s="12" t="str">
        <f>VLOOKUP(E1592,Table6[#All],4,0)</f>
        <v>Vasquezborough</v>
      </c>
    </row>
    <row r="1593" spans="1:20" x14ac:dyDescent="0.3">
      <c r="A1593" s="11" t="s">
        <v>3551</v>
      </c>
      <c r="B1593" s="12">
        <v>45807</v>
      </c>
      <c r="C1593" s="12" t="s">
        <v>111</v>
      </c>
      <c r="D1593" s="12" t="s">
        <v>1861</v>
      </c>
      <c r="E1593" s="12" t="s">
        <v>1917</v>
      </c>
      <c r="F1593" s="12" t="s">
        <v>1952</v>
      </c>
      <c r="G1593" s="17">
        <v>1</v>
      </c>
      <c r="H1593" s="20">
        <v>749.78</v>
      </c>
      <c r="I1593" s="23">
        <v>0.03</v>
      </c>
      <c r="J1593" s="25">
        <v>727.28659999999991</v>
      </c>
      <c r="K1593" s="25" t="str">
        <f>VLOOKUP(C1593,Table5[#All],8,0)</f>
        <v>Bronze</v>
      </c>
      <c r="L1593" s="13" t="str">
        <f>VLOOKUP(C1593,Table5[#All],4,0)</f>
        <v>Female</v>
      </c>
      <c r="M1593" s="12" t="str">
        <f>VLOOKUP(D1593,Table2[#All],2,0)</f>
        <v>Sports Stopwatch Basic</v>
      </c>
      <c r="N1593" s="12" t="str">
        <f>VLOOKUP(D1593,Table2[#All],3)</f>
        <v>Sports</v>
      </c>
      <c r="O1593" s="12" t="str">
        <f>VLOOKUP(D1593,Table2[#All],4,0)</f>
        <v>Accessories</v>
      </c>
      <c r="P1593" s="12" t="str">
        <f>VLOOKUP(D1593,Table2[#All],5,0)</f>
        <v>Wilson Group</v>
      </c>
      <c r="Q1593" s="12" t="str">
        <f>VLOOKUP(E1593,Table6[#All],2,0)</f>
        <v>Hill, Wagner and Ballard</v>
      </c>
      <c r="R1593" s="12" t="str">
        <f>VLOOKUP(E1593,Table6[#All],5,0)</f>
        <v>Online</v>
      </c>
      <c r="S1593" s="12" t="str">
        <f>VLOOKUP(E1593,Table6[#All],3,0)</f>
        <v>East</v>
      </c>
      <c r="T1593" s="12" t="str">
        <f>VLOOKUP(E1593,Table6[#All],4,0)</f>
        <v>East Davidville</v>
      </c>
    </row>
    <row r="1594" spans="1:20" x14ac:dyDescent="0.3">
      <c r="A1594" s="11" t="s">
        <v>3552</v>
      </c>
      <c r="B1594" s="12">
        <v>45496</v>
      </c>
      <c r="C1594" s="12" t="s">
        <v>1108</v>
      </c>
      <c r="D1594" s="12" t="s">
        <v>1752</v>
      </c>
      <c r="E1594" s="12" t="s">
        <v>1901</v>
      </c>
      <c r="F1594" s="12" t="s">
        <v>1957</v>
      </c>
      <c r="G1594" s="17">
        <v>3</v>
      </c>
      <c r="H1594" s="20">
        <v>630.28</v>
      </c>
      <c r="I1594" s="23">
        <v>7.0000000000000007E-2</v>
      </c>
      <c r="J1594" s="25">
        <v>1758.4811999999999</v>
      </c>
      <c r="K1594" s="25" t="str">
        <f>VLOOKUP(C1594,Table5[#All],8,0)</f>
        <v>Silver</v>
      </c>
      <c r="L1594" s="13" t="str">
        <f>VLOOKUP(C1594,Table5[#All],4,0)</f>
        <v>Male</v>
      </c>
      <c r="M1594" s="12" t="str">
        <f>VLOOKUP(D1594,Table2[#All],2,0)</f>
        <v>Men's Hair Styling Gel</v>
      </c>
      <c r="N1594" s="12" t="str">
        <f>VLOOKUP(D1594,Table2[#All],3)</f>
        <v>Beauty</v>
      </c>
      <c r="O1594" s="12" t="str">
        <f>VLOOKUP(D1594,Table2[#All],4,0)</f>
        <v>Haircare</v>
      </c>
      <c r="P1594" s="12" t="str">
        <f>VLOOKUP(D1594,Table2[#All],5,0)</f>
        <v>Cline-Mccarthy</v>
      </c>
      <c r="Q1594" s="12" t="str">
        <f>VLOOKUP(E1594,Table6[#All],2,0)</f>
        <v>Gray Ltd</v>
      </c>
      <c r="R1594" s="12" t="str">
        <f>VLOOKUP(E1594,Table6[#All],5,0)</f>
        <v>Outlet</v>
      </c>
      <c r="S1594" s="12" t="str">
        <f>VLOOKUP(E1594,Table6[#All],3,0)</f>
        <v>North</v>
      </c>
      <c r="T1594" s="12" t="str">
        <f>VLOOKUP(E1594,Table6[#All],4,0)</f>
        <v>New Michaelchester</v>
      </c>
    </row>
    <row r="1595" spans="1:20" x14ac:dyDescent="0.3">
      <c r="A1595" s="11" t="s">
        <v>3553</v>
      </c>
      <c r="B1595" s="12">
        <v>45355</v>
      </c>
      <c r="C1595" s="12" t="s">
        <v>490</v>
      </c>
      <c r="D1595" s="12" t="s">
        <v>1660</v>
      </c>
      <c r="E1595" s="12" t="s">
        <v>1932</v>
      </c>
      <c r="F1595" s="12" t="s">
        <v>1952</v>
      </c>
      <c r="G1595" s="17">
        <v>1</v>
      </c>
      <c r="H1595" s="20">
        <v>101.84</v>
      </c>
      <c r="I1595" s="23">
        <v>0.17</v>
      </c>
      <c r="J1595" s="25">
        <v>84.527199999999993</v>
      </c>
      <c r="K1595" s="25" t="str">
        <f>VLOOKUP(C1595,Table5[#All],8,0)</f>
        <v>Bronze</v>
      </c>
      <c r="L1595" s="13" t="str">
        <f>VLOOKUP(C1595,Table5[#All],4,0)</f>
        <v>Male</v>
      </c>
      <c r="M1595" s="12" t="str">
        <f>VLOOKUP(D1595,Table2[#All],2,0)</f>
        <v>Stainless Steel Cutlery Set</v>
      </c>
      <c r="N1595" s="12" t="str">
        <f>VLOOKUP(D1595,Table2[#All],3)</f>
        <v>Home</v>
      </c>
      <c r="O1595" s="12" t="str">
        <f>VLOOKUP(D1595,Table2[#All],4,0)</f>
        <v>Kitchen</v>
      </c>
      <c r="P1595" s="12" t="str">
        <f>VLOOKUP(D1595,Table2[#All],5,0)</f>
        <v>Stevens, Fernandez and Martin</v>
      </c>
      <c r="Q1595" s="12" t="str">
        <f>VLOOKUP(E1595,Table6[#All],2,0)</f>
        <v>Frederick-Wright</v>
      </c>
      <c r="R1595" s="12" t="str">
        <f>VLOOKUP(E1595,Table6[#All],5,0)</f>
        <v>Flagship</v>
      </c>
      <c r="S1595" s="12" t="str">
        <f>VLOOKUP(E1595,Table6[#All],3,0)</f>
        <v>West</v>
      </c>
      <c r="T1595" s="12" t="str">
        <f>VLOOKUP(E1595,Table6[#All],4,0)</f>
        <v>New Jimmymouth</v>
      </c>
    </row>
    <row r="1596" spans="1:20" x14ac:dyDescent="0.3">
      <c r="A1596" s="11" t="s">
        <v>3554</v>
      </c>
      <c r="B1596" s="12">
        <v>45256</v>
      </c>
      <c r="C1596" s="12" t="s">
        <v>212</v>
      </c>
      <c r="D1596" s="12" t="s">
        <v>1641</v>
      </c>
      <c r="E1596" s="12" t="s">
        <v>1938</v>
      </c>
      <c r="F1596" s="12" t="s">
        <v>1957</v>
      </c>
      <c r="G1596" s="17">
        <v>4</v>
      </c>
      <c r="H1596" s="20">
        <v>641.45000000000005</v>
      </c>
      <c r="I1596" s="23">
        <v>0.16</v>
      </c>
      <c r="J1596" s="25">
        <v>2155.2719999999999</v>
      </c>
      <c r="K1596" s="25" t="str">
        <f>VLOOKUP(C1596,Table5[#All],8,0)</f>
        <v>Bronze</v>
      </c>
      <c r="L1596" s="13" t="str">
        <f>VLOOKUP(C1596,Table5[#All],4,0)</f>
        <v>Female</v>
      </c>
      <c r="M1596" s="12" t="str">
        <f>VLOOKUP(D1596,Table2[#All],2,0)</f>
        <v>Foldable Camping Chair</v>
      </c>
      <c r="N1596" s="12" t="str">
        <f>VLOOKUP(D1596,Table2[#All],3)</f>
        <v>Sports</v>
      </c>
      <c r="O1596" s="12" t="str">
        <f>VLOOKUP(D1596,Table2[#All],4,0)</f>
        <v>Outdoor</v>
      </c>
      <c r="P1596" s="12" t="str">
        <f>VLOOKUP(D1596,Table2[#All],5,0)</f>
        <v>Cook Ltd</v>
      </c>
      <c r="Q1596" s="12" t="str">
        <f>VLOOKUP(E1596,Table6[#All],2,0)</f>
        <v>Guerrero-Schmitt</v>
      </c>
      <c r="R1596" s="12" t="str">
        <f>VLOOKUP(E1596,Table6[#All],5,0)</f>
        <v>Flagship</v>
      </c>
      <c r="S1596" s="12" t="str">
        <f>VLOOKUP(E1596,Table6[#All],3,0)</f>
        <v>East</v>
      </c>
      <c r="T1596" s="12" t="str">
        <f>VLOOKUP(E1596,Table6[#All],4,0)</f>
        <v>East Stevechester</v>
      </c>
    </row>
    <row r="1597" spans="1:20" x14ac:dyDescent="0.3">
      <c r="A1597" s="11" t="s">
        <v>3555</v>
      </c>
      <c r="B1597" s="12">
        <v>45849</v>
      </c>
      <c r="C1597" s="12" t="s">
        <v>1462</v>
      </c>
      <c r="D1597" s="12" t="s">
        <v>1702</v>
      </c>
      <c r="E1597" s="12" t="s">
        <v>1885</v>
      </c>
      <c r="F1597" s="12" t="s">
        <v>1954</v>
      </c>
      <c r="G1597" s="17">
        <v>1</v>
      </c>
      <c r="H1597" s="20">
        <v>135.87</v>
      </c>
      <c r="I1597" s="23">
        <v>0.23</v>
      </c>
      <c r="J1597" s="25">
        <v>104.6199</v>
      </c>
      <c r="K1597" s="25" t="str">
        <f>VLOOKUP(C1597,Table5[#All],8,0)</f>
        <v>Platinum</v>
      </c>
      <c r="L1597" s="13" t="str">
        <f>VLOOKUP(C1597,Table5[#All],4,0)</f>
        <v>Male</v>
      </c>
      <c r="M1597" s="12" t="str">
        <f>VLOOKUP(D1597,Table2[#All],2,0)</f>
        <v>USB External Hard Drive</v>
      </c>
      <c r="N1597" s="12" t="str">
        <f>VLOOKUP(D1597,Table2[#All],3)</f>
        <v>Electronics</v>
      </c>
      <c r="O1597" s="12" t="str">
        <f>VLOOKUP(D1597,Table2[#All],4,0)</f>
        <v>Computer</v>
      </c>
      <c r="P1597" s="12" t="str">
        <f>VLOOKUP(D1597,Table2[#All],5,0)</f>
        <v>Robinson Inc</v>
      </c>
      <c r="Q1597" s="12" t="str">
        <f>VLOOKUP(E1597,Table6[#All],2,0)</f>
        <v>Martinez, Adkins and Johnson</v>
      </c>
      <c r="R1597" s="12" t="str">
        <f>VLOOKUP(E1597,Table6[#All],5,0)</f>
        <v>Flagship</v>
      </c>
      <c r="S1597" s="12" t="str">
        <f>VLOOKUP(E1597,Table6[#All],3,0)</f>
        <v>North</v>
      </c>
      <c r="T1597" s="12" t="str">
        <f>VLOOKUP(E1597,Table6[#All],4,0)</f>
        <v>Danielmouth</v>
      </c>
    </row>
    <row r="1598" spans="1:20" x14ac:dyDescent="0.3">
      <c r="A1598" s="11" t="s">
        <v>3556</v>
      </c>
      <c r="B1598" s="12">
        <v>45344</v>
      </c>
      <c r="C1598" s="12" t="s">
        <v>345</v>
      </c>
      <c r="D1598" s="12" t="s">
        <v>1631</v>
      </c>
      <c r="E1598" s="12" t="s">
        <v>1904</v>
      </c>
      <c r="F1598" s="12" t="s">
        <v>1954</v>
      </c>
      <c r="G1598" s="17">
        <v>1</v>
      </c>
      <c r="H1598" s="20">
        <v>388.35</v>
      </c>
      <c r="I1598" s="23">
        <v>0.01</v>
      </c>
      <c r="J1598" s="25">
        <v>384.4665</v>
      </c>
      <c r="K1598" s="25" t="str">
        <f>VLOOKUP(C1598,Table5[#All],8,0)</f>
        <v>Platinum</v>
      </c>
      <c r="L1598" s="13" t="str">
        <f>VLOOKUP(C1598,Table5[#All],4,0)</f>
        <v>Female</v>
      </c>
      <c r="M1598" s="12" t="str">
        <f>VLOOKUP(D1598,Table2[#All],2,0)</f>
        <v>Multi-Purpose Storage Box</v>
      </c>
      <c r="N1598" s="12" t="str">
        <f>VLOOKUP(D1598,Table2[#All],3)</f>
        <v>Home</v>
      </c>
      <c r="O1598" s="12" t="str">
        <f>VLOOKUP(D1598,Table2[#All],4,0)</f>
        <v>Storage</v>
      </c>
      <c r="P1598" s="12" t="str">
        <f>VLOOKUP(D1598,Table2[#All],5,0)</f>
        <v>Gardner-Montes</v>
      </c>
      <c r="Q1598" s="12" t="str">
        <f>VLOOKUP(E1598,Table6[#All],2,0)</f>
        <v>Benson-Elliott</v>
      </c>
      <c r="R1598" s="12" t="str">
        <f>VLOOKUP(E1598,Table6[#All],5,0)</f>
        <v>Online</v>
      </c>
      <c r="S1598" s="12" t="str">
        <f>VLOOKUP(E1598,Table6[#All],3,0)</f>
        <v>East</v>
      </c>
      <c r="T1598" s="12" t="str">
        <f>VLOOKUP(E1598,Table6[#All],4,0)</f>
        <v>Port Josephberg</v>
      </c>
    </row>
    <row r="1599" spans="1:20" x14ac:dyDescent="0.3">
      <c r="A1599" s="11" t="s">
        <v>3557</v>
      </c>
      <c r="B1599" s="12">
        <v>45367</v>
      </c>
      <c r="C1599" s="12" t="s">
        <v>2632</v>
      </c>
      <c r="D1599" s="12" t="s">
        <v>1686</v>
      </c>
      <c r="E1599" s="12" t="s">
        <v>1914</v>
      </c>
      <c r="F1599" s="12" t="s">
        <v>1954</v>
      </c>
      <c r="G1599" s="17">
        <v>2</v>
      </c>
      <c r="H1599" s="20">
        <v>999.08</v>
      </c>
      <c r="I1599" s="23">
        <v>0.3</v>
      </c>
      <c r="J1599" s="25">
        <v>1398.712</v>
      </c>
      <c r="K1599" s="25" t="s">
        <v>28</v>
      </c>
      <c r="L1599" s="13" t="s">
        <v>16</v>
      </c>
      <c r="M1599" s="12" t="str">
        <f>VLOOKUP(D1599,Table2[#All],2,0)</f>
        <v>Sports Water Hydration Pack</v>
      </c>
      <c r="N1599" s="12" t="str">
        <f>VLOOKUP(D1599,Table2[#All],3)</f>
        <v>Sports</v>
      </c>
      <c r="O1599" s="12" t="str">
        <f>VLOOKUP(D1599,Table2[#All],4,0)</f>
        <v>Outdoor</v>
      </c>
      <c r="P1599" s="12" t="str">
        <f>VLOOKUP(D1599,Table2[#All],5,0)</f>
        <v>Sims-Smith</v>
      </c>
      <c r="Q1599" s="12" t="str">
        <f>VLOOKUP(E1599,Table6[#All],2,0)</f>
        <v>Moore, Padilla and Butler</v>
      </c>
      <c r="R1599" s="12" t="str">
        <f>VLOOKUP(E1599,Table6[#All],5,0)</f>
        <v>Flagship</v>
      </c>
      <c r="S1599" s="12" t="str">
        <f>VLOOKUP(E1599,Table6[#All],3,0)</f>
        <v>South</v>
      </c>
      <c r="T1599" s="12" t="str">
        <f>VLOOKUP(E1599,Table6[#All],4,0)</f>
        <v>East Johnstad</v>
      </c>
    </row>
    <row r="1600" spans="1:20" x14ac:dyDescent="0.3">
      <c r="A1600" s="11" t="s">
        <v>3558</v>
      </c>
      <c r="B1600" s="12">
        <v>45887</v>
      </c>
      <c r="C1600" s="12" t="s">
        <v>571</v>
      </c>
      <c r="D1600" s="12" t="s">
        <v>1686</v>
      </c>
      <c r="E1600" s="12" t="s">
        <v>1935</v>
      </c>
      <c r="F1600" s="12" t="s">
        <v>1957</v>
      </c>
      <c r="G1600" s="17">
        <v>3</v>
      </c>
      <c r="H1600" s="20">
        <v>453.19</v>
      </c>
      <c r="I1600" s="23">
        <v>0.08</v>
      </c>
      <c r="J1600" s="25">
        <v>1250.8044</v>
      </c>
      <c r="K1600" s="25" t="str">
        <f>VLOOKUP(C1600,Table5[#All],8,0)</f>
        <v>Gold</v>
      </c>
      <c r="L1600" s="13" t="str">
        <f>VLOOKUP(C1600,Table5[#All],4,0)</f>
        <v>Male</v>
      </c>
      <c r="M1600" s="12" t="str">
        <f>VLOOKUP(D1600,Table2[#All],2,0)</f>
        <v>Sports Water Hydration Pack</v>
      </c>
      <c r="N1600" s="12" t="str">
        <f>VLOOKUP(D1600,Table2[#All],3)</f>
        <v>Sports</v>
      </c>
      <c r="O1600" s="12" t="str">
        <f>VLOOKUP(D1600,Table2[#All],4,0)</f>
        <v>Outdoor</v>
      </c>
      <c r="P1600" s="12" t="str">
        <f>VLOOKUP(D1600,Table2[#All],5,0)</f>
        <v>Sims-Smith</v>
      </c>
      <c r="Q1600" s="12" t="str">
        <f>VLOOKUP(E1600,Table6[#All],2,0)</f>
        <v>Holloway Ltd</v>
      </c>
      <c r="R1600" s="12" t="str">
        <f>VLOOKUP(E1600,Table6[#All],5,0)</f>
        <v>Flagship</v>
      </c>
      <c r="S1600" s="12" t="str">
        <f>VLOOKUP(E1600,Table6[#All],3,0)</f>
        <v>North</v>
      </c>
      <c r="T1600" s="12" t="str">
        <f>VLOOKUP(E1600,Table6[#All],4,0)</f>
        <v>Bensonhaven</v>
      </c>
    </row>
    <row r="1601" spans="1:20" x14ac:dyDescent="0.3">
      <c r="A1601" s="11" t="s">
        <v>3559</v>
      </c>
      <c r="B1601" s="12">
        <v>45567</v>
      </c>
      <c r="C1601" s="12" t="s">
        <v>765</v>
      </c>
      <c r="D1601" s="12" t="s">
        <v>1816</v>
      </c>
      <c r="E1601" s="12" t="s">
        <v>1917</v>
      </c>
      <c r="F1601" s="12" t="s">
        <v>1957</v>
      </c>
      <c r="G1601" s="17">
        <v>2</v>
      </c>
      <c r="H1601" s="20">
        <v>61.31</v>
      </c>
      <c r="I1601" s="23">
        <v>0.15</v>
      </c>
      <c r="J1601" s="25">
        <v>104.227</v>
      </c>
      <c r="K1601" s="25" t="str">
        <f>VLOOKUP(C1601,Table5[#All],8,0)</f>
        <v>Bronze</v>
      </c>
      <c r="L1601" s="13" t="str">
        <f>VLOOKUP(C1601,Table5[#All],4,0)</f>
        <v>Female</v>
      </c>
      <c r="M1601" s="12" t="str">
        <f>VLOOKUP(D1601,Table2[#All],2,0)</f>
        <v>Wall-Mounted Spice Rack</v>
      </c>
      <c r="N1601" s="12" t="str">
        <f>VLOOKUP(D1601,Table2[#All],3)</f>
        <v>Home</v>
      </c>
      <c r="O1601" s="12" t="str">
        <f>VLOOKUP(D1601,Table2[#All],4,0)</f>
        <v>Kitchen</v>
      </c>
      <c r="P1601" s="12" t="str">
        <f>VLOOKUP(D1601,Table2[#All],5,0)</f>
        <v>Allison Ltd</v>
      </c>
      <c r="Q1601" s="12" t="str">
        <f>VLOOKUP(E1601,Table6[#All],2,0)</f>
        <v>Hill, Wagner and Ballard</v>
      </c>
      <c r="R1601" s="12" t="str">
        <f>VLOOKUP(E1601,Table6[#All],5,0)</f>
        <v>Online</v>
      </c>
      <c r="S1601" s="12" t="str">
        <f>VLOOKUP(E1601,Table6[#All],3,0)</f>
        <v>East</v>
      </c>
      <c r="T1601" s="12" t="str">
        <f>VLOOKUP(E1601,Table6[#All],4,0)</f>
        <v>East Davidville</v>
      </c>
    </row>
    <row r="1602" spans="1:20" x14ac:dyDescent="0.3">
      <c r="A1602" s="11" t="s">
        <v>3560</v>
      </c>
      <c r="B1602" s="12">
        <v>45223</v>
      </c>
      <c r="C1602" s="12" t="s">
        <v>1084</v>
      </c>
      <c r="D1602" s="12" t="s">
        <v>1819</v>
      </c>
      <c r="E1602" s="12" t="s">
        <v>1917</v>
      </c>
      <c r="F1602" s="12" t="s">
        <v>1952</v>
      </c>
      <c r="G1602" s="17">
        <v>2</v>
      </c>
      <c r="H1602" s="20">
        <v>870.13</v>
      </c>
      <c r="I1602" s="23">
        <v>0.23</v>
      </c>
      <c r="J1602" s="25">
        <v>1340.0001999999999</v>
      </c>
      <c r="K1602" s="25" t="str">
        <f>VLOOKUP(C1602,Table5[#All],8,0)</f>
        <v>Bronze</v>
      </c>
      <c r="L1602" s="13" t="str">
        <f>VLOOKUP(C1602,Table5[#All],4,0)</f>
        <v>Female</v>
      </c>
      <c r="M1602" s="12" t="str">
        <f>VLOOKUP(D1602,Table2[#All],2,0)</f>
        <v>Badminton Racket Set</v>
      </c>
      <c r="N1602" s="12" t="str">
        <f>VLOOKUP(D1602,Table2[#All],3)</f>
        <v>Sports</v>
      </c>
      <c r="O1602" s="12" t="str">
        <f>VLOOKUP(D1602,Table2[#All],4,0)</f>
        <v>Equipment</v>
      </c>
      <c r="P1602" s="12" t="str">
        <f>VLOOKUP(D1602,Table2[#All],5,0)</f>
        <v>Robinson-Brown</v>
      </c>
      <c r="Q1602" s="12" t="str">
        <f>VLOOKUP(E1602,Table6[#All],2,0)</f>
        <v>Hill, Wagner and Ballard</v>
      </c>
      <c r="R1602" s="12" t="str">
        <f>VLOOKUP(E1602,Table6[#All],5,0)</f>
        <v>Online</v>
      </c>
      <c r="S1602" s="12" t="str">
        <f>VLOOKUP(E1602,Table6[#All],3,0)</f>
        <v>East</v>
      </c>
      <c r="T1602" s="12" t="str">
        <f>VLOOKUP(E1602,Table6[#All],4,0)</f>
        <v>East Davidville</v>
      </c>
    </row>
    <row r="1603" spans="1:20" x14ac:dyDescent="0.3">
      <c r="A1603" s="11" t="s">
        <v>3561</v>
      </c>
      <c r="B1603" s="12">
        <v>45664</v>
      </c>
      <c r="C1603" s="12" t="s">
        <v>251</v>
      </c>
      <c r="D1603" s="12" t="s">
        <v>1611</v>
      </c>
      <c r="E1603" s="12" t="s">
        <v>1941</v>
      </c>
      <c r="F1603" s="12" t="s">
        <v>1954</v>
      </c>
      <c r="G1603" s="17">
        <v>1</v>
      </c>
      <c r="H1603" s="20">
        <v>336.51</v>
      </c>
      <c r="I1603" s="23">
        <v>0.11</v>
      </c>
      <c r="J1603" s="25">
        <v>299.4939</v>
      </c>
      <c r="K1603" s="25" t="str">
        <f>VLOOKUP(C1603,Table5[#All],8,0)</f>
        <v>Silver</v>
      </c>
      <c r="L1603" s="13" t="str">
        <f>VLOOKUP(C1603,Table5[#All],4,0)</f>
        <v>Male</v>
      </c>
      <c r="M1603" s="12" t="str">
        <f>VLOOKUP(D1603,Table2[#All],2,0)</f>
        <v>4K Home Projector</v>
      </c>
      <c r="N1603" s="12" t="str">
        <f>VLOOKUP(D1603,Table2[#All],3)</f>
        <v>Electronics</v>
      </c>
      <c r="O1603" s="12" t="str">
        <f>VLOOKUP(D1603,Table2[#All],4,0)</f>
        <v>Appliances</v>
      </c>
      <c r="P1603" s="12" t="str">
        <f>VLOOKUP(D1603,Table2[#All],5,0)</f>
        <v>Thomas LLC</v>
      </c>
      <c r="Q1603" s="12" t="str">
        <f>VLOOKUP(E1603,Table6[#All],2,0)</f>
        <v>Mann-Austin</v>
      </c>
      <c r="R1603" s="12" t="str">
        <f>VLOOKUP(E1603,Table6[#All],5,0)</f>
        <v>Online</v>
      </c>
      <c r="S1603" s="12" t="str">
        <f>VLOOKUP(E1603,Table6[#All],3,0)</f>
        <v>East</v>
      </c>
      <c r="T1603" s="12" t="str">
        <f>VLOOKUP(E1603,Table6[#All],4,0)</f>
        <v>Vasquezborough</v>
      </c>
    </row>
    <row r="1604" spans="1:20" x14ac:dyDescent="0.3">
      <c r="A1604" s="11" t="s">
        <v>3562</v>
      </c>
      <c r="B1604" s="12">
        <v>45313</v>
      </c>
      <c r="C1604" s="12" t="s">
        <v>605</v>
      </c>
      <c r="D1604" s="12" t="s">
        <v>1776</v>
      </c>
      <c r="E1604" s="12" t="s">
        <v>1880</v>
      </c>
      <c r="F1604" s="12" t="s">
        <v>1957</v>
      </c>
      <c r="G1604" s="17">
        <v>1</v>
      </c>
      <c r="H1604" s="20">
        <v>305.70999999999998</v>
      </c>
      <c r="I1604" s="23">
        <v>0.26</v>
      </c>
      <c r="J1604" s="25">
        <v>226.22540000000001</v>
      </c>
      <c r="K1604" s="25" t="str">
        <f>VLOOKUP(C1604,Table5[#All],8,0)</f>
        <v>Bronze</v>
      </c>
      <c r="L1604" s="13" t="str">
        <f>VLOOKUP(C1604,Table5[#All],4,0)</f>
        <v>Male</v>
      </c>
      <c r="M1604" s="12" t="str">
        <f>VLOOKUP(D1604,Table2[#All],2,0)</f>
        <v>Smart LED Light Strip</v>
      </c>
      <c r="N1604" s="12" t="str">
        <f>VLOOKUP(D1604,Table2[#All],3)</f>
        <v>Electronics</v>
      </c>
      <c r="O1604" s="12" t="str">
        <f>VLOOKUP(D1604,Table2[#All],4,0)</f>
        <v>Accessories</v>
      </c>
      <c r="P1604" s="12" t="str">
        <f>VLOOKUP(D1604,Table2[#All],5,0)</f>
        <v>Flores-Davis</v>
      </c>
      <c r="Q1604" s="12" t="str">
        <f>VLOOKUP(E1604,Table6[#All],2,0)</f>
        <v>Rivera-Warner</v>
      </c>
      <c r="R1604" s="12" t="str">
        <f>VLOOKUP(E1604,Table6[#All],5,0)</f>
        <v>Flagship</v>
      </c>
      <c r="S1604" s="12" t="str">
        <f>VLOOKUP(E1604,Table6[#All],3,0)</f>
        <v>East</v>
      </c>
      <c r="T1604" s="12" t="str">
        <f>VLOOKUP(E1604,Table6[#All],4,0)</f>
        <v>Washingtonfurt</v>
      </c>
    </row>
    <row r="1605" spans="1:20" x14ac:dyDescent="0.3">
      <c r="A1605" s="11" t="s">
        <v>3563</v>
      </c>
      <c r="B1605" s="12">
        <v>45224</v>
      </c>
      <c r="C1605" s="12" t="s">
        <v>424</v>
      </c>
      <c r="D1605" s="12" t="s">
        <v>1593</v>
      </c>
      <c r="E1605" s="12" t="s">
        <v>1938</v>
      </c>
      <c r="F1605" s="12" t="s">
        <v>1957</v>
      </c>
      <c r="G1605" s="17">
        <v>2</v>
      </c>
      <c r="H1605" s="20">
        <v>635.39</v>
      </c>
      <c r="I1605" s="23">
        <v>0.28999999999999998</v>
      </c>
      <c r="J1605" s="25">
        <v>902.25379999999996</v>
      </c>
      <c r="K1605" s="25" t="str">
        <f>VLOOKUP(C1605,Table5[#All],8,0)</f>
        <v>Platinum</v>
      </c>
      <c r="L1605" s="13" t="str">
        <f>VLOOKUP(C1605,Table5[#All],4,0)</f>
        <v>Male</v>
      </c>
      <c r="M1605" s="12" t="str">
        <f>VLOOKUP(D1605,Table2[#All],2,0)</f>
        <v>Ceramic Kitchen Bowl Set</v>
      </c>
      <c r="N1605" s="12" t="str">
        <f>VLOOKUP(D1605,Table2[#All],3)</f>
        <v>Home</v>
      </c>
      <c r="O1605" s="12" t="str">
        <f>VLOOKUP(D1605,Table2[#All],4,0)</f>
        <v>Kitchen</v>
      </c>
      <c r="P1605" s="12" t="str">
        <f>VLOOKUP(D1605,Table2[#All],5,0)</f>
        <v>Hamilton Group</v>
      </c>
      <c r="Q1605" s="12" t="str">
        <f>VLOOKUP(E1605,Table6[#All],2,0)</f>
        <v>Guerrero-Schmitt</v>
      </c>
      <c r="R1605" s="12" t="str">
        <f>VLOOKUP(E1605,Table6[#All],5,0)</f>
        <v>Flagship</v>
      </c>
      <c r="S1605" s="12" t="str">
        <f>VLOOKUP(E1605,Table6[#All],3,0)</f>
        <v>East</v>
      </c>
      <c r="T1605" s="12" t="str">
        <f>VLOOKUP(E1605,Table6[#All],4,0)</f>
        <v>East Stevechester</v>
      </c>
    </row>
    <row r="1606" spans="1:20" x14ac:dyDescent="0.3">
      <c r="A1606" s="11" t="s">
        <v>3564</v>
      </c>
      <c r="B1606" s="12">
        <v>45491</v>
      </c>
      <c r="C1606" s="12" t="s">
        <v>409</v>
      </c>
      <c r="D1606" s="12" t="s">
        <v>1852</v>
      </c>
      <c r="E1606" s="12" t="s">
        <v>1941</v>
      </c>
      <c r="F1606" s="12" t="s">
        <v>1957</v>
      </c>
      <c r="G1606" s="17">
        <v>2</v>
      </c>
      <c r="H1606" s="20">
        <v>253.87</v>
      </c>
      <c r="I1606" s="23">
        <v>0.23</v>
      </c>
      <c r="J1606" s="25">
        <v>390.95979999999997</v>
      </c>
      <c r="K1606" s="25" t="str">
        <f>VLOOKUP(C1606,Table5[#All],8,0)</f>
        <v>Platinum</v>
      </c>
      <c r="L1606" s="13" t="str">
        <f>VLOOKUP(C1606,Table5[#All],4,0)</f>
        <v>Female</v>
      </c>
      <c r="M1606" s="12" t="str">
        <f>VLOOKUP(D1606,Table2[#All],2,0)</f>
        <v>Microwave Oven</v>
      </c>
      <c r="N1606" s="12" t="str">
        <f>VLOOKUP(D1606,Table2[#All],3)</f>
        <v>Home</v>
      </c>
      <c r="O1606" s="12" t="str">
        <f>VLOOKUP(D1606,Table2[#All],4,0)</f>
        <v>Appliances</v>
      </c>
      <c r="P1606" s="12" t="str">
        <f>VLOOKUP(D1606,Table2[#All],5,0)</f>
        <v>Green, Powell and Palmer</v>
      </c>
      <c r="Q1606" s="12" t="str">
        <f>VLOOKUP(E1606,Table6[#All],2,0)</f>
        <v>Mann-Austin</v>
      </c>
      <c r="R1606" s="12" t="str">
        <f>VLOOKUP(E1606,Table6[#All],5,0)</f>
        <v>Online</v>
      </c>
      <c r="S1606" s="12" t="str">
        <f>VLOOKUP(E1606,Table6[#All],3,0)</f>
        <v>East</v>
      </c>
      <c r="T1606" s="12" t="str">
        <f>VLOOKUP(E1606,Table6[#All],4,0)</f>
        <v>Vasquezborough</v>
      </c>
    </row>
    <row r="1607" spans="1:20" x14ac:dyDescent="0.3">
      <c r="A1607" s="11" t="s">
        <v>3565</v>
      </c>
      <c r="B1607" s="12">
        <v>45472</v>
      </c>
      <c r="C1607" s="12" t="s">
        <v>1499</v>
      </c>
      <c r="D1607" s="12" t="s">
        <v>1804</v>
      </c>
      <c r="E1607" s="12" t="s">
        <v>1935</v>
      </c>
      <c r="F1607" s="12" t="s">
        <v>1957</v>
      </c>
      <c r="G1607" s="17">
        <v>3</v>
      </c>
      <c r="H1607" s="20">
        <v>915.81</v>
      </c>
      <c r="I1607" s="23">
        <v>0.17</v>
      </c>
      <c r="J1607" s="25">
        <v>2280.3669</v>
      </c>
      <c r="K1607" s="25" t="str">
        <f>VLOOKUP(C1607,Table5[#All],8,0)</f>
        <v>Bronze</v>
      </c>
      <c r="L1607" s="13" t="str">
        <f>VLOOKUP(C1607,Table5[#All],4,0)</f>
        <v>Male</v>
      </c>
      <c r="M1607" s="12" t="str">
        <f>VLOOKUP(D1607,Table2[#All],2,0)</f>
        <v>Wireless Mouse</v>
      </c>
      <c r="N1607" s="12" t="str">
        <f>VLOOKUP(D1607,Table2[#All],3)</f>
        <v>Electronics</v>
      </c>
      <c r="O1607" s="12" t="str">
        <f>VLOOKUP(D1607,Table2[#All],4,0)</f>
        <v>Computer</v>
      </c>
      <c r="P1607" s="12" t="str">
        <f>VLOOKUP(D1607,Table2[#All],5,0)</f>
        <v>Larson Ltd</v>
      </c>
      <c r="Q1607" s="12" t="str">
        <f>VLOOKUP(E1607,Table6[#All],2,0)</f>
        <v>Holloway Ltd</v>
      </c>
      <c r="R1607" s="12" t="str">
        <f>VLOOKUP(E1607,Table6[#All],5,0)</f>
        <v>Flagship</v>
      </c>
      <c r="S1607" s="12" t="str">
        <f>VLOOKUP(E1607,Table6[#All],3,0)</f>
        <v>North</v>
      </c>
      <c r="T1607" s="12" t="str">
        <f>VLOOKUP(E1607,Table6[#All],4,0)</f>
        <v>Bensonhaven</v>
      </c>
    </row>
    <row r="1608" spans="1:20" x14ac:dyDescent="0.3">
      <c r="A1608" s="11" t="s">
        <v>3566</v>
      </c>
      <c r="B1608" s="12">
        <v>45795</v>
      </c>
      <c r="C1608" s="12" t="s">
        <v>688</v>
      </c>
      <c r="D1608" s="12" t="s">
        <v>1699</v>
      </c>
      <c r="E1608" s="12" t="s">
        <v>1910</v>
      </c>
      <c r="F1608" s="12" t="s">
        <v>1952</v>
      </c>
      <c r="G1608" s="17">
        <v>3</v>
      </c>
      <c r="H1608" s="20">
        <v>779.5</v>
      </c>
      <c r="I1608" s="23">
        <v>0.02</v>
      </c>
      <c r="J1608" s="25">
        <v>2291.73</v>
      </c>
      <c r="K1608" s="25" t="str">
        <f>VLOOKUP(C1608,Table5[#All],8,0)</f>
        <v>Platinum</v>
      </c>
      <c r="L1608" s="13" t="str">
        <f>VLOOKUP(C1608,Table5[#All],4,0)</f>
        <v>Female</v>
      </c>
      <c r="M1608" s="12" t="str">
        <f>VLOOKUP(D1608,Table2[#All],2,0)</f>
        <v>Smart Home WiFi Camera</v>
      </c>
      <c r="N1608" s="12" t="str">
        <f>VLOOKUP(D1608,Table2[#All],3)</f>
        <v>Electronics</v>
      </c>
      <c r="O1608" s="12" t="str">
        <f>VLOOKUP(D1608,Table2[#All],4,0)</f>
        <v>Accessories</v>
      </c>
      <c r="P1608" s="12" t="str">
        <f>VLOOKUP(D1608,Table2[#All],5,0)</f>
        <v>Holmes LLC</v>
      </c>
      <c r="Q1608" s="12" t="str">
        <f>VLOOKUP(E1608,Table6[#All],2,0)</f>
        <v>Bean, Jones and Park</v>
      </c>
      <c r="R1608" s="12" t="str">
        <f>VLOOKUP(E1608,Table6[#All],5,0)</f>
        <v>Online</v>
      </c>
      <c r="S1608" s="12" t="str">
        <f>VLOOKUP(E1608,Table6[#All],3,0)</f>
        <v>West</v>
      </c>
      <c r="T1608" s="12" t="str">
        <f>VLOOKUP(E1608,Table6[#All],4,0)</f>
        <v>Thompsonborough</v>
      </c>
    </row>
    <row r="1609" spans="1:20" x14ac:dyDescent="0.3">
      <c r="A1609" s="11" t="s">
        <v>3567</v>
      </c>
      <c r="B1609" s="12">
        <v>45470</v>
      </c>
      <c r="C1609" s="12" t="s">
        <v>1456</v>
      </c>
      <c r="D1609" s="12" t="s">
        <v>1758</v>
      </c>
      <c r="E1609" s="12" t="s">
        <v>1932</v>
      </c>
      <c r="F1609" s="12" t="s">
        <v>1952</v>
      </c>
      <c r="G1609" s="17">
        <v>2</v>
      </c>
      <c r="H1609" s="20">
        <v>780.57</v>
      </c>
      <c r="I1609" s="23">
        <v>0.26</v>
      </c>
      <c r="J1609" s="25">
        <v>1155.2436</v>
      </c>
      <c r="K1609" s="25" t="str">
        <f>VLOOKUP(C1609,Table5[#All],8,0)</f>
        <v>Gold</v>
      </c>
      <c r="L1609" s="13" t="str">
        <f>VLOOKUP(C1609,Table5[#All],4,0)</f>
        <v>Male</v>
      </c>
      <c r="M1609" s="12" t="str">
        <f>VLOOKUP(D1609,Table2[#All],2,0)</f>
        <v>Tennis Ball 3-Pack</v>
      </c>
      <c r="N1609" s="12" t="str">
        <f>VLOOKUP(D1609,Table2[#All],3)</f>
        <v>Sports</v>
      </c>
      <c r="O1609" s="12" t="str">
        <f>VLOOKUP(D1609,Table2[#All],4,0)</f>
        <v>Equipment</v>
      </c>
      <c r="P1609" s="12" t="str">
        <f>VLOOKUP(D1609,Table2[#All],5,0)</f>
        <v>Lopez LLC</v>
      </c>
      <c r="Q1609" s="12" t="str">
        <f>VLOOKUP(E1609,Table6[#All],2,0)</f>
        <v>Frederick-Wright</v>
      </c>
      <c r="R1609" s="12" t="str">
        <f>VLOOKUP(E1609,Table6[#All],5,0)</f>
        <v>Flagship</v>
      </c>
      <c r="S1609" s="12" t="str">
        <f>VLOOKUP(E1609,Table6[#All],3,0)</f>
        <v>West</v>
      </c>
      <c r="T1609" s="12" t="str">
        <f>VLOOKUP(E1609,Table6[#All],4,0)</f>
        <v>New Jimmymouth</v>
      </c>
    </row>
    <row r="1610" spans="1:20" x14ac:dyDescent="0.3">
      <c r="A1610" s="11" t="s">
        <v>3568</v>
      </c>
      <c r="B1610" s="12">
        <v>45390</v>
      </c>
      <c r="C1610" s="12" t="s">
        <v>1207</v>
      </c>
      <c r="D1610" s="12" t="s">
        <v>1861</v>
      </c>
      <c r="E1610" s="12" t="s">
        <v>1941</v>
      </c>
      <c r="F1610" s="12" t="s">
        <v>1952</v>
      </c>
      <c r="G1610" s="17">
        <v>1</v>
      </c>
      <c r="H1610" s="20">
        <v>511.35</v>
      </c>
      <c r="I1610" s="23">
        <v>0</v>
      </c>
      <c r="J1610" s="25">
        <v>511.35</v>
      </c>
      <c r="K1610" s="25" t="str">
        <f>VLOOKUP(C1610,Table5[#All],8,0)</f>
        <v>Silver</v>
      </c>
      <c r="L1610" s="13" t="str">
        <f>VLOOKUP(C1610,Table5[#All],4,0)</f>
        <v>Female</v>
      </c>
      <c r="M1610" s="12" t="str">
        <f>VLOOKUP(D1610,Table2[#All],2,0)</f>
        <v>Sports Stopwatch Basic</v>
      </c>
      <c r="N1610" s="12" t="str">
        <f>VLOOKUP(D1610,Table2[#All],3)</f>
        <v>Sports</v>
      </c>
      <c r="O1610" s="12" t="str">
        <f>VLOOKUP(D1610,Table2[#All],4,0)</f>
        <v>Accessories</v>
      </c>
      <c r="P1610" s="12" t="str">
        <f>VLOOKUP(D1610,Table2[#All],5,0)</f>
        <v>Wilson Group</v>
      </c>
      <c r="Q1610" s="12" t="str">
        <f>VLOOKUP(E1610,Table6[#All],2,0)</f>
        <v>Mann-Austin</v>
      </c>
      <c r="R1610" s="12" t="str">
        <f>VLOOKUP(E1610,Table6[#All],5,0)</f>
        <v>Online</v>
      </c>
      <c r="S1610" s="12" t="str">
        <f>VLOOKUP(E1610,Table6[#All],3,0)</f>
        <v>East</v>
      </c>
      <c r="T1610" s="12" t="str">
        <f>VLOOKUP(E1610,Table6[#All],4,0)</f>
        <v>Vasquezborough</v>
      </c>
    </row>
    <row r="1611" spans="1:20" x14ac:dyDescent="0.3">
      <c r="A1611" s="11" t="s">
        <v>3569</v>
      </c>
      <c r="B1611" s="12">
        <v>45803</v>
      </c>
      <c r="C1611" s="12" t="s">
        <v>78</v>
      </c>
      <c r="D1611" s="12" t="s">
        <v>1867</v>
      </c>
      <c r="E1611" s="12" t="s">
        <v>1894</v>
      </c>
      <c r="F1611" s="12" t="s">
        <v>1957</v>
      </c>
      <c r="G1611" s="17">
        <v>4</v>
      </c>
      <c r="H1611" s="20">
        <v>44.07</v>
      </c>
      <c r="I1611" s="23">
        <v>0.28999999999999998</v>
      </c>
      <c r="J1611" s="25">
        <v>125.1588</v>
      </c>
      <c r="K1611" s="25" t="str">
        <f>VLOOKUP(C1611,Table5[#All],8,0)</f>
        <v>Bronze</v>
      </c>
      <c r="L1611" s="13" t="str">
        <f>VLOOKUP(C1611,Table5[#All],4,0)</f>
        <v>Female</v>
      </c>
      <c r="M1611" s="12" t="str">
        <f>VLOOKUP(D1611,Table2[#All],2,0)</f>
        <v>Cricket Bat</v>
      </c>
      <c r="N1611" s="12" t="str">
        <f>VLOOKUP(D1611,Table2[#All],3)</f>
        <v>Sports</v>
      </c>
      <c r="O1611" s="12" t="str">
        <f>VLOOKUP(D1611,Table2[#All],4,0)</f>
        <v>Team Sports</v>
      </c>
      <c r="P1611" s="12" t="str">
        <f>VLOOKUP(D1611,Table2[#All],5,0)</f>
        <v>Khan LLC</v>
      </c>
      <c r="Q1611" s="12" t="str">
        <f>VLOOKUP(E1611,Table6[#All],2,0)</f>
        <v>Johnson-Wright</v>
      </c>
      <c r="R1611" s="12" t="str">
        <f>VLOOKUP(E1611,Table6[#All],5,0)</f>
        <v>Outlet</v>
      </c>
      <c r="S1611" s="12" t="str">
        <f>VLOOKUP(E1611,Table6[#All],3,0)</f>
        <v>North</v>
      </c>
      <c r="T1611" s="12" t="str">
        <f>VLOOKUP(E1611,Table6[#All],4,0)</f>
        <v>Hoodberg</v>
      </c>
    </row>
    <row r="1612" spans="1:20" x14ac:dyDescent="0.3">
      <c r="A1612" s="11" t="s">
        <v>3570</v>
      </c>
      <c r="B1612" s="12">
        <v>45320</v>
      </c>
      <c r="C1612" s="12" t="s">
        <v>653</v>
      </c>
      <c r="D1612" s="12" t="s">
        <v>1783</v>
      </c>
      <c r="E1612" s="12" t="s">
        <v>1920</v>
      </c>
      <c r="F1612" s="12" t="s">
        <v>1952</v>
      </c>
      <c r="G1612" s="17">
        <v>2</v>
      </c>
      <c r="H1612" s="20">
        <v>895.92</v>
      </c>
      <c r="I1612" s="23">
        <v>0.15</v>
      </c>
      <c r="J1612" s="25">
        <v>1523.0640000000001</v>
      </c>
      <c r="K1612" s="25" t="str">
        <f>VLOOKUP(C1612,Table5[#All],8,0)</f>
        <v>Platinum</v>
      </c>
      <c r="L1612" s="13" t="str">
        <f>VLOOKUP(C1612,Table5[#All],4,0)</f>
        <v>Female</v>
      </c>
      <c r="M1612" s="12" t="str">
        <f>VLOOKUP(D1612,Table2[#All],2,0)</f>
        <v>Men's Sports Shorts</v>
      </c>
      <c r="N1612" s="12" t="str">
        <f>VLOOKUP(D1612,Table2[#All],3)</f>
        <v>Clothing</v>
      </c>
      <c r="O1612" s="12" t="str">
        <f>VLOOKUP(D1612,Table2[#All],4,0)</f>
        <v>Bottoms</v>
      </c>
      <c r="P1612" s="12" t="str">
        <f>VLOOKUP(D1612,Table2[#All],5,0)</f>
        <v>Fitzpatrick Ltd</v>
      </c>
      <c r="Q1612" s="12" t="str">
        <f>VLOOKUP(E1612,Table6[#All],2,0)</f>
        <v>Aguirre-Keller</v>
      </c>
      <c r="R1612" s="12" t="str">
        <f>VLOOKUP(E1612,Table6[#All],5,0)</f>
        <v>Online</v>
      </c>
      <c r="S1612" s="12" t="str">
        <f>VLOOKUP(E1612,Table6[#All],3,0)</f>
        <v>South</v>
      </c>
      <c r="T1612" s="12" t="str">
        <f>VLOOKUP(E1612,Table6[#All],4,0)</f>
        <v>Lake Michael</v>
      </c>
    </row>
    <row r="1613" spans="1:20" x14ac:dyDescent="0.3">
      <c r="A1613" s="11" t="s">
        <v>3571</v>
      </c>
      <c r="B1613" s="12">
        <v>45619</v>
      </c>
      <c r="C1613" s="12" t="s">
        <v>973</v>
      </c>
      <c r="D1613" s="12" t="s">
        <v>1734</v>
      </c>
      <c r="E1613" s="12" t="s">
        <v>1889</v>
      </c>
      <c r="F1613" s="12" t="s">
        <v>1957</v>
      </c>
      <c r="G1613" s="17">
        <v>4</v>
      </c>
      <c r="H1613" s="20">
        <v>456.32</v>
      </c>
      <c r="I1613" s="23">
        <v>0.22</v>
      </c>
      <c r="J1613" s="25">
        <v>1423.7184</v>
      </c>
      <c r="K1613" s="25" t="str">
        <f>VLOOKUP(C1613,Table5[#All],8,0)</f>
        <v>Platinum</v>
      </c>
      <c r="L1613" s="13" t="str">
        <f>VLOOKUP(C1613,Table5[#All],4,0)</f>
        <v>Male</v>
      </c>
      <c r="M1613" s="12" t="str">
        <f>VLOOKUP(D1613,Table2[#All],2,0)</f>
        <v>Men's Track Pants</v>
      </c>
      <c r="N1613" s="12" t="str">
        <f>VLOOKUP(D1613,Table2[#All],3)</f>
        <v>Clothing</v>
      </c>
      <c r="O1613" s="12" t="str">
        <f>VLOOKUP(D1613,Table2[#All],4,0)</f>
        <v>Bottoms</v>
      </c>
      <c r="P1613" s="12" t="str">
        <f>VLOOKUP(D1613,Table2[#All],5,0)</f>
        <v>Hamilton, Woods and Walker</v>
      </c>
      <c r="Q1613" s="12" t="str">
        <f>VLOOKUP(E1613,Table6[#All],2,0)</f>
        <v>Black-Horn</v>
      </c>
      <c r="R1613" s="12" t="str">
        <f>VLOOKUP(E1613,Table6[#All],5,0)</f>
        <v>Outlet</v>
      </c>
      <c r="S1613" s="12" t="str">
        <f>VLOOKUP(E1613,Table6[#All],3,0)</f>
        <v>South</v>
      </c>
      <c r="T1613" s="12" t="str">
        <f>VLOOKUP(E1613,Table6[#All],4,0)</f>
        <v>North Nancyview</v>
      </c>
    </row>
    <row r="1614" spans="1:20" x14ac:dyDescent="0.3">
      <c r="A1614" s="11" t="s">
        <v>3572</v>
      </c>
      <c r="B1614" s="12">
        <v>45777</v>
      </c>
      <c r="C1614" s="12" t="s">
        <v>1315</v>
      </c>
      <c r="D1614" s="12" t="s">
        <v>1673</v>
      </c>
      <c r="E1614" s="12" t="s">
        <v>1880</v>
      </c>
      <c r="F1614" s="12" t="s">
        <v>1957</v>
      </c>
      <c r="G1614" s="17">
        <v>1</v>
      </c>
      <c r="H1614" s="20">
        <v>905.5</v>
      </c>
      <c r="I1614" s="23">
        <v>0.28999999999999998</v>
      </c>
      <c r="J1614" s="25">
        <v>642.90499999999997</v>
      </c>
      <c r="K1614" s="25" t="str">
        <f>VLOOKUP(C1614,Table5[#All],8,0)</f>
        <v>Bronze</v>
      </c>
      <c r="L1614" s="13" t="str">
        <f>VLOOKUP(C1614,Table5[#All],4,0)</f>
        <v>Male</v>
      </c>
      <c r="M1614" s="12" t="str">
        <f>VLOOKUP(D1614,Table2[#All],2,0)</f>
        <v>Gaming Mechanical Keyboard</v>
      </c>
      <c r="N1614" s="12" t="str">
        <f>VLOOKUP(D1614,Table2[#All],3)</f>
        <v>Electronics</v>
      </c>
      <c r="O1614" s="12" t="str">
        <f>VLOOKUP(D1614,Table2[#All],4,0)</f>
        <v>Computer</v>
      </c>
      <c r="P1614" s="12" t="str">
        <f>VLOOKUP(D1614,Table2[#All],5,0)</f>
        <v>Lucero LLC</v>
      </c>
      <c r="Q1614" s="12" t="str">
        <f>VLOOKUP(E1614,Table6[#All],2,0)</f>
        <v>Rivera-Warner</v>
      </c>
      <c r="R1614" s="12" t="str">
        <f>VLOOKUP(E1614,Table6[#All],5,0)</f>
        <v>Flagship</v>
      </c>
      <c r="S1614" s="12" t="str">
        <f>VLOOKUP(E1614,Table6[#All],3,0)</f>
        <v>East</v>
      </c>
      <c r="T1614" s="12" t="str">
        <f>VLOOKUP(E1614,Table6[#All],4,0)</f>
        <v>Washingtonfurt</v>
      </c>
    </row>
    <row r="1615" spans="1:20" x14ac:dyDescent="0.3">
      <c r="A1615" s="11" t="s">
        <v>3573</v>
      </c>
      <c r="B1615" s="12">
        <v>45523</v>
      </c>
      <c r="C1615" s="12" t="s">
        <v>673</v>
      </c>
      <c r="D1615" s="12" t="s">
        <v>1991</v>
      </c>
      <c r="E1615" s="12" t="s">
        <v>1925</v>
      </c>
      <c r="F1615" s="12" t="s">
        <v>1952</v>
      </c>
      <c r="G1615" s="17">
        <v>3</v>
      </c>
      <c r="H1615" s="20">
        <v>63.19</v>
      </c>
      <c r="I1615" s="23">
        <v>0.08</v>
      </c>
      <c r="J1615" s="25">
        <v>174.40440000000001</v>
      </c>
      <c r="K1615" s="25" t="str">
        <f>VLOOKUP(C1615,Table5[#All],8,0)</f>
        <v>Platinum</v>
      </c>
      <c r="L1615" s="13" t="str">
        <f>VLOOKUP(C1615,Table5[#All],4,0)</f>
        <v>Male</v>
      </c>
      <c r="M1615" s="12" t="str">
        <f>VLOOKUP(D1615,Table2[#All],2,0)</f>
        <v>Beard Grooming Kit</v>
      </c>
      <c r="N1615" s="12" t="str">
        <f>VLOOKUP(D1615,Table2[#All],3)</f>
        <v>Beauty</v>
      </c>
      <c r="O1615" s="12" t="str">
        <f>VLOOKUP(D1615,Table2[#All],4,0)</f>
        <v>Grooming</v>
      </c>
      <c r="P1615" s="12" t="str">
        <f>VLOOKUP(D1615,Table2[#All],5,0)</f>
        <v>Erickson-Green</v>
      </c>
      <c r="Q1615" s="12" t="str">
        <f>VLOOKUP(E1615,Table6[#All],2,0)</f>
        <v>Gardner, Humphrey and Contreras</v>
      </c>
      <c r="R1615" s="12" t="str">
        <f>VLOOKUP(E1615,Table6[#All],5,0)</f>
        <v>Flagship</v>
      </c>
      <c r="S1615" s="12" t="str">
        <f>VLOOKUP(E1615,Table6[#All],3,0)</f>
        <v>East</v>
      </c>
      <c r="T1615" s="12" t="str">
        <f>VLOOKUP(E1615,Table6[#All],4,0)</f>
        <v>Johnsonville</v>
      </c>
    </row>
    <row r="1616" spans="1:20" x14ac:dyDescent="0.3">
      <c r="A1616" s="11" t="s">
        <v>3574</v>
      </c>
      <c r="B1616" s="12">
        <v>45628</v>
      </c>
      <c r="C1616" s="12" t="s">
        <v>195</v>
      </c>
      <c r="D1616" s="12" t="s">
        <v>1786</v>
      </c>
      <c r="E1616" s="12" t="s">
        <v>1907</v>
      </c>
      <c r="F1616" s="12" t="s">
        <v>1954</v>
      </c>
      <c r="G1616" s="17">
        <v>3</v>
      </c>
      <c r="H1616" s="20">
        <v>687.66</v>
      </c>
      <c r="I1616" s="23">
        <v>0.06</v>
      </c>
      <c r="J1616" s="25">
        <v>1939.2012</v>
      </c>
      <c r="K1616" s="25" t="str">
        <f>VLOOKUP(C1616,Table5[#All],8,0)</f>
        <v>Gold</v>
      </c>
      <c r="L1616" s="13" t="str">
        <f>VLOOKUP(C1616,Table5[#All],4,0)</f>
        <v>Female</v>
      </c>
      <c r="M1616" s="12" t="str">
        <f>VLOOKUP(D1616,Table2[#All],2,0)</f>
        <v>Kitchen Storage Rack</v>
      </c>
      <c r="N1616" s="12" t="str">
        <f>VLOOKUP(D1616,Table2[#All],3)</f>
        <v>Home</v>
      </c>
      <c r="O1616" s="12" t="str">
        <f>VLOOKUP(D1616,Table2[#All],4,0)</f>
        <v>Storage</v>
      </c>
      <c r="P1616" s="12" t="str">
        <f>VLOOKUP(D1616,Table2[#All],5,0)</f>
        <v>Duran Group</v>
      </c>
      <c r="Q1616" s="12" t="str">
        <f>VLOOKUP(E1616,Table6[#All],2,0)</f>
        <v>Martinez-Mullins</v>
      </c>
      <c r="R1616" s="12" t="str">
        <f>VLOOKUP(E1616,Table6[#All],5,0)</f>
        <v>Online</v>
      </c>
      <c r="S1616" s="12" t="str">
        <f>VLOOKUP(E1616,Table6[#All],3,0)</f>
        <v>South</v>
      </c>
      <c r="T1616" s="12" t="str">
        <f>VLOOKUP(E1616,Table6[#All],4,0)</f>
        <v>Williamsfurt</v>
      </c>
    </row>
    <row r="1617" spans="1:20" x14ac:dyDescent="0.3">
      <c r="A1617" s="11" t="s">
        <v>3575</v>
      </c>
      <c r="B1617" s="12">
        <v>45742</v>
      </c>
      <c r="C1617" s="12" t="s">
        <v>718</v>
      </c>
      <c r="D1617" s="12" t="s">
        <v>1702</v>
      </c>
      <c r="E1617" s="12" t="s">
        <v>1914</v>
      </c>
      <c r="F1617" s="12" t="s">
        <v>1954</v>
      </c>
      <c r="G1617" s="17">
        <v>4</v>
      </c>
      <c r="H1617" s="20">
        <v>639.05999999999995</v>
      </c>
      <c r="I1617" s="23">
        <v>0.12</v>
      </c>
      <c r="J1617" s="25">
        <v>2249.4911999999999</v>
      </c>
      <c r="K1617" s="25" t="str">
        <f>VLOOKUP(C1617,Table5[#All],8,0)</f>
        <v>Gold</v>
      </c>
      <c r="L1617" s="13" t="str">
        <f>VLOOKUP(C1617,Table5[#All],4,0)</f>
        <v>Female</v>
      </c>
      <c r="M1617" s="12" t="str">
        <f>VLOOKUP(D1617,Table2[#All],2,0)</f>
        <v>USB External Hard Drive</v>
      </c>
      <c r="N1617" s="12" t="str">
        <f>VLOOKUP(D1617,Table2[#All],3)</f>
        <v>Electronics</v>
      </c>
      <c r="O1617" s="12" t="str">
        <f>VLOOKUP(D1617,Table2[#All],4,0)</f>
        <v>Computer</v>
      </c>
      <c r="P1617" s="12" t="str">
        <f>VLOOKUP(D1617,Table2[#All],5,0)</f>
        <v>Robinson Inc</v>
      </c>
      <c r="Q1617" s="12" t="str">
        <f>VLOOKUP(E1617,Table6[#All],2,0)</f>
        <v>Moore, Padilla and Butler</v>
      </c>
      <c r="R1617" s="12" t="str">
        <f>VLOOKUP(E1617,Table6[#All],5,0)</f>
        <v>Flagship</v>
      </c>
      <c r="S1617" s="12" t="str">
        <f>VLOOKUP(E1617,Table6[#All],3,0)</f>
        <v>South</v>
      </c>
      <c r="T1617" s="12" t="str">
        <f>VLOOKUP(E1617,Table6[#All],4,0)</f>
        <v>East Johnstad</v>
      </c>
    </row>
    <row r="1618" spans="1:20" x14ac:dyDescent="0.3">
      <c r="A1618" s="11" t="s">
        <v>3576</v>
      </c>
      <c r="B1618" s="12">
        <v>45456</v>
      </c>
      <c r="C1618" s="12" t="s">
        <v>251</v>
      </c>
      <c r="D1618" s="12" t="s">
        <v>1789</v>
      </c>
      <c r="E1618" s="12" t="s">
        <v>1907</v>
      </c>
      <c r="F1618" s="12" t="s">
        <v>1957</v>
      </c>
      <c r="G1618" s="17">
        <v>1</v>
      </c>
      <c r="H1618" s="20">
        <v>475.15</v>
      </c>
      <c r="I1618" s="23">
        <v>0.04</v>
      </c>
      <c r="J1618" s="25">
        <v>456.14399999999989</v>
      </c>
      <c r="K1618" s="25" t="str">
        <f>VLOOKUP(C1618,Table5[#All],8,0)</f>
        <v>Silver</v>
      </c>
      <c r="L1618" s="13" t="str">
        <f>VLOOKUP(C1618,Table5[#All],4,0)</f>
        <v>Male</v>
      </c>
      <c r="M1618" s="12" t="str">
        <f>VLOOKUP(D1618,Table2[#All],2,0)</f>
        <v>Hair Repair Oil Treatment</v>
      </c>
      <c r="N1618" s="12" t="str">
        <f>VLOOKUP(D1618,Table2[#All],3)</f>
        <v>Beauty</v>
      </c>
      <c r="O1618" s="12" t="str">
        <f>VLOOKUP(D1618,Table2[#All],4,0)</f>
        <v>Haircare</v>
      </c>
      <c r="P1618" s="12" t="str">
        <f>VLOOKUP(D1618,Table2[#All],5,0)</f>
        <v>Hopkins Ltd</v>
      </c>
      <c r="Q1618" s="12" t="str">
        <f>VLOOKUP(E1618,Table6[#All],2,0)</f>
        <v>Martinez-Mullins</v>
      </c>
      <c r="R1618" s="12" t="str">
        <f>VLOOKUP(E1618,Table6[#All],5,0)</f>
        <v>Online</v>
      </c>
      <c r="S1618" s="12" t="str">
        <f>VLOOKUP(E1618,Table6[#All],3,0)</f>
        <v>South</v>
      </c>
      <c r="T1618" s="12" t="str">
        <f>VLOOKUP(E1618,Table6[#All],4,0)</f>
        <v>Williamsfurt</v>
      </c>
    </row>
    <row r="1619" spans="1:20" x14ac:dyDescent="0.3">
      <c r="A1619" s="11" t="s">
        <v>3577</v>
      </c>
      <c r="B1619" s="12">
        <v>45534</v>
      </c>
      <c r="C1619" s="12" t="s">
        <v>632</v>
      </c>
      <c r="D1619" s="12" t="s">
        <v>1705</v>
      </c>
      <c r="E1619" s="12" t="s">
        <v>1904</v>
      </c>
      <c r="F1619" s="12" t="s">
        <v>1957</v>
      </c>
      <c r="G1619" s="17">
        <v>1</v>
      </c>
      <c r="H1619" s="20">
        <v>62.38</v>
      </c>
      <c r="I1619" s="23">
        <v>0.08</v>
      </c>
      <c r="J1619" s="25">
        <v>57.389600000000002</v>
      </c>
      <c r="K1619" s="25" t="str">
        <f>VLOOKUP(C1619,Table5[#All],8,0)</f>
        <v>Bronze</v>
      </c>
      <c r="L1619" s="13" t="str">
        <f>VLOOKUP(C1619,Table5[#All],4,0)</f>
        <v>Male</v>
      </c>
      <c r="M1619" s="12" t="str">
        <f>VLOOKUP(D1619,Table2[#All],2,0)</f>
        <v>Adjustable Jump Rope</v>
      </c>
      <c r="N1619" s="12" t="str">
        <f>VLOOKUP(D1619,Table2[#All],3)</f>
        <v>Sports</v>
      </c>
      <c r="O1619" s="12" t="str">
        <f>VLOOKUP(D1619,Table2[#All],4,0)</f>
        <v>Fitness</v>
      </c>
      <c r="P1619" s="12" t="str">
        <f>VLOOKUP(D1619,Table2[#All],5,0)</f>
        <v>Cox Inc</v>
      </c>
      <c r="Q1619" s="12" t="str">
        <f>VLOOKUP(E1619,Table6[#All],2,0)</f>
        <v>Benson-Elliott</v>
      </c>
      <c r="R1619" s="12" t="str">
        <f>VLOOKUP(E1619,Table6[#All],5,0)</f>
        <v>Online</v>
      </c>
      <c r="S1619" s="12" t="str">
        <f>VLOOKUP(E1619,Table6[#All],3,0)</f>
        <v>East</v>
      </c>
      <c r="T1619" s="12" t="str">
        <f>VLOOKUP(E1619,Table6[#All],4,0)</f>
        <v>Port Josephberg</v>
      </c>
    </row>
    <row r="1620" spans="1:20" x14ac:dyDescent="0.3">
      <c r="A1620" s="11" t="s">
        <v>3578</v>
      </c>
      <c r="B1620" s="12">
        <v>45375</v>
      </c>
      <c r="C1620" s="12" t="s">
        <v>1120</v>
      </c>
      <c r="D1620" s="12" t="s">
        <v>1611</v>
      </c>
      <c r="E1620" s="12" t="s">
        <v>1907</v>
      </c>
      <c r="F1620" s="12" t="s">
        <v>1957</v>
      </c>
      <c r="G1620" s="17">
        <v>1</v>
      </c>
      <c r="H1620" s="20">
        <v>977.02</v>
      </c>
      <c r="I1620" s="23">
        <v>0.2</v>
      </c>
      <c r="J1620" s="25">
        <v>781.61599999999999</v>
      </c>
      <c r="K1620" s="25" t="str">
        <f>VLOOKUP(C1620,Table5[#All],8,0)</f>
        <v>Silver</v>
      </c>
      <c r="L1620" s="13" t="str">
        <f>VLOOKUP(C1620,Table5[#All],4,0)</f>
        <v>Male</v>
      </c>
      <c r="M1620" s="12" t="str">
        <f>VLOOKUP(D1620,Table2[#All],2,0)</f>
        <v>4K Home Projector</v>
      </c>
      <c r="N1620" s="12" t="str">
        <f>VLOOKUP(D1620,Table2[#All],3)</f>
        <v>Electronics</v>
      </c>
      <c r="O1620" s="12" t="str">
        <f>VLOOKUP(D1620,Table2[#All],4,0)</f>
        <v>Appliances</v>
      </c>
      <c r="P1620" s="12" t="str">
        <f>VLOOKUP(D1620,Table2[#All],5,0)</f>
        <v>Thomas LLC</v>
      </c>
      <c r="Q1620" s="12" t="str">
        <f>VLOOKUP(E1620,Table6[#All],2,0)</f>
        <v>Martinez-Mullins</v>
      </c>
      <c r="R1620" s="12" t="str">
        <f>VLOOKUP(E1620,Table6[#All],5,0)</f>
        <v>Online</v>
      </c>
      <c r="S1620" s="12" t="str">
        <f>VLOOKUP(E1620,Table6[#All],3,0)</f>
        <v>South</v>
      </c>
      <c r="T1620" s="12" t="str">
        <f>VLOOKUP(E1620,Table6[#All],4,0)</f>
        <v>Williamsfurt</v>
      </c>
    </row>
    <row r="1621" spans="1:20" x14ac:dyDescent="0.3">
      <c r="A1621" s="11" t="s">
        <v>3579</v>
      </c>
      <c r="B1621" s="12">
        <v>45546</v>
      </c>
      <c r="C1621" s="12" t="s">
        <v>275</v>
      </c>
      <c r="D1621" s="12" t="s">
        <v>1825</v>
      </c>
      <c r="E1621" s="12" t="s">
        <v>1897</v>
      </c>
      <c r="F1621" s="12" t="s">
        <v>1952</v>
      </c>
      <c r="G1621" s="17">
        <v>2</v>
      </c>
      <c r="H1621" s="20">
        <v>898.81</v>
      </c>
      <c r="I1621" s="23">
        <v>0.25</v>
      </c>
      <c r="J1621" s="25">
        <v>1348.2149999999999</v>
      </c>
      <c r="K1621" s="25" t="str">
        <f>VLOOKUP(C1621,Table5[#All],8,0)</f>
        <v>Bronze</v>
      </c>
      <c r="L1621" s="13" t="str">
        <f>VLOOKUP(C1621,Table5[#All],4,0)</f>
        <v>Male</v>
      </c>
      <c r="M1621" s="12" t="str">
        <f>VLOOKUP(D1621,Table2[#All],2,0)</f>
        <v>Hydrating Face Cleanser</v>
      </c>
      <c r="N1621" s="12" t="str">
        <f>VLOOKUP(D1621,Table2[#All],3)</f>
        <v>Beauty</v>
      </c>
      <c r="O1621" s="12" t="str">
        <f>VLOOKUP(D1621,Table2[#All],4,0)</f>
        <v>Skincare</v>
      </c>
      <c r="P1621" s="12" t="str">
        <f>VLOOKUP(D1621,Table2[#All],5,0)</f>
        <v>Butler Group</v>
      </c>
      <c r="Q1621" s="12" t="str">
        <f>VLOOKUP(E1621,Table6[#All],2,0)</f>
        <v>Alexander Group</v>
      </c>
      <c r="R1621" s="12" t="str">
        <f>VLOOKUP(E1621,Table6[#All],5,0)</f>
        <v>Online</v>
      </c>
      <c r="S1621" s="12" t="str">
        <f>VLOOKUP(E1621,Table6[#All],3,0)</f>
        <v>South</v>
      </c>
      <c r="T1621" s="12" t="str">
        <f>VLOOKUP(E1621,Table6[#All],4,0)</f>
        <v>Port Sharon</v>
      </c>
    </row>
    <row r="1622" spans="1:20" x14ac:dyDescent="0.3">
      <c r="A1622" s="11" t="s">
        <v>3580</v>
      </c>
      <c r="B1622" s="12">
        <v>45769</v>
      </c>
      <c r="C1622" s="12" t="s">
        <v>1111</v>
      </c>
      <c r="D1622" s="12" t="s">
        <v>1746</v>
      </c>
      <c r="E1622" s="12" t="s">
        <v>1894</v>
      </c>
      <c r="F1622" s="12" t="s">
        <v>1952</v>
      </c>
      <c r="G1622" s="17">
        <v>2</v>
      </c>
      <c r="H1622" s="20">
        <v>422.13</v>
      </c>
      <c r="I1622" s="23">
        <v>0.28000000000000003</v>
      </c>
      <c r="J1622" s="25">
        <v>607.86720000000003</v>
      </c>
      <c r="K1622" s="25" t="str">
        <f>VLOOKUP(C1622,Table5[#All],8,0)</f>
        <v>Bronze</v>
      </c>
      <c r="L1622" s="13" t="str">
        <f>VLOOKUP(C1622,Table5[#All],4,0)</f>
        <v>Female</v>
      </c>
      <c r="M1622" s="12" t="str">
        <f>VLOOKUP(D1622,Table2[#All],2,0)</f>
        <v>Foam Roller</v>
      </c>
      <c r="N1622" s="12" t="str">
        <f>VLOOKUP(D1622,Table2[#All],3)</f>
        <v>Sports</v>
      </c>
      <c r="O1622" s="12" t="str">
        <f>VLOOKUP(D1622,Table2[#All],4,0)</f>
        <v>Fitness</v>
      </c>
      <c r="P1622" s="12" t="str">
        <f>VLOOKUP(D1622,Table2[#All],5,0)</f>
        <v>Atkinson, Camacho and Oliver</v>
      </c>
      <c r="Q1622" s="12" t="str">
        <f>VLOOKUP(E1622,Table6[#All],2,0)</f>
        <v>Johnson-Wright</v>
      </c>
      <c r="R1622" s="12" t="str">
        <f>VLOOKUP(E1622,Table6[#All],5,0)</f>
        <v>Outlet</v>
      </c>
      <c r="S1622" s="12" t="str">
        <f>VLOOKUP(E1622,Table6[#All],3,0)</f>
        <v>North</v>
      </c>
      <c r="T1622" s="12" t="str">
        <f>VLOOKUP(E1622,Table6[#All],4,0)</f>
        <v>Hoodberg</v>
      </c>
    </row>
    <row r="1623" spans="1:20" x14ac:dyDescent="0.3">
      <c r="A1623" s="11" t="s">
        <v>3581</v>
      </c>
      <c r="B1623" s="12">
        <v>45524</v>
      </c>
      <c r="C1623" s="12" t="s">
        <v>195</v>
      </c>
      <c r="D1623" s="12" t="s">
        <v>1673</v>
      </c>
      <c r="E1623" s="12" t="s">
        <v>1920</v>
      </c>
      <c r="F1623" s="12" t="s">
        <v>1957</v>
      </c>
      <c r="G1623" s="17">
        <v>1</v>
      </c>
      <c r="H1623" s="20">
        <v>324.56</v>
      </c>
      <c r="I1623" s="23">
        <v>0.03</v>
      </c>
      <c r="J1623" s="25">
        <v>314.82319999999999</v>
      </c>
      <c r="K1623" s="25" t="str">
        <f>VLOOKUP(C1623,Table5[#All],8,0)</f>
        <v>Gold</v>
      </c>
      <c r="L1623" s="13" t="str">
        <f>VLOOKUP(C1623,Table5[#All],4,0)</f>
        <v>Female</v>
      </c>
      <c r="M1623" s="12" t="str">
        <f>VLOOKUP(D1623,Table2[#All],2,0)</f>
        <v>Gaming Mechanical Keyboard</v>
      </c>
      <c r="N1623" s="12" t="str">
        <f>VLOOKUP(D1623,Table2[#All],3)</f>
        <v>Electronics</v>
      </c>
      <c r="O1623" s="12" t="str">
        <f>VLOOKUP(D1623,Table2[#All],4,0)</f>
        <v>Computer</v>
      </c>
      <c r="P1623" s="12" t="str">
        <f>VLOOKUP(D1623,Table2[#All],5,0)</f>
        <v>Lucero LLC</v>
      </c>
      <c r="Q1623" s="12" t="str">
        <f>VLOOKUP(E1623,Table6[#All],2,0)</f>
        <v>Aguirre-Keller</v>
      </c>
      <c r="R1623" s="12" t="str">
        <f>VLOOKUP(E1623,Table6[#All],5,0)</f>
        <v>Online</v>
      </c>
      <c r="S1623" s="12" t="str">
        <f>VLOOKUP(E1623,Table6[#All],3,0)</f>
        <v>South</v>
      </c>
      <c r="T1623" s="12" t="str">
        <f>VLOOKUP(E1623,Table6[#All],4,0)</f>
        <v>Lake Michael</v>
      </c>
    </row>
    <row r="1624" spans="1:20" x14ac:dyDescent="0.3">
      <c r="A1624" s="11" t="s">
        <v>3582</v>
      </c>
      <c r="B1624" s="12">
        <v>45531</v>
      </c>
      <c r="C1624" s="12" t="s">
        <v>1453</v>
      </c>
      <c r="D1624" s="12" t="s">
        <v>1740</v>
      </c>
      <c r="E1624" s="12" t="s">
        <v>1932</v>
      </c>
      <c r="F1624" s="12" t="s">
        <v>1954</v>
      </c>
      <c r="G1624" s="17">
        <v>4</v>
      </c>
      <c r="H1624" s="20">
        <v>570.38</v>
      </c>
      <c r="I1624" s="23">
        <v>0.26</v>
      </c>
      <c r="J1624" s="25">
        <v>1688.3248000000001</v>
      </c>
      <c r="K1624" s="25" t="str">
        <f>VLOOKUP(C1624,Table5[#All],8,0)</f>
        <v>Bronze</v>
      </c>
      <c r="L1624" s="13" t="str">
        <f>VLOOKUP(C1624,Table5[#All],4,0)</f>
        <v>Male</v>
      </c>
      <c r="M1624" s="12" t="str">
        <f>VLOOKUP(D1624,Table2[#All],2,0)</f>
        <v>Ceramic Plant Pot</v>
      </c>
      <c r="N1624" s="12" t="str">
        <f>VLOOKUP(D1624,Table2[#All],3)</f>
        <v>Home</v>
      </c>
      <c r="O1624" s="12" t="str">
        <f>VLOOKUP(D1624,Table2[#All],4,0)</f>
        <v>Decor</v>
      </c>
      <c r="P1624" s="12" t="str">
        <f>VLOOKUP(D1624,Table2[#All],5,0)</f>
        <v>Hatfield, Baird and Torres</v>
      </c>
      <c r="Q1624" s="12" t="str">
        <f>VLOOKUP(E1624,Table6[#All],2,0)</f>
        <v>Frederick-Wright</v>
      </c>
      <c r="R1624" s="12" t="str">
        <f>VLOOKUP(E1624,Table6[#All],5,0)</f>
        <v>Flagship</v>
      </c>
      <c r="S1624" s="12" t="str">
        <f>VLOOKUP(E1624,Table6[#All],3,0)</f>
        <v>West</v>
      </c>
      <c r="T1624" s="12" t="str">
        <f>VLOOKUP(E1624,Table6[#All],4,0)</f>
        <v>New Jimmymouth</v>
      </c>
    </row>
    <row r="1625" spans="1:20" x14ac:dyDescent="0.3">
      <c r="A1625" s="11" t="s">
        <v>3583</v>
      </c>
      <c r="B1625" s="12">
        <v>45479</v>
      </c>
      <c r="C1625" s="12" t="s">
        <v>1240</v>
      </c>
      <c r="D1625" s="12" t="s">
        <v>1673</v>
      </c>
      <c r="E1625" s="12" t="s">
        <v>1929</v>
      </c>
      <c r="F1625" s="12" t="s">
        <v>1954</v>
      </c>
      <c r="G1625" s="17">
        <v>2</v>
      </c>
      <c r="H1625" s="20">
        <v>223.73</v>
      </c>
      <c r="I1625" s="23">
        <v>0.11</v>
      </c>
      <c r="J1625" s="25">
        <v>398.23939999999999</v>
      </c>
      <c r="K1625" s="25" t="str">
        <f>VLOOKUP(C1625,Table5[#All],8,0)</f>
        <v>Bronze</v>
      </c>
      <c r="L1625" s="13" t="str">
        <f>VLOOKUP(C1625,Table5[#All],4,0)</f>
        <v>Female</v>
      </c>
      <c r="M1625" s="12" t="str">
        <f>VLOOKUP(D1625,Table2[#All],2,0)</f>
        <v>Gaming Mechanical Keyboard</v>
      </c>
      <c r="N1625" s="12" t="str">
        <f>VLOOKUP(D1625,Table2[#All],3)</f>
        <v>Electronics</v>
      </c>
      <c r="O1625" s="12" t="str">
        <f>VLOOKUP(D1625,Table2[#All],4,0)</f>
        <v>Computer</v>
      </c>
      <c r="P1625" s="12" t="str">
        <f>VLOOKUP(D1625,Table2[#All],5,0)</f>
        <v>Lucero LLC</v>
      </c>
      <c r="Q1625" s="12" t="str">
        <f>VLOOKUP(E1625,Table6[#All],2,0)</f>
        <v>Shelton PLC</v>
      </c>
      <c r="R1625" s="12" t="str">
        <f>VLOOKUP(E1625,Table6[#All],5,0)</f>
        <v>Flagship</v>
      </c>
      <c r="S1625" s="12" t="str">
        <f>VLOOKUP(E1625,Table6[#All],3,0)</f>
        <v>North</v>
      </c>
      <c r="T1625" s="12" t="str">
        <f>VLOOKUP(E1625,Table6[#All],4,0)</f>
        <v>East Jenniferstad</v>
      </c>
    </row>
    <row r="1626" spans="1:20" x14ac:dyDescent="0.3">
      <c r="A1626" s="11" t="s">
        <v>3584</v>
      </c>
      <c r="B1626" s="12">
        <v>45868</v>
      </c>
      <c r="C1626" s="12" t="s">
        <v>1111</v>
      </c>
      <c r="D1626" s="12" t="s">
        <v>1834</v>
      </c>
      <c r="E1626" s="12" t="s">
        <v>1932</v>
      </c>
      <c r="F1626" s="12" t="s">
        <v>1952</v>
      </c>
      <c r="G1626" s="17">
        <v>4</v>
      </c>
      <c r="H1626" s="20">
        <v>164.93</v>
      </c>
      <c r="I1626" s="23">
        <v>0.11</v>
      </c>
      <c r="J1626" s="25">
        <v>587.1508</v>
      </c>
      <c r="K1626" s="25" t="str">
        <f>VLOOKUP(C1626,Table5[#All],8,0)</f>
        <v>Bronze</v>
      </c>
      <c r="L1626" s="13" t="str">
        <f>VLOOKUP(C1626,Table5[#All],4,0)</f>
        <v>Female</v>
      </c>
      <c r="M1626" s="12" t="str">
        <f>VLOOKUP(D1626,Table2[#All],2,0)</f>
        <v>Kitchen Cutting Board</v>
      </c>
      <c r="N1626" s="12" t="str">
        <f>VLOOKUP(D1626,Table2[#All],3)</f>
        <v>Home</v>
      </c>
      <c r="O1626" s="12" t="str">
        <f>VLOOKUP(D1626,Table2[#All],4,0)</f>
        <v>Kitchen</v>
      </c>
      <c r="P1626" s="12" t="str">
        <f>VLOOKUP(D1626,Table2[#All],5,0)</f>
        <v>Taylor, Dodson and Johnston</v>
      </c>
      <c r="Q1626" s="12" t="str">
        <f>VLOOKUP(E1626,Table6[#All],2,0)</f>
        <v>Frederick-Wright</v>
      </c>
      <c r="R1626" s="12" t="str">
        <f>VLOOKUP(E1626,Table6[#All],5,0)</f>
        <v>Flagship</v>
      </c>
      <c r="S1626" s="12" t="str">
        <f>VLOOKUP(E1626,Table6[#All],3,0)</f>
        <v>West</v>
      </c>
      <c r="T1626" s="12" t="str">
        <f>VLOOKUP(E1626,Table6[#All],4,0)</f>
        <v>New Jimmymouth</v>
      </c>
    </row>
    <row r="1627" spans="1:20" x14ac:dyDescent="0.3">
      <c r="A1627" s="11" t="s">
        <v>3585</v>
      </c>
      <c r="B1627" s="12">
        <v>45569</v>
      </c>
      <c r="C1627" s="12" t="s">
        <v>807</v>
      </c>
      <c r="D1627" s="12" t="s">
        <v>1611</v>
      </c>
      <c r="E1627" s="12" t="s">
        <v>1907</v>
      </c>
      <c r="F1627" s="12" t="s">
        <v>1957</v>
      </c>
      <c r="G1627" s="17">
        <v>3</v>
      </c>
      <c r="H1627" s="20">
        <v>326.66000000000003</v>
      </c>
      <c r="I1627" s="23">
        <v>0.28000000000000003</v>
      </c>
      <c r="J1627" s="25">
        <v>705.5856</v>
      </c>
      <c r="K1627" s="25" t="str">
        <f>VLOOKUP(C1627,Table5[#All],8,0)</f>
        <v>Gold</v>
      </c>
      <c r="L1627" s="13" t="str">
        <f>VLOOKUP(C1627,Table5[#All],4,0)</f>
        <v>Female</v>
      </c>
      <c r="M1627" s="12" t="str">
        <f>VLOOKUP(D1627,Table2[#All],2,0)</f>
        <v>4K Home Projector</v>
      </c>
      <c r="N1627" s="12" t="str">
        <f>VLOOKUP(D1627,Table2[#All],3)</f>
        <v>Electronics</v>
      </c>
      <c r="O1627" s="12" t="str">
        <f>VLOOKUP(D1627,Table2[#All],4,0)</f>
        <v>Appliances</v>
      </c>
      <c r="P1627" s="12" t="str">
        <f>VLOOKUP(D1627,Table2[#All],5,0)</f>
        <v>Thomas LLC</v>
      </c>
      <c r="Q1627" s="12" t="str">
        <f>VLOOKUP(E1627,Table6[#All],2,0)</f>
        <v>Martinez-Mullins</v>
      </c>
      <c r="R1627" s="12" t="str">
        <f>VLOOKUP(E1627,Table6[#All],5,0)</f>
        <v>Online</v>
      </c>
      <c r="S1627" s="12" t="str">
        <f>VLOOKUP(E1627,Table6[#All],3,0)</f>
        <v>South</v>
      </c>
      <c r="T1627" s="12" t="str">
        <f>VLOOKUP(E1627,Table6[#All],4,0)</f>
        <v>Williamsfurt</v>
      </c>
    </row>
    <row r="1628" spans="1:20" x14ac:dyDescent="0.3">
      <c r="A1628" s="11" t="s">
        <v>3586</v>
      </c>
      <c r="B1628" s="12">
        <v>45382</v>
      </c>
      <c r="C1628" s="12" t="s">
        <v>608</v>
      </c>
      <c r="D1628" s="12" t="s">
        <v>1555</v>
      </c>
      <c r="E1628" s="12" t="s">
        <v>1929</v>
      </c>
      <c r="F1628" s="12" t="s">
        <v>1954</v>
      </c>
      <c r="G1628" s="17">
        <v>2</v>
      </c>
      <c r="H1628" s="20">
        <v>462.93</v>
      </c>
      <c r="I1628" s="23">
        <v>0.17</v>
      </c>
      <c r="J1628" s="25">
        <v>768.46379999999999</v>
      </c>
      <c r="K1628" s="25" t="str">
        <f>VLOOKUP(C1628,Table5[#All],8,0)</f>
        <v>Silver</v>
      </c>
      <c r="L1628" s="13" t="str">
        <f>VLOOKUP(C1628,Table5[#All],4,0)</f>
        <v>Female</v>
      </c>
      <c r="M1628" s="12" t="str">
        <f>VLOOKUP(D1628,Table2[#All],2,0)</f>
        <v>Men's Graphic T-Shirt</v>
      </c>
      <c r="N1628" s="12" t="str">
        <f>VLOOKUP(D1628,Table2[#All],3)</f>
        <v>Clothing</v>
      </c>
      <c r="O1628" s="12" t="str">
        <f>VLOOKUP(D1628,Table2[#All],4,0)</f>
        <v>Tops</v>
      </c>
      <c r="P1628" s="12" t="str">
        <f>VLOOKUP(D1628,Table2[#All],5,0)</f>
        <v>Terry-Moore</v>
      </c>
      <c r="Q1628" s="12" t="str">
        <f>VLOOKUP(E1628,Table6[#All],2,0)</f>
        <v>Shelton PLC</v>
      </c>
      <c r="R1628" s="12" t="str">
        <f>VLOOKUP(E1628,Table6[#All],5,0)</f>
        <v>Flagship</v>
      </c>
      <c r="S1628" s="12" t="str">
        <f>VLOOKUP(E1628,Table6[#All],3,0)</f>
        <v>North</v>
      </c>
      <c r="T1628" s="12" t="str">
        <f>VLOOKUP(E1628,Table6[#All],4,0)</f>
        <v>East Jenniferstad</v>
      </c>
    </row>
    <row r="1629" spans="1:20" x14ac:dyDescent="0.3">
      <c r="A1629" s="11" t="s">
        <v>3587</v>
      </c>
      <c r="B1629" s="12">
        <v>45885</v>
      </c>
      <c r="C1629" s="12" t="s">
        <v>502</v>
      </c>
      <c r="D1629" s="12" t="s">
        <v>1550</v>
      </c>
      <c r="E1629" s="12" t="s">
        <v>1932</v>
      </c>
      <c r="F1629" s="12" t="s">
        <v>1952</v>
      </c>
      <c r="G1629" s="17">
        <v>3</v>
      </c>
      <c r="H1629" s="20">
        <v>60.26</v>
      </c>
      <c r="I1629" s="23">
        <v>0.04</v>
      </c>
      <c r="J1629" s="25">
        <v>173.5488</v>
      </c>
      <c r="K1629" s="25" t="str">
        <f>VLOOKUP(C1629,Table5[#All],8,0)</f>
        <v>Platinum</v>
      </c>
      <c r="L1629" s="13" t="str">
        <f>VLOOKUP(C1629,Table5[#All],4,0)</f>
        <v>Female</v>
      </c>
      <c r="M1629" s="12" t="str">
        <f>VLOOKUP(D1629,Table2[#All],2,0)</f>
        <v>Brother Laser Printer</v>
      </c>
      <c r="N1629" s="12" t="s">
        <v>1552</v>
      </c>
      <c r="O1629" s="12" t="str">
        <f>VLOOKUP(D1629,Table2[#All],4,0)</f>
        <v>Computer</v>
      </c>
      <c r="P1629" s="12" t="str">
        <f>VLOOKUP(D1629,Table2[#All],5,0)</f>
        <v>Hunt Inc</v>
      </c>
      <c r="Q1629" s="12" t="str">
        <f>VLOOKUP(E1629,Table6[#All],2,0)</f>
        <v>Frederick-Wright</v>
      </c>
      <c r="R1629" s="12" t="str">
        <f>VLOOKUP(E1629,Table6[#All],5,0)</f>
        <v>Flagship</v>
      </c>
      <c r="S1629" s="12" t="str">
        <f>VLOOKUP(E1629,Table6[#All],3,0)</f>
        <v>West</v>
      </c>
      <c r="T1629" s="12" t="str">
        <f>VLOOKUP(E1629,Table6[#All],4,0)</f>
        <v>New Jimmymouth</v>
      </c>
    </row>
    <row r="1630" spans="1:20" x14ac:dyDescent="0.3">
      <c r="A1630" s="11" t="s">
        <v>3588</v>
      </c>
      <c r="B1630" s="12">
        <v>45829</v>
      </c>
      <c r="C1630" s="12" t="s">
        <v>265</v>
      </c>
      <c r="D1630" s="12" t="s">
        <v>1673</v>
      </c>
      <c r="E1630" s="12" t="s">
        <v>1914</v>
      </c>
      <c r="F1630" s="12" t="s">
        <v>1957</v>
      </c>
      <c r="G1630" s="17">
        <v>3</v>
      </c>
      <c r="H1630" s="20">
        <v>109.5</v>
      </c>
      <c r="I1630" s="23">
        <v>0.06</v>
      </c>
      <c r="J1630" s="25">
        <v>308.79000000000002</v>
      </c>
      <c r="K1630" s="25" t="str">
        <f>VLOOKUP(C1630,Table5[#All],8,0)</f>
        <v>Gold</v>
      </c>
      <c r="L1630" s="13" t="str">
        <f>VLOOKUP(C1630,Table5[#All],4,0)</f>
        <v>Female</v>
      </c>
      <c r="M1630" s="12" t="str">
        <f>VLOOKUP(D1630,Table2[#All],2,0)</f>
        <v>Gaming Mechanical Keyboard</v>
      </c>
      <c r="N1630" s="12" t="str">
        <f>VLOOKUP(D1630,Table2[#All],3)</f>
        <v>Electronics</v>
      </c>
      <c r="O1630" s="12" t="str">
        <f>VLOOKUP(D1630,Table2[#All],4,0)</f>
        <v>Computer</v>
      </c>
      <c r="P1630" s="12" t="str">
        <f>VLOOKUP(D1630,Table2[#All],5,0)</f>
        <v>Lucero LLC</v>
      </c>
      <c r="Q1630" s="12" t="str">
        <f>VLOOKUP(E1630,Table6[#All],2,0)</f>
        <v>Moore, Padilla and Butler</v>
      </c>
      <c r="R1630" s="12" t="str">
        <f>VLOOKUP(E1630,Table6[#All],5,0)</f>
        <v>Flagship</v>
      </c>
      <c r="S1630" s="12" t="str">
        <f>VLOOKUP(E1630,Table6[#All],3,0)</f>
        <v>South</v>
      </c>
      <c r="T1630" s="12" t="str">
        <f>VLOOKUP(E1630,Table6[#All],4,0)</f>
        <v>East Johnstad</v>
      </c>
    </row>
    <row r="1631" spans="1:20" x14ac:dyDescent="0.3">
      <c r="A1631" s="11" t="s">
        <v>3589</v>
      </c>
      <c r="B1631" s="12">
        <v>45721</v>
      </c>
      <c r="C1631" s="12" t="s">
        <v>1204</v>
      </c>
      <c r="D1631" s="12" t="s">
        <v>1786</v>
      </c>
      <c r="E1631" s="12" t="s">
        <v>1932</v>
      </c>
      <c r="F1631" s="12" t="s">
        <v>1957</v>
      </c>
      <c r="G1631" s="17">
        <v>1</v>
      </c>
      <c r="H1631" s="20">
        <v>505.83</v>
      </c>
      <c r="I1631" s="23">
        <v>0.14000000000000001</v>
      </c>
      <c r="J1631" s="25">
        <v>435.0138</v>
      </c>
      <c r="K1631" s="25" t="str">
        <f>VLOOKUP(C1631,Table5[#All],8,0)</f>
        <v>Gold</v>
      </c>
      <c r="L1631" s="13" t="str">
        <f>VLOOKUP(C1631,Table5[#All],4,0)</f>
        <v>Female</v>
      </c>
      <c r="M1631" s="12" t="str">
        <f>VLOOKUP(D1631,Table2[#All],2,0)</f>
        <v>Kitchen Storage Rack</v>
      </c>
      <c r="N1631" s="12" t="str">
        <f>VLOOKUP(D1631,Table2[#All],3)</f>
        <v>Home</v>
      </c>
      <c r="O1631" s="12" t="str">
        <f>VLOOKUP(D1631,Table2[#All],4,0)</f>
        <v>Storage</v>
      </c>
      <c r="P1631" s="12" t="str">
        <f>VLOOKUP(D1631,Table2[#All],5,0)</f>
        <v>Duran Group</v>
      </c>
      <c r="Q1631" s="12" t="str">
        <f>VLOOKUP(E1631,Table6[#All],2,0)</f>
        <v>Frederick-Wright</v>
      </c>
      <c r="R1631" s="12" t="str">
        <f>VLOOKUP(E1631,Table6[#All],5,0)</f>
        <v>Flagship</v>
      </c>
      <c r="S1631" s="12" t="str">
        <f>VLOOKUP(E1631,Table6[#All],3,0)</f>
        <v>West</v>
      </c>
      <c r="T1631" s="12" t="str">
        <f>VLOOKUP(E1631,Table6[#All],4,0)</f>
        <v>New Jimmymouth</v>
      </c>
    </row>
    <row r="1632" spans="1:20" x14ac:dyDescent="0.3">
      <c r="A1632" s="11" t="s">
        <v>3590</v>
      </c>
      <c r="B1632" s="12">
        <v>45511</v>
      </c>
      <c r="C1632" s="12" t="s">
        <v>550</v>
      </c>
      <c r="D1632" s="12" t="s">
        <v>1870</v>
      </c>
      <c r="E1632" s="12" t="s">
        <v>1917</v>
      </c>
      <c r="F1632" s="12" t="s">
        <v>1954</v>
      </c>
      <c r="G1632" s="17">
        <v>2</v>
      </c>
      <c r="H1632" s="20">
        <v>443.15</v>
      </c>
      <c r="I1632" s="23">
        <v>0.27</v>
      </c>
      <c r="J1632" s="25">
        <v>646.99899999999991</v>
      </c>
      <c r="K1632" s="25" t="str">
        <f>VLOOKUP(C1632,Table5[#All],8,0)</f>
        <v>Bronze</v>
      </c>
      <c r="L1632" s="13" t="str">
        <f>VLOOKUP(C1632,Table5[#All],4,0)</f>
        <v>Male</v>
      </c>
      <c r="M1632" s="12" t="str">
        <f>VLOOKUP(D1632,Table2[#All],2,0)</f>
        <v>Portable Bluetooth Speaker</v>
      </c>
      <c r="N1632" s="12" t="str">
        <f>VLOOKUP(D1632,Table2[#All],3)</f>
        <v>Electronics</v>
      </c>
      <c r="O1632" s="12" t="str">
        <f>VLOOKUP(D1632,Table2[#All],4,0)</f>
        <v>Audio</v>
      </c>
      <c r="P1632" s="12" t="str">
        <f>VLOOKUP(D1632,Table2[#All],5,0)</f>
        <v>Flores-King</v>
      </c>
      <c r="Q1632" s="12" t="str">
        <f>VLOOKUP(E1632,Table6[#All],2,0)</f>
        <v>Hill, Wagner and Ballard</v>
      </c>
      <c r="R1632" s="12" t="str">
        <f>VLOOKUP(E1632,Table6[#All],5,0)</f>
        <v>Online</v>
      </c>
      <c r="S1632" s="12" t="str">
        <f>VLOOKUP(E1632,Table6[#All],3,0)</f>
        <v>East</v>
      </c>
      <c r="T1632" s="12" t="str">
        <f>VLOOKUP(E1632,Table6[#All],4,0)</f>
        <v>East Davidville</v>
      </c>
    </row>
    <row r="1633" spans="1:20" x14ac:dyDescent="0.3">
      <c r="A1633" s="11" t="s">
        <v>3591</v>
      </c>
      <c r="B1633" s="12">
        <v>45739</v>
      </c>
      <c r="C1633" s="12" t="s">
        <v>1535</v>
      </c>
      <c r="D1633" s="12" t="s">
        <v>1579</v>
      </c>
      <c r="E1633" s="12" t="s">
        <v>1907</v>
      </c>
      <c r="F1633" s="12" t="s">
        <v>1954</v>
      </c>
      <c r="G1633" s="17">
        <v>2</v>
      </c>
      <c r="H1633" s="20">
        <v>784.26</v>
      </c>
      <c r="I1633" s="23">
        <v>0.23</v>
      </c>
      <c r="J1633" s="25">
        <v>1207.7603999999999</v>
      </c>
      <c r="K1633" s="25" t="str">
        <f>VLOOKUP(C1633,Table5[#All],8,0)</f>
        <v>Gold</v>
      </c>
      <c r="L1633" s="13" t="str">
        <f>VLOOKUP(C1633,Table5[#All],4,0)</f>
        <v>Female</v>
      </c>
      <c r="M1633" s="12" t="str">
        <f>VLOOKUP(D1633,Table2[#All],2,0)</f>
        <v>LED Table Lamp</v>
      </c>
      <c r="N1633" s="12" t="str">
        <f>VLOOKUP(D1633,Table2[#All],3)</f>
        <v>Clothing</v>
      </c>
      <c r="O1633" s="12" t="str">
        <f>VLOOKUP(D1633,Table2[#All],4,0)</f>
        <v>Lighting</v>
      </c>
      <c r="P1633" s="12" t="str">
        <f>VLOOKUP(D1633,Table2[#All],5,0)</f>
        <v>Harrell LLC</v>
      </c>
      <c r="Q1633" s="12" t="str">
        <f>VLOOKUP(E1633,Table6[#All],2,0)</f>
        <v>Martinez-Mullins</v>
      </c>
      <c r="R1633" s="12" t="str">
        <f>VLOOKUP(E1633,Table6[#All],5,0)</f>
        <v>Online</v>
      </c>
      <c r="S1633" s="12" t="str">
        <f>VLOOKUP(E1633,Table6[#All],3,0)</f>
        <v>South</v>
      </c>
      <c r="T1633" s="12" t="str">
        <f>VLOOKUP(E1633,Table6[#All],4,0)</f>
        <v>Williamsfurt</v>
      </c>
    </row>
    <row r="1634" spans="1:20" x14ac:dyDescent="0.3">
      <c r="A1634" s="11" t="s">
        <v>3592</v>
      </c>
      <c r="B1634" s="12">
        <v>45533</v>
      </c>
      <c r="C1634" s="12" t="s">
        <v>1416</v>
      </c>
      <c r="D1634" s="12" t="s">
        <v>1689</v>
      </c>
      <c r="E1634" s="12" t="s">
        <v>1920</v>
      </c>
      <c r="F1634" s="12" t="s">
        <v>1954</v>
      </c>
      <c r="G1634" s="17">
        <v>3</v>
      </c>
      <c r="H1634" s="20">
        <v>590.30999999999995</v>
      </c>
      <c r="I1634" s="23">
        <v>0.17</v>
      </c>
      <c r="J1634" s="25">
        <v>1469.8719000000001</v>
      </c>
      <c r="K1634" s="25" t="str">
        <f>VLOOKUP(C1634,Table5[#All],8,0)</f>
        <v>Gold</v>
      </c>
      <c r="L1634" s="13" t="str">
        <f>VLOOKUP(C1634,Table5[#All],4,0)</f>
        <v>Male</v>
      </c>
      <c r="M1634" s="12" t="str">
        <f>VLOOKUP(D1634,Table2[#All],2,0)</f>
        <v>Portable Power Bank</v>
      </c>
      <c r="N1634" s="12" t="str">
        <f>VLOOKUP(D1634,Table2[#All],3)</f>
        <v>Electronics</v>
      </c>
      <c r="O1634" s="12" t="str">
        <f>VLOOKUP(D1634,Table2[#All],4,0)</f>
        <v>Mobile</v>
      </c>
      <c r="P1634" s="12" t="str">
        <f>VLOOKUP(D1634,Table2[#All],5,0)</f>
        <v>Cummings and Sons</v>
      </c>
      <c r="Q1634" s="12" t="str">
        <f>VLOOKUP(E1634,Table6[#All],2,0)</f>
        <v>Aguirre-Keller</v>
      </c>
      <c r="R1634" s="12" t="str">
        <f>VLOOKUP(E1634,Table6[#All],5,0)</f>
        <v>Online</v>
      </c>
      <c r="S1634" s="12" t="str">
        <f>VLOOKUP(E1634,Table6[#All],3,0)</f>
        <v>South</v>
      </c>
      <c r="T1634" s="12" t="str">
        <f>VLOOKUP(E1634,Table6[#All],4,0)</f>
        <v>Lake Michael</v>
      </c>
    </row>
    <row r="1635" spans="1:20" x14ac:dyDescent="0.3">
      <c r="A1635" s="11" t="s">
        <v>3593</v>
      </c>
      <c r="B1635" s="12">
        <v>45553</v>
      </c>
      <c r="C1635" s="12" t="s">
        <v>421</v>
      </c>
      <c r="D1635" s="12" t="s">
        <v>1783</v>
      </c>
      <c r="E1635" s="12" t="s">
        <v>1932</v>
      </c>
      <c r="F1635" s="12" t="s">
        <v>1957</v>
      </c>
      <c r="G1635" s="17">
        <v>1</v>
      </c>
      <c r="H1635" s="20">
        <v>696.13</v>
      </c>
      <c r="I1635" s="23">
        <v>0.06</v>
      </c>
      <c r="J1635" s="25">
        <v>654.36219999999992</v>
      </c>
      <c r="K1635" s="25" t="str">
        <f>VLOOKUP(C1635,Table5[#All],8,0)</f>
        <v>Platinum</v>
      </c>
      <c r="L1635" s="13" t="str">
        <f>VLOOKUP(C1635,Table5[#All],4,0)</f>
        <v>Female</v>
      </c>
      <c r="M1635" s="12" t="str">
        <f>VLOOKUP(D1635,Table2[#All],2,0)</f>
        <v>Men's Sports Shorts</v>
      </c>
      <c r="N1635" s="12" t="str">
        <f>VLOOKUP(D1635,Table2[#All],3)</f>
        <v>Clothing</v>
      </c>
      <c r="O1635" s="12" t="str">
        <f>VLOOKUP(D1635,Table2[#All],4,0)</f>
        <v>Bottoms</v>
      </c>
      <c r="P1635" s="12" t="str">
        <f>VLOOKUP(D1635,Table2[#All],5,0)</f>
        <v>Fitzpatrick Ltd</v>
      </c>
      <c r="Q1635" s="12" t="str">
        <f>VLOOKUP(E1635,Table6[#All],2,0)</f>
        <v>Frederick-Wright</v>
      </c>
      <c r="R1635" s="12" t="str">
        <f>VLOOKUP(E1635,Table6[#All],5,0)</f>
        <v>Flagship</v>
      </c>
      <c r="S1635" s="12" t="str">
        <f>VLOOKUP(E1635,Table6[#All],3,0)</f>
        <v>West</v>
      </c>
      <c r="T1635" s="12" t="str">
        <f>VLOOKUP(E1635,Table6[#All],4,0)</f>
        <v>New Jimmymouth</v>
      </c>
    </row>
    <row r="1636" spans="1:20" x14ac:dyDescent="0.3">
      <c r="A1636" s="11" t="s">
        <v>3594</v>
      </c>
      <c r="B1636" s="12">
        <v>45341</v>
      </c>
      <c r="C1636" s="12" t="s">
        <v>373</v>
      </c>
      <c r="D1636" s="12" t="s">
        <v>1728</v>
      </c>
      <c r="E1636" s="12" t="s">
        <v>1904</v>
      </c>
      <c r="F1636" s="12" t="s">
        <v>1952</v>
      </c>
      <c r="G1636" s="17">
        <v>4</v>
      </c>
      <c r="H1636" s="20">
        <v>194.39</v>
      </c>
      <c r="I1636" s="23">
        <v>0.25</v>
      </c>
      <c r="J1636" s="25">
        <v>583.16999999999996</v>
      </c>
      <c r="K1636" s="25" t="str">
        <f>VLOOKUP(C1636,Table5[#All],8,0)</f>
        <v>Silver</v>
      </c>
      <c r="L1636" s="13" t="str">
        <f>VLOOKUP(C1636,Table5[#All],4,0)</f>
        <v>Male</v>
      </c>
      <c r="M1636" s="12" t="str">
        <f>VLOOKUP(D1636,Table2[#All],2,0)</f>
        <v>HDMI Cable – 2m</v>
      </c>
      <c r="N1636" s="12" t="str">
        <f>VLOOKUP(D1636,Table2[#All],3)</f>
        <v>Electronics</v>
      </c>
      <c r="O1636" s="12" t="str">
        <f>VLOOKUP(D1636,Table2[#All],4,0)</f>
        <v>Accessories</v>
      </c>
      <c r="P1636" s="12" t="str">
        <f>VLOOKUP(D1636,Table2[#All],5,0)</f>
        <v>Bautista, Green and Hale</v>
      </c>
      <c r="Q1636" s="12" t="str">
        <f>VLOOKUP(E1636,Table6[#All],2,0)</f>
        <v>Benson-Elliott</v>
      </c>
      <c r="R1636" s="12" t="str">
        <f>VLOOKUP(E1636,Table6[#All],5,0)</f>
        <v>Online</v>
      </c>
      <c r="S1636" s="12" t="str">
        <f>VLOOKUP(E1636,Table6[#All],3,0)</f>
        <v>East</v>
      </c>
      <c r="T1636" s="12" t="str">
        <f>VLOOKUP(E1636,Table6[#All],4,0)</f>
        <v>Port Josephberg</v>
      </c>
    </row>
    <row r="1637" spans="1:20" x14ac:dyDescent="0.3">
      <c r="A1637" s="11" t="s">
        <v>3595</v>
      </c>
      <c r="B1637" s="12">
        <v>45430</v>
      </c>
      <c r="C1637" s="12" t="s">
        <v>1048</v>
      </c>
      <c r="D1637" s="12" t="s">
        <v>1670</v>
      </c>
      <c r="E1637" s="12" t="s">
        <v>1885</v>
      </c>
      <c r="F1637" s="12" t="s">
        <v>1952</v>
      </c>
      <c r="G1637" s="17">
        <v>1</v>
      </c>
      <c r="H1637" s="20">
        <v>339.7</v>
      </c>
      <c r="I1637" s="23">
        <v>0.1</v>
      </c>
      <c r="J1637" s="25">
        <v>305.73</v>
      </c>
      <c r="K1637" s="25" t="str">
        <f>VLOOKUP(C1637,Table5[#All],8,0)</f>
        <v>Platinum</v>
      </c>
      <c r="L1637" s="13" t="str">
        <f>VLOOKUP(C1637,Table5[#All],4,0)</f>
        <v>Male</v>
      </c>
      <c r="M1637" s="12" t="str">
        <f>VLOOKUP(D1637,Table2[#All],2,0)</f>
        <v>Modern Wall Clock</v>
      </c>
      <c r="N1637" s="12" t="str">
        <f>VLOOKUP(D1637,Table2[#All],3)</f>
        <v>Home</v>
      </c>
      <c r="O1637" s="12" t="str">
        <f>VLOOKUP(D1637,Table2[#All],4,0)</f>
        <v>Decor</v>
      </c>
      <c r="P1637" s="12" t="str">
        <f>VLOOKUP(D1637,Table2[#All],5,0)</f>
        <v>Weiss-Watson</v>
      </c>
      <c r="Q1637" s="12" t="str">
        <f>VLOOKUP(E1637,Table6[#All],2,0)</f>
        <v>Martinez, Adkins and Johnson</v>
      </c>
      <c r="R1637" s="12" t="str">
        <f>VLOOKUP(E1637,Table6[#All],5,0)</f>
        <v>Flagship</v>
      </c>
      <c r="S1637" s="12" t="str">
        <f>VLOOKUP(E1637,Table6[#All],3,0)</f>
        <v>North</v>
      </c>
      <c r="T1637" s="12" t="str">
        <f>VLOOKUP(E1637,Table6[#All],4,0)</f>
        <v>Danielmouth</v>
      </c>
    </row>
    <row r="1638" spans="1:20" x14ac:dyDescent="0.3">
      <c r="A1638" s="11" t="s">
        <v>3596</v>
      </c>
      <c r="B1638" s="12">
        <v>45912</v>
      </c>
      <c r="C1638" s="12" t="s">
        <v>189</v>
      </c>
      <c r="D1638" s="12" t="s">
        <v>1779</v>
      </c>
      <c r="E1638" s="12" t="s">
        <v>1925</v>
      </c>
      <c r="F1638" s="12" t="s">
        <v>1954</v>
      </c>
      <c r="G1638" s="17">
        <v>4</v>
      </c>
      <c r="H1638" s="20">
        <v>463.16</v>
      </c>
      <c r="I1638" s="23">
        <v>0.27</v>
      </c>
      <c r="J1638" s="25">
        <v>1352.4272000000001</v>
      </c>
      <c r="K1638" s="25" t="str">
        <f>VLOOKUP(C1638,Table5[#All],8,0)</f>
        <v>Platinum</v>
      </c>
      <c r="L1638" s="13" t="str">
        <f>VLOOKUP(C1638,Table5[#All],4,0)</f>
        <v>Male</v>
      </c>
      <c r="M1638" s="12" t="str">
        <f>VLOOKUP(D1638,Table2[#All],2,0)</f>
        <v>Wooden Nightstand</v>
      </c>
      <c r="N1638" s="12" t="str">
        <f>VLOOKUP(D1638,Table2[#All],3)</f>
        <v>Home</v>
      </c>
      <c r="O1638" s="12" t="str">
        <f>VLOOKUP(D1638,Table2[#All],4,0)</f>
        <v>Furniture</v>
      </c>
      <c r="P1638" s="12" t="str">
        <f>VLOOKUP(D1638,Table2[#All],5,0)</f>
        <v>Wolfe, Ross and Hester</v>
      </c>
      <c r="Q1638" s="12" t="str">
        <f>VLOOKUP(E1638,Table6[#All],2,0)</f>
        <v>Gardner, Humphrey and Contreras</v>
      </c>
      <c r="R1638" s="12" t="str">
        <f>VLOOKUP(E1638,Table6[#All],5,0)</f>
        <v>Flagship</v>
      </c>
      <c r="S1638" s="12" t="str">
        <f>VLOOKUP(E1638,Table6[#All],3,0)</f>
        <v>East</v>
      </c>
      <c r="T1638" s="12" t="str">
        <f>VLOOKUP(E1638,Table6[#All],4,0)</f>
        <v>Johnsonville</v>
      </c>
    </row>
    <row r="1639" spans="1:20" x14ac:dyDescent="0.3">
      <c r="A1639" s="11" t="s">
        <v>3597</v>
      </c>
      <c r="B1639" s="12">
        <v>45709</v>
      </c>
      <c r="C1639" s="12" t="s">
        <v>382</v>
      </c>
      <c r="D1639" s="12" t="s">
        <v>1570</v>
      </c>
      <c r="E1639" s="12" t="s">
        <v>1917</v>
      </c>
      <c r="F1639" s="12" t="s">
        <v>1952</v>
      </c>
      <c r="G1639" s="17">
        <v>2</v>
      </c>
      <c r="H1639" s="20">
        <v>824.91</v>
      </c>
      <c r="I1639" s="23">
        <v>0.09</v>
      </c>
      <c r="J1639" s="25">
        <v>1501.3362</v>
      </c>
      <c r="K1639" s="25" t="str">
        <f>VLOOKUP(C1639,Table5[#All],8,0)</f>
        <v>Platinum</v>
      </c>
      <c r="L1639" s="13" t="str">
        <f>VLOOKUP(C1639,Table5[#All],4,0)</f>
        <v>Female</v>
      </c>
      <c r="M1639" s="12" t="str">
        <f>VLOOKUP(D1639,Table2[#All],2,0)</f>
        <v>Men's Leather Belt</v>
      </c>
      <c r="N1639" s="12" t="str">
        <f>VLOOKUP(D1639,Table2[#All],3)</f>
        <v>Beauty</v>
      </c>
      <c r="O1639" s="12" t="str">
        <f>VLOOKUP(D1639,Table2[#All],4,0)</f>
        <v>Accessories</v>
      </c>
      <c r="P1639" s="12" t="str">
        <f>VLOOKUP(D1639,Table2[#All],5,0)</f>
        <v>Baldwin, Garza and Gonzalez</v>
      </c>
      <c r="Q1639" s="12" t="str">
        <f>VLOOKUP(E1639,Table6[#All],2,0)</f>
        <v>Hill, Wagner and Ballard</v>
      </c>
      <c r="R1639" s="12" t="str">
        <f>VLOOKUP(E1639,Table6[#All],5,0)</f>
        <v>Online</v>
      </c>
      <c r="S1639" s="12" t="str">
        <f>VLOOKUP(E1639,Table6[#All],3,0)</f>
        <v>East</v>
      </c>
      <c r="T1639" s="12" t="str">
        <f>VLOOKUP(E1639,Table6[#All],4,0)</f>
        <v>East Davidville</v>
      </c>
    </row>
    <row r="1640" spans="1:20" x14ac:dyDescent="0.3">
      <c r="A1640" s="11" t="s">
        <v>3598</v>
      </c>
      <c r="B1640" s="12">
        <v>45520</v>
      </c>
      <c r="C1640" s="12" t="s">
        <v>262</v>
      </c>
      <c r="D1640" s="12" t="s">
        <v>1570</v>
      </c>
      <c r="E1640" s="12" t="s">
        <v>1889</v>
      </c>
      <c r="F1640" s="12" t="s">
        <v>1952</v>
      </c>
      <c r="G1640" s="17">
        <v>4</v>
      </c>
      <c r="H1640" s="20">
        <v>796.89</v>
      </c>
      <c r="I1640" s="23">
        <v>0.17</v>
      </c>
      <c r="J1640" s="25">
        <v>2645.6747999999998</v>
      </c>
      <c r="K1640" s="25" t="str">
        <f>VLOOKUP(C1640,Table5[#All],8,0)</f>
        <v>Gold</v>
      </c>
      <c r="L1640" s="13" t="str">
        <f>VLOOKUP(C1640,Table5[#All],4,0)</f>
        <v>Female</v>
      </c>
      <c r="M1640" s="12" t="str">
        <f>VLOOKUP(D1640,Table2[#All],2,0)</f>
        <v>Men's Leather Belt</v>
      </c>
      <c r="N1640" s="12" t="str">
        <f>VLOOKUP(D1640,Table2[#All],3)</f>
        <v>Beauty</v>
      </c>
      <c r="O1640" s="12" t="str">
        <f>VLOOKUP(D1640,Table2[#All],4,0)</f>
        <v>Accessories</v>
      </c>
      <c r="P1640" s="12" t="str">
        <f>VLOOKUP(D1640,Table2[#All],5,0)</f>
        <v>Baldwin, Garza and Gonzalez</v>
      </c>
      <c r="Q1640" s="12" t="str">
        <f>VLOOKUP(E1640,Table6[#All],2,0)</f>
        <v>Black-Horn</v>
      </c>
      <c r="R1640" s="12" t="str">
        <f>VLOOKUP(E1640,Table6[#All],5,0)</f>
        <v>Outlet</v>
      </c>
      <c r="S1640" s="12" t="str">
        <f>VLOOKUP(E1640,Table6[#All],3,0)</f>
        <v>South</v>
      </c>
      <c r="T1640" s="12" t="str">
        <f>VLOOKUP(E1640,Table6[#All],4,0)</f>
        <v>North Nancyview</v>
      </c>
    </row>
    <row r="1641" spans="1:20" x14ac:dyDescent="0.3">
      <c r="A1641" s="11" t="s">
        <v>3599</v>
      </c>
      <c r="B1641" s="12">
        <v>45478</v>
      </c>
      <c r="C1641" s="12" t="s">
        <v>780</v>
      </c>
      <c r="D1641" s="12" t="s">
        <v>1648</v>
      </c>
      <c r="E1641" s="12" t="s">
        <v>1935</v>
      </c>
      <c r="F1641" s="12" t="s">
        <v>1957</v>
      </c>
      <c r="G1641" s="17">
        <v>3</v>
      </c>
      <c r="H1641" s="20">
        <v>543.92999999999995</v>
      </c>
      <c r="I1641" s="23">
        <v>0.3</v>
      </c>
      <c r="J1641" s="25">
        <v>1142.2529999999999</v>
      </c>
      <c r="K1641" s="25" t="str">
        <f>VLOOKUP(C1641,Table5[#All],8,0)</f>
        <v>Platinum</v>
      </c>
      <c r="L1641" s="13" t="str">
        <f>VLOOKUP(C1641,Table5[#All],4,0)</f>
        <v>Female</v>
      </c>
      <c r="M1641" s="12" t="str">
        <f>VLOOKUP(D1641,Table2[#All],2,0)</f>
        <v>Wireless Bluetooth Speaker</v>
      </c>
      <c r="N1641" s="12" t="str">
        <f>VLOOKUP(D1641,Table2[#All],3)</f>
        <v>Electronics</v>
      </c>
      <c r="O1641" s="12" t="str">
        <f>VLOOKUP(D1641,Table2[#All],4,0)</f>
        <v>Audio</v>
      </c>
      <c r="P1641" s="12" t="str">
        <f>VLOOKUP(D1641,Table2[#All],5,0)</f>
        <v>Reed-Schmidt</v>
      </c>
      <c r="Q1641" s="12" t="str">
        <f>VLOOKUP(E1641,Table6[#All],2,0)</f>
        <v>Holloway Ltd</v>
      </c>
      <c r="R1641" s="12" t="str">
        <f>VLOOKUP(E1641,Table6[#All],5,0)</f>
        <v>Flagship</v>
      </c>
      <c r="S1641" s="12" t="str">
        <f>VLOOKUP(E1641,Table6[#All],3,0)</f>
        <v>North</v>
      </c>
      <c r="T1641" s="12" t="str">
        <f>VLOOKUP(E1641,Table6[#All],4,0)</f>
        <v>Bensonhaven</v>
      </c>
    </row>
    <row r="1642" spans="1:20" x14ac:dyDescent="0.3">
      <c r="A1642" s="11" t="s">
        <v>3600</v>
      </c>
      <c r="B1642" s="12">
        <v>45496</v>
      </c>
      <c r="C1642" s="12" t="s">
        <v>580</v>
      </c>
      <c r="D1642" s="12" t="s">
        <v>1607</v>
      </c>
      <c r="E1642" s="12" t="s">
        <v>1907</v>
      </c>
      <c r="F1642" s="12" t="s">
        <v>1954</v>
      </c>
      <c r="G1642" s="17">
        <v>2</v>
      </c>
      <c r="H1642" s="20">
        <v>44.65</v>
      </c>
      <c r="I1642" s="23">
        <v>0.03</v>
      </c>
      <c r="J1642" s="25">
        <v>86.620999999999995</v>
      </c>
      <c r="K1642" s="25" t="str">
        <f>VLOOKUP(C1642,Table5[#All],8,0)</f>
        <v>Platinum</v>
      </c>
      <c r="L1642" s="13" t="str">
        <f>VLOOKUP(C1642,Table5[#All],4,0)</f>
        <v>Female</v>
      </c>
      <c r="M1642" s="12" t="str">
        <f>VLOOKUP(D1642,Table2[#All],2,0)</f>
        <v>Decorative Wall Mirror</v>
      </c>
      <c r="N1642" s="12" t="str">
        <f>VLOOKUP(D1642,Table2[#All],3)</f>
        <v>Home</v>
      </c>
      <c r="O1642" s="12" t="str">
        <f>VLOOKUP(D1642,Table2[#All],4,0)</f>
        <v>Decor</v>
      </c>
      <c r="P1642" s="12" t="str">
        <f>VLOOKUP(D1642,Table2[#All],5,0)</f>
        <v>Luna, Anderson and Bowman</v>
      </c>
      <c r="Q1642" s="12" t="str">
        <f>VLOOKUP(E1642,Table6[#All],2,0)</f>
        <v>Martinez-Mullins</v>
      </c>
      <c r="R1642" s="12" t="str">
        <f>VLOOKUP(E1642,Table6[#All],5,0)</f>
        <v>Online</v>
      </c>
      <c r="S1642" s="12" t="str">
        <f>VLOOKUP(E1642,Table6[#All],3,0)</f>
        <v>South</v>
      </c>
      <c r="T1642" s="12" t="str">
        <f>VLOOKUP(E1642,Table6[#All],4,0)</f>
        <v>Williamsfurt</v>
      </c>
    </row>
    <row r="1643" spans="1:20" x14ac:dyDescent="0.3">
      <c r="A1643" s="11" t="s">
        <v>3601</v>
      </c>
      <c r="B1643" s="12">
        <v>45742</v>
      </c>
      <c r="C1643" s="12" t="s">
        <v>810</v>
      </c>
      <c r="D1643" s="12" t="s">
        <v>1743</v>
      </c>
      <c r="E1643" s="12" t="s">
        <v>1880</v>
      </c>
      <c r="F1643" s="12" t="s">
        <v>1957</v>
      </c>
      <c r="G1643" s="17">
        <v>4</v>
      </c>
      <c r="H1643" s="20">
        <v>827.39</v>
      </c>
      <c r="I1643" s="23">
        <v>0.06</v>
      </c>
      <c r="J1643" s="25">
        <v>3110.9863999999998</v>
      </c>
      <c r="K1643" s="25" t="str">
        <f>VLOOKUP(C1643,Table5[#All],8,0)</f>
        <v>Platinum</v>
      </c>
      <c r="L1643" s="13" t="str">
        <f>VLOOKUP(C1643,Table5[#All],4,0)</f>
        <v>Male</v>
      </c>
      <c r="M1643" s="12" t="str">
        <f>VLOOKUP(D1643,Table2[#All],2,0)</f>
        <v>Premium Blanket Throw</v>
      </c>
      <c r="N1643" s="12" t="str">
        <f>VLOOKUP(D1643,Table2[#All],3)</f>
        <v>Home</v>
      </c>
      <c r="O1643" s="12" t="str">
        <f>VLOOKUP(D1643,Table2[#All],4,0)</f>
        <v>Decor</v>
      </c>
      <c r="P1643" s="12" t="str">
        <f>VLOOKUP(D1643,Table2[#All],5,0)</f>
        <v>Hernandez, Kennedy and Porter</v>
      </c>
      <c r="Q1643" s="12" t="str">
        <f>VLOOKUP(E1643,Table6[#All],2,0)</f>
        <v>Rivera-Warner</v>
      </c>
      <c r="R1643" s="12" t="str">
        <f>VLOOKUP(E1643,Table6[#All],5,0)</f>
        <v>Flagship</v>
      </c>
      <c r="S1643" s="12" t="str">
        <f>VLOOKUP(E1643,Table6[#All],3,0)</f>
        <v>East</v>
      </c>
      <c r="T1643" s="12" t="str">
        <f>VLOOKUP(E1643,Table6[#All],4,0)</f>
        <v>Washingtonfurt</v>
      </c>
    </row>
    <row r="1644" spans="1:20" x14ac:dyDescent="0.3">
      <c r="A1644" s="11" t="s">
        <v>3602</v>
      </c>
      <c r="B1644" s="12">
        <v>45301</v>
      </c>
      <c r="C1644" s="12" t="s">
        <v>982</v>
      </c>
      <c r="D1644" s="12" t="s">
        <v>1607</v>
      </c>
      <c r="E1644" s="12" t="s">
        <v>1922</v>
      </c>
      <c r="F1644" s="12" t="s">
        <v>1954</v>
      </c>
      <c r="G1644" s="17">
        <v>2</v>
      </c>
      <c r="H1644" s="20">
        <v>403.2</v>
      </c>
      <c r="I1644" s="23">
        <v>0.21</v>
      </c>
      <c r="J1644" s="25">
        <v>637.05600000000004</v>
      </c>
      <c r="K1644" s="25" t="str">
        <f>VLOOKUP(C1644,Table5[#All],8,0)</f>
        <v>Gold</v>
      </c>
      <c r="L1644" s="13" t="str">
        <f>VLOOKUP(C1644,Table5[#All],4,0)</f>
        <v>Female</v>
      </c>
      <c r="M1644" s="12" t="str">
        <f>VLOOKUP(D1644,Table2[#All],2,0)</f>
        <v>Decorative Wall Mirror</v>
      </c>
      <c r="N1644" s="12" t="str">
        <f>VLOOKUP(D1644,Table2[#All],3)</f>
        <v>Home</v>
      </c>
      <c r="O1644" s="12" t="str">
        <f>VLOOKUP(D1644,Table2[#All],4,0)</f>
        <v>Decor</v>
      </c>
      <c r="P1644" s="12" t="str">
        <f>VLOOKUP(D1644,Table2[#All],5,0)</f>
        <v>Luna, Anderson and Bowman</v>
      </c>
      <c r="Q1644" s="12" t="str">
        <f>VLOOKUP(E1644,Table6[#All],2,0)</f>
        <v>Thomas, Bridges and Harris</v>
      </c>
      <c r="R1644" s="12" t="str">
        <f>VLOOKUP(E1644,Table6[#All],5,0)</f>
        <v>Online</v>
      </c>
      <c r="S1644" s="12" t="str">
        <f>VLOOKUP(E1644,Table6[#All],3,0)</f>
        <v>North</v>
      </c>
      <c r="T1644" s="12" t="str">
        <f>VLOOKUP(E1644,Table6[#All],4,0)</f>
        <v>Sabrinatown</v>
      </c>
    </row>
    <row r="1645" spans="1:20" x14ac:dyDescent="0.3">
      <c r="A1645" s="11" t="s">
        <v>3603</v>
      </c>
      <c r="B1645" s="12">
        <v>45547</v>
      </c>
      <c r="C1645" s="12" t="s">
        <v>81</v>
      </c>
      <c r="D1645" s="12" t="s">
        <v>1834</v>
      </c>
      <c r="E1645" s="12" t="s">
        <v>1925</v>
      </c>
      <c r="F1645" s="12" t="s">
        <v>1954</v>
      </c>
      <c r="G1645" s="17">
        <v>4</v>
      </c>
      <c r="H1645" s="20">
        <v>292.31</v>
      </c>
      <c r="I1645" s="23">
        <v>0.27</v>
      </c>
      <c r="J1645" s="25">
        <v>853.54520000000002</v>
      </c>
      <c r="K1645" s="25" t="str">
        <f>VLOOKUP(C1645,Table5[#All],8,0)</f>
        <v>Platinum</v>
      </c>
      <c r="L1645" s="13" t="str">
        <f>VLOOKUP(C1645,Table5[#All],4,0)</f>
        <v>Female</v>
      </c>
      <c r="M1645" s="12" t="str">
        <f>VLOOKUP(D1645,Table2[#All],2,0)</f>
        <v>Kitchen Cutting Board</v>
      </c>
      <c r="N1645" s="12" t="str">
        <f>VLOOKUP(D1645,Table2[#All],3)</f>
        <v>Home</v>
      </c>
      <c r="O1645" s="12" t="str">
        <f>VLOOKUP(D1645,Table2[#All],4,0)</f>
        <v>Kitchen</v>
      </c>
      <c r="P1645" s="12" t="str">
        <f>VLOOKUP(D1645,Table2[#All],5,0)</f>
        <v>Taylor, Dodson and Johnston</v>
      </c>
      <c r="Q1645" s="12" t="str">
        <f>VLOOKUP(E1645,Table6[#All],2,0)</f>
        <v>Gardner, Humphrey and Contreras</v>
      </c>
      <c r="R1645" s="12" t="str">
        <f>VLOOKUP(E1645,Table6[#All],5,0)</f>
        <v>Flagship</v>
      </c>
      <c r="S1645" s="12" t="str">
        <f>VLOOKUP(E1645,Table6[#All],3,0)</f>
        <v>East</v>
      </c>
      <c r="T1645" s="12" t="str">
        <f>VLOOKUP(E1645,Table6[#All],4,0)</f>
        <v>Johnsonville</v>
      </c>
    </row>
    <row r="1646" spans="1:20" x14ac:dyDescent="0.3">
      <c r="A1646" s="11" t="s">
        <v>3604</v>
      </c>
      <c r="B1646" s="12">
        <v>45806</v>
      </c>
      <c r="C1646" s="12" t="s">
        <v>1521</v>
      </c>
      <c r="D1646" s="12" t="s">
        <v>1560</v>
      </c>
      <c r="E1646" s="12" t="s">
        <v>1917</v>
      </c>
      <c r="F1646" s="12" t="s">
        <v>1952</v>
      </c>
      <c r="G1646" s="17">
        <v>1</v>
      </c>
      <c r="H1646" s="20">
        <v>948.33</v>
      </c>
      <c r="I1646" s="23">
        <v>0.11</v>
      </c>
      <c r="J1646" s="25">
        <v>844.01370000000009</v>
      </c>
      <c r="K1646" s="25" t="str">
        <f>VLOOKUP(C1646,Table5[#All],8,0)</f>
        <v>Platinum</v>
      </c>
      <c r="L1646" s="13" t="str">
        <f>VLOOKUP(C1646,Table5[#All],4,0)</f>
        <v>Female</v>
      </c>
      <c r="M1646" s="12" t="str">
        <f>VLOOKUP(D1646,Table2[#All],2,0)</f>
        <v>Women's Casual Hoodie</v>
      </c>
      <c r="N1646" s="12" t="str">
        <f>VLOOKUP(D1646,Table2[#All],3)</f>
        <v>Sports</v>
      </c>
      <c r="O1646" s="12" t="str">
        <f>VLOOKUP(D1646,Table2[#All],4,0)</f>
        <v>Outerwear</v>
      </c>
      <c r="P1646" s="12" t="str">
        <f>VLOOKUP(D1646,Table2[#All],5,0)</f>
        <v>Sims Inc</v>
      </c>
      <c r="Q1646" s="12" t="str">
        <f>VLOOKUP(E1646,Table6[#All],2,0)</f>
        <v>Hill, Wagner and Ballard</v>
      </c>
      <c r="R1646" s="12" t="str">
        <f>VLOOKUP(E1646,Table6[#All],5,0)</f>
        <v>Online</v>
      </c>
      <c r="S1646" s="12" t="str">
        <f>VLOOKUP(E1646,Table6[#All],3,0)</f>
        <v>East</v>
      </c>
      <c r="T1646" s="12" t="str">
        <f>VLOOKUP(E1646,Table6[#All],4,0)</f>
        <v>East Davidville</v>
      </c>
    </row>
    <row r="1647" spans="1:20" x14ac:dyDescent="0.3">
      <c r="A1647" s="11" t="s">
        <v>3605</v>
      </c>
      <c r="B1647" s="12">
        <v>45294</v>
      </c>
      <c r="C1647" s="12" t="s">
        <v>1087</v>
      </c>
      <c r="D1647" s="12" t="s">
        <v>1689</v>
      </c>
      <c r="E1647" s="12" t="s">
        <v>1901</v>
      </c>
      <c r="F1647" s="12" t="s">
        <v>1957</v>
      </c>
      <c r="G1647" s="17">
        <v>1</v>
      </c>
      <c r="H1647" s="20">
        <v>702.27</v>
      </c>
      <c r="I1647" s="23">
        <v>0.17</v>
      </c>
      <c r="J1647" s="25">
        <v>582.88409999999999</v>
      </c>
      <c r="K1647" s="25" t="str">
        <f>VLOOKUP(C1647,Table5[#All],8,0)</f>
        <v>Bronze</v>
      </c>
      <c r="L1647" s="13" t="str">
        <f>VLOOKUP(C1647,Table5[#All],4,0)</f>
        <v>Male</v>
      </c>
      <c r="M1647" s="12" t="str">
        <f>VLOOKUP(D1647,Table2[#All],2,0)</f>
        <v>Portable Power Bank</v>
      </c>
      <c r="N1647" s="12" t="str">
        <f>VLOOKUP(D1647,Table2[#All],3)</f>
        <v>Electronics</v>
      </c>
      <c r="O1647" s="12" t="str">
        <f>VLOOKUP(D1647,Table2[#All],4,0)</f>
        <v>Mobile</v>
      </c>
      <c r="P1647" s="12" t="str">
        <f>VLOOKUP(D1647,Table2[#All],5,0)</f>
        <v>Cummings and Sons</v>
      </c>
      <c r="Q1647" s="12" t="str">
        <f>VLOOKUP(E1647,Table6[#All],2,0)</f>
        <v>Gray Ltd</v>
      </c>
      <c r="R1647" s="12" t="str">
        <f>VLOOKUP(E1647,Table6[#All],5,0)</f>
        <v>Outlet</v>
      </c>
      <c r="S1647" s="12" t="str">
        <f>VLOOKUP(E1647,Table6[#All],3,0)</f>
        <v>North</v>
      </c>
      <c r="T1647" s="12" t="str">
        <f>VLOOKUP(E1647,Table6[#All],4,0)</f>
        <v>New Michaelchester</v>
      </c>
    </row>
    <row r="1648" spans="1:20" x14ac:dyDescent="0.3">
      <c r="A1648" s="11" t="s">
        <v>3606</v>
      </c>
      <c r="B1648" s="12">
        <v>45875</v>
      </c>
      <c r="C1648" s="12" t="s">
        <v>164</v>
      </c>
      <c r="D1648" s="12" t="s">
        <v>1660</v>
      </c>
      <c r="E1648" s="12" t="s">
        <v>1894</v>
      </c>
      <c r="F1648" s="12" t="s">
        <v>1952</v>
      </c>
      <c r="G1648" s="17">
        <v>2</v>
      </c>
      <c r="H1648" s="20">
        <v>379.28</v>
      </c>
      <c r="I1648" s="23">
        <v>0.26</v>
      </c>
      <c r="J1648" s="25">
        <v>561.33439999999996</v>
      </c>
      <c r="K1648" s="25" t="str">
        <f>VLOOKUP(C1648,Table5[#All],8,0)</f>
        <v>Platinum</v>
      </c>
      <c r="L1648" s="13" t="str">
        <f>VLOOKUP(C1648,Table5[#All],4,0)</f>
        <v>Male</v>
      </c>
      <c r="M1648" s="12" t="str">
        <f>VLOOKUP(D1648,Table2[#All],2,0)</f>
        <v>Stainless Steel Cutlery Set</v>
      </c>
      <c r="N1648" s="12" t="str">
        <f>VLOOKUP(D1648,Table2[#All],3)</f>
        <v>Home</v>
      </c>
      <c r="O1648" s="12" t="str">
        <f>VLOOKUP(D1648,Table2[#All],4,0)</f>
        <v>Kitchen</v>
      </c>
      <c r="P1648" s="12" t="str">
        <f>VLOOKUP(D1648,Table2[#All],5,0)</f>
        <v>Stevens, Fernandez and Martin</v>
      </c>
      <c r="Q1648" s="12" t="str">
        <f>VLOOKUP(E1648,Table6[#All],2,0)</f>
        <v>Johnson-Wright</v>
      </c>
      <c r="R1648" s="12" t="str">
        <f>VLOOKUP(E1648,Table6[#All],5,0)</f>
        <v>Outlet</v>
      </c>
      <c r="S1648" s="12" t="str">
        <f>VLOOKUP(E1648,Table6[#All],3,0)</f>
        <v>North</v>
      </c>
      <c r="T1648" s="12" t="str">
        <f>VLOOKUP(E1648,Table6[#All],4,0)</f>
        <v>Hoodberg</v>
      </c>
    </row>
    <row r="1649" spans="1:20" x14ac:dyDescent="0.3">
      <c r="A1649" s="11" t="s">
        <v>3607</v>
      </c>
      <c r="B1649" s="12">
        <v>45669</v>
      </c>
      <c r="C1649" s="12" t="s">
        <v>458</v>
      </c>
      <c r="D1649" s="12" t="s">
        <v>1714</v>
      </c>
      <c r="E1649" s="12" t="s">
        <v>1880</v>
      </c>
      <c r="F1649" s="12" t="s">
        <v>1952</v>
      </c>
      <c r="G1649" s="17">
        <v>4</v>
      </c>
      <c r="H1649" s="20">
        <v>92.35</v>
      </c>
      <c r="I1649" s="23">
        <v>0.15</v>
      </c>
      <c r="J1649" s="25">
        <v>313.99</v>
      </c>
      <c r="K1649" s="25" t="str">
        <f>VLOOKUP(C1649,Table5[#All],8,0)</f>
        <v>Gold</v>
      </c>
      <c r="L1649" s="13" t="str">
        <f>VLOOKUP(C1649,Table5[#All],4,0)</f>
        <v>Female</v>
      </c>
      <c r="M1649" s="12" t="str">
        <f>VLOOKUP(D1649,Table2[#All],2,0)</f>
        <v>Makeup Brush Set</v>
      </c>
      <c r="N1649" s="12" t="str">
        <f>VLOOKUP(D1649,Table2[#All],3)</f>
        <v>Beauty</v>
      </c>
      <c r="O1649" s="12" t="str">
        <f>VLOOKUP(D1649,Table2[#All],4,0)</f>
        <v>Makeup</v>
      </c>
      <c r="P1649" s="12" t="str">
        <f>VLOOKUP(D1649,Table2[#All],5,0)</f>
        <v>Cook Inc</v>
      </c>
      <c r="Q1649" s="12" t="str">
        <f>VLOOKUP(E1649,Table6[#All],2,0)</f>
        <v>Rivera-Warner</v>
      </c>
      <c r="R1649" s="12" t="str">
        <f>VLOOKUP(E1649,Table6[#All],5,0)</f>
        <v>Flagship</v>
      </c>
      <c r="S1649" s="12" t="str">
        <f>VLOOKUP(E1649,Table6[#All],3,0)</f>
        <v>East</v>
      </c>
      <c r="T1649" s="12" t="str">
        <f>VLOOKUP(E1649,Table6[#All],4,0)</f>
        <v>Washingtonfurt</v>
      </c>
    </row>
    <row r="1650" spans="1:20" x14ac:dyDescent="0.3">
      <c r="A1650" s="11" t="s">
        <v>3608</v>
      </c>
      <c r="B1650" s="12">
        <v>45606</v>
      </c>
      <c r="C1650" s="12" t="s">
        <v>718</v>
      </c>
      <c r="D1650" s="12" t="s">
        <v>1689</v>
      </c>
      <c r="E1650" s="12" t="s">
        <v>1922</v>
      </c>
      <c r="F1650" s="12" t="s">
        <v>1952</v>
      </c>
      <c r="G1650" s="17">
        <v>4</v>
      </c>
      <c r="H1650" s="20">
        <v>721.54</v>
      </c>
      <c r="I1650" s="23">
        <v>0.21</v>
      </c>
      <c r="J1650" s="25">
        <v>2280.0664000000002</v>
      </c>
      <c r="K1650" s="25" t="str">
        <f>VLOOKUP(C1650,Table5[#All],8,0)</f>
        <v>Gold</v>
      </c>
      <c r="L1650" s="13" t="str">
        <f>VLOOKUP(C1650,Table5[#All],4,0)</f>
        <v>Female</v>
      </c>
      <c r="M1650" s="12" t="str">
        <f>VLOOKUP(D1650,Table2[#All],2,0)</f>
        <v>Portable Power Bank</v>
      </c>
      <c r="N1650" s="12" t="str">
        <f>VLOOKUP(D1650,Table2[#All],3)</f>
        <v>Electronics</v>
      </c>
      <c r="O1650" s="12" t="str">
        <f>VLOOKUP(D1650,Table2[#All],4,0)</f>
        <v>Mobile</v>
      </c>
      <c r="P1650" s="12" t="str">
        <f>VLOOKUP(D1650,Table2[#All],5,0)</f>
        <v>Cummings and Sons</v>
      </c>
      <c r="Q1650" s="12" t="str">
        <f>VLOOKUP(E1650,Table6[#All],2,0)</f>
        <v>Thomas, Bridges and Harris</v>
      </c>
      <c r="R1650" s="12" t="str">
        <f>VLOOKUP(E1650,Table6[#All],5,0)</f>
        <v>Online</v>
      </c>
      <c r="S1650" s="12" t="str">
        <f>VLOOKUP(E1650,Table6[#All],3,0)</f>
        <v>North</v>
      </c>
      <c r="T1650" s="12" t="str">
        <f>VLOOKUP(E1650,Table6[#All],4,0)</f>
        <v>Sabrinatown</v>
      </c>
    </row>
    <row r="1651" spans="1:20" x14ac:dyDescent="0.3">
      <c r="A1651" s="11" t="s">
        <v>3609</v>
      </c>
      <c r="B1651" s="12">
        <v>45787</v>
      </c>
      <c r="C1651" s="12" t="s">
        <v>206</v>
      </c>
      <c r="D1651" s="12" t="s">
        <v>1686</v>
      </c>
      <c r="E1651" s="12" t="s">
        <v>1914</v>
      </c>
      <c r="F1651" s="12" t="s">
        <v>1952</v>
      </c>
      <c r="G1651" s="17">
        <v>1</v>
      </c>
      <c r="H1651" s="20">
        <v>228.69</v>
      </c>
      <c r="I1651" s="23">
        <v>0.14000000000000001</v>
      </c>
      <c r="J1651" s="25">
        <v>196.67339999999999</v>
      </c>
      <c r="K1651" s="25" t="str">
        <f>VLOOKUP(C1651,Table5[#All],8,0)</f>
        <v>Gold</v>
      </c>
      <c r="L1651" s="13" t="str">
        <f>VLOOKUP(C1651,Table5[#All],4,0)</f>
        <v>Female</v>
      </c>
      <c r="M1651" s="12" t="str">
        <f>VLOOKUP(D1651,Table2[#All],2,0)</f>
        <v>Sports Water Hydration Pack</v>
      </c>
      <c r="N1651" s="12" t="str">
        <f>VLOOKUP(D1651,Table2[#All],3)</f>
        <v>Sports</v>
      </c>
      <c r="O1651" s="12" t="str">
        <f>VLOOKUP(D1651,Table2[#All],4,0)</f>
        <v>Outdoor</v>
      </c>
      <c r="P1651" s="12" t="str">
        <f>VLOOKUP(D1651,Table2[#All],5,0)</f>
        <v>Sims-Smith</v>
      </c>
      <c r="Q1651" s="12" t="str">
        <f>VLOOKUP(E1651,Table6[#All],2,0)</f>
        <v>Moore, Padilla and Butler</v>
      </c>
      <c r="R1651" s="12" t="str">
        <f>VLOOKUP(E1651,Table6[#All],5,0)</f>
        <v>Flagship</v>
      </c>
      <c r="S1651" s="12" t="str">
        <f>VLOOKUP(E1651,Table6[#All],3,0)</f>
        <v>South</v>
      </c>
      <c r="T1651" s="12" t="str">
        <f>VLOOKUP(E1651,Table6[#All],4,0)</f>
        <v>East Johnstad</v>
      </c>
    </row>
    <row r="1652" spans="1:20" x14ac:dyDescent="0.3">
      <c r="A1652" s="11" t="s">
        <v>3610</v>
      </c>
      <c r="B1652" s="12">
        <v>45929</v>
      </c>
      <c r="C1652" s="12" t="s">
        <v>1123</v>
      </c>
      <c r="D1652" s="12" t="s">
        <v>1734</v>
      </c>
      <c r="E1652" s="12" t="s">
        <v>1917</v>
      </c>
      <c r="F1652" s="12" t="s">
        <v>1954</v>
      </c>
      <c r="G1652" s="17">
        <v>1</v>
      </c>
      <c r="H1652" s="20">
        <v>899.09</v>
      </c>
      <c r="I1652" s="23">
        <v>0.2</v>
      </c>
      <c r="J1652" s="25">
        <v>719.27200000000005</v>
      </c>
      <c r="K1652" s="25" t="str">
        <f>VLOOKUP(C1652,Table5[#All],8,0)</f>
        <v>Gold</v>
      </c>
      <c r="L1652" s="13" t="str">
        <f>VLOOKUP(C1652,Table5[#All],4,0)</f>
        <v>Male</v>
      </c>
      <c r="M1652" s="12" t="str">
        <f>VLOOKUP(D1652,Table2[#All],2,0)</f>
        <v>Men's Track Pants</v>
      </c>
      <c r="N1652" s="12" t="str">
        <f>VLOOKUP(D1652,Table2[#All],3)</f>
        <v>Clothing</v>
      </c>
      <c r="O1652" s="12" t="str">
        <f>VLOOKUP(D1652,Table2[#All],4,0)</f>
        <v>Bottoms</v>
      </c>
      <c r="P1652" s="12" t="str">
        <f>VLOOKUP(D1652,Table2[#All],5,0)</f>
        <v>Hamilton, Woods and Walker</v>
      </c>
      <c r="Q1652" s="12" t="str">
        <f>VLOOKUP(E1652,Table6[#All],2,0)</f>
        <v>Hill, Wagner and Ballard</v>
      </c>
      <c r="R1652" s="12" t="str">
        <f>VLOOKUP(E1652,Table6[#All],5,0)</f>
        <v>Online</v>
      </c>
      <c r="S1652" s="12" t="str">
        <f>VLOOKUP(E1652,Table6[#All],3,0)</f>
        <v>East</v>
      </c>
      <c r="T1652" s="12" t="str">
        <f>VLOOKUP(E1652,Table6[#All],4,0)</f>
        <v>East Davidville</v>
      </c>
    </row>
    <row r="1653" spans="1:20" x14ac:dyDescent="0.3">
      <c r="A1653" s="11" t="s">
        <v>3611</v>
      </c>
      <c r="B1653" s="12">
        <v>45379</v>
      </c>
      <c r="C1653" s="12" t="s">
        <v>1210</v>
      </c>
      <c r="D1653" s="12" t="s">
        <v>1584</v>
      </c>
      <c r="E1653" s="12" t="s">
        <v>1910</v>
      </c>
      <c r="F1653" s="12" t="s">
        <v>1952</v>
      </c>
      <c r="G1653" s="17">
        <v>4</v>
      </c>
      <c r="H1653" s="20">
        <v>195.75</v>
      </c>
      <c r="I1653" s="23">
        <v>0.17</v>
      </c>
      <c r="J1653" s="25">
        <v>649.89</v>
      </c>
      <c r="K1653" s="25" t="str">
        <f>VLOOKUP(C1653,Table5[#All],8,0)</f>
        <v>Bronze</v>
      </c>
      <c r="L1653" s="13" t="str">
        <f>VLOOKUP(C1653,Table5[#All],4,0)</f>
        <v>Female</v>
      </c>
      <c r="M1653" s="12" t="str">
        <f>VLOOKUP(D1653,Table2[#All],2,0)</f>
        <v>Wireless Bluetooth Earbuds</v>
      </c>
      <c r="N1653" s="12" t="str">
        <f>VLOOKUP(D1653,Table2[#All],3)</f>
        <v>Home</v>
      </c>
      <c r="O1653" s="12" t="str">
        <f>VLOOKUP(D1653,Table2[#All],4,0)</f>
        <v>Audio</v>
      </c>
      <c r="P1653" s="12" t="str">
        <f>VLOOKUP(D1653,Table2[#All],5,0)</f>
        <v>Perez-Johnston</v>
      </c>
      <c r="Q1653" s="12" t="str">
        <f>VLOOKUP(E1653,Table6[#All],2,0)</f>
        <v>Bean, Jones and Park</v>
      </c>
      <c r="R1653" s="12" t="str">
        <f>VLOOKUP(E1653,Table6[#All],5,0)</f>
        <v>Online</v>
      </c>
      <c r="S1653" s="12" t="str">
        <f>VLOOKUP(E1653,Table6[#All],3,0)</f>
        <v>West</v>
      </c>
      <c r="T1653" s="12" t="str">
        <f>VLOOKUP(E1653,Table6[#All],4,0)</f>
        <v>Thompsonborough</v>
      </c>
    </row>
    <row r="1654" spans="1:20" x14ac:dyDescent="0.3">
      <c r="A1654" s="11" t="s">
        <v>3612</v>
      </c>
      <c r="B1654" s="12">
        <v>45532</v>
      </c>
      <c r="C1654" s="12" t="s">
        <v>1333</v>
      </c>
      <c r="D1654" s="12" t="s">
        <v>1855</v>
      </c>
      <c r="E1654" s="12" t="s">
        <v>1929</v>
      </c>
      <c r="F1654" s="12" t="s">
        <v>1952</v>
      </c>
      <c r="G1654" s="17">
        <v>3</v>
      </c>
      <c r="H1654" s="20">
        <v>199.13</v>
      </c>
      <c r="I1654" s="23">
        <v>0.24</v>
      </c>
      <c r="J1654" s="25">
        <v>454.01639999999998</v>
      </c>
      <c r="K1654" s="25" t="str">
        <f>VLOOKUP(C1654,Table5[#All],8,0)</f>
        <v>Platinum</v>
      </c>
      <c r="L1654" s="13" t="str">
        <f>VLOOKUP(C1654,Table5[#All],4,0)</f>
        <v>Male</v>
      </c>
      <c r="M1654" s="12" t="str">
        <f>VLOOKUP(D1654,Table2[#All],2,0)</f>
        <v>USB-C Laptop Charger</v>
      </c>
      <c r="N1654" s="12" t="str">
        <f>VLOOKUP(D1654,Table2[#All],3)</f>
        <v>Electronics</v>
      </c>
      <c r="O1654" s="12" t="str">
        <f>VLOOKUP(D1654,Table2[#All],4,0)</f>
        <v>Computer</v>
      </c>
      <c r="P1654" s="12" t="str">
        <f>VLOOKUP(D1654,Table2[#All],5,0)</f>
        <v>Martin LLC</v>
      </c>
      <c r="Q1654" s="12" t="str">
        <f>VLOOKUP(E1654,Table6[#All],2,0)</f>
        <v>Shelton PLC</v>
      </c>
      <c r="R1654" s="12" t="str">
        <f>VLOOKUP(E1654,Table6[#All],5,0)</f>
        <v>Flagship</v>
      </c>
      <c r="S1654" s="12" t="str">
        <f>VLOOKUP(E1654,Table6[#All],3,0)</f>
        <v>North</v>
      </c>
      <c r="T1654" s="12" t="str">
        <f>VLOOKUP(E1654,Table6[#All],4,0)</f>
        <v>East Jenniferstad</v>
      </c>
    </row>
    <row r="1655" spans="1:20" x14ac:dyDescent="0.3">
      <c r="A1655" s="11" t="s">
        <v>3613</v>
      </c>
      <c r="B1655" s="12">
        <v>45466</v>
      </c>
      <c r="C1655" s="12" t="s">
        <v>541</v>
      </c>
      <c r="D1655" s="12" t="s">
        <v>1635</v>
      </c>
      <c r="E1655" s="12" t="s">
        <v>1927</v>
      </c>
      <c r="F1655" s="12" t="s">
        <v>1952</v>
      </c>
      <c r="G1655" s="17">
        <v>2</v>
      </c>
      <c r="H1655" s="20">
        <v>833.62</v>
      </c>
      <c r="I1655" s="23">
        <v>0.18</v>
      </c>
      <c r="J1655" s="25">
        <v>1367.1368</v>
      </c>
      <c r="K1655" s="25" t="str">
        <f>VLOOKUP(C1655,Table5[#All],8,0)</f>
        <v>Platinum</v>
      </c>
      <c r="L1655" s="13" t="str">
        <f>VLOOKUP(C1655,Table5[#All],4,0)</f>
        <v>Female</v>
      </c>
      <c r="M1655" s="12" t="str">
        <f>VLOOKUP(D1655,Table2[#All],2,0)</f>
        <v>Carbon Fiber Tennis Racket</v>
      </c>
      <c r="N1655" s="12" t="str">
        <f>VLOOKUP(D1655,Table2[#All],3)</f>
        <v>Sports</v>
      </c>
      <c r="O1655" s="12" t="str">
        <f>VLOOKUP(D1655,Table2[#All],4,0)</f>
        <v>Equipment</v>
      </c>
      <c r="P1655" s="12" t="str">
        <f>VLOOKUP(D1655,Table2[#All],5,0)</f>
        <v>Flores, Pineda and Rodriguez</v>
      </c>
      <c r="Q1655" s="12" t="str">
        <f>VLOOKUP(E1655,Table6[#All],2,0)</f>
        <v>Mcdonald Inc</v>
      </c>
      <c r="R1655" s="12" t="str">
        <f>VLOOKUP(E1655,Table6[#All],5,0)</f>
        <v>Outlet</v>
      </c>
      <c r="S1655" s="12" t="str">
        <f>VLOOKUP(E1655,Table6[#All],3,0)</f>
        <v>South</v>
      </c>
      <c r="T1655" s="12" t="str">
        <f>VLOOKUP(E1655,Table6[#All],4,0)</f>
        <v>Christopherland</v>
      </c>
    </row>
    <row r="1656" spans="1:20" x14ac:dyDescent="0.3">
      <c r="A1656" s="11" t="s">
        <v>3614</v>
      </c>
      <c r="B1656" s="12">
        <v>45395</v>
      </c>
      <c r="C1656" s="12" t="s">
        <v>1499</v>
      </c>
      <c r="D1656" s="12" t="s">
        <v>1801</v>
      </c>
      <c r="E1656" s="12" t="s">
        <v>1880</v>
      </c>
      <c r="F1656" s="12" t="s">
        <v>1952</v>
      </c>
      <c r="G1656" s="17">
        <v>1</v>
      </c>
      <c r="H1656" s="20">
        <v>676.26</v>
      </c>
      <c r="I1656" s="23">
        <v>0.14000000000000001</v>
      </c>
      <c r="J1656" s="25">
        <v>581.58359999999993</v>
      </c>
      <c r="K1656" s="25" t="str">
        <f>VLOOKUP(C1656,Table5[#All],8,0)</f>
        <v>Bronze</v>
      </c>
      <c r="L1656" s="13" t="str">
        <f>VLOOKUP(C1656,Table5[#All],4,0)</f>
        <v>Male</v>
      </c>
      <c r="M1656" s="12" t="str">
        <f>VLOOKUP(D1656,Table2[#All],2,0)</f>
        <v>Women's Ankle Boots</v>
      </c>
      <c r="N1656" s="12" t="str">
        <f>VLOOKUP(D1656,Table2[#All],3)</f>
        <v>Clothing</v>
      </c>
      <c r="O1656" s="12" t="str">
        <f>VLOOKUP(D1656,Table2[#All],4,0)</f>
        <v>Footwear</v>
      </c>
      <c r="P1656" s="12" t="str">
        <f>VLOOKUP(D1656,Table2[#All],5,0)</f>
        <v>Poole PLC</v>
      </c>
      <c r="Q1656" s="12" t="str">
        <f>VLOOKUP(E1656,Table6[#All],2,0)</f>
        <v>Rivera-Warner</v>
      </c>
      <c r="R1656" s="12" t="str">
        <f>VLOOKUP(E1656,Table6[#All],5,0)</f>
        <v>Flagship</v>
      </c>
      <c r="S1656" s="12" t="str">
        <f>VLOOKUP(E1656,Table6[#All],3,0)</f>
        <v>East</v>
      </c>
      <c r="T1656" s="12" t="str">
        <f>VLOOKUP(E1656,Table6[#All],4,0)</f>
        <v>Washingtonfurt</v>
      </c>
    </row>
    <row r="1657" spans="1:20" x14ac:dyDescent="0.3">
      <c r="A1657" s="11" t="s">
        <v>3615</v>
      </c>
      <c r="B1657" s="12">
        <v>45708</v>
      </c>
      <c r="C1657" s="12" t="s">
        <v>134</v>
      </c>
      <c r="D1657" s="12" t="s">
        <v>1755</v>
      </c>
      <c r="E1657" s="12" t="s">
        <v>1914</v>
      </c>
      <c r="F1657" s="12" t="s">
        <v>1952</v>
      </c>
      <c r="G1657" s="17">
        <v>2</v>
      </c>
      <c r="H1657" s="20">
        <v>666.49</v>
      </c>
      <c r="I1657" s="23">
        <v>0.06</v>
      </c>
      <c r="J1657" s="25">
        <v>1253.0011999999999</v>
      </c>
      <c r="K1657" s="25" t="str">
        <f>VLOOKUP(C1657,Table5[#All],8,0)</f>
        <v>Gold</v>
      </c>
      <c r="L1657" s="13" t="str">
        <f>VLOOKUP(C1657,Table5[#All],4,0)</f>
        <v>Female</v>
      </c>
      <c r="M1657" s="12" t="str">
        <f>VLOOKUP(D1657,Table2[#All],2,0)</f>
        <v>Luxury Perfume Spray</v>
      </c>
      <c r="N1657" s="12" t="str">
        <f>VLOOKUP(D1657,Table2[#All],3)</f>
        <v>Beauty</v>
      </c>
      <c r="O1657" s="12" t="str">
        <f>VLOOKUP(D1657,Table2[#All],4,0)</f>
        <v>Fragrance</v>
      </c>
      <c r="P1657" s="12" t="str">
        <f>VLOOKUP(D1657,Table2[#All],5,0)</f>
        <v>Gibson, Green and Lopez</v>
      </c>
      <c r="Q1657" s="12" t="str">
        <f>VLOOKUP(E1657,Table6[#All],2,0)</f>
        <v>Moore, Padilla and Butler</v>
      </c>
      <c r="R1657" s="12" t="str">
        <f>VLOOKUP(E1657,Table6[#All],5,0)</f>
        <v>Flagship</v>
      </c>
      <c r="S1657" s="12" t="str">
        <f>VLOOKUP(E1657,Table6[#All],3,0)</f>
        <v>South</v>
      </c>
      <c r="T1657" s="12" t="str">
        <f>VLOOKUP(E1657,Table6[#All],4,0)</f>
        <v>East Johnstad</v>
      </c>
    </row>
    <row r="1658" spans="1:20" x14ac:dyDescent="0.3">
      <c r="A1658" s="11" t="s">
        <v>3616</v>
      </c>
      <c r="B1658" s="12">
        <v>45735</v>
      </c>
      <c r="C1658" s="12" t="s">
        <v>1430</v>
      </c>
      <c r="D1658" s="12" t="s">
        <v>1611</v>
      </c>
      <c r="E1658" s="12" t="s">
        <v>1897</v>
      </c>
      <c r="F1658" s="12" t="s">
        <v>1957</v>
      </c>
      <c r="G1658" s="17">
        <v>3</v>
      </c>
      <c r="H1658" s="20">
        <v>471.19</v>
      </c>
      <c r="I1658" s="23">
        <v>0.28000000000000003</v>
      </c>
      <c r="J1658" s="25">
        <v>1017.7704</v>
      </c>
      <c r="K1658" s="25" t="str">
        <f>VLOOKUP(C1658,Table5[#All],8,0)</f>
        <v>Gold</v>
      </c>
      <c r="L1658" s="13" t="str">
        <f>VLOOKUP(C1658,Table5[#All],4,0)</f>
        <v>Male</v>
      </c>
      <c r="M1658" s="12" t="str">
        <f>VLOOKUP(D1658,Table2[#All],2,0)</f>
        <v>4K Home Projector</v>
      </c>
      <c r="N1658" s="12" t="str">
        <f>VLOOKUP(D1658,Table2[#All],3)</f>
        <v>Electronics</v>
      </c>
      <c r="O1658" s="12" t="str">
        <f>VLOOKUP(D1658,Table2[#All],4,0)</f>
        <v>Appliances</v>
      </c>
      <c r="P1658" s="12" t="str">
        <f>VLOOKUP(D1658,Table2[#All],5,0)</f>
        <v>Thomas LLC</v>
      </c>
      <c r="Q1658" s="12" t="str">
        <f>VLOOKUP(E1658,Table6[#All],2,0)</f>
        <v>Alexander Group</v>
      </c>
      <c r="R1658" s="12" t="str">
        <f>VLOOKUP(E1658,Table6[#All],5,0)</f>
        <v>Online</v>
      </c>
      <c r="S1658" s="12" t="str">
        <f>VLOOKUP(E1658,Table6[#All],3,0)</f>
        <v>South</v>
      </c>
      <c r="T1658" s="12" t="str">
        <f>VLOOKUP(E1658,Table6[#All],4,0)</f>
        <v>Port Sharon</v>
      </c>
    </row>
    <row r="1659" spans="1:20" x14ac:dyDescent="0.3">
      <c r="A1659" s="11" t="s">
        <v>3617</v>
      </c>
      <c r="B1659" s="12">
        <v>45237</v>
      </c>
      <c r="C1659" s="12" t="s">
        <v>418</v>
      </c>
      <c r="D1659" s="12" t="s">
        <v>1584</v>
      </c>
      <c r="E1659" s="12" t="s">
        <v>1894</v>
      </c>
      <c r="F1659" s="12" t="s">
        <v>1957</v>
      </c>
      <c r="G1659" s="17">
        <v>4</v>
      </c>
      <c r="H1659" s="20">
        <v>555.65</v>
      </c>
      <c r="I1659" s="23">
        <v>0.25</v>
      </c>
      <c r="J1659" s="25">
        <v>1666.95</v>
      </c>
      <c r="K1659" s="25" t="str">
        <f>VLOOKUP(C1659,Table5[#All],8,0)</f>
        <v>Bronze</v>
      </c>
      <c r="L1659" s="13" t="str">
        <f>VLOOKUP(C1659,Table5[#All],4,0)</f>
        <v>Male</v>
      </c>
      <c r="M1659" s="12" t="str">
        <f>VLOOKUP(D1659,Table2[#All],2,0)</f>
        <v>Wireless Bluetooth Earbuds</v>
      </c>
      <c r="N1659" s="12" t="str">
        <f>VLOOKUP(D1659,Table2[#All],3)</f>
        <v>Home</v>
      </c>
      <c r="O1659" s="12" t="str">
        <f>VLOOKUP(D1659,Table2[#All],4,0)</f>
        <v>Audio</v>
      </c>
      <c r="P1659" s="12" t="str">
        <f>VLOOKUP(D1659,Table2[#All],5,0)</f>
        <v>Perez-Johnston</v>
      </c>
      <c r="Q1659" s="12" t="str">
        <f>VLOOKUP(E1659,Table6[#All],2,0)</f>
        <v>Johnson-Wright</v>
      </c>
      <c r="R1659" s="12" t="str">
        <f>VLOOKUP(E1659,Table6[#All],5,0)</f>
        <v>Outlet</v>
      </c>
      <c r="S1659" s="12" t="str">
        <f>VLOOKUP(E1659,Table6[#All],3,0)</f>
        <v>North</v>
      </c>
      <c r="T1659" s="12" t="str">
        <f>VLOOKUP(E1659,Table6[#All],4,0)</f>
        <v>Hoodberg</v>
      </c>
    </row>
    <row r="1660" spans="1:20" x14ac:dyDescent="0.3">
      <c r="A1660" s="11" t="s">
        <v>3618</v>
      </c>
      <c r="B1660" s="12">
        <v>45282</v>
      </c>
      <c r="C1660" s="12" t="s">
        <v>145</v>
      </c>
      <c r="D1660" s="12" t="s">
        <v>1861</v>
      </c>
      <c r="E1660" s="12" t="s">
        <v>1927</v>
      </c>
      <c r="F1660" s="12" t="s">
        <v>1952</v>
      </c>
      <c r="G1660" s="17">
        <v>2</v>
      </c>
      <c r="H1660" s="20">
        <v>100.42</v>
      </c>
      <c r="I1660" s="23">
        <v>0.06</v>
      </c>
      <c r="J1660" s="25">
        <v>188.78960000000001</v>
      </c>
      <c r="K1660" s="25" t="str">
        <f>VLOOKUP(C1660,Table5[#All],8,0)</f>
        <v>Silver</v>
      </c>
      <c r="L1660" s="13" t="str">
        <f>VLOOKUP(C1660,Table5[#All],4,0)</f>
        <v>Male</v>
      </c>
      <c r="M1660" s="12" t="str">
        <f>VLOOKUP(D1660,Table2[#All],2,0)</f>
        <v>Sports Stopwatch Basic</v>
      </c>
      <c r="N1660" s="12" t="str">
        <f>VLOOKUP(D1660,Table2[#All],3)</f>
        <v>Sports</v>
      </c>
      <c r="O1660" s="12" t="str">
        <f>VLOOKUP(D1660,Table2[#All],4,0)</f>
        <v>Accessories</v>
      </c>
      <c r="P1660" s="12" t="str">
        <f>VLOOKUP(D1660,Table2[#All],5,0)</f>
        <v>Wilson Group</v>
      </c>
      <c r="Q1660" s="12" t="str">
        <f>VLOOKUP(E1660,Table6[#All],2,0)</f>
        <v>Mcdonald Inc</v>
      </c>
      <c r="R1660" s="12" t="str">
        <f>VLOOKUP(E1660,Table6[#All],5,0)</f>
        <v>Outlet</v>
      </c>
      <c r="S1660" s="12" t="str">
        <f>VLOOKUP(E1660,Table6[#All],3,0)</f>
        <v>South</v>
      </c>
      <c r="T1660" s="12" t="str">
        <f>VLOOKUP(E1660,Table6[#All],4,0)</f>
        <v>Christopherland</v>
      </c>
    </row>
    <row r="1661" spans="1:20" x14ac:dyDescent="0.3">
      <c r="A1661" s="11" t="s">
        <v>3619</v>
      </c>
      <c r="B1661" s="12">
        <v>45337</v>
      </c>
      <c r="C1661" s="12" t="s">
        <v>195</v>
      </c>
      <c r="D1661" s="12" t="s">
        <v>1870</v>
      </c>
      <c r="E1661" s="12" t="s">
        <v>1938</v>
      </c>
      <c r="F1661" s="12" t="s">
        <v>1957</v>
      </c>
      <c r="G1661" s="17">
        <v>3</v>
      </c>
      <c r="H1661" s="20">
        <v>981.69</v>
      </c>
      <c r="I1661" s="23">
        <v>0.05</v>
      </c>
      <c r="J1661" s="25">
        <v>2797.8164999999999</v>
      </c>
      <c r="K1661" s="25" t="str">
        <f>VLOOKUP(C1661,Table5[#All],8,0)</f>
        <v>Gold</v>
      </c>
      <c r="L1661" s="13" t="str">
        <f>VLOOKUP(C1661,Table5[#All],4,0)</f>
        <v>Female</v>
      </c>
      <c r="M1661" s="12" t="str">
        <f>VLOOKUP(D1661,Table2[#All],2,0)</f>
        <v>Portable Bluetooth Speaker</v>
      </c>
      <c r="N1661" s="12" t="str">
        <f>VLOOKUP(D1661,Table2[#All],3)</f>
        <v>Electronics</v>
      </c>
      <c r="O1661" s="12" t="str">
        <f>VLOOKUP(D1661,Table2[#All],4,0)</f>
        <v>Audio</v>
      </c>
      <c r="P1661" s="12" t="str">
        <f>VLOOKUP(D1661,Table2[#All],5,0)</f>
        <v>Flores-King</v>
      </c>
      <c r="Q1661" s="12" t="str">
        <f>VLOOKUP(E1661,Table6[#All],2,0)</f>
        <v>Guerrero-Schmitt</v>
      </c>
      <c r="R1661" s="12" t="str">
        <f>VLOOKUP(E1661,Table6[#All],5,0)</f>
        <v>Flagship</v>
      </c>
      <c r="S1661" s="12" t="str">
        <f>VLOOKUP(E1661,Table6[#All],3,0)</f>
        <v>East</v>
      </c>
      <c r="T1661" s="12" t="str">
        <f>VLOOKUP(E1661,Table6[#All],4,0)</f>
        <v>East Stevechester</v>
      </c>
    </row>
    <row r="1662" spans="1:20" x14ac:dyDescent="0.3">
      <c r="A1662" s="11" t="s">
        <v>3620</v>
      </c>
      <c r="B1662" s="12">
        <v>45310</v>
      </c>
      <c r="C1662" s="12" t="s">
        <v>1039</v>
      </c>
      <c r="D1662" s="12" t="s">
        <v>1593</v>
      </c>
      <c r="E1662" s="12" t="s">
        <v>1932</v>
      </c>
      <c r="F1662" s="12" t="s">
        <v>1957</v>
      </c>
      <c r="G1662" s="17">
        <v>2</v>
      </c>
      <c r="H1662" s="20">
        <v>848.87</v>
      </c>
      <c r="I1662" s="23">
        <v>0.09</v>
      </c>
      <c r="J1662" s="25">
        <v>1544.9434000000001</v>
      </c>
      <c r="K1662" s="25" t="str">
        <f>VLOOKUP(C1662,Table5[#All],8,0)</f>
        <v>Bronze</v>
      </c>
      <c r="L1662" s="13" t="str">
        <f>VLOOKUP(C1662,Table5[#All],4,0)</f>
        <v>Female</v>
      </c>
      <c r="M1662" s="12" t="str">
        <f>VLOOKUP(D1662,Table2[#All],2,0)</f>
        <v>Ceramic Kitchen Bowl Set</v>
      </c>
      <c r="N1662" s="12" t="str">
        <f>VLOOKUP(D1662,Table2[#All],3)</f>
        <v>Home</v>
      </c>
      <c r="O1662" s="12" t="str">
        <f>VLOOKUP(D1662,Table2[#All],4,0)</f>
        <v>Kitchen</v>
      </c>
      <c r="P1662" s="12" t="str">
        <f>VLOOKUP(D1662,Table2[#All],5,0)</f>
        <v>Hamilton Group</v>
      </c>
      <c r="Q1662" s="12" t="str">
        <f>VLOOKUP(E1662,Table6[#All],2,0)</f>
        <v>Frederick-Wright</v>
      </c>
      <c r="R1662" s="12" t="str">
        <f>VLOOKUP(E1662,Table6[#All],5,0)</f>
        <v>Flagship</v>
      </c>
      <c r="S1662" s="12" t="str">
        <f>VLOOKUP(E1662,Table6[#All],3,0)</f>
        <v>West</v>
      </c>
      <c r="T1662" s="12" t="str">
        <f>VLOOKUP(E1662,Table6[#All],4,0)</f>
        <v>New Jimmymouth</v>
      </c>
    </row>
    <row r="1663" spans="1:20" x14ac:dyDescent="0.3">
      <c r="A1663" s="11" t="s">
        <v>3621</v>
      </c>
      <c r="B1663" s="12">
        <v>45230</v>
      </c>
      <c r="C1663" s="12" t="s">
        <v>1183</v>
      </c>
      <c r="D1663" s="12" t="s">
        <v>1864</v>
      </c>
      <c r="E1663" s="12" t="s">
        <v>1917</v>
      </c>
      <c r="F1663" s="12" t="s">
        <v>1954</v>
      </c>
      <c r="G1663" s="17">
        <v>3</v>
      </c>
      <c r="H1663" s="20">
        <v>582.32000000000005</v>
      </c>
      <c r="I1663" s="23">
        <v>0</v>
      </c>
      <c r="J1663" s="25">
        <v>1746.96</v>
      </c>
      <c r="K1663" s="25" t="str">
        <f>VLOOKUP(C1663,Table5[#All],8,0)</f>
        <v>Platinum</v>
      </c>
      <c r="L1663" s="13" t="str">
        <f>VLOOKUP(C1663,Table5[#All],4,0)</f>
        <v>Male</v>
      </c>
      <c r="M1663" s="12" t="str">
        <f>VLOOKUP(D1663,Table2[#All],2,0)</f>
        <v>Women's Formal Blazer</v>
      </c>
      <c r="N1663" s="12" t="str">
        <f>VLOOKUP(D1663,Table2[#All],3)</f>
        <v>Clothing</v>
      </c>
      <c r="O1663" s="12" t="str">
        <f>VLOOKUP(D1663,Table2[#All],4,0)</f>
        <v>Outerwear</v>
      </c>
      <c r="P1663" s="12" t="str">
        <f>VLOOKUP(D1663,Table2[#All],5,0)</f>
        <v>Phillips and Sons</v>
      </c>
      <c r="Q1663" s="12" t="str">
        <f>VLOOKUP(E1663,Table6[#All],2,0)</f>
        <v>Hill, Wagner and Ballard</v>
      </c>
      <c r="R1663" s="12" t="str">
        <f>VLOOKUP(E1663,Table6[#All],5,0)</f>
        <v>Online</v>
      </c>
      <c r="S1663" s="12" t="str">
        <f>VLOOKUP(E1663,Table6[#All],3,0)</f>
        <v>East</v>
      </c>
      <c r="T1663" s="12" t="str">
        <f>VLOOKUP(E1663,Table6[#All],4,0)</f>
        <v>East Davidville</v>
      </c>
    </row>
    <row r="1664" spans="1:20" x14ac:dyDescent="0.3">
      <c r="A1664" s="11" t="s">
        <v>3622</v>
      </c>
      <c r="B1664" s="12">
        <v>45341</v>
      </c>
      <c r="C1664" s="12" t="s">
        <v>574</v>
      </c>
      <c r="D1664" s="12" t="s">
        <v>1721</v>
      </c>
      <c r="E1664" s="12" t="s">
        <v>1935</v>
      </c>
      <c r="F1664" s="12" t="s">
        <v>1957</v>
      </c>
      <c r="G1664" s="17">
        <v>2</v>
      </c>
      <c r="H1664" s="20">
        <v>869.43</v>
      </c>
      <c r="I1664" s="23">
        <v>0.24</v>
      </c>
      <c r="J1664" s="25">
        <v>1321.5336</v>
      </c>
      <c r="K1664" s="25" t="str">
        <f>VLOOKUP(C1664,Table5[#All],8,0)</f>
        <v>Platinum</v>
      </c>
      <c r="L1664" s="13" t="str">
        <f>VLOOKUP(C1664,Table5[#All],4,0)</f>
        <v>Female</v>
      </c>
      <c r="M1664" s="12" t="str">
        <f>VLOOKUP(D1664,Table2[#All],2,0)</f>
        <v>Men's Roll-On Perfume</v>
      </c>
      <c r="N1664" s="12" t="str">
        <f>VLOOKUP(D1664,Table2[#All],3)</f>
        <v>Beauty</v>
      </c>
      <c r="O1664" s="12" t="str">
        <f>VLOOKUP(D1664,Table2[#All],4,0)</f>
        <v>Fragrance</v>
      </c>
      <c r="P1664" s="12" t="str">
        <f>VLOOKUP(D1664,Table2[#All],5,0)</f>
        <v>Sullivan and Sons</v>
      </c>
      <c r="Q1664" s="12" t="str">
        <f>VLOOKUP(E1664,Table6[#All],2,0)</f>
        <v>Holloway Ltd</v>
      </c>
      <c r="R1664" s="12" t="str">
        <f>VLOOKUP(E1664,Table6[#All],5,0)</f>
        <v>Flagship</v>
      </c>
      <c r="S1664" s="12" t="str">
        <f>VLOOKUP(E1664,Table6[#All],3,0)</f>
        <v>North</v>
      </c>
      <c r="T1664" s="12" t="str">
        <f>VLOOKUP(E1664,Table6[#All],4,0)</f>
        <v>Bensonhaven</v>
      </c>
    </row>
    <row r="1665" spans="1:20" x14ac:dyDescent="0.3">
      <c r="A1665" s="11" t="s">
        <v>3623</v>
      </c>
      <c r="B1665" s="12">
        <v>45440</v>
      </c>
      <c r="C1665" s="12" t="s">
        <v>96</v>
      </c>
      <c r="D1665" s="12" t="s">
        <v>1737</v>
      </c>
      <c r="E1665" s="12" t="s">
        <v>1897</v>
      </c>
      <c r="F1665" s="12" t="s">
        <v>1957</v>
      </c>
      <c r="G1665" s="17">
        <v>1</v>
      </c>
      <c r="H1665" s="20">
        <v>62.26</v>
      </c>
      <c r="I1665" s="23">
        <v>0.03</v>
      </c>
      <c r="J1665" s="25">
        <v>60.392200000000003</v>
      </c>
      <c r="K1665" s="25" t="str">
        <f>VLOOKUP(C1665,Table5[#All],8,0)</f>
        <v>Gold</v>
      </c>
      <c r="L1665" s="13" t="str">
        <f>VLOOKUP(C1665,Table5[#All],4,0)</f>
        <v>Female</v>
      </c>
      <c r="M1665" s="12" t="str">
        <f>VLOOKUP(D1665,Table2[#All],2,0)</f>
        <v>Sports Stopwatch Pro</v>
      </c>
      <c r="N1665" s="12" t="str">
        <f>VLOOKUP(D1665,Table2[#All],3)</f>
        <v>Sports</v>
      </c>
      <c r="O1665" s="12" t="str">
        <f>VLOOKUP(D1665,Table2[#All],4,0)</f>
        <v>Accessories</v>
      </c>
      <c r="P1665" s="12" t="str">
        <f>VLOOKUP(D1665,Table2[#All],5,0)</f>
        <v>Thompson-French</v>
      </c>
      <c r="Q1665" s="12" t="str">
        <f>VLOOKUP(E1665,Table6[#All],2,0)</f>
        <v>Alexander Group</v>
      </c>
      <c r="R1665" s="12" t="str">
        <f>VLOOKUP(E1665,Table6[#All],5,0)</f>
        <v>Online</v>
      </c>
      <c r="S1665" s="12" t="str">
        <f>VLOOKUP(E1665,Table6[#All],3,0)</f>
        <v>South</v>
      </c>
      <c r="T1665" s="12" t="str">
        <f>VLOOKUP(E1665,Table6[#All],4,0)</f>
        <v>Port Sharon</v>
      </c>
    </row>
    <row r="1666" spans="1:20" x14ac:dyDescent="0.3">
      <c r="A1666" s="11" t="s">
        <v>3624</v>
      </c>
      <c r="B1666" s="12">
        <v>45798</v>
      </c>
      <c r="C1666" s="12" t="s">
        <v>517</v>
      </c>
      <c r="D1666" s="12" t="s">
        <v>1689</v>
      </c>
      <c r="E1666" s="12" t="s">
        <v>1927</v>
      </c>
      <c r="F1666" s="12" t="s">
        <v>1957</v>
      </c>
      <c r="G1666" s="17">
        <v>3</v>
      </c>
      <c r="H1666" s="20">
        <v>343.97</v>
      </c>
      <c r="I1666" s="23">
        <v>0.04</v>
      </c>
      <c r="J1666" s="25">
        <v>990.6336</v>
      </c>
      <c r="K1666" s="25" t="str">
        <f>VLOOKUP(C1666,Table5[#All],8,0)</f>
        <v>Platinum</v>
      </c>
      <c r="L1666" s="13" t="str">
        <f>VLOOKUP(C1666,Table5[#All],4,0)</f>
        <v>Female</v>
      </c>
      <c r="M1666" s="12" t="str">
        <f>VLOOKUP(D1666,Table2[#All],2,0)</f>
        <v>Portable Power Bank</v>
      </c>
      <c r="N1666" s="12" t="str">
        <f>VLOOKUP(D1666,Table2[#All],3)</f>
        <v>Electronics</v>
      </c>
      <c r="O1666" s="12" t="str">
        <f>VLOOKUP(D1666,Table2[#All],4,0)</f>
        <v>Mobile</v>
      </c>
      <c r="P1666" s="12" t="str">
        <f>VLOOKUP(D1666,Table2[#All],5,0)</f>
        <v>Cummings and Sons</v>
      </c>
      <c r="Q1666" s="12" t="str">
        <f>VLOOKUP(E1666,Table6[#All],2,0)</f>
        <v>Mcdonald Inc</v>
      </c>
      <c r="R1666" s="12" t="str">
        <f>VLOOKUP(E1666,Table6[#All],5,0)</f>
        <v>Outlet</v>
      </c>
      <c r="S1666" s="12" t="str">
        <f>VLOOKUP(E1666,Table6[#All],3,0)</f>
        <v>South</v>
      </c>
      <c r="T1666" s="12" t="str">
        <f>VLOOKUP(E1666,Table6[#All],4,0)</f>
        <v>Christopherland</v>
      </c>
    </row>
    <row r="1667" spans="1:20" x14ac:dyDescent="0.3">
      <c r="A1667" s="11" t="s">
        <v>3625</v>
      </c>
      <c r="B1667" s="12">
        <v>45293</v>
      </c>
      <c r="C1667" s="12" t="s">
        <v>967</v>
      </c>
      <c r="D1667" s="12" t="s">
        <v>1641</v>
      </c>
      <c r="E1667" s="12" t="s">
        <v>1922</v>
      </c>
      <c r="F1667" s="12" t="s">
        <v>1952</v>
      </c>
      <c r="G1667" s="17">
        <v>3</v>
      </c>
      <c r="H1667" s="20">
        <v>304.67</v>
      </c>
      <c r="I1667" s="23">
        <v>0.11</v>
      </c>
      <c r="J1667" s="25">
        <v>813.46889999999996</v>
      </c>
      <c r="K1667" s="25" t="str">
        <f>VLOOKUP(C1667,Table5[#All],8,0)</f>
        <v>Platinum</v>
      </c>
      <c r="L1667" s="13" t="str">
        <f>VLOOKUP(C1667,Table5[#All],4,0)</f>
        <v>Female</v>
      </c>
      <c r="M1667" s="12" t="str">
        <f>VLOOKUP(D1667,Table2[#All],2,0)</f>
        <v>Foldable Camping Chair</v>
      </c>
      <c r="N1667" s="12" t="str">
        <f>VLOOKUP(D1667,Table2[#All],3)</f>
        <v>Sports</v>
      </c>
      <c r="O1667" s="12" t="str">
        <f>VLOOKUP(D1667,Table2[#All],4,0)</f>
        <v>Outdoor</v>
      </c>
      <c r="P1667" s="12" t="str">
        <f>VLOOKUP(D1667,Table2[#All],5,0)</f>
        <v>Cook Ltd</v>
      </c>
      <c r="Q1667" s="12" t="str">
        <f>VLOOKUP(E1667,Table6[#All],2,0)</f>
        <v>Thomas, Bridges and Harris</v>
      </c>
      <c r="R1667" s="12" t="str">
        <f>VLOOKUP(E1667,Table6[#All],5,0)</f>
        <v>Online</v>
      </c>
      <c r="S1667" s="12" t="str">
        <f>VLOOKUP(E1667,Table6[#All],3,0)</f>
        <v>North</v>
      </c>
      <c r="T1667" s="12" t="str">
        <f>VLOOKUP(E1667,Table6[#All],4,0)</f>
        <v>Sabrinatown</v>
      </c>
    </row>
    <row r="1668" spans="1:20" x14ac:dyDescent="0.3">
      <c r="A1668" s="11" t="s">
        <v>3626</v>
      </c>
      <c r="B1668" s="12">
        <v>45296</v>
      </c>
      <c r="C1668" s="12" t="s">
        <v>1153</v>
      </c>
      <c r="D1668" s="12" t="s">
        <v>1651</v>
      </c>
      <c r="E1668" s="12" t="s">
        <v>1914</v>
      </c>
      <c r="F1668" s="12" t="s">
        <v>1954</v>
      </c>
      <c r="G1668" s="17">
        <v>4</v>
      </c>
      <c r="H1668" s="20">
        <v>208.34</v>
      </c>
      <c r="I1668" s="23">
        <v>0.01</v>
      </c>
      <c r="J1668" s="25">
        <v>825.02639999999997</v>
      </c>
      <c r="K1668" s="25" t="str">
        <f>VLOOKUP(C1668,Table5[#All],8,0)</f>
        <v>Platinum</v>
      </c>
      <c r="L1668" s="13" t="str">
        <f>VLOOKUP(C1668,Table5[#All],4,0)</f>
        <v>Female</v>
      </c>
      <c r="M1668" s="12" t="str">
        <f>VLOOKUP(D1668,Table2[#All],2,0)</f>
        <v>Decorative Floor Vase</v>
      </c>
      <c r="N1668" s="12" t="str">
        <f>VLOOKUP(D1668,Table2[#All],3)</f>
        <v>Home</v>
      </c>
      <c r="O1668" s="12" t="str">
        <f>VLOOKUP(D1668,Table2[#All],4,0)</f>
        <v>Decor</v>
      </c>
      <c r="P1668" s="12" t="str">
        <f>VLOOKUP(D1668,Table2[#All],5,0)</f>
        <v>Khan, Jones and Paul</v>
      </c>
      <c r="Q1668" s="12" t="str">
        <f>VLOOKUP(E1668,Table6[#All],2,0)</f>
        <v>Moore, Padilla and Butler</v>
      </c>
      <c r="R1668" s="12" t="str">
        <f>VLOOKUP(E1668,Table6[#All],5,0)</f>
        <v>Flagship</v>
      </c>
      <c r="S1668" s="12" t="str">
        <f>VLOOKUP(E1668,Table6[#All],3,0)</f>
        <v>South</v>
      </c>
      <c r="T1668" s="12" t="str">
        <f>VLOOKUP(E1668,Table6[#All],4,0)</f>
        <v>East Johnstad</v>
      </c>
    </row>
    <row r="1669" spans="1:20" x14ac:dyDescent="0.3">
      <c r="A1669" s="11" t="s">
        <v>3627</v>
      </c>
      <c r="B1669" s="12">
        <v>45860</v>
      </c>
      <c r="C1669" s="12" t="s">
        <v>994</v>
      </c>
      <c r="D1669" s="12" t="s">
        <v>1834</v>
      </c>
      <c r="E1669" s="12" t="s">
        <v>1885</v>
      </c>
      <c r="F1669" s="12" t="s">
        <v>1957</v>
      </c>
      <c r="G1669" s="17">
        <v>1</v>
      </c>
      <c r="H1669" s="20">
        <v>119.04</v>
      </c>
      <c r="I1669" s="23">
        <v>0.13</v>
      </c>
      <c r="J1669" s="25">
        <v>103.56480000000001</v>
      </c>
      <c r="K1669" s="25" t="str">
        <f>VLOOKUP(C1669,Table5[#All],8,0)</f>
        <v>Silver</v>
      </c>
      <c r="L1669" s="13" t="str">
        <f>VLOOKUP(C1669,Table5[#All],4,0)</f>
        <v>Female</v>
      </c>
      <c r="M1669" s="12" t="str">
        <f>VLOOKUP(D1669,Table2[#All],2,0)</f>
        <v>Kitchen Cutting Board</v>
      </c>
      <c r="N1669" s="12" t="str">
        <f>VLOOKUP(D1669,Table2[#All],3)</f>
        <v>Home</v>
      </c>
      <c r="O1669" s="12" t="str">
        <f>VLOOKUP(D1669,Table2[#All],4,0)</f>
        <v>Kitchen</v>
      </c>
      <c r="P1669" s="12" t="str">
        <f>VLOOKUP(D1669,Table2[#All],5,0)</f>
        <v>Taylor, Dodson and Johnston</v>
      </c>
      <c r="Q1669" s="12" t="str">
        <f>VLOOKUP(E1669,Table6[#All],2,0)</f>
        <v>Martinez, Adkins and Johnson</v>
      </c>
      <c r="R1669" s="12" t="str">
        <f>VLOOKUP(E1669,Table6[#All],5,0)</f>
        <v>Flagship</v>
      </c>
      <c r="S1669" s="12" t="str">
        <f>VLOOKUP(E1669,Table6[#All],3,0)</f>
        <v>North</v>
      </c>
      <c r="T1669" s="12" t="str">
        <f>VLOOKUP(E1669,Table6[#All],4,0)</f>
        <v>Danielmouth</v>
      </c>
    </row>
    <row r="1670" spans="1:20" x14ac:dyDescent="0.3">
      <c r="A1670" s="11" t="s">
        <v>3628</v>
      </c>
      <c r="B1670" s="12">
        <v>45843</v>
      </c>
      <c r="C1670" s="12" t="s">
        <v>1021</v>
      </c>
      <c r="D1670" s="12" t="s">
        <v>1705</v>
      </c>
      <c r="E1670" s="12" t="s">
        <v>1914</v>
      </c>
      <c r="F1670" s="12" t="s">
        <v>1957</v>
      </c>
      <c r="G1670" s="17">
        <v>4</v>
      </c>
      <c r="H1670" s="20">
        <v>791.65</v>
      </c>
      <c r="I1670" s="23">
        <v>0.06</v>
      </c>
      <c r="J1670" s="25">
        <v>2976.6039999999998</v>
      </c>
      <c r="K1670" s="25" t="str">
        <f>VLOOKUP(C1670,Table5[#All],8,0)</f>
        <v>Bronze</v>
      </c>
      <c r="L1670" s="13" t="str">
        <f>VLOOKUP(C1670,Table5[#All],4,0)</f>
        <v>Female</v>
      </c>
      <c r="M1670" s="12" t="str">
        <f>VLOOKUP(D1670,Table2[#All],2,0)</f>
        <v>Adjustable Jump Rope</v>
      </c>
      <c r="N1670" s="12" t="str">
        <f>VLOOKUP(D1670,Table2[#All],3)</f>
        <v>Sports</v>
      </c>
      <c r="O1670" s="12" t="str">
        <f>VLOOKUP(D1670,Table2[#All],4,0)</f>
        <v>Fitness</v>
      </c>
      <c r="P1670" s="12" t="str">
        <f>VLOOKUP(D1670,Table2[#All],5,0)</f>
        <v>Cox Inc</v>
      </c>
      <c r="Q1670" s="12" t="str">
        <f>VLOOKUP(E1670,Table6[#All],2,0)</f>
        <v>Moore, Padilla and Butler</v>
      </c>
      <c r="R1670" s="12" t="str">
        <f>VLOOKUP(E1670,Table6[#All],5,0)</f>
        <v>Flagship</v>
      </c>
      <c r="S1670" s="12" t="str">
        <f>VLOOKUP(E1670,Table6[#All],3,0)</f>
        <v>South</v>
      </c>
      <c r="T1670" s="12" t="str">
        <f>VLOOKUP(E1670,Table6[#All],4,0)</f>
        <v>East Johnstad</v>
      </c>
    </row>
    <row r="1671" spans="1:20" x14ac:dyDescent="0.3">
      <c r="A1671" s="11" t="s">
        <v>3629</v>
      </c>
      <c r="B1671" s="12">
        <v>45862</v>
      </c>
      <c r="C1671" s="12" t="s">
        <v>202</v>
      </c>
      <c r="D1671" s="12" t="s">
        <v>1607</v>
      </c>
      <c r="E1671" s="12" t="s">
        <v>1889</v>
      </c>
      <c r="F1671" s="12" t="s">
        <v>1952</v>
      </c>
      <c r="G1671" s="17">
        <v>2</v>
      </c>
      <c r="H1671" s="20">
        <v>414.86</v>
      </c>
      <c r="I1671" s="23">
        <v>0.23</v>
      </c>
      <c r="J1671" s="25">
        <v>638.88440000000003</v>
      </c>
      <c r="K1671" s="25" t="str">
        <f>VLOOKUP(C1671,Table5[#All],8,0)</f>
        <v>Bronze</v>
      </c>
      <c r="L1671" s="13" t="str">
        <f>VLOOKUP(C1671,Table5[#All],4,0)</f>
        <v>Male</v>
      </c>
      <c r="M1671" s="12" t="str">
        <f>VLOOKUP(D1671,Table2[#All],2,0)</f>
        <v>Decorative Wall Mirror</v>
      </c>
      <c r="N1671" s="12" t="str">
        <f>VLOOKUP(D1671,Table2[#All],3)</f>
        <v>Home</v>
      </c>
      <c r="O1671" s="12" t="str">
        <f>VLOOKUP(D1671,Table2[#All],4,0)</f>
        <v>Decor</v>
      </c>
      <c r="P1671" s="12" t="str">
        <f>VLOOKUP(D1671,Table2[#All],5,0)</f>
        <v>Luna, Anderson and Bowman</v>
      </c>
      <c r="Q1671" s="12" t="str">
        <f>VLOOKUP(E1671,Table6[#All],2,0)</f>
        <v>Black-Horn</v>
      </c>
      <c r="R1671" s="12" t="str">
        <f>VLOOKUP(E1671,Table6[#All],5,0)</f>
        <v>Outlet</v>
      </c>
      <c r="S1671" s="12" t="str">
        <f>VLOOKUP(E1671,Table6[#All],3,0)</f>
        <v>South</v>
      </c>
      <c r="T1671" s="12" t="str">
        <f>VLOOKUP(E1671,Table6[#All],4,0)</f>
        <v>North Nancyview</v>
      </c>
    </row>
    <row r="1672" spans="1:20" x14ac:dyDescent="0.3">
      <c r="A1672" s="11" t="s">
        <v>3630</v>
      </c>
      <c r="B1672" s="12">
        <v>45385</v>
      </c>
      <c r="C1672" s="12" t="s">
        <v>1482</v>
      </c>
      <c r="D1672" s="12" t="s">
        <v>1686</v>
      </c>
      <c r="E1672" s="12" t="s">
        <v>1922</v>
      </c>
      <c r="F1672" s="12" t="s">
        <v>1954</v>
      </c>
      <c r="G1672" s="17">
        <v>2</v>
      </c>
      <c r="H1672" s="20">
        <v>960.81</v>
      </c>
      <c r="I1672" s="23">
        <v>0.28000000000000003</v>
      </c>
      <c r="J1672" s="25">
        <v>1383.5663999999999</v>
      </c>
      <c r="K1672" s="25" t="str">
        <f>VLOOKUP(C1672,Table5[#All],8,0)</f>
        <v>Gold</v>
      </c>
      <c r="L1672" s="13" t="str">
        <f>VLOOKUP(C1672,Table5[#All],4,0)</f>
        <v>Male</v>
      </c>
      <c r="M1672" s="12" t="str">
        <f>VLOOKUP(D1672,Table2[#All],2,0)</f>
        <v>Sports Water Hydration Pack</v>
      </c>
      <c r="N1672" s="12" t="str">
        <f>VLOOKUP(D1672,Table2[#All],3)</f>
        <v>Sports</v>
      </c>
      <c r="O1672" s="12" t="str">
        <f>VLOOKUP(D1672,Table2[#All],4,0)</f>
        <v>Outdoor</v>
      </c>
      <c r="P1672" s="12" t="str">
        <f>VLOOKUP(D1672,Table2[#All],5,0)</f>
        <v>Sims-Smith</v>
      </c>
      <c r="Q1672" s="12" t="str">
        <f>VLOOKUP(E1672,Table6[#All],2,0)</f>
        <v>Thomas, Bridges and Harris</v>
      </c>
      <c r="R1672" s="12" t="str">
        <f>VLOOKUP(E1672,Table6[#All],5,0)</f>
        <v>Online</v>
      </c>
      <c r="S1672" s="12" t="str">
        <f>VLOOKUP(E1672,Table6[#All],3,0)</f>
        <v>North</v>
      </c>
      <c r="T1672" s="12" t="str">
        <f>VLOOKUP(E1672,Table6[#All],4,0)</f>
        <v>Sabrinatown</v>
      </c>
    </row>
    <row r="1673" spans="1:20" x14ac:dyDescent="0.3">
      <c r="A1673" s="11" t="s">
        <v>3631</v>
      </c>
      <c r="B1673" s="12">
        <v>45668</v>
      </c>
      <c r="C1673" s="12" t="s">
        <v>697</v>
      </c>
      <c r="D1673" s="12" t="s">
        <v>1725</v>
      </c>
      <c r="E1673" s="12" t="s">
        <v>1897</v>
      </c>
      <c r="F1673" s="12" t="s">
        <v>1954</v>
      </c>
      <c r="G1673" s="17">
        <v>4</v>
      </c>
      <c r="H1673" s="20">
        <v>943.36</v>
      </c>
      <c r="I1673" s="23">
        <v>0.18</v>
      </c>
      <c r="J1673" s="25">
        <v>3094.2208000000001</v>
      </c>
      <c r="K1673" s="25" t="str">
        <f>VLOOKUP(C1673,Table5[#All],8,0)</f>
        <v>Platinum</v>
      </c>
      <c r="L1673" s="13" t="str">
        <f>VLOOKUP(C1673,Table5[#All],4,0)</f>
        <v>Female</v>
      </c>
      <c r="M1673" s="12" t="str">
        <f>VLOOKUP(D1673,Table2[#All],2,0)</f>
        <v>Boxing Hand Wraps</v>
      </c>
      <c r="N1673" s="12" t="str">
        <f>VLOOKUP(D1673,Table2[#All],3)</f>
        <v>Sports</v>
      </c>
      <c r="O1673" s="12" t="str">
        <f>VLOOKUP(D1673,Table2[#All],4,0)</f>
        <v>Fitness</v>
      </c>
      <c r="P1673" s="12" t="str">
        <f>VLOOKUP(D1673,Table2[#All],5,0)</f>
        <v>Smith-King</v>
      </c>
      <c r="Q1673" s="12" t="str">
        <f>VLOOKUP(E1673,Table6[#All],2,0)</f>
        <v>Alexander Group</v>
      </c>
      <c r="R1673" s="12" t="str">
        <f>VLOOKUP(E1673,Table6[#All],5,0)</f>
        <v>Online</v>
      </c>
      <c r="S1673" s="12" t="str">
        <f>VLOOKUP(E1673,Table6[#All],3,0)</f>
        <v>South</v>
      </c>
      <c r="T1673" s="12" t="str">
        <f>VLOOKUP(E1673,Table6[#All],4,0)</f>
        <v>Port Sharon</v>
      </c>
    </row>
    <row r="1674" spans="1:20" x14ac:dyDescent="0.3">
      <c r="A1674" s="11" t="s">
        <v>3632</v>
      </c>
      <c r="B1674" s="12">
        <v>45561</v>
      </c>
      <c r="C1674" s="12" t="s">
        <v>700</v>
      </c>
      <c r="D1674" s="12" t="s">
        <v>2054</v>
      </c>
      <c r="E1674" s="12" t="s">
        <v>1925</v>
      </c>
      <c r="F1674" s="12" t="s">
        <v>1957</v>
      </c>
      <c r="G1674" s="17">
        <v>1</v>
      </c>
      <c r="H1674" s="20">
        <v>830.42</v>
      </c>
      <c r="I1674" s="23">
        <v>0.26</v>
      </c>
      <c r="J1674" s="25">
        <v>614.51080000000002</v>
      </c>
      <c r="K1674" s="25" t="str">
        <f>VLOOKUP(C1674,Table5[#All],8,0)</f>
        <v>Platinum</v>
      </c>
      <c r="L1674" s="13" t="str">
        <f>VLOOKUP(C1674,Table5[#All],4,0)</f>
        <v>Female</v>
      </c>
      <c r="M1674" s="12" t="str">
        <f>VLOOKUP(D1674,Table2[#All],2,0)</f>
        <v>Men's Running Jacket</v>
      </c>
      <c r="N1674" s="12" t="str">
        <f>VLOOKUP(D1674,Table2[#All],3)</f>
        <v>Home</v>
      </c>
      <c r="O1674" s="12" t="str">
        <f>VLOOKUP(D1674,Table2[#All],4,0)</f>
        <v>Outerwear</v>
      </c>
      <c r="P1674" s="12" t="str">
        <f>VLOOKUP(D1674,Table2[#All],5,0)</f>
        <v>Pineda Ltd</v>
      </c>
      <c r="Q1674" s="12" t="str">
        <f>VLOOKUP(E1674,Table6[#All],2,0)</f>
        <v>Gardner, Humphrey and Contreras</v>
      </c>
      <c r="R1674" s="12" t="str">
        <f>VLOOKUP(E1674,Table6[#All],5,0)</f>
        <v>Flagship</v>
      </c>
      <c r="S1674" s="12" t="str">
        <f>VLOOKUP(E1674,Table6[#All],3,0)</f>
        <v>East</v>
      </c>
      <c r="T1674" s="12" t="str">
        <f>VLOOKUP(E1674,Table6[#All],4,0)</f>
        <v>Johnsonville</v>
      </c>
    </row>
    <row r="1675" spans="1:20" x14ac:dyDescent="0.3">
      <c r="A1675" s="11" t="s">
        <v>3633</v>
      </c>
      <c r="B1675" s="12">
        <v>45637</v>
      </c>
      <c r="C1675" s="12" t="s">
        <v>1117</v>
      </c>
      <c r="D1675" s="12" t="s">
        <v>1776</v>
      </c>
      <c r="E1675" s="12" t="s">
        <v>1935</v>
      </c>
      <c r="F1675" s="12" t="s">
        <v>1952</v>
      </c>
      <c r="G1675" s="17">
        <v>1</v>
      </c>
      <c r="H1675" s="20">
        <v>762.55</v>
      </c>
      <c r="I1675" s="23">
        <v>0.19</v>
      </c>
      <c r="J1675" s="25">
        <v>617.66549999999995</v>
      </c>
      <c r="K1675" s="25" t="str">
        <f>VLOOKUP(C1675,Table5[#All],8,0)</f>
        <v>Platinum</v>
      </c>
      <c r="L1675" s="13" t="str">
        <f>VLOOKUP(C1675,Table5[#All],4,0)</f>
        <v>Female</v>
      </c>
      <c r="M1675" s="12" t="str">
        <f>VLOOKUP(D1675,Table2[#All],2,0)</f>
        <v>Smart LED Light Strip</v>
      </c>
      <c r="N1675" s="12" t="str">
        <f>VLOOKUP(D1675,Table2[#All],3)</f>
        <v>Electronics</v>
      </c>
      <c r="O1675" s="12" t="str">
        <f>VLOOKUP(D1675,Table2[#All],4,0)</f>
        <v>Accessories</v>
      </c>
      <c r="P1675" s="12" t="str">
        <f>VLOOKUP(D1675,Table2[#All],5,0)</f>
        <v>Flores-Davis</v>
      </c>
      <c r="Q1675" s="12" t="str">
        <f>VLOOKUP(E1675,Table6[#All],2,0)</f>
        <v>Holloway Ltd</v>
      </c>
      <c r="R1675" s="12" t="str">
        <f>VLOOKUP(E1675,Table6[#All],5,0)</f>
        <v>Flagship</v>
      </c>
      <c r="S1675" s="12" t="str">
        <f>VLOOKUP(E1675,Table6[#All],3,0)</f>
        <v>North</v>
      </c>
      <c r="T1675" s="12" t="str">
        <f>VLOOKUP(E1675,Table6[#All],4,0)</f>
        <v>Bensonhaven</v>
      </c>
    </row>
    <row r="1676" spans="1:20" x14ac:dyDescent="0.3">
      <c r="A1676" s="11" t="s">
        <v>3634</v>
      </c>
      <c r="B1676" s="12">
        <v>45839</v>
      </c>
      <c r="C1676" s="12" t="s">
        <v>1087</v>
      </c>
      <c r="D1676" s="12" t="s">
        <v>1798</v>
      </c>
      <c r="E1676" s="12" t="s">
        <v>1938</v>
      </c>
      <c r="F1676" s="12" t="s">
        <v>1957</v>
      </c>
      <c r="G1676" s="17">
        <v>2</v>
      </c>
      <c r="H1676" s="20">
        <v>464.43</v>
      </c>
      <c r="I1676" s="23">
        <v>0.24</v>
      </c>
      <c r="J1676" s="25">
        <v>705.93360000000007</v>
      </c>
      <c r="K1676" s="25" t="str">
        <f>VLOOKUP(C1676,Table5[#All],8,0)</f>
        <v>Bronze</v>
      </c>
      <c r="L1676" s="13" t="str">
        <f>VLOOKUP(C1676,Table5[#All],4,0)</f>
        <v>Male</v>
      </c>
      <c r="M1676" s="12" t="str">
        <f>VLOOKUP(D1676,Table2[#All],2,0)</f>
        <v>Bluetooth Car Audio System</v>
      </c>
      <c r="N1676" s="12" t="str">
        <f>VLOOKUP(D1676,Table2[#All],3)</f>
        <v>Electronics</v>
      </c>
      <c r="O1676" s="12" t="str">
        <f>VLOOKUP(D1676,Table2[#All],4,0)</f>
        <v>Audio</v>
      </c>
      <c r="P1676" s="12" t="str">
        <f>VLOOKUP(D1676,Table2[#All],5,0)</f>
        <v>Bruce-Bowen</v>
      </c>
      <c r="Q1676" s="12" t="str">
        <f>VLOOKUP(E1676,Table6[#All],2,0)</f>
        <v>Guerrero-Schmitt</v>
      </c>
      <c r="R1676" s="12" t="str">
        <f>VLOOKUP(E1676,Table6[#All],5,0)</f>
        <v>Flagship</v>
      </c>
      <c r="S1676" s="12" t="str">
        <f>VLOOKUP(E1676,Table6[#All],3,0)</f>
        <v>East</v>
      </c>
      <c r="T1676" s="12" t="str">
        <f>VLOOKUP(E1676,Table6[#All],4,0)</f>
        <v>East Stevechester</v>
      </c>
    </row>
    <row r="1677" spans="1:20" x14ac:dyDescent="0.3">
      <c r="A1677" s="11" t="s">
        <v>3635</v>
      </c>
      <c r="B1677" s="12">
        <v>45851</v>
      </c>
      <c r="C1677" s="12" t="s">
        <v>78</v>
      </c>
      <c r="D1677" s="12" t="s">
        <v>1767</v>
      </c>
      <c r="E1677" s="12" t="s">
        <v>1938</v>
      </c>
      <c r="F1677" s="12" t="s">
        <v>1954</v>
      </c>
      <c r="G1677" s="17">
        <v>1</v>
      </c>
      <c r="H1677" s="20">
        <v>711.08</v>
      </c>
      <c r="I1677" s="23">
        <v>0.24</v>
      </c>
      <c r="J1677" s="25">
        <v>540.42079999999999</v>
      </c>
      <c r="K1677" s="25" t="str">
        <f>VLOOKUP(C1677,Table5[#All],8,0)</f>
        <v>Bronze</v>
      </c>
      <c r="L1677" s="13" t="str">
        <f>VLOOKUP(C1677,Table5[#All],4,0)</f>
        <v>Female</v>
      </c>
      <c r="M1677" s="12" t="str">
        <f>VLOOKUP(D1677,Table2[#All],2,0)</f>
        <v>Matte Lipstick Set</v>
      </c>
      <c r="N1677" s="12" t="str">
        <f>VLOOKUP(D1677,Table2[#All],3)</f>
        <v>Beauty</v>
      </c>
      <c r="O1677" s="12" t="str">
        <f>VLOOKUP(D1677,Table2[#All],4,0)</f>
        <v>Makeup</v>
      </c>
      <c r="P1677" s="12" t="str">
        <f>VLOOKUP(D1677,Table2[#All],5,0)</f>
        <v>Zhang Inc</v>
      </c>
      <c r="Q1677" s="12" t="str">
        <f>VLOOKUP(E1677,Table6[#All],2,0)</f>
        <v>Guerrero-Schmitt</v>
      </c>
      <c r="R1677" s="12" t="str">
        <f>VLOOKUP(E1677,Table6[#All],5,0)</f>
        <v>Flagship</v>
      </c>
      <c r="S1677" s="12" t="str">
        <f>VLOOKUP(E1677,Table6[#All],3,0)</f>
        <v>East</v>
      </c>
      <c r="T1677" s="12" t="str">
        <f>VLOOKUP(E1677,Table6[#All],4,0)</f>
        <v>East Stevechester</v>
      </c>
    </row>
    <row r="1678" spans="1:20" x14ac:dyDescent="0.3">
      <c r="A1678" s="11" t="s">
        <v>3636</v>
      </c>
      <c r="B1678" s="12">
        <v>45656</v>
      </c>
      <c r="C1678" s="12" t="s">
        <v>813</v>
      </c>
      <c r="D1678" s="12" t="s">
        <v>1708</v>
      </c>
      <c r="E1678" s="12" t="s">
        <v>1927</v>
      </c>
      <c r="F1678" s="12" t="s">
        <v>1954</v>
      </c>
      <c r="G1678" s="17">
        <v>2</v>
      </c>
      <c r="H1678" s="20">
        <v>984.96</v>
      </c>
      <c r="I1678" s="23">
        <v>0.16</v>
      </c>
      <c r="J1678" s="25">
        <v>1654.7328</v>
      </c>
      <c r="K1678" s="25" t="str">
        <f>VLOOKUP(C1678,Table5[#All],8,0)</f>
        <v>Silver</v>
      </c>
      <c r="L1678" s="13" t="str">
        <f>VLOOKUP(C1678,Table5[#All],4,0)</f>
        <v>Male</v>
      </c>
      <c r="M1678" s="12" t="str">
        <f>VLOOKUP(D1678,Table2[#All],2,0)</f>
        <v>High-Grip Football</v>
      </c>
      <c r="N1678" s="12" t="str">
        <f>VLOOKUP(D1678,Table2[#All],3)</f>
        <v>Sports</v>
      </c>
      <c r="O1678" s="12" t="str">
        <f>VLOOKUP(D1678,Table2[#All],4,0)</f>
        <v>Team Sports</v>
      </c>
      <c r="P1678" s="12" t="str">
        <f>VLOOKUP(D1678,Table2[#All],5,0)</f>
        <v>Bridges, Banks and Cummings</v>
      </c>
      <c r="Q1678" s="12" t="str">
        <f>VLOOKUP(E1678,Table6[#All],2,0)</f>
        <v>Mcdonald Inc</v>
      </c>
      <c r="R1678" s="12" t="str">
        <f>VLOOKUP(E1678,Table6[#All],5,0)</f>
        <v>Outlet</v>
      </c>
      <c r="S1678" s="12" t="str">
        <f>VLOOKUP(E1678,Table6[#All],3,0)</f>
        <v>South</v>
      </c>
      <c r="T1678" s="12" t="str">
        <f>VLOOKUP(E1678,Table6[#All],4,0)</f>
        <v>Christopherland</v>
      </c>
    </row>
    <row r="1679" spans="1:20" x14ac:dyDescent="0.3">
      <c r="A1679" s="11" t="s">
        <v>3637</v>
      </c>
      <c r="B1679" s="12">
        <v>45759</v>
      </c>
      <c r="C1679" s="12" t="s">
        <v>1087</v>
      </c>
      <c r="D1679" s="12" t="s">
        <v>1686</v>
      </c>
      <c r="E1679" s="12" t="s">
        <v>1922</v>
      </c>
      <c r="F1679" s="12" t="s">
        <v>1957</v>
      </c>
      <c r="G1679" s="17">
        <v>1</v>
      </c>
      <c r="H1679" s="20">
        <v>21.14</v>
      </c>
      <c r="I1679" s="23">
        <v>0.06</v>
      </c>
      <c r="J1679" s="25">
        <v>19.871600000000001</v>
      </c>
      <c r="K1679" s="25" t="str">
        <f>VLOOKUP(C1679,Table5[#All],8,0)</f>
        <v>Bronze</v>
      </c>
      <c r="L1679" s="13" t="str">
        <f>VLOOKUP(C1679,Table5[#All],4,0)</f>
        <v>Male</v>
      </c>
      <c r="M1679" s="12" t="str">
        <f>VLOOKUP(D1679,Table2[#All],2,0)</f>
        <v>Sports Water Hydration Pack</v>
      </c>
      <c r="N1679" s="12" t="str">
        <f>VLOOKUP(D1679,Table2[#All],3)</f>
        <v>Sports</v>
      </c>
      <c r="O1679" s="12" t="str">
        <f>VLOOKUP(D1679,Table2[#All],4,0)</f>
        <v>Outdoor</v>
      </c>
      <c r="P1679" s="12" t="str">
        <f>VLOOKUP(D1679,Table2[#All],5,0)</f>
        <v>Sims-Smith</v>
      </c>
      <c r="Q1679" s="12" t="str">
        <f>VLOOKUP(E1679,Table6[#All],2,0)</f>
        <v>Thomas, Bridges and Harris</v>
      </c>
      <c r="R1679" s="12" t="str">
        <f>VLOOKUP(E1679,Table6[#All],5,0)</f>
        <v>Online</v>
      </c>
      <c r="S1679" s="12" t="str">
        <f>VLOOKUP(E1679,Table6[#All],3,0)</f>
        <v>North</v>
      </c>
      <c r="T1679" s="12" t="str">
        <f>VLOOKUP(E1679,Table6[#All],4,0)</f>
        <v>Sabrinatown</v>
      </c>
    </row>
    <row r="1680" spans="1:20" x14ac:dyDescent="0.3">
      <c r="A1680" s="11" t="s">
        <v>3638</v>
      </c>
      <c r="B1680" s="12">
        <v>45679</v>
      </c>
      <c r="C1680" s="12" t="s">
        <v>379</v>
      </c>
      <c r="D1680" s="12" t="s">
        <v>1870</v>
      </c>
      <c r="E1680" s="12" t="s">
        <v>1910</v>
      </c>
      <c r="F1680" s="12" t="s">
        <v>1952</v>
      </c>
      <c r="G1680" s="17">
        <v>1</v>
      </c>
      <c r="H1680" s="20">
        <v>343.03</v>
      </c>
      <c r="I1680" s="23">
        <v>0.16</v>
      </c>
      <c r="J1680" s="25">
        <v>288.14519999999999</v>
      </c>
      <c r="K1680" s="25" t="str">
        <f>VLOOKUP(C1680,Table5[#All],8,0)</f>
        <v>Bronze</v>
      </c>
      <c r="L1680" s="13" t="str">
        <f>VLOOKUP(C1680,Table5[#All],4,0)</f>
        <v>Female</v>
      </c>
      <c r="M1680" s="12" t="str">
        <f>VLOOKUP(D1680,Table2[#All],2,0)</f>
        <v>Portable Bluetooth Speaker</v>
      </c>
      <c r="N1680" s="12" t="str">
        <f>VLOOKUP(D1680,Table2[#All],3)</f>
        <v>Electronics</v>
      </c>
      <c r="O1680" s="12" t="str">
        <f>VLOOKUP(D1680,Table2[#All],4,0)</f>
        <v>Audio</v>
      </c>
      <c r="P1680" s="12" t="str">
        <f>VLOOKUP(D1680,Table2[#All],5,0)</f>
        <v>Flores-King</v>
      </c>
      <c r="Q1680" s="12" t="str">
        <f>VLOOKUP(E1680,Table6[#All],2,0)</f>
        <v>Bean, Jones and Park</v>
      </c>
      <c r="R1680" s="12" t="str">
        <f>VLOOKUP(E1680,Table6[#All],5,0)</f>
        <v>Online</v>
      </c>
      <c r="S1680" s="12" t="str">
        <f>VLOOKUP(E1680,Table6[#All],3,0)</f>
        <v>West</v>
      </c>
      <c r="T1680" s="12" t="str">
        <f>VLOOKUP(E1680,Table6[#All],4,0)</f>
        <v>Thompsonborough</v>
      </c>
    </row>
    <row r="1681" spans="1:20" x14ac:dyDescent="0.3">
      <c r="A1681" s="11" t="s">
        <v>3639</v>
      </c>
      <c r="B1681" s="12">
        <v>45237</v>
      </c>
      <c r="C1681" s="12" t="s">
        <v>801</v>
      </c>
      <c r="D1681" s="12" t="s">
        <v>1628</v>
      </c>
      <c r="E1681" s="12" t="s">
        <v>1938</v>
      </c>
      <c r="F1681" s="12" t="s">
        <v>1957</v>
      </c>
      <c r="G1681" s="17">
        <v>3</v>
      </c>
      <c r="H1681" s="20">
        <v>94.83</v>
      </c>
      <c r="I1681" s="23">
        <v>0.16</v>
      </c>
      <c r="J1681" s="25">
        <v>238.9716</v>
      </c>
      <c r="K1681" s="25" t="str">
        <f>VLOOKUP(C1681,Table5[#All],8,0)</f>
        <v>Platinum</v>
      </c>
      <c r="L1681" s="13" t="str">
        <f>VLOOKUP(C1681,Table5[#All],4,0)</f>
        <v>Male</v>
      </c>
      <c r="M1681" s="12" t="str">
        <f>VLOOKUP(D1681,Table2[#All],2,0)</f>
        <v>Outdoor Sports Water Bottle</v>
      </c>
      <c r="N1681" s="12" t="str">
        <f>VLOOKUP(D1681,Table2[#All],3)</f>
        <v>Sports</v>
      </c>
      <c r="O1681" s="12" t="str">
        <f>VLOOKUP(D1681,Table2[#All],4,0)</f>
        <v>Accessories</v>
      </c>
      <c r="P1681" s="12" t="str">
        <f>VLOOKUP(D1681,Table2[#All],5,0)</f>
        <v>Soto-Ellis</v>
      </c>
      <c r="Q1681" s="12" t="str">
        <f>VLOOKUP(E1681,Table6[#All],2,0)</f>
        <v>Guerrero-Schmitt</v>
      </c>
      <c r="R1681" s="12" t="str">
        <f>VLOOKUP(E1681,Table6[#All],5,0)</f>
        <v>Flagship</v>
      </c>
      <c r="S1681" s="12" t="str">
        <f>VLOOKUP(E1681,Table6[#All],3,0)</f>
        <v>East</v>
      </c>
      <c r="T1681" s="12" t="str">
        <f>VLOOKUP(E1681,Table6[#All],4,0)</f>
        <v>East Stevechester</v>
      </c>
    </row>
    <row r="1682" spans="1:20" x14ac:dyDescent="0.3">
      <c r="A1682" s="11" t="s">
        <v>3640</v>
      </c>
      <c r="B1682" s="12">
        <v>45790</v>
      </c>
      <c r="C1682" s="12" t="s">
        <v>85</v>
      </c>
      <c r="D1682" s="12" t="s">
        <v>1783</v>
      </c>
      <c r="E1682" s="12" t="s">
        <v>1941</v>
      </c>
      <c r="F1682" s="12" t="s">
        <v>1954</v>
      </c>
      <c r="G1682" s="17">
        <v>3</v>
      </c>
      <c r="H1682" s="20">
        <v>74.66</v>
      </c>
      <c r="I1682" s="23">
        <v>0.03</v>
      </c>
      <c r="J1682" s="25">
        <v>217.26060000000001</v>
      </c>
      <c r="K1682" s="25" t="str">
        <f>VLOOKUP(C1682,Table5[#All],8,0)</f>
        <v>Platinum</v>
      </c>
      <c r="L1682" s="13" t="str">
        <f>VLOOKUP(C1682,Table5[#All],4,0)</f>
        <v>Male</v>
      </c>
      <c r="M1682" s="12" t="str">
        <f>VLOOKUP(D1682,Table2[#All],2,0)</f>
        <v>Men's Sports Shorts</v>
      </c>
      <c r="N1682" s="12" t="str">
        <f>VLOOKUP(D1682,Table2[#All],3)</f>
        <v>Clothing</v>
      </c>
      <c r="O1682" s="12" t="str">
        <f>VLOOKUP(D1682,Table2[#All],4,0)</f>
        <v>Bottoms</v>
      </c>
      <c r="P1682" s="12" t="str">
        <f>VLOOKUP(D1682,Table2[#All],5,0)</f>
        <v>Fitzpatrick Ltd</v>
      </c>
      <c r="Q1682" s="12" t="str">
        <f>VLOOKUP(E1682,Table6[#All],2,0)</f>
        <v>Mann-Austin</v>
      </c>
      <c r="R1682" s="12" t="str">
        <f>VLOOKUP(E1682,Table6[#All],5,0)</f>
        <v>Online</v>
      </c>
      <c r="S1682" s="12" t="str">
        <f>VLOOKUP(E1682,Table6[#All],3,0)</f>
        <v>East</v>
      </c>
      <c r="T1682" s="12" t="str">
        <f>VLOOKUP(E1682,Table6[#All],4,0)</f>
        <v>Vasquezborough</v>
      </c>
    </row>
    <row r="1683" spans="1:20" x14ac:dyDescent="0.3">
      <c r="A1683" s="11" t="s">
        <v>3641</v>
      </c>
      <c r="B1683" s="12">
        <v>45268</v>
      </c>
      <c r="C1683" s="12" t="s">
        <v>470</v>
      </c>
      <c r="D1683" s="12" t="s">
        <v>1682</v>
      </c>
      <c r="E1683" s="12" t="s">
        <v>1929</v>
      </c>
      <c r="F1683" s="12" t="s">
        <v>1957</v>
      </c>
      <c r="G1683" s="17">
        <v>3</v>
      </c>
      <c r="H1683" s="20">
        <v>281.95999999999998</v>
      </c>
      <c r="I1683" s="23">
        <v>0.01</v>
      </c>
      <c r="J1683" s="25">
        <v>837.42119999999989</v>
      </c>
      <c r="K1683" s="25" t="str">
        <f>VLOOKUP(C1683,Table5[#All],8,0)</f>
        <v>Silver</v>
      </c>
      <c r="L1683" s="13" t="str">
        <f>VLOOKUP(C1683,Table5[#All],4,0)</f>
        <v>Male</v>
      </c>
      <c r="M1683" s="12" t="str">
        <f>VLOOKUP(D1683,Table2[#All],2,0)</f>
        <v>Men's Casual Sneakers</v>
      </c>
      <c r="N1683" s="12" t="str">
        <f>VLOOKUP(D1683,Table2[#All],3)</f>
        <v>Clothing</v>
      </c>
      <c r="O1683" s="12" t="str">
        <f>VLOOKUP(D1683,Table2[#All],4,0)</f>
        <v>Footwear</v>
      </c>
      <c r="P1683" s="12" t="str">
        <f>VLOOKUP(D1683,Table2[#All],5,0)</f>
        <v>Hogan-Lee</v>
      </c>
      <c r="Q1683" s="12" t="str">
        <f>VLOOKUP(E1683,Table6[#All],2,0)</f>
        <v>Shelton PLC</v>
      </c>
      <c r="R1683" s="12" t="str">
        <f>VLOOKUP(E1683,Table6[#All],5,0)</f>
        <v>Flagship</v>
      </c>
      <c r="S1683" s="12" t="str">
        <f>VLOOKUP(E1683,Table6[#All],3,0)</f>
        <v>North</v>
      </c>
      <c r="T1683" s="12" t="str">
        <f>VLOOKUP(E1683,Table6[#All],4,0)</f>
        <v>East Jenniferstad</v>
      </c>
    </row>
    <row r="1684" spans="1:20" x14ac:dyDescent="0.3">
      <c r="A1684" s="11" t="s">
        <v>3642</v>
      </c>
      <c r="B1684" s="12">
        <v>45664</v>
      </c>
      <c r="C1684" s="12" t="s">
        <v>768</v>
      </c>
      <c r="D1684" s="12" t="s">
        <v>1789</v>
      </c>
      <c r="E1684" s="12" t="s">
        <v>1938</v>
      </c>
      <c r="F1684" s="12" t="s">
        <v>1954</v>
      </c>
      <c r="G1684" s="17">
        <v>4</v>
      </c>
      <c r="H1684" s="20">
        <v>622.27</v>
      </c>
      <c r="I1684" s="23">
        <v>0.02</v>
      </c>
      <c r="J1684" s="25">
        <v>2439.2984000000001</v>
      </c>
      <c r="K1684" s="25" t="str">
        <f>VLOOKUP(C1684,Table5[#All],8,0)</f>
        <v>Bronze</v>
      </c>
      <c r="L1684" s="13" t="str">
        <f>VLOOKUP(C1684,Table5[#All],4,0)</f>
        <v>Female</v>
      </c>
      <c r="M1684" s="12" t="str">
        <f>VLOOKUP(D1684,Table2[#All],2,0)</f>
        <v>Hair Repair Oil Treatment</v>
      </c>
      <c r="N1684" s="12" t="str">
        <f>VLOOKUP(D1684,Table2[#All],3)</f>
        <v>Beauty</v>
      </c>
      <c r="O1684" s="12" t="str">
        <f>VLOOKUP(D1684,Table2[#All],4,0)</f>
        <v>Haircare</v>
      </c>
      <c r="P1684" s="12" t="str">
        <f>VLOOKUP(D1684,Table2[#All],5,0)</f>
        <v>Hopkins Ltd</v>
      </c>
      <c r="Q1684" s="12" t="str">
        <f>VLOOKUP(E1684,Table6[#All],2,0)</f>
        <v>Guerrero-Schmitt</v>
      </c>
      <c r="R1684" s="12" t="str">
        <f>VLOOKUP(E1684,Table6[#All],5,0)</f>
        <v>Flagship</v>
      </c>
      <c r="S1684" s="12" t="str">
        <f>VLOOKUP(E1684,Table6[#All],3,0)</f>
        <v>East</v>
      </c>
      <c r="T1684" s="12" t="str">
        <f>VLOOKUP(E1684,Table6[#All],4,0)</f>
        <v>East Stevechester</v>
      </c>
    </row>
    <row r="1685" spans="1:20" x14ac:dyDescent="0.3">
      <c r="A1685" s="11" t="s">
        <v>3643</v>
      </c>
      <c r="B1685" s="12">
        <v>45475</v>
      </c>
      <c r="C1685" s="12" t="s">
        <v>367</v>
      </c>
      <c r="D1685" s="12" t="s">
        <v>1682</v>
      </c>
      <c r="E1685" s="12" t="s">
        <v>1907</v>
      </c>
      <c r="F1685" s="12" t="s">
        <v>1957</v>
      </c>
      <c r="G1685" s="17">
        <v>2</v>
      </c>
      <c r="H1685" s="20">
        <v>78.27</v>
      </c>
      <c r="I1685" s="23">
        <v>0.28999999999999998</v>
      </c>
      <c r="J1685" s="25">
        <v>111.1434</v>
      </c>
      <c r="K1685" s="25" t="str">
        <f>VLOOKUP(C1685,Table5[#All],8,0)</f>
        <v>Bronze</v>
      </c>
      <c r="L1685" s="13" t="str">
        <f>VLOOKUP(C1685,Table5[#All],4,0)</f>
        <v>Female</v>
      </c>
      <c r="M1685" s="12" t="str">
        <f>VLOOKUP(D1685,Table2[#All],2,0)</f>
        <v>Men's Casual Sneakers</v>
      </c>
      <c r="N1685" s="12" t="str">
        <f>VLOOKUP(D1685,Table2[#All],3)</f>
        <v>Clothing</v>
      </c>
      <c r="O1685" s="12" t="str">
        <f>VLOOKUP(D1685,Table2[#All],4,0)</f>
        <v>Footwear</v>
      </c>
      <c r="P1685" s="12" t="str">
        <f>VLOOKUP(D1685,Table2[#All],5,0)</f>
        <v>Hogan-Lee</v>
      </c>
      <c r="Q1685" s="12" t="str">
        <f>VLOOKUP(E1685,Table6[#All],2,0)</f>
        <v>Martinez-Mullins</v>
      </c>
      <c r="R1685" s="12" t="str">
        <f>VLOOKUP(E1685,Table6[#All],5,0)</f>
        <v>Online</v>
      </c>
      <c r="S1685" s="12" t="str">
        <f>VLOOKUP(E1685,Table6[#All],3,0)</f>
        <v>South</v>
      </c>
      <c r="T1685" s="12" t="str">
        <f>VLOOKUP(E1685,Table6[#All],4,0)</f>
        <v>Williamsfurt</v>
      </c>
    </row>
    <row r="1686" spans="1:20" x14ac:dyDescent="0.3">
      <c r="A1686" s="11" t="s">
        <v>3644</v>
      </c>
      <c r="B1686" s="12">
        <v>45845</v>
      </c>
      <c r="C1686" s="12" t="s">
        <v>62</v>
      </c>
      <c r="D1686" s="12" t="s">
        <v>1761</v>
      </c>
      <c r="E1686" s="12" t="s">
        <v>1925</v>
      </c>
      <c r="F1686" s="12" t="s">
        <v>1957</v>
      </c>
      <c r="G1686" s="17">
        <v>4</v>
      </c>
      <c r="H1686" s="20">
        <v>676.58</v>
      </c>
      <c r="I1686" s="23">
        <v>0.23</v>
      </c>
      <c r="J1686" s="25">
        <v>2083.8663999999999</v>
      </c>
      <c r="K1686" s="25" t="str">
        <f>VLOOKUP(C1686,Table5[#All],8,0)</f>
        <v>Platinum</v>
      </c>
      <c r="L1686" s="13" t="str">
        <f>VLOOKUP(C1686,Table5[#All],4,0)</f>
        <v>Female</v>
      </c>
      <c r="M1686" s="12" t="str">
        <f>VLOOKUP(D1686,Table2[#All],2,0)</f>
        <v>Laptop Cooling Pad</v>
      </c>
      <c r="N1686" s="12" t="str">
        <f>VLOOKUP(D1686,Table2[#All],3)</f>
        <v>Electronics</v>
      </c>
      <c r="O1686" s="12" t="str">
        <f>VLOOKUP(D1686,Table2[#All],4,0)</f>
        <v>Computer</v>
      </c>
      <c r="P1686" s="12" t="str">
        <f>VLOOKUP(D1686,Table2[#All],5,0)</f>
        <v>Murray, Gould and Ware</v>
      </c>
      <c r="Q1686" s="12" t="str">
        <f>VLOOKUP(E1686,Table6[#All],2,0)</f>
        <v>Gardner, Humphrey and Contreras</v>
      </c>
      <c r="R1686" s="12" t="str">
        <f>VLOOKUP(E1686,Table6[#All],5,0)</f>
        <v>Flagship</v>
      </c>
      <c r="S1686" s="12" t="str">
        <f>VLOOKUP(E1686,Table6[#All],3,0)</f>
        <v>East</v>
      </c>
      <c r="T1686" s="12" t="str">
        <f>VLOOKUP(E1686,Table6[#All],4,0)</f>
        <v>Johnsonville</v>
      </c>
    </row>
    <row r="1687" spans="1:20" x14ac:dyDescent="0.3">
      <c r="A1687" s="11" t="s">
        <v>3645</v>
      </c>
      <c r="B1687" s="12">
        <v>45446</v>
      </c>
      <c r="C1687" s="12" t="s">
        <v>2632</v>
      </c>
      <c r="D1687" s="12" t="s">
        <v>1663</v>
      </c>
      <c r="E1687" s="12" t="s">
        <v>1885</v>
      </c>
      <c r="F1687" s="12" t="s">
        <v>1954</v>
      </c>
      <c r="G1687" s="17">
        <v>2</v>
      </c>
      <c r="H1687" s="20">
        <v>938.6</v>
      </c>
      <c r="I1687" s="23">
        <v>0.04</v>
      </c>
      <c r="J1687" s="25">
        <v>1802.1120000000001</v>
      </c>
      <c r="K1687" s="25" t="s">
        <v>28</v>
      </c>
      <c r="L1687" s="13" t="s">
        <v>16</v>
      </c>
      <c r="M1687" s="12" t="str">
        <f>VLOOKUP(D1687,Table2[#All],2,0)</f>
        <v>Basketball</v>
      </c>
      <c r="N1687" s="12" t="str">
        <f>VLOOKUP(D1687,Table2[#All],3)</f>
        <v>Sports</v>
      </c>
      <c r="O1687" s="12" t="str">
        <f>VLOOKUP(D1687,Table2[#All],4,0)</f>
        <v>Team Sports</v>
      </c>
      <c r="P1687" s="12" t="str">
        <f>VLOOKUP(D1687,Table2[#All],5,0)</f>
        <v>Nolan-Snow</v>
      </c>
      <c r="Q1687" s="12" t="str">
        <f>VLOOKUP(E1687,Table6[#All],2,0)</f>
        <v>Martinez, Adkins and Johnson</v>
      </c>
      <c r="R1687" s="12" t="str">
        <f>VLOOKUP(E1687,Table6[#All],5,0)</f>
        <v>Flagship</v>
      </c>
      <c r="S1687" s="12" t="str">
        <f>VLOOKUP(E1687,Table6[#All],3,0)</f>
        <v>North</v>
      </c>
      <c r="T1687" s="12" t="str">
        <f>VLOOKUP(E1687,Table6[#All],4,0)</f>
        <v>Danielmouth</v>
      </c>
    </row>
    <row r="1688" spans="1:20" x14ac:dyDescent="0.3">
      <c r="A1688" s="11" t="s">
        <v>3646</v>
      </c>
      <c r="B1688" s="12">
        <v>45761</v>
      </c>
      <c r="C1688" s="12" t="s">
        <v>1123</v>
      </c>
      <c r="D1688" s="12" t="s">
        <v>1604</v>
      </c>
      <c r="E1688" s="12" t="s">
        <v>1927</v>
      </c>
      <c r="F1688" s="12" t="s">
        <v>1952</v>
      </c>
      <c r="G1688" s="17">
        <v>2</v>
      </c>
      <c r="H1688" s="20">
        <v>859.47</v>
      </c>
      <c r="I1688" s="23">
        <v>0.01</v>
      </c>
      <c r="J1688" s="25">
        <v>1701.7506000000001</v>
      </c>
      <c r="K1688" s="25" t="str">
        <f>VLOOKUP(C1688,Table5[#All],8,0)</f>
        <v>Gold</v>
      </c>
      <c r="L1688" s="13" t="str">
        <f>VLOOKUP(C1688,Table5[#All],4,0)</f>
        <v>Male</v>
      </c>
      <c r="M1688" s="12" t="str">
        <f>VLOOKUP(D1688,Table2[#All],2,0)</f>
        <v>USB-C Fast Charger</v>
      </c>
      <c r="N1688" s="12" t="str">
        <f>VLOOKUP(D1688,Table2[#All],3)</f>
        <v>Electronics</v>
      </c>
      <c r="O1688" s="12" t="str">
        <f>VLOOKUP(D1688,Table2[#All],4,0)</f>
        <v>Accessories</v>
      </c>
      <c r="P1688" s="12" t="str">
        <f>VLOOKUP(D1688,Table2[#All],5,0)</f>
        <v>Dawson-Perkins</v>
      </c>
      <c r="Q1688" s="12" t="str">
        <f>VLOOKUP(E1688,Table6[#All],2,0)</f>
        <v>Mcdonald Inc</v>
      </c>
      <c r="R1688" s="12" t="str">
        <f>VLOOKUP(E1688,Table6[#All],5,0)</f>
        <v>Outlet</v>
      </c>
      <c r="S1688" s="12" t="str">
        <f>VLOOKUP(E1688,Table6[#All],3,0)</f>
        <v>South</v>
      </c>
      <c r="T1688" s="12" t="str">
        <f>VLOOKUP(E1688,Table6[#All],4,0)</f>
        <v>Christopherland</v>
      </c>
    </row>
    <row r="1689" spans="1:20" x14ac:dyDescent="0.3">
      <c r="A1689" s="11" t="s">
        <v>3647</v>
      </c>
      <c r="B1689" s="12">
        <v>45363</v>
      </c>
      <c r="C1689" s="12" t="s">
        <v>218</v>
      </c>
      <c r="D1689" s="12" t="s">
        <v>1651</v>
      </c>
      <c r="E1689" s="12" t="s">
        <v>1927</v>
      </c>
      <c r="F1689" s="12" t="s">
        <v>1954</v>
      </c>
      <c r="G1689" s="17">
        <v>3</v>
      </c>
      <c r="H1689" s="20">
        <v>672.98</v>
      </c>
      <c r="I1689" s="23">
        <v>0.23</v>
      </c>
      <c r="J1689" s="25">
        <v>1554.5838000000001</v>
      </c>
      <c r="K1689" s="25" t="str">
        <f>VLOOKUP(C1689,Table5[#All],8,0)</f>
        <v>Platinum</v>
      </c>
      <c r="L1689" s="13" t="str">
        <f>VLOOKUP(C1689,Table5[#All],4,0)</f>
        <v>Female</v>
      </c>
      <c r="M1689" s="12" t="str">
        <f>VLOOKUP(D1689,Table2[#All],2,0)</f>
        <v>Decorative Floor Vase</v>
      </c>
      <c r="N1689" s="12" t="str">
        <f>VLOOKUP(D1689,Table2[#All],3)</f>
        <v>Home</v>
      </c>
      <c r="O1689" s="12" t="str">
        <f>VLOOKUP(D1689,Table2[#All],4,0)</f>
        <v>Decor</v>
      </c>
      <c r="P1689" s="12" t="str">
        <f>VLOOKUP(D1689,Table2[#All],5,0)</f>
        <v>Khan, Jones and Paul</v>
      </c>
      <c r="Q1689" s="12" t="str">
        <f>VLOOKUP(E1689,Table6[#All],2,0)</f>
        <v>Mcdonald Inc</v>
      </c>
      <c r="R1689" s="12" t="str">
        <f>VLOOKUP(E1689,Table6[#All],5,0)</f>
        <v>Outlet</v>
      </c>
      <c r="S1689" s="12" t="str">
        <f>VLOOKUP(E1689,Table6[#All],3,0)</f>
        <v>South</v>
      </c>
      <c r="T1689" s="12" t="str">
        <f>VLOOKUP(E1689,Table6[#All],4,0)</f>
        <v>Christopherland</v>
      </c>
    </row>
    <row r="1690" spans="1:20" x14ac:dyDescent="0.3">
      <c r="A1690" s="11" t="s">
        <v>3648</v>
      </c>
      <c r="B1690" s="12">
        <v>45420</v>
      </c>
      <c r="C1690" s="12" t="s">
        <v>679</v>
      </c>
      <c r="D1690" s="12" t="s">
        <v>1743</v>
      </c>
      <c r="E1690" s="12" t="s">
        <v>1938</v>
      </c>
      <c r="F1690" s="12" t="s">
        <v>1954</v>
      </c>
      <c r="G1690" s="17">
        <v>1</v>
      </c>
      <c r="H1690" s="20">
        <v>75.8</v>
      </c>
      <c r="I1690" s="23">
        <v>0.28999999999999998</v>
      </c>
      <c r="J1690" s="25">
        <v>53.817999999999998</v>
      </c>
      <c r="K1690" s="25" t="str">
        <f>VLOOKUP(C1690,Table5[#All],8,0)</f>
        <v>Silver</v>
      </c>
      <c r="L1690" s="13" t="str">
        <f>VLOOKUP(C1690,Table5[#All],4,0)</f>
        <v>Female</v>
      </c>
      <c r="M1690" s="12" t="str">
        <f>VLOOKUP(D1690,Table2[#All],2,0)</f>
        <v>Premium Blanket Throw</v>
      </c>
      <c r="N1690" s="12" t="str">
        <f>VLOOKUP(D1690,Table2[#All],3)</f>
        <v>Home</v>
      </c>
      <c r="O1690" s="12" t="str">
        <f>VLOOKUP(D1690,Table2[#All],4,0)</f>
        <v>Decor</v>
      </c>
      <c r="P1690" s="12" t="str">
        <f>VLOOKUP(D1690,Table2[#All],5,0)</f>
        <v>Hernandez, Kennedy and Porter</v>
      </c>
      <c r="Q1690" s="12" t="str">
        <f>VLOOKUP(E1690,Table6[#All],2,0)</f>
        <v>Guerrero-Schmitt</v>
      </c>
      <c r="R1690" s="12" t="str">
        <f>VLOOKUP(E1690,Table6[#All],5,0)</f>
        <v>Flagship</v>
      </c>
      <c r="S1690" s="12" t="str">
        <f>VLOOKUP(E1690,Table6[#All],3,0)</f>
        <v>East</v>
      </c>
      <c r="T1690" s="12" t="str">
        <f>VLOOKUP(E1690,Table6[#All],4,0)</f>
        <v>East Stevechester</v>
      </c>
    </row>
    <row r="1691" spans="1:20" x14ac:dyDescent="0.3">
      <c r="A1691" s="11" t="s">
        <v>3649</v>
      </c>
      <c r="B1691" s="12">
        <v>45536</v>
      </c>
      <c r="C1691" s="12" t="s">
        <v>141</v>
      </c>
      <c r="D1691" s="12" t="s">
        <v>1618</v>
      </c>
      <c r="E1691" s="12" t="s">
        <v>1929</v>
      </c>
      <c r="F1691" s="12" t="s">
        <v>1957</v>
      </c>
      <c r="G1691" s="17">
        <v>4</v>
      </c>
      <c r="H1691" s="20">
        <v>742.15</v>
      </c>
      <c r="I1691" s="23">
        <v>0.1</v>
      </c>
      <c r="J1691" s="25">
        <v>2671.74</v>
      </c>
      <c r="K1691" s="25" t="str">
        <f>VLOOKUP(C1691,Table5[#All],8,0)</f>
        <v>Platinum</v>
      </c>
      <c r="L1691" s="13" t="str">
        <f>VLOOKUP(C1691,Table5[#All],4,0)</f>
        <v>Female</v>
      </c>
      <c r="M1691" s="12" t="str">
        <f>VLOOKUP(D1691,Table2[#All],2,0)</f>
        <v>Soccer Training Cone Set</v>
      </c>
      <c r="N1691" s="12" t="str">
        <f>VLOOKUP(D1691,Table2[#All],3)</f>
        <v>Sports</v>
      </c>
      <c r="O1691" s="12" t="str">
        <f>VLOOKUP(D1691,Table2[#All],4,0)</f>
        <v>Accessories</v>
      </c>
      <c r="P1691" s="12" t="str">
        <f>VLOOKUP(D1691,Table2[#All],5,0)</f>
        <v>Ford, Murphy and Wilson</v>
      </c>
      <c r="Q1691" s="12" t="str">
        <f>VLOOKUP(E1691,Table6[#All],2,0)</f>
        <v>Shelton PLC</v>
      </c>
      <c r="R1691" s="12" t="str">
        <f>VLOOKUP(E1691,Table6[#All],5,0)</f>
        <v>Flagship</v>
      </c>
      <c r="S1691" s="12" t="str">
        <f>VLOOKUP(E1691,Table6[#All],3,0)</f>
        <v>North</v>
      </c>
      <c r="T1691" s="12" t="str">
        <f>VLOOKUP(E1691,Table6[#All],4,0)</f>
        <v>East Jenniferstad</v>
      </c>
    </row>
    <row r="1692" spans="1:20" x14ac:dyDescent="0.3">
      <c r="A1692" s="11" t="s">
        <v>3650</v>
      </c>
      <c r="B1692" s="12">
        <v>45445</v>
      </c>
      <c r="C1692" s="12" t="s">
        <v>268</v>
      </c>
      <c r="D1692" s="12" t="s">
        <v>1660</v>
      </c>
      <c r="E1692" s="12" t="s">
        <v>1907</v>
      </c>
      <c r="F1692" s="12" t="s">
        <v>1954</v>
      </c>
      <c r="G1692" s="17">
        <v>1</v>
      </c>
      <c r="H1692" s="20">
        <v>637.39</v>
      </c>
      <c r="I1692" s="23">
        <v>0.22</v>
      </c>
      <c r="J1692" s="25">
        <v>497.16419999999999</v>
      </c>
      <c r="K1692" s="25" t="str">
        <f>VLOOKUP(C1692,Table5[#All],8,0)</f>
        <v>Gold</v>
      </c>
      <c r="L1692" s="13" t="str">
        <f>VLOOKUP(C1692,Table5[#All],4,0)</f>
        <v>Female</v>
      </c>
      <c r="M1692" s="12" t="str">
        <f>VLOOKUP(D1692,Table2[#All],2,0)</f>
        <v>Stainless Steel Cutlery Set</v>
      </c>
      <c r="N1692" s="12" t="str">
        <f>VLOOKUP(D1692,Table2[#All],3)</f>
        <v>Home</v>
      </c>
      <c r="O1692" s="12" t="str">
        <f>VLOOKUP(D1692,Table2[#All],4,0)</f>
        <v>Kitchen</v>
      </c>
      <c r="P1692" s="12" t="str">
        <f>VLOOKUP(D1692,Table2[#All],5,0)</f>
        <v>Stevens, Fernandez and Martin</v>
      </c>
      <c r="Q1692" s="12" t="str">
        <f>VLOOKUP(E1692,Table6[#All],2,0)</f>
        <v>Martinez-Mullins</v>
      </c>
      <c r="R1692" s="12" t="str">
        <f>VLOOKUP(E1692,Table6[#All],5,0)</f>
        <v>Online</v>
      </c>
      <c r="S1692" s="12" t="str">
        <f>VLOOKUP(E1692,Table6[#All],3,0)</f>
        <v>South</v>
      </c>
      <c r="T1692" s="12" t="str">
        <f>VLOOKUP(E1692,Table6[#All],4,0)</f>
        <v>Williamsfurt</v>
      </c>
    </row>
    <row r="1693" spans="1:20" x14ac:dyDescent="0.3">
      <c r="A1693" s="11" t="s">
        <v>3651</v>
      </c>
      <c r="B1693" s="12">
        <v>45230</v>
      </c>
      <c r="C1693" s="12" t="s">
        <v>1231</v>
      </c>
      <c r="D1693" s="12" t="s">
        <v>1574</v>
      </c>
      <c r="E1693" s="12" t="s">
        <v>1935</v>
      </c>
      <c r="F1693" s="12" t="s">
        <v>1952</v>
      </c>
      <c r="G1693" s="17">
        <v>1</v>
      </c>
      <c r="H1693" s="20">
        <v>631</v>
      </c>
      <c r="I1693" s="23">
        <v>0.04</v>
      </c>
      <c r="J1693" s="25">
        <v>605.76</v>
      </c>
      <c r="K1693" s="25" t="str">
        <f>VLOOKUP(C1693,Table5[#All],8,0)</f>
        <v>Bronze</v>
      </c>
      <c r="L1693" s="13" t="str">
        <f>VLOOKUP(C1693,Table5[#All],4,0)</f>
        <v>Female</v>
      </c>
      <c r="M1693" s="12" t="str">
        <f>VLOOKUP(D1693,Table2[#All],2,0)</f>
        <v>Herbal Face Moisturizer</v>
      </c>
      <c r="N1693" s="12" t="str">
        <f>VLOOKUP(D1693,Table2[#All],3)</f>
        <v>Beauty</v>
      </c>
      <c r="O1693" s="12" t="str">
        <f>VLOOKUP(D1693,Table2[#All],4,0)</f>
        <v>Skincare</v>
      </c>
      <c r="P1693" s="12" t="str">
        <f>VLOOKUP(D1693,Table2[#All],5,0)</f>
        <v>Davidson PLC</v>
      </c>
      <c r="Q1693" s="12" t="str">
        <f>VLOOKUP(E1693,Table6[#All],2,0)</f>
        <v>Holloway Ltd</v>
      </c>
      <c r="R1693" s="12" t="str">
        <f>VLOOKUP(E1693,Table6[#All],5,0)</f>
        <v>Flagship</v>
      </c>
      <c r="S1693" s="12" t="str">
        <f>VLOOKUP(E1693,Table6[#All],3,0)</f>
        <v>North</v>
      </c>
      <c r="T1693" s="12" t="str">
        <f>VLOOKUP(E1693,Table6[#All],4,0)</f>
        <v>Bensonhaven</v>
      </c>
    </row>
    <row r="1694" spans="1:20" x14ac:dyDescent="0.3">
      <c r="A1694" s="11" t="s">
        <v>3652</v>
      </c>
      <c r="B1694" s="12">
        <v>45916</v>
      </c>
      <c r="C1694" s="12" t="s">
        <v>1237</v>
      </c>
      <c r="D1694" s="12" t="s">
        <v>1816</v>
      </c>
      <c r="E1694" s="12" t="s">
        <v>1894</v>
      </c>
      <c r="F1694" s="12" t="s">
        <v>1957</v>
      </c>
      <c r="G1694" s="17">
        <v>4</v>
      </c>
      <c r="H1694" s="20">
        <v>983.98</v>
      </c>
      <c r="I1694" s="23">
        <v>0.11</v>
      </c>
      <c r="J1694" s="25">
        <v>3502.9688000000001</v>
      </c>
      <c r="K1694" s="25" t="str">
        <f>VLOOKUP(C1694,Table5[#All],8,0)</f>
        <v>Bronze</v>
      </c>
      <c r="L1694" s="13" t="str">
        <f>VLOOKUP(C1694,Table5[#All],4,0)</f>
        <v>Male</v>
      </c>
      <c r="M1694" s="12" t="str">
        <f>VLOOKUP(D1694,Table2[#All],2,0)</f>
        <v>Wall-Mounted Spice Rack</v>
      </c>
      <c r="N1694" s="12" t="str">
        <f>VLOOKUP(D1694,Table2[#All],3)</f>
        <v>Home</v>
      </c>
      <c r="O1694" s="12" t="str">
        <f>VLOOKUP(D1694,Table2[#All],4,0)</f>
        <v>Kitchen</v>
      </c>
      <c r="P1694" s="12" t="str">
        <f>VLOOKUP(D1694,Table2[#All],5,0)</f>
        <v>Allison Ltd</v>
      </c>
      <c r="Q1694" s="12" t="str">
        <f>VLOOKUP(E1694,Table6[#All],2,0)</f>
        <v>Johnson-Wright</v>
      </c>
      <c r="R1694" s="12" t="str">
        <f>VLOOKUP(E1694,Table6[#All],5,0)</f>
        <v>Outlet</v>
      </c>
      <c r="S1694" s="12" t="str">
        <f>VLOOKUP(E1694,Table6[#All],3,0)</f>
        <v>North</v>
      </c>
      <c r="T1694" s="12" t="str">
        <f>VLOOKUP(E1694,Table6[#All],4,0)</f>
        <v>Hoodberg</v>
      </c>
    </row>
    <row r="1695" spans="1:20" x14ac:dyDescent="0.3">
      <c r="A1695" s="11" t="s">
        <v>3653</v>
      </c>
      <c r="B1695" s="12">
        <v>45353</v>
      </c>
      <c r="C1695" s="12" t="s">
        <v>209</v>
      </c>
      <c r="D1695" s="12" t="s">
        <v>1740</v>
      </c>
      <c r="E1695" s="12" t="s">
        <v>1920</v>
      </c>
      <c r="F1695" s="12" t="s">
        <v>1952</v>
      </c>
      <c r="G1695" s="17">
        <v>4</v>
      </c>
      <c r="H1695" s="20">
        <v>73.69</v>
      </c>
      <c r="I1695" s="23">
        <v>0.08</v>
      </c>
      <c r="J1695" s="25">
        <v>271.17919999999998</v>
      </c>
      <c r="K1695" s="25" t="str">
        <f>VLOOKUP(C1695,Table5[#All],8,0)</f>
        <v>Platinum</v>
      </c>
      <c r="L1695" s="13" t="str">
        <f>VLOOKUP(C1695,Table5[#All],4,0)</f>
        <v>Male</v>
      </c>
      <c r="M1695" s="12" t="str">
        <f>VLOOKUP(D1695,Table2[#All],2,0)</f>
        <v>Ceramic Plant Pot</v>
      </c>
      <c r="N1695" s="12" t="str">
        <f>VLOOKUP(D1695,Table2[#All],3)</f>
        <v>Home</v>
      </c>
      <c r="O1695" s="12" t="str">
        <f>VLOOKUP(D1695,Table2[#All],4,0)</f>
        <v>Decor</v>
      </c>
      <c r="P1695" s="12" t="str">
        <f>VLOOKUP(D1695,Table2[#All],5,0)</f>
        <v>Hatfield, Baird and Torres</v>
      </c>
      <c r="Q1695" s="12" t="str">
        <f>VLOOKUP(E1695,Table6[#All],2,0)</f>
        <v>Aguirre-Keller</v>
      </c>
      <c r="R1695" s="12" t="str">
        <f>VLOOKUP(E1695,Table6[#All],5,0)</f>
        <v>Online</v>
      </c>
      <c r="S1695" s="12" t="str">
        <f>VLOOKUP(E1695,Table6[#All],3,0)</f>
        <v>South</v>
      </c>
      <c r="T1695" s="12" t="str">
        <f>VLOOKUP(E1695,Table6[#All],4,0)</f>
        <v>Lake Michael</v>
      </c>
    </row>
    <row r="1696" spans="1:20" x14ac:dyDescent="0.3">
      <c r="A1696" s="11" t="s">
        <v>3654</v>
      </c>
      <c r="B1696" s="12">
        <v>45490</v>
      </c>
      <c r="C1696" s="12" t="s">
        <v>1354</v>
      </c>
      <c r="D1696" s="12" t="s">
        <v>1597</v>
      </c>
      <c r="E1696" s="12" t="s">
        <v>1907</v>
      </c>
      <c r="F1696" s="12" t="s">
        <v>1952</v>
      </c>
      <c r="G1696" s="17">
        <v>3</v>
      </c>
      <c r="H1696" s="20">
        <v>110.99</v>
      </c>
      <c r="I1696" s="23">
        <v>0.21</v>
      </c>
      <c r="J1696" s="25">
        <v>263.04629999999997</v>
      </c>
      <c r="K1696" s="25" t="str">
        <f>VLOOKUP(C1696,Table5[#All],8,0)</f>
        <v>Silver</v>
      </c>
      <c r="L1696" s="13" t="str">
        <f>VLOOKUP(C1696,Table5[#All],4,0)</f>
        <v>Female</v>
      </c>
      <c r="M1696" s="12" t="str">
        <f>VLOOKUP(D1696,Table2[#All],2,0)</f>
        <v>HD Smart TV Stick</v>
      </c>
      <c r="N1696" s="12" t="str">
        <f>VLOOKUP(D1696,Table2[#All],3)</f>
        <v>Electronics</v>
      </c>
      <c r="O1696" s="12" t="str">
        <f>VLOOKUP(D1696,Table2[#All],4,0)</f>
        <v>Accessories</v>
      </c>
      <c r="P1696" s="12" t="str">
        <f>VLOOKUP(D1696,Table2[#All],5,0)</f>
        <v>Gibson, Hobbs and Weaver</v>
      </c>
      <c r="Q1696" s="12" t="str">
        <f>VLOOKUP(E1696,Table6[#All],2,0)</f>
        <v>Martinez-Mullins</v>
      </c>
      <c r="R1696" s="12" t="str">
        <f>VLOOKUP(E1696,Table6[#All],5,0)</f>
        <v>Online</v>
      </c>
      <c r="S1696" s="12" t="str">
        <f>VLOOKUP(E1696,Table6[#All],3,0)</f>
        <v>South</v>
      </c>
      <c r="T1696" s="12" t="str">
        <f>VLOOKUP(E1696,Table6[#All],4,0)</f>
        <v>Williamsfurt</v>
      </c>
    </row>
    <row r="1697" spans="1:20" x14ac:dyDescent="0.3">
      <c r="A1697" s="11" t="s">
        <v>3655</v>
      </c>
      <c r="B1697" s="12">
        <v>45850</v>
      </c>
      <c r="C1697" s="12" t="s">
        <v>305</v>
      </c>
      <c r="D1697" s="12" t="s">
        <v>1593</v>
      </c>
      <c r="E1697" s="12" t="s">
        <v>1907</v>
      </c>
      <c r="F1697" s="12" t="s">
        <v>1957</v>
      </c>
      <c r="G1697" s="17">
        <v>1</v>
      </c>
      <c r="H1697" s="20">
        <v>66.86</v>
      </c>
      <c r="I1697" s="23">
        <v>0.22</v>
      </c>
      <c r="J1697" s="25">
        <v>52.150799999999997</v>
      </c>
      <c r="K1697" s="25" t="str">
        <f>VLOOKUP(C1697,Table5[#All],8,0)</f>
        <v>Bronze</v>
      </c>
      <c r="L1697" s="13" t="str">
        <f>VLOOKUP(C1697,Table5[#All],4,0)</f>
        <v>Female</v>
      </c>
      <c r="M1697" s="12" t="str">
        <f>VLOOKUP(D1697,Table2[#All],2,0)</f>
        <v>Ceramic Kitchen Bowl Set</v>
      </c>
      <c r="N1697" s="12" t="str">
        <f>VLOOKUP(D1697,Table2[#All],3)</f>
        <v>Home</v>
      </c>
      <c r="O1697" s="12" t="str">
        <f>VLOOKUP(D1697,Table2[#All],4,0)</f>
        <v>Kitchen</v>
      </c>
      <c r="P1697" s="12" t="str">
        <f>VLOOKUP(D1697,Table2[#All],5,0)</f>
        <v>Hamilton Group</v>
      </c>
      <c r="Q1697" s="12" t="str">
        <f>VLOOKUP(E1697,Table6[#All],2,0)</f>
        <v>Martinez-Mullins</v>
      </c>
      <c r="R1697" s="12" t="str">
        <f>VLOOKUP(E1697,Table6[#All],5,0)</f>
        <v>Online</v>
      </c>
      <c r="S1697" s="12" t="str">
        <f>VLOOKUP(E1697,Table6[#All],3,0)</f>
        <v>South</v>
      </c>
      <c r="T1697" s="12" t="str">
        <f>VLOOKUP(E1697,Table6[#All],4,0)</f>
        <v>Williamsfurt</v>
      </c>
    </row>
    <row r="1698" spans="1:20" x14ac:dyDescent="0.3">
      <c r="A1698" s="11" t="s">
        <v>3656</v>
      </c>
      <c r="B1698" s="12">
        <v>45515</v>
      </c>
      <c r="C1698" s="12" t="s">
        <v>1306</v>
      </c>
      <c r="D1698" s="12" t="s">
        <v>1776</v>
      </c>
      <c r="E1698" s="12" t="s">
        <v>1938</v>
      </c>
      <c r="F1698" s="12" t="s">
        <v>1954</v>
      </c>
      <c r="G1698" s="17">
        <v>1</v>
      </c>
      <c r="H1698" s="20">
        <v>980.26</v>
      </c>
      <c r="I1698" s="23">
        <v>0.14000000000000001</v>
      </c>
      <c r="J1698" s="25">
        <v>843.02359999999999</v>
      </c>
      <c r="K1698" s="25" t="str">
        <f>VLOOKUP(C1698,Table5[#All],8,0)</f>
        <v>Bronze</v>
      </c>
      <c r="L1698" s="13" t="str">
        <f>VLOOKUP(C1698,Table5[#All],4,0)</f>
        <v>Female</v>
      </c>
      <c r="M1698" s="12" t="str">
        <f>VLOOKUP(D1698,Table2[#All],2,0)</f>
        <v>Smart LED Light Strip</v>
      </c>
      <c r="N1698" s="12" t="str">
        <f>VLOOKUP(D1698,Table2[#All],3)</f>
        <v>Electronics</v>
      </c>
      <c r="O1698" s="12" t="str">
        <f>VLOOKUP(D1698,Table2[#All],4,0)</f>
        <v>Accessories</v>
      </c>
      <c r="P1698" s="12" t="str">
        <f>VLOOKUP(D1698,Table2[#All],5,0)</f>
        <v>Flores-Davis</v>
      </c>
      <c r="Q1698" s="12" t="str">
        <f>VLOOKUP(E1698,Table6[#All],2,0)</f>
        <v>Guerrero-Schmitt</v>
      </c>
      <c r="R1698" s="12" t="str">
        <f>VLOOKUP(E1698,Table6[#All],5,0)</f>
        <v>Flagship</v>
      </c>
      <c r="S1698" s="12" t="str">
        <f>VLOOKUP(E1698,Table6[#All],3,0)</f>
        <v>East</v>
      </c>
      <c r="T1698" s="12" t="str">
        <f>VLOOKUP(E1698,Table6[#All],4,0)</f>
        <v>East Stevechester</v>
      </c>
    </row>
    <row r="1699" spans="1:20" x14ac:dyDescent="0.3">
      <c r="A1699" s="11" t="s">
        <v>3657</v>
      </c>
      <c r="B1699" s="12">
        <v>45322</v>
      </c>
      <c r="C1699" s="12" t="s">
        <v>151</v>
      </c>
      <c r="D1699" s="12" t="s">
        <v>1621</v>
      </c>
      <c r="E1699" s="12" t="s">
        <v>1938</v>
      </c>
      <c r="F1699" s="12" t="s">
        <v>1954</v>
      </c>
      <c r="G1699" s="17">
        <v>1</v>
      </c>
      <c r="H1699" s="20">
        <v>235.28</v>
      </c>
      <c r="I1699" s="23">
        <v>0.05</v>
      </c>
      <c r="J1699" s="25">
        <v>223.51599999999999</v>
      </c>
      <c r="K1699" s="25" t="str">
        <f>VLOOKUP(C1699,Table5[#All],8,0)</f>
        <v>Platinum</v>
      </c>
      <c r="L1699" s="13" t="str">
        <f>VLOOKUP(C1699,Table5[#All],4,0)</f>
        <v>Female</v>
      </c>
      <c r="M1699" s="12" t="str">
        <f>VLOOKUP(D1699,Table2[#All],2,0)</f>
        <v>Women's Denim Jeans</v>
      </c>
      <c r="N1699" s="12" t="str">
        <f>VLOOKUP(D1699,Table2[#All],3)</f>
        <v>Clothing</v>
      </c>
      <c r="O1699" s="12" t="str">
        <f>VLOOKUP(D1699,Table2[#All],4,0)</f>
        <v>Bottoms</v>
      </c>
      <c r="P1699" s="12" t="str">
        <f>VLOOKUP(D1699,Table2[#All],5,0)</f>
        <v>Guerra-Hendrix</v>
      </c>
      <c r="Q1699" s="12" t="str">
        <f>VLOOKUP(E1699,Table6[#All],2,0)</f>
        <v>Guerrero-Schmitt</v>
      </c>
      <c r="R1699" s="12" t="str">
        <f>VLOOKUP(E1699,Table6[#All],5,0)</f>
        <v>Flagship</v>
      </c>
      <c r="S1699" s="12" t="str">
        <f>VLOOKUP(E1699,Table6[#All],3,0)</f>
        <v>East</v>
      </c>
      <c r="T1699" s="12" t="str">
        <f>VLOOKUP(E1699,Table6[#All],4,0)</f>
        <v>East Stevechester</v>
      </c>
    </row>
    <row r="1700" spans="1:20" x14ac:dyDescent="0.3">
      <c r="A1700" s="11" t="s">
        <v>3658</v>
      </c>
      <c r="B1700" s="12">
        <v>45542</v>
      </c>
      <c r="C1700" s="12" t="s">
        <v>1303</v>
      </c>
      <c r="D1700" s="12" t="s">
        <v>1550</v>
      </c>
      <c r="E1700" s="12" t="s">
        <v>1929</v>
      </c>
      <c r="F1700" s="12" t="s">
        <v>1954</v>
      </c>
      <c r="G1700" s="17">
        <v>3</v>
      </c>
      <c r="H1700" s="20">
        <v>407.39</v>
      </c>
      <c r="I1700" s="23">
        <v>0.08</v>
      </c>
      <c r="J1700" s="25">
        <v>1124.3964000000001</v>
      </c>
      <c r="K1700" s="25" t="str">
        <f>VLOOKUP(C1700,Table5[#All],8,0)</f>
        <v>Platinum</v>
      </c>
      <c r="L1700" s="13" t="str">
        <f>VLOOKUP(C1700,Table5[#All],4,0)</f>
        <v>Male</v>
      </c>
      <c r="M1700" s="12" t="str">
        <f>VLOOKUP(D1700,Table2[#All],2,0)</f>
        <v>Brother Laser Printer</v>
      </c>
      <c r="N1700" s="12" t="s">
        <v>1552</v>
      </c>
      <c r="O1700" s="12" t="str">
        <f>VLOOKUP(D1700,Table2[#All],4,0)</f>
        <v>Computer</v>
      </c>
      <c r="P1700" s="12" t="str">
        <f>VLOOKUP(D1700,Table2[#All],5,0)</f>
        <v>Hunt Inc</v>
      </c>
      <c r="Q1700" s="12" t="str">
        <f>VLOOKUP(E1700,Table6[#All],2,0)</f>
        <v>Shelton PLC</v>
      </c>
      <c r="R1700" s="12" t="str">
        <f>VLOOKUP(E1700,Table6[#All],5,0)</f>
        <v>Flagship</v>
      </c>
      <c r="S1700" s="12" t="str">
        <f>VLOOKUP(E1700,Table6[#All],3,0)</f>
        <v>North</v>
      </c>
      <c r="T1700" s="12" t="str">
        <f>VLOOKUP(E1700,Table6[#All],4,0)</f>
        <v>East Jenniferstad</v>
      </c>
    </row>
    <row r="1701" spans="1:20" x14ac:dyDescent="0.3">
      <c r="A1701" s="11" t="s">
        <v>3659</v>
      </c>
      <c r="B1701" s="12">
        <v>45675</v>
      </c>
      <c r="C1701" s="12" t="s">
        <v>255</v>
      </c>
      <c r="D1701" s="12" t="s">
        <v>1651</v>
      </c>
      <c r="E1701" s="12" t="s">
        <v>1927</v>
      </c>
      <c r="F1701" s="12" t="s">
        <v>1957</v>
      </c>
      <c r="G1701" s="17">
        <v>4</v>
      </c>
      <c r="H1701" s="20">
        <v>459.83</v>
      </c>
      <c r="I1701" s="23">
        <v>0.12</v>
      </c>
      <c r="J1701" s="25">
        <v>1618.6016</v>
      </c>
      <c r="K1701" s="25" t="str">
        <f>VLOOKUP(C1701,Table5[#All],8,0)</f>
        <v>Silver</v>
      </c>
      <c r="L1701" s="13" t="str">
        <f>VLOOKUP(C1701,Table5[#All],4,0)</f>
        <v>Female</v>
      </c>
      <c r="M1701" s="12" t="str">
        <f>VLOOKUP(D1701,Table2[#All],2,0)</f>
        <v>Decorative Floor Vase</v>
      </c>
      <c r="N1701" s="12" t="str">
        <f>VLOOKUP(D1701,Table2[#All],3)</f>
        <v>Home</v>
      </c>
      <c r="O1701" s="12" t="str">
        <f>VLOOKUP(D1701,Table2[#All],4,0)</f>
        <v>Decor</v>
      </c>
      <c r="P1701" s="12" t="str">
        <f>VLOOKUP(D1701,Table2[#All],5,0)</f>
        <v>Khan, Jones and Paul</v>
      </c>
      <c r="Q1701" s="12" t="str">
        <f>VLOOKUP(E1701,Table6[#All],2,0)</f>
        <v>Mcdonald Inc</v>
      </c>
      <c r="R1701" s="12" t="str">
        <f>VLOOKUP(E1701,Table6[#All],5,0)</f>
        <v>Outlet</v>
      </c>
      <c r="S1701" s="12" t="str">
        <f>VLOOKUP(E1701,Table6[#All],3,0)</f>
        <v>South</v>
      </c>
      <c r="T1701" s="12" t="str">
        <f>VLOOKUP(E1701,Table6[#All],4,0)</f>
        <v>Christopherland</v>
      </c>
    </row>
    <row r="1702" spans="1:20" x14ac:dyDescent="0.3">
      <c r="A1702" s="11" t="s">
        <v>3660</v>
      </c>
      <c r="B1702" s="12">
        <v>45333</v>
      </c>
      <c r="C1702" s="12" t="s">
        <v>502</v>
      </c>
      <c r="D1702" s="12" t="s">
        <v>1855</v>
      </c>
      <c r="E1702" s="12" t="s">
        <v>1897</v>
      </c>
      <c r="F1702" s="12" t="s">
        <v>1954</v>
      </c>
      <c r="G1702" s="17">
        <v>3</v>
      </c>
      <c r="H1702" s="20">
        <v>706.6</v>
      </c>
      <c r="I1702" s="23">
        <v>0.17</v>
      </c>
      <c r="J1702" s="25">
        <v>1759.434</v>
      </c>
      <c r="K1702" s="25" t="str">
        <f>VLOOKUP(C1702,Table5[#All],8,0)</f>
        <v>Platinum</v>
      </c>
      <c r="L1702" s="13" t="str">
        <f>VLOOKUP(C1702,Table5[#All],4,0)</f>
        <v>Female</v>
      </c>
      <c r="M1702" s="12" t="str">
        <f>VLOOKUP(D1702,Table2[#All],2,0)</f>
        <v>USB-C Laptop Charger</v>
      </c>
      <c r="N1702" s="12" t="str">
        <f>VLOOKUP(D1702,Table2[#All],3)</f>
        <v>Electronics</v>
      </c>
      <c r="O1702" s="12" t="str">
        <f>VLOOKUP(D1702,Table2[#All],4,0)</f>
        <v>Computer</v>
      </c>
      <c r="P1702" s="12" t="str">
        <f>VLOOKUP(D1702,Table2[#All],5,0)</f>
        <v>Martin LLC</v>
      </c>
      <c r="Q1702" s="12" t="str">
        <f>VLOOKUP(E1702,Table6[#All],2,0)</f>
        <v>Alexander Group</v>
      </c>
      <c r="R1702" s="12" t="str">
        <f>VLOOKUP(E1702,Table6[#All],5,0)</f>
        <v>Online</v>
      </c>
      <c r="S1702" s="12" t="str">
        <f>VLOOKUP(E1702,Table6[#All],3,0)</f>
        <v>South</v>
      </c>
      <c r="T1702" s="12" t="str">
        <f>VLOOKUP(E1702,Table6[#All],4,0)</f>
        <v>Port Sharon</v>
      </c>
    </row>
    <row r="1703" spans="1:20" x14ac:dyDescent="0.3">
      <c r="A1703" s="11" t="s">
        <v>3661</v>
      </c>
      <c r="B1703" s="12">
        <v>45819</v>
      </c>
      <c r="C1703" s="12" t="s">
        <v>1436</v>
      </c>
      <c r="D1703" s="12" t="s">
        <v>1849</v>
      </c>
      <c r="E1703" s="12" t="s">
        <v>1941</v>
      </c>
      <c r="F1703" s="12" t="s">
        <v>1957</v>
      </c>
      <c r="G1703" s="17">
        <v>3</v>
      </c>
      <c r="H1703" s="20">
        <v>811.16</v>
      </c>
      <c r="I1703" s="23">
        <v>0.1</v>
      </c>
      <c r="J1703" s="25">
        <v>2190.1320000000001</v>
      </c>
      <c r="K1703" s="25" t="str">
        <f>VLOOKUP(C1703,Table5[#All],8,0)</f>
        <v>Silver</v>
      </c>
      <c r="L1703" s="13" t="str">
        <f>VLOOKUP(C1703,Table5[#All],4,0)</f>
        <v>Female</v>
      </c>
      <c r="M1703" s="12" t="str">
        <f>VLOOKUP(D1703,Table2[#All],2,0)</f>
        <v>Women's High Heels</v>
      </c>
      <c r="N1703" s="12" t="str">
        <f>VLOOKUP(D1703,Table2[#All],3)</f>
        <v>Clothing</v>
      </c>
      <c r="O1703" s="12" t="str">
        <f>VLOOKUP(D1703,Table2[#All],4,0)</f>
        <v>Footwear</v>
      </c>
      <c r="P1703" s="12" t="str">
        <f>VLOOKUP(D1703,Table2[#All],5,0)</f>
        <v>Smith-Charles</v>
      </c>
      <c r="Q1703" s="12" t="str">
        <f>VLOOKUP(E1703,Table6[#All],2,0)</f>
        <v>Mann-Austin</v>
      </c>
      <c r="R1703" s="12" t="str">
        <f>VLOOKUP(E1703,Table6[#All],5,0)</f>
        <v>Online</v>
      </c>
      <c r="S1703" s="12" t="str">
        <f>VLOOKUP(E1703,Table6[#All],3,0)</f>
        <v>East</v>
      </c>
      <c r="T1703" s="12" t="str">
        <f>VLOOKUP(E1703,Table6[#All],4,0)</f>
        <v>Vasquezborough</v>
      </c>
    </row>
    <row r="1704" spans="1:20" x14ac:dyDescent="0.3">
      <c r="A1704" s="11" t="s">
        <v>3662</v>
      </c>
      <c r="B1704" s="12">
        <v>45268</v>
      </c>
      <c r="C1704" s="12" t="s">
        <v>712</v>
      </c>
      <c r="D1704" s="12" t="s">
        <v>1682</v>
      </c>
      <c r="E1704" s="12" t="s">
        <v>1907</v>
      </c>
      <c r="F1704" s="12" t="s">
        <v>1954</v>
      </c>
      <c r="G1704" s="17">
        <v>2</v>
      </c>
      <c r="H1704" s="20">
        <v>985.79</v>
      </c>
      <c r="I1704" s="23">
        <v>0.04</v>
      </c>
      <c r="J1704" s="25">
        <v>1892.7167999999999</v>
      </c>
      <c r="K1704" s="25" t="str">
        <f>VLOOKUP(C1704,Table5[#All],8,0)</f>
        <v>Silver</v>
      </c>
      <c r="L1704" s="13" t="str">
        <f>VLOOKUP(C1704,Table5[#All],4,0)</f>
        <v>Male</v>
      </c>
      <c r="M1704" s="12" t="str">
        <f>VLOOKUP(D1704,Table2[#All],2,0)</f>
        <v>Men's Casual Sneakers</v>
      </c>
      <c r="N1704" s="12" t="str">
        <f>VLOOKUP(D1704,Table2[#All],3)</f>
        <v>Clothing</v>
      </c>
      <c r="O1704" s="12" t="str">
        <f>VLOOKUP(D1704,Table2[#All],4,0)</f>
        <v>Footwear</v>
      </c>
      <c r="P1704" s="12" t="str">
        <f>VLOOKUP(D1704,Table2[#All],5,0)</f>
        <v>Hogan-Lee</v>
      </c>
      <c r="Q1704" s="12" t="str">
        <f>VLOOKUP(E1704,Table6[#All],2,0)</f>
        <v>Martinez-Mullins</v>
      </c>
      <c r="R1704" s="12" t="str">
        <f>VLOOKUP(E1704,Table6[#All],5,0)</f>
        <v>Online</v>
      </c>
      <c r="S1704" s="12" t="str">
        <f>VLOOKUP(E1704,Table6[#All],3,0)</f>
        <v>South</v>
      </c>
      <c r="T1704" s="12" t="str">
        <f>VLOOKUP(E1704,Table6[#All],4,0)</f>
        <v>Williamsfurt</v>
      </c>
    </row>
    <row r="1705" spans="1:20" x14ac:dyDescent="0.3">
      <c r="A1705" s="11" t="s">
        <v>3663</v>
      </c>
      <c r="B1705" s="12">
        <v>45521</v>
      </c>
      <c r="C1705" s="12" t="s">
        <v>623</v>
      </c>
      <c r="D1705" s="12" t="s">
        <v>1670</v>
      </c>
      <c r="E1705" s="12" t="s">
        <v>1927</v>
      </c>
      <c r="F1705" s="12" t="s">
        <v>1952</v>
      </c>
      <c r="G1705" s="17">
        <v>1</v>
      </c>
      <c r="H1705" s="20">
        <v>255.02</v>
      </c>
      <c r="I1705" s="23">
        <v>0.3</v>
      </c>
      <c r="J1705" s="25">
        <v>178.51400000000001</v>
      </c>
      <c r="K1705" s="25" t="str">
        <f>VLOOKUP(C1705,Table5[#All],8,0)</f>
        <v>Platinum</v>
      </c>
      <c r="L1705" s="13" t="str">
        <f>VLOOKUP(C1705,Table5[#All],4,0)</f>
        <v>Female</v>
      </c>
      <c r="M1705" s="12" t="str">
        <f>VLOOKUP(D1705,Table2[#All],2,0)</f>
        <v>Modern Wall Clock</v>
      </c>
      <c r="N1705" s="12" t="str">
        <f>VLOOKUP(D1705,Table2[#All],3)</f>
        <v>Home</v>
      </c>
      <c r="O1705" s="12" t="str">
        <f>VLOOKUP(D1705,Table2[#All],4,0)</f>
        <v>Decor</v>
      </c>
      <c r="P1705" s="12" t="str">
        <f>VLOOKUP(D1705,Table2[#All],5,0)</f>
        <v>Weiss-Watson</v>
      </c>
      <c r="Q1705" s="12" t="str">
        <f>VLOOKUP(E1705,Table6[#All],2,0)</f>
        <v>Mcdonald Inc</v>
      </c>
      <c r="R1705" s="12" t="str">
        <f>VLOOKUP(E1705,Table6[#All],5,0)</f>
        <v>Outlet</v>
      </c>
      <c r="S1705" s="12" t="str">
        <f>VLOOKUP(E1705,Table6[#All],3,0)</f>
        <v>South</v>
      </c>
      <c r="T1705" s="12" t="str">
        <f>VLOOKUP(E1705,Table6[#All],4,0)</f>
        <v>Christopherland</v>
      </c>
    </row>
    <row r="1706" spans="1:20" x14ac:dyDescent="0.3">
      <c r="A1706" s="11" t="s">
        <v>3664</v>
      </c>
      <c r="B1706" s="12">
        <v>45693</v>
      </c>
      <c r="C1706" s="12" t="s">
        <v>345</v>
      </c>
      <c r="D1706" s="12" t="s">
        <v>1624</v>
      </c>
      <c r="E1706" s="12" t="s">
        <v>1910</v>
      </c>
      <c r="F1706" s="12" t="s">
        <v>1954</v>
      </c>
      <c r="G1706" s="17">
        <v>1</v>
      </c>
      <c r="H1706" s="20">
        <v>153.57</v>
      </c>
      <c r="I1706" s="23">
        <v>0.01</v>
      </c>
      <c r="J1706" s="25">
        <v>152.0343</v>
      </c>
      <c r="K1706" s="25" t="str">
        <f>VLOOKUP(C1706,Table5[#All],8,0)</f>
        <v>Platinum</v>
      </c>
      <c r="L1706" s="13" t="str">
        <f>VLOOKUP(C1706,Table5[#All],4,0)</f>
        <v>Female</v>
      </c>
      <c r="M1706" s="12" t="str">
        <f>VLOOKUP(D1706,Table2[#All],2,0)</f>
        <v>Knee Support Brace</v>
      </c>
      <c r="N1706" s="12" t="str">
        <f>VLOOKUP(D1706,Table2[#All],3)</f>
        <v>Sports</v>
      </c>
      <c r="O1706" s="12" t="str">
        <f>VLOOKUP(D1706,Table2[#All],4,0)</f>
        <v>Equipment</v>
      </c>
      <c r="P1706" s="12" t="str">
        <f>VLOOKUP(D1706,Table2[#All],5,0)</f>
        <v>May-Reese</v>
      </c>
      <c r="Q1706" s="12" t="str">
        <f>VLOOKUP(E1706,Table6[#All],2,0)</f>
        <v>Bean, Jones and Park</v>
      </c>
      <c r="R1706" s="12" t="str">
        <f>VLOOKUP(E1706,Table6[#All],5,0)</f>
        <v>Online</v>
      </c>
      <c r="S1706" s="12" t="str">
        <f>VLOOKUP(E1706,Table6[#All],3,0)</f>
        <v>West</v>
      </c>
      <c r="T1706" s="12" t="str">
        <f>VLOOKUP(E1706,Table6[#All],4,0)</f>
        <v>Thompsonborough</v>
      </c>
    </row>
    <row r="1707" spans="1:20" x14ac:dyDescent="0.3">
      <c r="A1707" s="11" t="s">
        <v>3665</v>
      </c>
      <c r="B1707" s="12">
        <v>45734</v>
      </c>
      <c r="C1707" s="12" t="s">
        <v>819</v>
      </c>
      <c r="D1707" s="12" t="s">
        <v>1702</v>
      </c>
      <c r="E1707" s="12" t="s">
        <v>1938</v>
      </c>
      <c r="F1707" s="12" t="s">
        <v>1952</v>
      </c>
      <c r="G1707" s="17">
        <v>3</v>
      </c>
      <c r="H1707" s="20">
        <v>962.98</v>
      </c>
      <c r="I1707" s="23">
        <v>0.21</v>
      </c>
      <c r="J1707" s="25">
        <v>2282.2626</v>
      </c>
      <c r="K1707" s="25" t="str">
        <f>VLOOKUP(C1707,Table5[#All],8,0)</f>
        <v>Bronze</v>
      </c>
      <c r="L1707" s="13" t="str">
        <f>VLOOKUP(C1707,Table5[#All],4,0)</f>
        <v>Male</v>
      </c>
      <c r="M1707" s="12" t="str">
        <f>VLOOKUP(D1707,Table2[#All],2,0)</f>
        <v>USB External Hard Drive</v>
      </c>
      <c r="N1707" s="12" t="str">
        <f>VLOOKUP(D1707,Table2[#All],3)</f>
        <v>Electronics</v>
      </c>
      <c r="O1707" s="12" t="str">
        <f>VLOOKUP(D1707,Table2[#All],4,0)</f>
        <v>Computer</v>
      </c>
      <c r="P1707" s="12" t="str">
        <f>VLOOKUP(D1707,Table2[#All],5,0)</f>
        <v>Robinson Inc</v>
      </c>
      <c r="Q1707" s="12" t="str">
        <f>VLOOKUP(E1707,Table6[#All],2,0)</f>
        <v>Guerrero-Schmitt</v>
      </c>
      <c r="R1707" s="12" t="str">
        <f>VLOOKUP(E1707,Table6[#All],5,0)</f>
        <v>Flagship</v>
      </c>
      <c r="S1707" s="12" t="str">
        <f>VLOOKUP(E1707,Table6[#All],3,0)</f>
        <v>East</v>
      </c>
      <c r="T1707" s="12" t="str">
        <f>VLOOKUP(E1707,Table6[#All],4,0)</f>
        <v>East Stevechester</v>
      </c>
    </row>
    <row r="1708" spans="1:20" x14ac:dyDescent="0.3">
      <c r="A1708" s="11" t="s">
        <v>3666</v>
      </c>
      <c r="B1708" s="12">
        <v>45377</v>
      </c>
      <c r="C1708" s="12" t="s">
        <v>218</v>
      </c>
      <c r="D1708" s="12" t="s">
        <v>1705</v>
      </c>
      <c r="E1708" s="12" t="s">
        <v>1910</v>
      </c>
      <c r="F1708" s="12" t="s">
        <v>1952</v>
      </c>
      <c r="G1708" s="17">
        <v>3</v>
      </c>
      <c r="H1708" s="20">
        <v>884.46</v>
      </c>
      <c r="I1708" s="23">
        <v>0.25</v>
      </c>
      <c r="J1708" s="25">
        <v>1990.0350000000001</v>
      </c>
      <c r="K1708" s="25" t="str">
        <f>VLOOKUP(C1708,Table5[#All],8,0)</f>
        <v>Platinum</v>
      </c>
      <c r="L1708" s="13" t="str">
        <f>VLOOKUP(C1708,Table5[#All],4,0)</f>
        <v>Female</v>
      </c>
      <c r="M1708" s="12" t="str">
        <f>VLOOKUP(D1708,Table2[#All],2,0)</f>
        <v>Adjustable Jump Rope</v>
      </c>
      <c r="N1708" s="12" t="str">
        <f>VLOOKUP(D1708,Table2[#All],3)</f>
        <v>Sports</v>
      </c>
      <c r="O1708" s="12" t="str">
        <f>VLOOKUP(D1708,Table2[#All],4,0)</f>
        <v>Fitness</v>
      </c>
      <c r="P1708" s="12" t="str">
        <f>VLOOKUP(D1708,Table2[#All],5,0)</f>
        <v>Cox Inc</v>
      </c>
      <c r="Q1708" s="12" t="str">
        <f>VLOOKUP(E1708,Table6[#All],2,0)</f>
        <v>Bean, Jones and Park</v>
      </c>
      <c r="R1708" s="12" t="str">
        <f>VLOOKUP(E1708,Table6[#All],5,0)</f>
        <v>Online</v>
      </c>
      <c r="S1708" s="12" t="str">
        <f>VLOOKUP(E1708,Table6[#All],3,0)</f>
        <v>West</v>
      </c>
      <c r="T1708" s="12" t="str">
        <f>VLOOKUP(E1708,Table6[#All],4,0)</f>
        <v>Thompsonborough</v>
      </c>
    </row>
    <row r="1709" spans="1:20" x14ac:dyDescent="0.3">
      <c r="A1709" s="11" t="s">
        <v>3667</v>
      </c>
      <c r="B1709" s="12">
        <v>45778</v>
      </c>
      <c r="C1709" s="12" t="s">
        <v>1366</v>
      </c>
      <c r="D1709" s="12" t="s">
        <v>1776</v>
      </c>
      <c r="E1709" s="12" t="s">
        <v>1917</v>
      </c>
      <c r="F1709" s="12" t="s">
        <v>1954</v>
      </c>
      <c r="G1709" s="17">
        <v>4</v>
      </c>
      <c r="H1709" s="20">
        <v>359.71</v>
      </c>
      <c r="I1709" s="23">
        <v>0.05</v>
      </c>
      <c r="J1709" s="25">
        <v>1366.8979999999999</v>
      </c>
      <c r="K1709" s="25" t="str">
        <f>VLOOKUP(C1709,Table5[#All],8,0)</f>
        <v>Platinum</v>
      </c>
      <c r="L1709" s="13" t="str">
        <f>VLOOKUP(C1709,Table5[#All],4,0)</f>
        <v>Female</v>
      </c>
      <c r="M1709" s="12" t="str">
        <f>VLOOKUP(D1709,Table2[#All],2,0)</f>
        <v>Smart LED Light Strip</v>
      </c>
      <c r="N1709" s="12" t="str">
        <f>VLOOKUP(D1709,Table2[#All],3)</f>
        <v>Electronics</v>
      </c>
      <c r="O1709" s="12" t="str">
        <f>VLOOKUP(D1709,Table2[#All],4,0)</f>
        <v>Accessories</v>
      </c>
      <c r="P1709" s="12" t="str">
        <f>VLOOKUP(D1709,Table2[#All],5,0)</f>
        <v>Flores-Davis</v>
      </c>
      <c r="Q1709" s="12" t="str">
        <f>VLOOKUP(E1709,Table6[#All],2,0)</f>
        <v>Hill, Wagner and Ballard</v>
      </c>
      <c r="R1709" s="12" t="str">
        <f>VLOOKUP(E1709,Table6[#All],5,0)</f>
        <v>Online</v>
      </c>
      <c r="S1709" s="12" t="str">
        <f>VLOOKUP(E1709,Table6[#All],3,0)</f>
        <v>East</v>
      </c>
      <c r="T1709" s="12" t="str">
        <f>VLOOKUP(E1709,Table6[#All],4,0)</f>
        <v>East Davidville</v>
      </c>
    </row>
    <row r="1710" spans="1:20" x14ac:dyDescent="0.3">
      <c r="A1710" s="11" t="s">
        <v>3668</v>
      </c>
      <c r="B1710" s="12">
        <v>45715</v>
      </c>
      <c r="C1710" s="12" t="s">
        <v>199</v>
      </c>
      <c r="D1710" s="12" t="s">
        <v>1725</v>
      </c>
      <c r="E1710" s="12" t="s">
        <v>1897</v>
      </c>
      <c r="F1710" s="12" t="s">
        <v>1952</v>
      </c>
      <c r="G1710" s="17">
        <v>3</v>
      </c>
      <c r="H1710" s="20">
        <v>766.47</v>
      </c>
      <c r="I1710" s="23">
        <v>0.18</v>
      </c>
      <c r="J1710" s="25">
        <v>1885.5162</v>
      </c>
      <c r="K1710" s="25" t="str">
        <f>VLOOKUP(C1710,Table5[#All],8,0)</f>
        <v>Gold</v>
      </c>
      <c r="L1710" s="13" t="str">
        <f>VLOOKUP(C1710,Table5[#All],4,0)</f>
        <v>Female</v>
      </c>
      <c r="M1710" s="12" t="str">
        <f>VLOOKUP(D1710,Table2[#All],2,0)</f>
        <v>Boxing Hand Wraps</v>
      </c>
      <c r="N1710" s="12" t="str">
        <f>VLOOKUP(D1710,Table2[#All],3)</f>
        <v>Sports</v>
      </c>
      <c r="O1710" s="12" t="str">
        <f>VLOOKUP(D1710,Table2[#All],4,0)</f>
        <v>Fitness</v>
      </c>
      <c r="P1710" s="12" t="str">
        <f>VLOOKUP(D1710,Table2[#All],5,0)</f>
        <v>Smith-King</v>
      </c>
      <c r="Q1710" s="12" t="str">
        <f>VLOOKUP(E1710,Table6[#All],2,0)</f>
        <v>Alexander Group</v>
      </c>
      <c r="R1710" s="12" t="str">
        <f>VLOOKUP(E1710,Table6[#All],5,0)</f>
        <v>Online</v>
      </c>
      <c r="S1710" s="12" t="str">
        <f>VLOOKUP(E1710,Table6[#All],3,0)</f>
        <v>South</v>
      </c>
      <c r="T1710" s="12" t="str">
        <f>VLOOKUP(E1710,Table6[#All],4,0)</f>
        <v>Port Sharon</v>
      </c>
    </row>
    <row r="1711" spans="1:20" x14ac:dyDescent="0.3">
      <c r="A1711" s="11" t="s">
        <v>3669</v>
      </c>
      <c r="B1711" s="12">
        <v>45492</v>
      </c>
      <c r="C1711" s="12" t="s">
        <v>731</v>
      </c>
      <c r="D1711" s="12" t="s">
        <v>1743</v>
      </c>
      <c r="E1711" s="12" t="s">
        <v>1938</v>
      </c>
      <c r="F1711" s="12" t="s">
        <v>1954</v>
      </c>
      <c r="G1711" s="17">
        <v>1</v>
      </c>
      <c r="H1711" s="20">
        <v>772.07</v>
      </c>
      <c r="I1711" s="23">
        <v>0.26</v>
      </c>
      <c r="J1711" s="25">
        <v>571.33180000000004</v>
      </c>
      <c r="K1711" s="25" t="str">
        <f>VLOOKUP(C1711,Table5[#All],8,0)</f>
        <v>Platinum</v>
      </c>
      <c r="L1711" s="13" t="str">
        <f>VLOOKUP(C1711,Table5[#All],4,0)</f>
        <v>Male</v>
      </c>
      <c r="M1711" s="12" t="str">
        <f>VLOOKUP(D1711,Table2[#All],2,0)</f>
        <v>Premium Blanket Throw</v>
      </c>
      <c r="N1711" s="12" t="str">
        <f>VLOOKUP(D1711,Table2[#All],3)</f>
        <v>Home</v>
      </c>
      <c r="O1711" s="12" t="str">
        <f>VLOOKUP(D1711,Table2[#All],4,0)</f>
        <v>Decor</v>
      </c>
      <c r="P1711" s="12" t="str">
        <f>VLOOKUP(D1711,Table2[#All],5,0)</f>
        <v>Hernandez, Kennedy and Porter</v>
      </c>
      <c r="Q1711" s="12" t="str">
        <f>VLOOKUP(E1711,Table6[#All],2,0)</f>
        <v>Guerrero-Schmitt</v>
      </c>
      <c r="R1711" s="12" t="str">
        <f>VLOOKUP(E1711,Table6[#All],5,0)</f>
        <v>Flagship</v>
      </c>
      <c r="S1711" s="12" t="str">
        <f>VLOOKUP(E1711,Table6[#All],3,0)</f>
        <v>East</v>
      </c>
      <c r="T1711" s="12" t="str">
        <f>VLOOKUP(E1711,Table6[#All],4,0)</f>
        <v>East Stevechester</v>
      </c>
    </row>
    <row r="1712" spans="1:20" x14ac:dyDescent="0.3">
      <c r="A1712" s="11" t="s">
        <v>3670</v>
      </c>
      <c r="B1712" s="12">
        <v>45292</v>
      </c>
      <c r="C1712" s="12" t="s">
        <v>891</v>
      </c>
      <c r="D1712" s="12" t="s">
        <v>1624</v>
      </c>
      <c r="E1712" s="12" t="s">
        <v>1901</v>
      </c>
      <c r="F1712" s="12" t="s">
        <v>1957</v>
      </c>
      <c r="G1712" s="17">
        <v>3</v>
      </c>
      <c r="H1712" s="20">
        <v>108.31</v>
      </c>
      <c r="I1712" s="23">
        <v>0.26</v>
      </c>
      <c r="J1712" s="25">
        <v>240.44820000000001</v>
      </c>
      <c r="K1712" s="25" t="str">
        <f>VLOOKUP(C1712,Table5[#All],8,0)</f>
        <v>Platinum</v>
      </c>
      <c r="L1712" s="13" t="str">
        <f>VLOOKUP(C1712,Table5[#All],4,0)</f>
        <v>Female</v>
      </c>
      <c r="M1712" s="12" t="str">
        <f>VLOOKUP(D1712,Table2[#All],2,0)</f>
        <v>Knee Support Brace</v>
      </c>
      <c r="N1712" s="12" t="str">
        <f>VLOOKUP(D1712,Table2[#All],3)</f>
        <v>Sports</v>
      </c>
      <c r="O1712" s="12" t="str">
        <f>VLOOKUP(D1712,Table2[#All],4,0)</f>
        <v>Equipment</v>
      </c>
      <c r="P1712" s="12" t="str">
        <f>VLOOKUP(D1712,Table2[#All],5,0)</f>
        <v>May-Reese</v>
      </c>
      <c r="Q1712" s="12" t="str">
        <f>VLOOKUP(E1712,Table6[#All],2,0)</f>
        <v>Gray Ltd</v>
      </c>
      <c r="R1712" s="12" t="str">
        <f>VLOOKUP(E1712,Table6[#All],5,0)</f>
        <v>Outlet</v>
      </c>
      <c r="S1712" s="12" t="str">
        <f>VLOOKUP(E1712,Table6[#All],3,0)</f>
        <v>North</v>
      </c>
      <c r="T1712" s="12" t="str">
        <f>VLOOKUP(E1712,Table6[#All],4,0)</f>
        <v>New Michaelchester</v>
      </c>
    </row>
    <row r="1713" spans="1:20" x14ac:dyDescent="0.3">
      <c r="A1713" s="11" t="s">
        <v>3671</v>
      </c>
      <c r="B1713" s="12">
        <v>45316</v>
      </c>
      <c r="C1713" s="12" t="s">
        <v>715</v>
      </c>
      <c r="D1713" s="12" t="s">
        <v>1813</v>
      </c>
      <c r="E1713" s="12" t="s">
        <v>1904</v>
      </c>
      <c r="F1713" s="12" t="s">
        <v>1954</v>
      </c>
      <c r="G1713" s="17">
        <v>1</v>
      </c>
      <c r="H1713" s="20">
        <v>502.53</v>
      </c>
      <c r="I1713" s="23">
        <v>0</v>
      </c>
      <c r="J1713" s="25">
        <v>502.53</v>
      </c>
      <c r="K1713" s="25" t="str">
        <f>VLOOKUP(C1713,Table5[#All],8,0)</f>
        <v>Platinum</v>
      </c>
      <c r="L1713" s="13" t="str">
        <f>VLOOKUP(C1713,Table5[#All],4,0)</f>
        <v>Male</v>
      </c>
      <c r="M1713" s="12" t="str">
        <f>VLOOKUP(D1713,Table2[#All],2,0)</f>
        <v>Decorative Lamp Shade</v>
      </c>
      <c r="N1713" s="12" t="str">
        <f>VLOOKUP(D1713,Table2[#All],3)</f>
        <v>Home</v>
      </c>
      <c r="O1713" s="12" t="str">
        <f>VLOOKUP(D1713,Table2[#All],4,0)</f>
        <v>Lighting</v>
      </c>
      <c r="P1713" s="12" t="str">
        <f>VLOOKUP(D1713,Table2[#All],5,0)</f>
        <v>Ramirez-Hanson</v>
      </c>
      <c r="Q1713" s="12" t="str">
        <f>VLOOKUP(E1713,Table6[#All],2,0)</f>
        <v>Benson-Elliott</v>
      </c>
      <c r="R1713" s="12" t="str">
        <f>VLOOKUP(E1713,Table6[#All],5,0)</f>
        <v>Online</v>
      </c>
      <c r="S1713" s="12" t="str">
        <f>VLOOKUP(E1713,Table6[#All],3,0)</f>
        <v>East</v>
      </c>
      <c r="T1713" s="12" t="str">
        <f>VLOOKUP(E1713,Table6[#All],4,0)</f>
        <v>Port Josephberg</v>
      </c>
    </row>
    <row r="1714" spans="1:20" x14ac:dyDescent="0.3">
      <c r="A1714" s="11" t="s">
        <v>3672</v>
      </c>
      <c r="B1714" s="12">
        <v>45548</v>
      </c>
      <c r="C1714" s="12" t="s">
        <v>282</v>
      </c>
      <c r="D1714" s="12" t="s">
        <v>1555</v>
      </c>
      <c r="E1714" s="12" t="s">
        <v>1932</v>
      </c>
      <c r="F1714" s="12" t="s">
        <v>1957</v>
      </c>
      <c r="G1714" s="17">
        <v>2</v>
      </c>
      <c r="H1714" s="20">
        <v>508.52</v>
      </c>
      <c r="I1714" s="23">
        <v>0.11</v>
      </c>
      <c r="J1714" s="25">
        <v>905.16559999999993</v>
      </c>
      <c r="K1714" s="25" t="str">
        <f>VLOOKUP(C1714,Table5[#All],8,0)</f>
        <v>Gold</v>
      </c>
      <c r="L1714" s="13" t="str">
        <f>VLOOKUP(C1714,Table5[#All],4,0)</f>
        <v>Male</v>
      </c>
      <c r="M1714" s="12" t="str">
        <f>VLOOKUP(D1714,Table2[#All],2,0)</f>
        <v>Men's Graphic T-Shirt</v>
      </c>
      <c r="N1714" s="12" t="str">
        <f>VLOOKUP(D1714,Table2[#All],3)</f>
        <v>Clothing</v>
      </c>
      <c r="O1714" s="12" t="str">
        <f>VLOOKUP(D1714,Table2[#All],4,0)</f>
        <v>Tops</v>
      </c>
      <c r="P1714" s="12" t="str">
        <f>VLOOKUP(D1714,Table2[#All],5,0)</f>
        <v>Terry-Moore</v>
      </c>
      <c r="Q1714" s="12" t="str">
        <f>VLOOKUP(E1714,Table6[#All],2,0)</f>
        <v>Frederick-Wright</v>
      </c>
      <c r="R1714" s="12" t="str">
        <f>VLOOKUP(E1714,Table6[#All],5,0)</f>
        <v>Flagship</v>
      </c>
      <c r="S1714" s="12" t="str">
        <f>VLOOKUP(E1714,Table6[#All],3,0)</f>
        <v>West</v>
      </c>
      <c r="T1714" s="12" t="str">
        <f>VLOOKUP(E1714,Table6[#All],4,0)</f>
        <v>New Jimmymouth</v>
      </c>
    </row>
    <row r="1715" spans="1:20" x14ac:dyDescent="0.3">
      <c r="A1715" s="11" t="s">
        <v>3673</v>
      </c>
      <c r="B1715" s="12">
        <v>45572</v>
      </c>
      <c r="C1715" s="12" t="s">
        <v>1453</v>
      </c>
      <c r="D1715" s="12" t="s">
        <v>1798</v>
      </c>
      <c r="E1715" s="12" t="s">
        <v>1894</v>
      </c>
      <c r="F1715" s="12" t="s">
        <v>1954</v>
      </c>
      <c r="G1715" s="17">
        <v>1</v>
      </c>
      <c r="H1715" s="20">
        <v>492</v>
      </c>
      <c r="I1715" s="23">
        <v>0.26</v>
      </c>
      <c r="J1715" s="25">
        <v>364.08</v>
      </c>
      <c r="K1715" s="25" t="str">
        <f>VLOOKUP(C1715,Table5[#All],8,0)</f>
        <v>Bronze</v>
      </c>
      <c r="L1715" s="13" t="str">
        <f>VLOOKUP(C1715,Table5[#All],4,0)</f>
        <v>Male</v>
      </c>
      <c r="M1715" s="12" t="str">
        <f>VLOOKUP(D1715,Table2[#All],2,0)</f>
        <v>Bluetooth Car Audio System</v>
      </c>
      <c r="N1715" s="12" t="str">
        <f>VLOOKUP(D1715,Table2[#All],3)</f>
        <v>Electronics</v>
      </c>
      <c r="O1715" s="12" t="str">
        <f>VLOOKUP(D1715,Table2[#All],4,0)</f>
        <v>Audio</v>
      </c>
      <c r="P1715" s="12" t="str">
        <f>VLOOKUP(D1715,Table2[#All],5,0)</f>
        <v>Bruce-Bowen</v>
      </c>
      <c r="Q1715" s="12" t="str">
        <f>VLOOKUP(E1715,Table6[#All],2,0)</f>
        <v>Johnson-Wright</v>
      </c>
      <c r="R1715" s="12" t="str">
        <f>VLOOKUP(E1715,Table6[#All],5,0)</f>
        <v>Outlet</v>
      </c>
      <c r="S1715" s="12" t="str">
        <f>VLOOKUP(E1715,Table6[#All],3,0)</f>
        <v>North</v>
      </c>
      <c r="T1715" s="12" t="str">
        <f>VLOOKUP(E1715,Table6[#All],4,0)</f>
        <v>Hoodberg</v>
      </c>
    </row>
    <row r="1716" spans="1:20" x14ac:dyDescent="0.3">
      <c r="A1716" s="11" t="s">
        <v>3674</v>
      </c>
      <c r="B1716" s="12">
        <v>45347</v>
      </c>
      <c r="C1716" s="12" t="s">
        <v>1502</v>
      </c>
      <c r="D1716" s="12" t="s">
        <v>1682</v>
      </c>
      <c r="E1716" s="12" t="s">
        <v>1927</v>
      </c>
      <c r="F1716" s="12" t="s">
        <v>1952</v>
      </c>
      <c r="G1716" s="17">
        <v>4</v>
      </c>
      <c r="H1716" s="20">
        <v>746.36</v>
      </c>
      <c r="I1716" s="23">
        <v>0.02</v>
      </c>
      <c r="J1716" s="25">
        <v>2925.7312000000002</v>
      </c>
      <c r="K1716" s="25" t="str">
        <f>VLOOKUP(C1716,Table5[#All],8,0)</f>
        <v>Bronze</v>
      </c>
      <c r="L1716" s="13" t="str">
        <f>VLOOKUP(C1716,Table5[#All],4,0)</f>
        <v>Female</v>
      </c>
      <c r="M1716" s="12" t="str">
        <f>VLOOKUP(D1716,Table2[#All],2,0)</f>
        <v>Men's Casual Sneakers</v>
      </c>
      <c r="N1716" s="12" t="str">
        <f>VLOOKUP(D1716,Table2[#All],3)</f>
        <v>Clothing</v>
      </c>
      <c r="O1716" s="12" t="str">
        <f>VLOOKUP(D1716,Table2[#All],4,0)</f>
        <v>Footwear</v>
      </c>
      <c r="P1716" s="12" t="str">
        <f>VLOOKUP(D1716,Table2[#All],5,0)</f>
        <v>Hogan-Lee</v>
      </c>
      <c r="Q1716" s="12" t="str">
        <f>VLOOKUP(E1716,Table6[#All],2,0)</f>
        <v>Mcdonald Inc</v>
      </c>
      <c r="R1716" s="12" t="str">
        <f>VLOOKUP(E1716,Table6[#All],5,0)</f>
        <v>Outlet</v>
      </c>
      <c r="S1716" s="12" t="str">
        <f>VLOOKUP(E1716,Table6[#All],3,0)</f>
        <v>South</v>
      </c>
      <c r="T1716" s="12" t="str">
        <f>VLOOKUP(E1716,Table6[#All],4,0)</f>
        <v>Christopherland</v>
      </c>
    </row>
    <row r="1717" spans="1:20" x14ac:dyDescent="0.3">
      <c r="A1717" s="11" t="s">
        <v>3675</v>
      </c>
      <c r="B1717" s="12">
        <v>45823</v>
      </c>
      <c r="C1717" s="12" t="s">
        <v>1354</v>
      </c>
      <c r="D1717" s="12" t="s">
        <v>1600</v>
      </c>
      <c r="E1717" s="12" t="s">
        <v>1885</v>
      </c>
      <c r="F1717" s="12" t="s">
        <v>1952</v>
      </c>
      <c r="G1717" s="17">
        <v>1</v>
      </c>
      <c r="H1717" s="20">
        <v>120.83</v>
      </c>
      <c r="I1717" s="23">
        <v>0.08</v>
      </c>
      <c r="J1717" s="25">
        <v>111.1636</v>
      </c>
      <c r="K1717" s="25" t="str">
        <f>VLOOKUP(C1717,Table5[#All],8,0)</f>
        <v>Silver</v>
      </c>
      <c r="L1717" s="13" t="str">
        <f>VLOOKUP(C1717,Table5[#All],4,0)</f>
        <v>Female</v>
      </c>
      <c r="M1717" s="12" t="str">
        <f>VLOOKUP(D1717,Table2[#All],2,0)</f>
        <v>Hair Strengthening Shampoo</v>
      </c>
      <c r="N1717" s="12" t="str">
        <f>VLOOKUP(D1717,Table2[#All],3)</f>
        <v>Beauty</v>
      </c>
      <c r="O1717" s="12" t="str">
        <f>VLOOKUP(D1717,Table2[#All],4,0)</f>
        <v>Haircare</v>
      </c>
      <c r="P1717" s="12" t="str">
        <f>VLOOKUP(D1717,Table2[#All],5,0)</f>
        <v>Rice LLC</v>
      </c>
      <c r="Q1717" s="12" t="str">
        <f>VLOOKUP(E1717,Table6[#All],2,0)</f>
        <v>Martinez, Adkins and Johnson</v>
      </c>
      <c r="R1717" s="12" t="str">
        <f>VLOOKUP(E1717,Table6[#All],5,0)</f>
        <v>Flagship</v>
      </c>
      <c r="S1717" s="12" t="str">
        <f>VLOOKUP(E1717,Table6[#All],3,0)</f>
        <v>North</v>
      </c>
      <c r="T1717" s="12" t="str">
        <f>VLOOKUP(E1717,Table6[#All],4,0)</f>
        <v>Danielmouth</v>
      </c>
    </row>
    <row r="1718" spans="1:20" x14ac:dyDescent="0.3">
      <c r="A1718" s="11" t="s">
        <v>3676</v>
      </c>
      <c r="B1718" s="12">
        <v>45394</v>
      </c>
      <c r="C1718" s="12" t="s">
        <v>1254</v>
      </c>
      <c r="D1718" s="12" t="s">
        <v>1807</v>
      </c>
      <c r="E1718" s="12" t="s">
        <v>1938</v>
      </c>
      <c r="F1718" s="12" t="s">
        <v>1957</v>
      </c>
      <c r="G1718" s="17">
        <v>2</v>
      </c>
      <c r="H1718" s="20">
        <v>68.31</v>
      </c>
      <c r="I1718" s="23">
        <v>0.28999999999999998</v>
      </c>
      <c r="J1718" s="25">
        <v>97.000199999999992</v>
      </c>
      <c r="K1718" s="25" t="str">
        <f>VLOOKUP(C1718,Table5[#All],8,0)</f>
        <v>Bronze</v>
      </c>
      <c r="L1718" s="13" t="str">
        <f>VLOOKUP(C1718,Table5[#All],4,0)</f>
        <v>Male</v>
      </c>
      <c r="M1718" s="12" t="str">
        <f>VLOOKUP(D1718,Table2[#All],2,0)</f>
        <v>WiFi Mesh Router</v>
      </c>
      <c r="N1718" s="12" t="str">
        <f>VLOOKUP(D1718,Table2[#All],3)</f>
        <v>Electronics</v>
      </c>
      <c r="O1718" s="12" t="str">
        <f>VLOOKUP(D1718,Table2[#All],4,0)</f>
        <v>Appliances</v>
      </c>
      <c r="P1718" s="12" t="str">
        <f>VLOOKUP(D1718,Table2[#All],5,0)</f>
        <v>White, Reeves and Woods</v>
      </c>
      <c r="Q1718" s="12" t="str">
        <f>VLOOKUP(E1718,Table6[#All],2,0)</f>
        <v>Guerrero-Schmitt</v>
      </c>
      <c r="R1718" s="12" t="str">
        <f>VLOOKUP(E1718,Table6[#All],5,0)</f>
        <v>Flagship</v>
      </c>
      <c r="S1718" s="12" t="str">
        <f>VLOOKUP(E1718,Table6[#All],3,0)</f>
        <v>East</v>
      </c>
      <c r="T1718" s="12" t="str">
        <f>VLOOKUP(E1718,Table6[#All],4,0)</f>
        <v>East Stevechester</v>
      </c>
    </row>
    <row r="1719" spans="1:20" x14ac:dyDescent="0.3">
      <c r="A1719" s="11" t="s">
        <v>3677</v>
      </c>
      <c r="B1719" s="12">
        <v>45265</v>
      </c>
      <c r="C1719" s="12" t="s">
        <v>234</v>
      </c>
      <c r="D1719" s="12" t="s">
        <v>1635</v>
      </c>
      <c r="E1719" s="12" t="s">
        <v>1938</v>
      </c>
      <c r="F1719" s="12" t="s">
        <v>1954</v>
      </c>
      <c r="G1719" s="17">
        <v>2</v>
      </c>
      <c r="H1719" s="20">
        <v>761.71</v>
      </c>
      <c r="I1719" s="23">
        <v>0.02</v>
      </c>
      <c r="J1719" s="25">
        <v>1492.9516000000001</v>
      </c>
      <c r="K1719" s="25" t="str">
        <f>VLOOKUP(C1719,Table5[#All],8,0)</f>
        <v>Bronze</v>
      </c>
      <c r="L1719" s="13" t="str">
        <f>VLOOKUP(C1719,Table5[#All],4,0)</f>
        <v>Male</v>
      </c>
      <c r="M1719" s="12" t="str">
        <f>VLOOKUP(D1719,Table2[#All],2,0)</f>
        <v>Carbon Fiber Tennis Racket</v>
      </c>
      <c r="N1719" s="12" t="str">
        <f>VLOOKUP(D1719,Table2[#All],3)</f>
        <v>Sports</v>
      </c>
      <c r="O1719" s="12" t="str">
        <f>VLOOKUP(D1719,Table2[#All],4,0)</f>
        <v>Equipment</v>
      </c>
      <c r="P1719" s="12" t="str">
        <f>VLOOKUP(D1719,Table2[#All],5,0)</f>
        <v>Flores, Pineda and Rodriguez</v>
      </c>
      <c r="Q1719" s="12" t="str">
        <f>VLOOKUP(E1719,Table6[#All],2,0)</f>
        <v>Guerrero-Schmitt</v>
      </c>
      <c r="R1719" s="12" t="str">
        <f>VLOOKUP(E1719,Table6[#All],5,0)</f>
        <v>Flagship</v>
      </c>
      <c r="S1719" s="12" t="str">
        <f>VLOOKUP(E1719,Table6[#All],3,0)</f>
        <v>East</v>
      </c>
      <c r="T1719" s="12" t="str">
        <f>VLOOKUP(E1719,Table6[#All],4,0)</f>
        <v>East Stevechester</v>
      </c>
    </row>
    <row r="1720" spans="1:20" x14ac:dyDescent="0.3">
      <c r="A1720" s="11" t="s">
        <v>3678</v>
      </c>
      <c r="B1720" s="12">
        <v>45261</v>
      </c>
      <c r="C1720" s="12" t="s">
        <v>248</v>
      </c>
      <c r="D1720" s="12" t="s">
        <v>1810</v>
      </c>
      <c r="E1720" s="12" t="s">
        <v>1894</v>
      </c>
      <c r="F1720" s="12" t="s">
        <v>1957</v>
      </c>
      <c r="G1720" s="17">
        <v>4</v>
      </c>
      <c r="H1720" s="20">
        <v>346.37</v>
      </c>
      <c r="I1720" s="23">
        <v>0.18</v>
      </c>
      <c r="J1720" s="25">
        <v>1136.0935999999999</v>
      </c>
      <c r="K1720" s="25" t="str">
        <f>VLOOKUP(C1720,Table5[#All],8,0)</f>
        <v>Silver</v>
      </c>
      <c r="L1720" s="13" t="str">
        <f>VLOOKUP(C1720,Table5[#All],4,0)</f>
        <v>Female</v>
      </c>
      <c r="M1720" s="12" t="str">
        <f>VLOOKUP(D1720,Table2[#All],2,0)</f>
        <v>Essential Oil Diffuser</v>
      </c>
      <c r="N1720" s="12" t="str">
        <f>VLOOKUP(D1720,Table2[#All],3)</f>
        <v>Home</v>
      </c>
      <c r="O1720" s="12" t="str">
        <f>VLOOKUP(D1720,Table2[#All],4,0)</f>
        <v>Decor</v>
      </c>
      <c r="P1720" s="12" t="str">
        <f>VLOOKUP(D1720,Table2[#All],5,0)</f>
        <v>Hernandez Inc</v>
      </c>
      <c r="Q1720" s="12" t="str">
        <f>VLOOKUP(E1720,Table6[#All],2,0)</f>
        <v>Johnson-Wright</v>
      </c>
      <c r="R1720" s="12" t="str">
        <f>VLOOKUP(E1720,Table6[#All],5,0)</f>
        <v>Outlet</v>
      </c>
      <c r="S1720" s="12" t="str">
        <f>VLOOKUP(E1720,Table6[#All],3,0)</f>
        <v>North</v>
      </c>
      <c r="T1720" s="12" t="str">
        <f>VLOOKUP(E1720,Table6[#All],4,0)</f>
        <v>Hoodberg</v>
      </c>
    </row>
    <row r="1721" spans="1:20" x14ac:dyDescent="0.3">
      <c r="A1721" s="11" t="s">
        <v>3679</v>
      </c>
      <c r="B1721" s="12">
        <v>45702</v>
      </c>
      <c r="C1721" s="12" t="s">
        <v>42</v>
      </c>
      <c r="D1721" s="12" t="s">
        <v>1740</v>
      </c>
      <c r="E1721" s="12" t="s">
        <v>1922</v>
      </c>
      <c r="F1721" s="12" t="s">
        <v>1954</v>
      </c>
      <c r="G1721" s="17">
        <v>1</v>
      </c>
      <c r="H1721" s="20">
        <v>846.3</v>
      </c>
      <c r="I1721" s="23">
        <v>0.14000000000000001</v>
      </c>
      <c r="J1721" s="25">
        <v>727.81799999999998</v>
      </c>
      <c r="K1721" s="25" t="str">
        <f>VLOOKUP(C1721,Table5[#All],8,0)</f>
        <v>Bronze</v>
      </c>
      <c r="L1721" s="13" t="str">
        <f>VLOOKUP(C1721,Table5[#All],4,0)</f>
        <v>Female</v>
      </c>
      <c r="M1721" s="12" t="str">
        <f>VLOOKUP(D1721,Table2[#All],2,0)</f>
        <v>Ceramic Plant Pot</v>
      </c>
      <c r="N1721" s="12" t="str">
        <f>VLOOKUP(D1721,Table2[#All],3)</f>
        <v>Home</v>
      </c>
      <c r="O1721" s="12" t="str">
        <f>VLOOKUP(D1721,Table2[#All],4,0)</f>
        <v>Decor</v>
      </c>
      <c r="P1721" s="12" t="str">
        <f>VLOOKUP(D1721,Table2[#All],5,0)</f>
        <v>Hatfield, Baird and Torres</v>
      </c>
      <c r="Q1721" s="12" t="str">
        <f>VLOOKUP(E1721,Table6[#All],2,0)</f>
        <v>Thomas, Bridges and Harris</v>
      </c>
      <c r="R1721" s="12" t="str">
        <f>VLOOKUP(E1721,Table6[#All],5,0)</f>
        <v>Online</v>
      </c>
      <c r="S1721" s="12" t="str">
        <f>VLOOKUP(E1721,Table6[#All],3,0)</f>
        <v>North</v>
      </c>
      <c r="T1721" s="12" t="str">
        <f>VLOOKUP(E1721,Table6[#All],4,0)</f>
        <v>Sabrinatown</v>
      </c>
    </row>
    <row r="1722" spans="1:20" x14ac:dyDescent="0.3">
      <c r="A1722" s="11" t="s">
        <v>3680</v>
      </c>
      <c r="B1722" s="12">
        <v>45624</v>
      </c>
      <c r="C1722" s="12" t="s">
        <v>1351</v>
      </c>
      <c r="D1722" s="12" t="s">
        <v>1550</v>
      </c>
      <c r="E1722" s="12" t="s">
        <v>1941</v>
      </c>
      <c r="F1722" s="12" t="s">
        <v>1954</v>
      </c>
      <c r="G1722" s="17">
        <v>1</v>
      </c>
      <c r="H1722" s="20">
        <v>458.97</v>
      </c>
      <c r="I1722" s="23">
        <v>0.1</v>
      </c>
      <c r="J1722" s="25">
        <v>413.07299999999998</v>
      </c>
      <c r="K1722" s="25" t="str">
        <f>VLOOKUP(C1722,Table5[#All],8,0)</f>
        <v>Bronze</v>
      </c>
      <c r="L1722" s="13" t="str">
        <f>VLOOKUP(C1722,Table5[#All],4,0)</f>
        <v>Male</v>
      </c>
      <c r="M1722" s="12" t="str">
        <f>VLOOKUP(D1722,Table2[#All],2,0)</f>
        <v>Brother Laser Printer</v>
      </c>
      <c r="N1722" s="12" t="s">
        <v>1552</v>
      </c>
      <c r="O1722" s="12" t="str">
        <f>VLOOKUP(D1722,Table2[#All],4,0)</f>
        <v>Computer</v>
      </c>
      <c r="P1722" s="12" t="str">
        <f>VLOOKUP(D1722,Table2[#All],5,0)</f>
        <v>Hunt Inc</v>
      </c>
      <c r="Q1722" s="12" t="str">
        <f>VLOOKUP(E1722,Table6[#All],2,0)</f>
        <v>Mann-Austin</v>
      </c>
      <c r="R1722" s="12" t="str">
        <f>VLOOKUP(E1722,Table6[#All],5,0)</f>
        <v>Online</v>
      </c>
      <c r="S1722" s="12" t="str">
        <f>VLOOKUP(E1722,Table6[#All],3,0)</f>
        <v>East</v>
      </c>
      <c r="T1722" s="12" t="str">
        <f>VLOOKUP(E1722,Table6[#All],4,0)</f>
        <v>Vasquezborough</v>
      </c>
    </row>
    <row r="1723" spans="1:20" x14ac:dyDescent="0.3">
      <c r="A1723" s="11" t="s">
        <v>3681</v>
      </c>
      <c r="B1723" s="12">
        <v>45736</v>
      </c>
      <c r="C1723" s="12" t="s">
        <v>927</v>
      </c>
      <c r="D1723" s="12" t="s">
        <v>1702</v>
      </c>
      <c r="E1723" s="12" t="s">
        <v>1907</v>
      </c>
      <c r="F1723" s="12" t="s">
        <v>1952</v>
      </c>
      <c r="G1723" s="17">
        <v>2</v>
      </c>
      <c r="H1723" s="20">
        <v>536.61</v>
      </c>
      <c r="I1723" s="23">
        <v>0.14000000000000001</v>
      </c>
      <c r="J1723" s="25">
        <v>922.9692</v>
      </c>
      <c r="K1723" s="25" t="str">
        <f>VLOOKUP(C1723,Table5[#All],8,0)</f>
        <v>Bronze</v>
      </c>
      <c r="L1723" s="13" t="str">
        <f>VLOOKUP(C1723,Table5[#All],4,0)</f>
        <v>Male</v>
      </c>
      <c r="M1723" s="12" t="str">
        <f>VLOOKUP(D1723,Table2[#All],2,0)</f>
        <v>USB External Hard Drive</v>
      </c>
      <c r="N1723" s="12" t="str">
        <f>VLOOKUP(D1723,Table2[#All],3)</f>
        <v>Electronics</v>
      </c>
      <c r="O1723" s="12" t="str">
        <f>VLOOKUP(D1723,Table2[#All],4,0)</f>
        <v>Computer</v>
      </c>
      <c r="P1723" s="12" t="str">
        <f>VLOOKUP(D1723,Table2[#All],5,0)</f>
        <v>Robinson Inc</v>
      </c>
      <c r="Q1723" s="12" t="str">
        <f>VLOOKUP(E1723,Table6[#All],2,0)</f>
        <v>Martinez-Mullins</v>
      </c>
      <c r="R1723" s="12" t="str">
        <f>VLOOKUP(E1723,Table6[#All],5,0)</f>
        <v>Online</v>
      </c>
      <c r="S1723" s="12" t="str">
        <f>VLOOKUP(E1723,Table6[#All],3,0)</f>
        <v>South</v>
      </c>
      <c r="T1723" s="12" t="str">
        <f>VLOOKUP(E1723,Table6[#All],4,0)</f>
        <v>Williamsfurt</v>
      </c>
    </row>
    <row r="1724" spans="1:20" x14ac:dyDescent="0.3">
      <c r="A1724" s="11" t="s">
        <v>3682</v>
      </c>
      <c r="B1724" s="12">
        <v>45709</v>
      </c>
      <c r="C1724" s="12" t="s">
        <v>1315</v>
      </c>
      <c r="D1724" s="12" t="s">
        <v>1749</v>
      </c>
      <c r="E1724" s="12" t="s">
        <v>1880</v>
      </c>
      <c r="F1724" s="12" t="s">
        <v>1954</v>
      </c>
      <c r="G1724" s="17">
        <v>3</v>
      </c>
      <c r="H1724" s="20">
        <v>130.41</v>
      </c>
      <c r="I1724" s="23">
        <v>0.14000000000000001</v>
      </c>
      <c r="J1724" s="25">
        <v>336.45780000000002</v>
      </c>
      <c r="K1724" s="25" t="str">
        <f>VLOOKUP(C1724,Table5[#All],8,0)</f>
        <v>Bronze</v>
      </c>
      <c r="L1724" s="13" t="str">
        <f>VLOOKUP(C1724,Table5[#All],4,0)</f>
        <v>Male</v>
      </c>
      <c r="M1724" s="12" t="str">
        <f>VLOOKUP(D1724,Table2[#All],2,0)</f>
        <v>Womens Cotton Scarf</v>
      </c>
      <c r="N1724" s="12" t="str">
        <f>VLOOKUP(D1724,Table2[#All],3)</f>
        <v>Clothing</v>
      </c>
      <c r="O1724" s="12" t="str">
        <f>VLOOKUP(D1724,Table2[#All],4,0)</f>
        <v>Accessories</v>
      </c>
      <c r="P1724" s="12" t="str">
        <f>VLOOKUP(D1724,Table2[#All],5,0)</f>
        <v>Shepherd-Gould</v>
      </c>
      <c r="Q1724" s="12" t="str">
        <f>VLOOKUP(E1724,Table6[#All],2,0)</f>
        <v>Rivera-Warner</v>
      </c>
      <c r="R1724" s="12" t="str">
        <f>VLOOKUP(E1724,Table6[#All],5,0)</f>
        <v>Flagship</v>
      </c>
      <c r="S1724" s="12" t="str">
        <f>VLOOKUP(E1724,Table6[#All],3,0)</f>
        <v>East</v>
      </c>
      <c r="T1724" s="12" t="str">
        <f>VLOOKUP(E1724,Table6[#All],4,0)</f>
        <v>Washingtonfurt</v>
      </c>
    </row>
    <row r="1725" spans="1:20" x14ac:dyDescent="0.3">
      <c r="A1725" s="11" t="s">
        <v>3683</v>
      </c>
      <c r="B1725" s="12">
        <v>45738</v>
      </c>
      <c r="C1725" s="12" t="s">
        <v>1532</v>
      </c>
      <c r="D1725" s="12" t="s">
        <v>1843</v>
      </c>
      <c r="E1725" s="12" t="s">
        <v>1922</v>
      </c>
      <c r="F1725" s="12" t="s">
        <v>1952</v>
      </c>
      <c r="G1725" s="17">
        <v>4</v>
      </c>
      <c r="H1725" s="20">
        <v>706.67</v>
      </c>
      <c r="I1725" s="23">
        <v>0.01</v>
      </c>
      <c r="J1725" s="25">
        <v>2798.4132</v>
      </c>
      <c r="K1725" s="25" t="str">
        <f>VLOOKUP(C1725,Table5[#All],8,0)</f>
        <v>Bronze</v>
      </c>
      <c r="L1725" s="13" t="str">
        <f>VLOOKUP(C1725,Table5[#All],4,0)</f>
        <v>Male</v>
      </c>
      <c r="M1725" s="12" t="str">
        <f>VLOOKUP(D1725,Table2[#All],2,0)</f>
        <v>Face Foundation Kit</v>
      </c>
      <c r="N1725" s="12" t="str">
        <f>VLOOKUP(D1725,Table2[#All],3)</f>
        <v>Beauty</v>
      </c>
      <c r="O1725" s="12" t="str">
        <f>VLOOKUP(D1725,Table2[#All],4,0)</f>
        <v>Makeup</v>
      </c>
      <c r="P1725" s="12" t="str">
        <f>VLOOKUP(D1725,Table2[#All],5,0)</f>
        <v>Taylor-Elliott</v>
      </c>
      <c r="Q1725" s="12" t="str">
        <f>VLOOKUP(E1725,Table6[#All],2,0)</f>
        <v>Thomas, Bridges and Harris</v>
      </c>
      <c r="R1725" s="12" t="str">
        <f>VLOOKUP(E1725,Table6[#All],5,0)</f>
        <v>Online</v>
      </c>
      <c r="S1725" s="12" t="str">
        <f>VLOOKUP(E1725,Table6[#All],3,0)</f>
        <v>North</v>
      </c>
      <c r="T1725" s="12" t="str">
        <f>VLOOKUP(E1725,Table6[#All],4,0)</f>
        <v>Sabrinatown</v>
      </c>
    </row>
    <row r="1726" spans="1:20" x14ac:dyDescent="0.3">
      <c r="A1726" s="11" t="s">
        <v>3684</v>
      </c>
      <c r="B1726" s="12">
        <v>45685</v>
      </c>
      <c r="C1726" s="12" t="s">
        <v>1234</v>
      </c>
      <c r="D1726" s="12" t="s">
        <v>1651</v>
      </c>
      <c r="E1726" s="12" t="s">
        <v>1894</v>
      </c>
      <c r="F1726" s="12" t="s">
        <v>1952</v>
      </c>
      <c r="G1726" s="17">
        <v>3</v>
      </c>
      <c r="H1726" s="20">
        <v>523.45000000000005</v>
      </c>
      <c r="I1726" s="23">
        <v>0.17</v>
      </c>
      <c r="J1726" s="25">
        <v>1303.3905</v>
      </c>
      <c r="K1726" s="25" t="str">
        <f>VLOOKUP(C1726,Table5[#All],8,0)</f>
        <v>Gold</v>
      </c>
      <c r="L1726" s="13" t="str">
        <f>VLOOKUP(C1726,Table5[#All],4,0)</f>
        <v>Male</v>
      </c>
      <c r="M1726" s="12" t="str">
        <f>VLOOKUP(D1726,Table2[#All],2,0)</f>
        <v>Decorative Floor Vase</v>
      </c>
      <c r="N1726" s="12" t="str">
        <f>VLOOKUP(D1726,Table2[#All],3)</f>
        <v>Home</v>
      </c>
      <c r="O1726" s="12" t="str">
        <f>VLOOKUP(D1726,Table2[#All],4,0)</f>
        <v>Decor</v>
      </c>
      <c r="P1726" s="12" t="str">
        <f>VLOOKUP(D1726,Table2[#All],5,0)</f>
        <v>Khan, Jones and Paul</v>
      </c>
      <c r="Q1726" s="12" t="str">
        <f>VLOOKUP(E1726,Table6[#All],2,0)</f>
        <v>Johnson-Wright</v>
      </c>
      <c r="R1726" s="12" t="str">
        <f>VLOOKUP(E1726,Table6[#All],5,0)</f>
        <v>Outlet</v>
      </c>
      <c r="S1726" s="12" t="str">
        <f>VLOOKUP(E1726,Table6[#All],3,0)</f>
        <v>North</v>
      </c>
      <c r="T1726" s="12" t="str">
        <f>VLOOKUP(E1726,Table6[#All],4,0)</f>
        <v>Hoodberg</v>
      </c>
    </row>
    <row r="1727" spans="1:20" x14ac:dyDescent="0.3">
      <c r="A1727" s="11" t="s">
        <v>3685</v>
      </c>
      <c r="B1727" s="12">
        <v>45701</v>
      </c>
      <c r="C1727" s="12" t="s">
        <v>51</v>
      </c>
      <c r="D1727" s="12" t="s">
        <v>1849</v>
      </c>
      <c r="E1727" s="12" t="s">
        <v>1938</v>
      </c>
      <c r="F1727" s="12" t="s">
        <v>1957</v>
      </c>
      <c r="G1727" s="17">
        <v>3</v>
      </c>
      <c r="H1727" s="20">
        <v>482.2</v>
      </c>
      <c r="I1727" s="23">
        <v>0.23</v>
      </c>
      <c r="J1727" s="25">
        <v>1113.8820000000001</v>
      </c>
      <c r="K1727" s="25" t="str">
        <f>VLOOKUP(C1727,Table5[#All],8,0)</f>
        <v>Platinum</v>
      </c>
      <c r="L1727" s="13" t="str">
        <f>VLOOKUP(C1727,Table5[#All],4,0)</f>
        <v>Male</v>
      </c>
      <c r="M1727" s="12" t="str">
        <f>VLOOKUP(D1727,Table2[#All],2,0)</f>
        <v>Women's High Heels</v>
      </c>
      <c r="N1727" s="12" t="str">
        <f>VLOOKUP(D1727,Table2[#All],3)</f>
        <v>Clothing</v>
      </c>
      <c r="O1727" s="12" t="str">
        <f>VLOOKUP(D1727,Table2[#All],4,0)</f>
        <v>Footwear</v>
      </c>
      <c r="P1727" s="12" t="str">
        <f>VLOOKUP(D1727,Table2[#All],5,0)</f>
        <v>Smith-Charles</v>
      </c>
      <c r="Q1727" s="12" t="str">
        <f>VLOOKUP(E1727,Table6[#All],2,0)</f>
        <v>Guerrero-Schmitt</v>
      </c>
      <c r="R1727" s="12" t="str">
        <f>VLOOKUP(E1727,Table6[#All],5,0)</f>
        <v>Flagship</v>
      </c>
      <c r="S1727" s="12" t="str">
        <f>VLOOKUP(E1727,Table6[#All],3,0)</f>
        <v>East</v>
      </c>
      <c r="T1727" s="12" t="str">
        <f>VLOOKUP(E1727,Table6[#All],4,0)</f>
        <v>East Stevechester</v>
      </c>
    </row>
    <row r="1728" spans="1:20" x14ac:dyDescent="0.3">
      <c r="A1728" s="11" t="s">
        <v>3686</v>
      </c>
      <c r="B1728" s="12">
        <v>45745</v>
      </c>
      <c r="C1728" s="12" t="s">
        <v>433</v>
      </c>
      <c r="D1728" s="12" t="s">
        <v>1764</v>
      </c>
      <c r="E1728" s="12" t="s">
        <v>1901</v>
      </c>
      <c r="F1728" s="12" t="s">
        <v>1957</v>
      </c>
      <c r="G1728" s="17">
        <v>4</v>
      </c>
      <c r="H1728" s="20">
        <v>688.86</v>
      </c>
      <c r="I1728" s="23">
        <v>0.02</v>
      </c>
      <c r="J1728" s="25">
        <v>2700.3312000000001</v>
      </c>
      <c r="K1728" s="25" t="str">
        <f>VLOOKUP(C1728,Table5[#All],8,0)</f>
        <v>Bronze</v>
      </c>
      <c r="L1728" s="13" t="str">
        <f>VLOOKUP(C1728,Table5[#All],4,0)</f>
        <v>Male</v>
      </c>
      <c r="M1728" s="12" t="str">
        <f>VLOOKUP(D1728,Table2[#All],2,0)</f>
        <v>Organic Sunscreen Lotion</v>
      </c>
      <c r="N1728" s="12" t="str">
        <f>VLOOKUP(D1728,Table2[#All],3)</f>
        <v>Beauty</v>
      </c>
      <c r="O1728" s="12" t="str">
        <f>VLOOKUP(D1728,Table2[#All],4,0)</f>
        <v>Skincare</v>
      </c>
      <c r="P1728" s="12" t="str">
        <f>VLOOKUP(D1728,Table2[#All],5,0)</f>
        <v>Anderson-Riley</v>
      </c>
      <c r="Q1728" s="12" t="str">
        <f>VLOOKUP(E1728,Table6[#All],2,0)</f>
        <v>Gray Ltd</v>
      </c>
      <c r="R1728" s="12" t="str">
        <f>VLOOKUP(E1728,Table6[#All],5,0)</f>
        <v>Outlet</v>
      </c>
      <c r="S1728" s="12" t="str">
        <f>VLOOKUP(E1728,Table6[#All],3,0)</f>
        <v>North</v>
      </c>
      <c r="T1728" s="12" t="str">
        <f>VLOOKUP(E1728,Table6[#All],4,0)</f>
        <v>New Michaelchester</v>
      </c>
    </row>
    <row r="1729" spans="1:20" x14ac:dyDescent="0.3">
      <c r="A1729" s="11" t="s">
        <v>3687</v>
      </c>
      <c r="B1729" s="12">
        <v>45214</v>
      </c>
      <c r="C1729" s="12" t="s">
        <v>104</v>
      </c>
      <c r="D1729" s="12" t="s">
        <v>1600</v>
      </c>
      <c r="E1729" s="12" t="s">
        <v>1880</v>
      </c>
      <c r="F1729" s="12" t="s">
        <v>1957</v>
      </c>
      <c r="G1729" s="17">
        <v>1</v>
      </c>
      <c r="H1729" s="20">
        <v>145.47999999999999</v>
      </c>
      <c r="I1729" s="23">
        <v>0.1</v>
      </c>
      <c r="J1729" s="25">
        <v>130.93199999999999</v>
      </c>
      <c r="K1729" s="25" t="str">
        <f>VLOOKUP(C1729,Table5[#All],8,0)</f>
        <v>Silver</v>
      </c>
      <c r="L1729" s="13" t="str">
        <f>VLOOKUP(C1729,Table5[#All],4,0)</f>
        <v>Female</v>
      </c>
      <c r="M1729" s="12" t="str">
        <f>VLOOKUP(D1729,Table2[#All],2,0)</f>
        <v>Hair Strengthening Shampoo</v>
      </c>
      <c r="N1729" s="12" t="str">
        <f>VLOOKUP(D1729,Table2[#All],3)</f>
        <v>Beauty</v>
      </c>
      <c r="O1729" s="12" t="str">
        <f>VLOOKUP(D1729,Table2[#All],4,0)</f>
        <v>Haircare</v>
      </c>
      <c r="P1729" s="12" t="str">
        <f>VLOOKUP(D1729,Table2[#All],5,0)</f>
        <v>Rice LLC</v>
      </c>
      <c r="Q1729" s="12" t="str">
        <f>VLOOKUP(E1729,Table6[#All],2,0)</f>
        <v>Rivera-Warner</v>
      </c>
      <c r="R1729" s="12" t="str">
        <f>VLOOKUP(E1729,Table6[#All],5,0)</f>
        <v>Flagship</v>
      </c>
      <c r="S1729" s="12" t="str">
        <f>VLOOKUP(E1729,Table6[#All],3,0)</f>
        <v>East</v>
      </c>
      <c r="T1729" s="12" t="str">
        <f>VLOOKUP(E1729,Table6[#All],4,0)</f>
        <v>Washingtonfurt</v>
      </c>
    </row>
    <row r="1730" spans="1:20" x14ac:dyDescent="0.3">
      <c r="A1730" s="11" t="s">
        <v>3688</v>
      </c>
      <c r="B1730" s="12">
        <v>45547</v>
      </c>
      <c r="C1730" s="12" t="s">
        <v>202</v>
      </c>
      <c r="D1730" s="12" t="s">
        <v>1663</v>
      </c>
      <c r="E1730" s="12" t="s">
        <v>1920</v>
      </c>
      <c r="F1730" s="12" t="s">
        <v>1954</v>
      </c>
      <c r="G1730" s="17">
        <v>4</v>
      </c>
      <c r="H1730" s="20">
        <v>862.25</v>
      </c>
      <c r="I1730" s="23">
        <v>0.28000000000000003</v>
      </c>
      <c r="J1730" s="25">
        <v>2483.2800000000002</v>
      </c>
      <c r="K1730" s="25" t="str">
        <f>VLOOKUP(C1730,Table5[#All],8,0)</f>
        <v>Bronze</v>
      </c>
      <c r="L1730" s="13" t="str">
        <f>VLOOKUP(C1730,Table5[#All],4,0)</f>
        <v>Male</v>
      </c>
      <c r="M1730" s="12" t="str">
        <f>VLOOKUP(D1730,Table2[#All],2,0)</f>
        <v>Basketball</v>
      </c>
      <c r="N1730" s="12" t="str">
        <f>VLOOKUP(D1730,Table2[#All],3)</f>
        <v>Sports</v>
      </c>
      <c r="O1730" s="12" t="str">
        <f>VLOOKUP(D1730,Table2[#All],4,0)</f>
        <v>Team Sports</v>
      </c>
      <c r="P1730" s="12" t="str">
        <f>VLOOKUP(D1730,Table2[#All],5,0)</f>
        <v>Nolan-Snow</v>
      </c>
      <c r="Q1730" s="12" t="str">
        <f>VLOOKUP(E1730,Table6[#All],2,0)</f>
        <v>Aguirre-Keller</v>
      </c>
      <c r="R1730" s="12" t="str">
        <f>VLOOKUP(E1730,Table6[#All],5,0)</f>
        <v>Online</v>
      </c>
      <c r="S1730" s="12" t="str">
        <f>VLOOKUP(E1730,Table6[#All],3,0)</f>
        <v>South</v>
      </c>
      <c r="T1730" s="12" t="str">
        <f>VLOOKUP(E1730,Table6[#All],4,0)</f>
        <v>Lake Michael</v>
      </c>
    </row>
    <row r="1731" spans="1:20" x14ac:dyDescent="0.3">
      <c r="A1731" s="11" t="s">
        <v>3689</v>
      </c>
      <c r="B1731" s="12">
        <v>45296</v>
      </c>
      <c r="C1731" s="12" t="s">
        <v>936</v>
      </c>
      <c r="D1731" s="12" t="s">
        <v>1555</v>
      </c>
      <c r="E1731" s="12" t="s">
        <v>1927</v>
      </c>
      <c r="F1731" s="12" t="s">
        <v>1957</v>
      </c>
      <c r="G1731" s="17">
        <v>4</v>
      </c>
      <c r="H1731" s="20">
        <v>146.12</v>
      </c>
      <c r="I1731" s="23">
        <v>0.12</v>
      </c>
      <c r="J1731" s="25">
        <v>514.3424</v>
      </c>
      <c r="K1731" s="25" t="str">
        <f>VLOOKUP(C1731,Table5[#All],8,0)</f>
        <v>Silver</v>
      </c>
      <c r="L1731" s="13" t="str">
        <f>VLOOKUP(C1731,Table5[#All],4,0)</f>
        <v>Male</v>
      </c>
      <c r="M1731" s="12" t="str">
        <f>VLOOKUP(D1731,Table2[#All],2,0)</f>
        <v>Men's Graphic T-Shirt</v>
      </c>
      <c r="N1731" s="12" t="str">
        <f>VLOOKUP(D1731,Table2[#All],3)</f>
        <v>Clothing</v>
      </c>
      <c r="O1731" s="12" t="str">
        <f>VLOOKUP(D1731,Table2[#All],4,0)</f>
        <v>Tops</v>
      </c>
      <c r="P1731" s="12" t="str">
        <f>VLOOKUP(D1731,Table2[#All],5,0)</f>
        <v>Terry-Moore</v>
      </c>
      <c r="Q1731" s="12" t="str">
        <f>VLOOKUP(E1731,Table6[#All],2,0)</f>
        <v>Mcdonald Inc</v>
      </c>
      <c r="R1731" s="12" t="str">
        <f>VLOOKUP(E1731,Table6[#All],5,0)</f>
        <v>Outlet</v>
      </c>
      <c r="S1731" s="12" t="str">
        <f>VLOOKUP(E1731,Table6[#All],3,0)</f>
        <v>South</v>
      </c>
      <c r="T1731" s="12" t="str">
        <f>VLOOKUP(E1731,Table6[#All],4,0)</f>
        <v>Christopherland</v>
      </c>
    </row>
    <row r="1732" spans="1:20" x14ac:dyDescent="0.3">
      <c r="A1732" s="11" t="s">
        <v>3690</v>
      </c>
      <c r="B1732" s="12">
        <v>45549</v>
      </c>
      <c r="C1732" s="12" t="s">
        <v>1482</v>
      </c>
      <c r="D1732" s="12" t="s">
        <v>1663</v>
      </c>
      <c r="E1732" s="12" t="s">
        <v>1938</v>
      </c>
      <c r="F1732" s="12" t="s">
        <v>1957</v>
      </c>
      <c r="G1732" s="17">
        <v>2</v>
      </c>
      <c r="H1732" s="20">
        <v>695.02</v>
      </c>
      <c r="I1732" s="23">
        <v>0.3</v>
      </c>
      <c r="J1732" s="25">
        <v>973.02799999999991</v>
      </c>
      <c r="K1732" s="25" t="str">
        <f>VLOOKUP(C1732,Table5[#All],8,0)</f>
        <v>Gold</v>
      </c>
      <c r="L1732" s="13" t="str">
        <f>VLOOKUP(C1732,Table5[#All],4,0)</f>
        <v>Male</v>
      </c>
      <c r="M1732" s="12" t="str">
        <f>VLOOKUP(D1732,Table2[#All],2,0)</f>
        <v>Basketball</v>
      </c>
      <c r="N1732" s="12" t="str">
        <f>VLOOKUP(D1732,Table2[#All],3)</f>
        <v>Sports</v>
      </c>
      <c r="O1732" s="12" t="str">
        <f>VLOOKUP(D1732,Table2[#All],4,0)</f>
        <v>Team Sports</v>
      </c>
      <c r="P1732" s="12" t="str">
        <f>VLOOKUP(D1732,Table2[#All],5,0)</f>
        <v>Nolan-Snow</v>
      </c>
      <c r="Q1732" s="12" t="str">
        <f>VLOOKUP(E1732,Table6[#All],2,0)</f>
        <v>Guerrero-Schmitt</v>
      </c>
      <c r="R1732" s="12" t="str">
        <f>VLOOKUP(E1732,Table6[#All],5,0)</f>
        <v>Flagship</v>
      </c>
      <c r="S1732" s="12" t="str">
        <f>VLOOKUP(E1732,Table6[#All],3,0)</f>
        <v>East</v>
      </c>
      <c r="T1732" s="12" t="str">
        <f>VLOOKUP(E1732,Table6[#All],4,0)</f>
        <v>East Stevechester</v>
      </c>
    </row>
    <row r="1733" spans="1:20" x14ac:dyDescent="0.3">
      <c r="A1733" s="11" t="s">
        <v>3691</v>
      </c>
      <c r="B1733" s="12">
        <v>45231</v>
      </c>
      <c r="C1733" s="12" t="s">
        <v>718</v>
      </c>
      <c r="D1733" s="12" t="s">
        <v>1858</v>
      </c>
      <c r="E1733" s="12" t="s">
        <v>1917</v>
      </c>
      <c r="F1733" s="12" t="s">
        <v>1954</v>
      </c>
      <c r="G1733" s="17">
        <v>2</v>
      </c>
      <c r="H1733" s="20">
        <v>886.67</v>
      </c>
      <c r="I1733" s="23">
        <v>0.24</v>
      </c>
      <c r="J1733" s="25">
        <v>1347.7384</v>
      </c>
      <c r="K1733" s="25" t="str">
        <f>VLOOKUP(C1733,Table5[#All],8,0)</f>
        <v>Gold</v>
      </c>
      <c r="L1733" s="13" t="str">
        <f>VLOOKUP(C1733,Table5[#All],4,0)</f>
        <v>Female</v>
      </c>
      <c r="M1733" s="12" t="str">
        <f>VLOOKUP(D1733,Table2[#All],2,0)</f>
        <v>Vitamin E Body Lotion</v>
      </c>
      <c r="N1733" s="12" t="str">
        <f>VLOOKUP(D1733,Table2[#All],3)</f>
        <v>Beauty</v>
      </c>
      <c r="O1733" s="12" t="str">
        <f>VLOOKUP(D1733,Table2[#All],4,0)</f>
        <v>Skincare</v>
      </c>
      <c r="P1733" s="12" t="str">
        <f>VLOOKUP(D1733,Table2[#All],5,0)</f>
        <v>Hoffman-Williams</v>
      </c>
      <c r="Q1733" s="12" t="str">
        <f>VLOOKUP(E1733,Table6[#All],2,0)</f>
        <v>Hill, Wagner and Ballard</v>
      </c>
      <c r="R1733" s="12" t="str">
        <f>VLOOKUP(E1733,Table6[#All],5,0)</f>
        <v>Online</v>
      </c>
      <c r="S1733" s="12" t="str">
        <f>VLOOKUP(E1733,Table6[#All],3,0)</f>
        <v>East</v>
      </c>
      <c r="T1733" s="12" t="str">
        <f>VLOOKUP(E1733,Table6[#All],4,0)</f>
        <v>East Davidville</v>
      </c>
    </row>
    <row r="1734" spans="1:20" x14ac:dyDescent="0.3">
      <c r="A1734" s="11" t="s">
        <v>3692</v>
      </c>
      <c r="B1734" s="12">
        <v>45628</v>
      </c>
      <c r="C1734" s="12" t="s">
        <v>209</v>
      </c>
      <c r="D1734" s="12" t="s">
        <v>1773</v>
      </c>
      <c r="E1734" s="12" t="s">
        <v>1938</v>
      </c>
      <c r="F1734" s="12" t="s">
        <v>1957</v>
      </c>
      <c r="G1734" s="17">
        <v>2</v>
      </c>
      <c r="H1734" s="20">
        <v>864.09</v>
      </c>
      <c r="I1734" s="23">
        <v>0.06</v>
      </c>
      <c r="J1734" s="25">
        <v>1624.4892</v>
      </c>
      <c r="K1734" s="25" t="str">
        <f>VLOOKUP(C1734,Table5[#All],8,0)</f>
        <v>Platinum</v>
      </c>
      <c r="L1734" s="13" t="str">
        <f>VLOOKUP(C1734,Table5[#All],4,0)</f>
        <v>Male</v>
      </c>
      <c r="M1734" s="12" t="str">
        <f>VLOOKUP(D1734,Table2[#All],2,0)</f>
        <v>Women's Hair Dryer Brush</v>
      </c>
      <c r="N1734" s="12" t="str">
        <f>VLOOKUP(D1734,Table2[#All],3)</f>
        <v>Beauty</v>
      </c>
      <c r="O1734" s="12" t="str">
        <f>VLOOKUP(D1734,Table2[#All],4,0)</f>
        <v>Haircare</v>
      </c>
      <c r="P1734" s="12" t="str">
        <f>VLOOKUP(D1734,Table2[#All],5,0)</f>
        <v>Torres, Spencer and Potter</v>
      </c>
      <c r="Q1734" s="12" t="str">
        <f>VLOOKUP(E1734,Table6[#All],2,0)</f>
        <v>Guerrero-Schmitt</v>
      </c>
      <c r="R1734" s="12" t="str">
        <f>VLOOKUP(E1734,Table6[#All],5,0)</f>
        <v>Flagship</v>
      </c>
      <c r="S1734" s="12" t="str">
        <f>VLOOKUP(E1734,Table6[#All],3,0)</f>
        <v>East</v>
      </c>
      <c r="T1734" s="12" t="str">
        <f>VLOOKUP(E1734,Table6[#All],4,0)</f>
        <v>East Stevechester</v>
      </c>
    </row>
    <row r="1735" spans="1:20" x14ac:dyDescent="0.3">
      <c r="A1735" s="11" t="s">
        <v>3693</v>
      </c>
      <c r="B1735" s="12">
        <v>45862</v>
      </c>
      <c r="C1735" s="12" t="s">
        <v>24</v>
      </c>
      <c r="D1735" s="12" t="s">
        <v>1600</v>
      </c>
      <c r="E1735" s="12" t="s">
        <v>1914</v>
      </c>
      <c r="F1735" s="12" t="s">
        <v>1954</v>
      </c>
      <c r="G1735" s="17">
        <v>1</v>
      </c>
      <c r="H1735" s="20">
        <v>437.65</v>
      </c>
      <c r="I1735" s="23">
        <v>0.02</v>
      </c>
      <c r="J1735" s="25">
        <v>428.89699999999999</v>
      </c>
      <c r="K1735" s="25" t="str">
        <f>VLOOKUP(C1735,Table5[#All],8,0)</f>
        <v>Bronze</v>
      </c>
      <c r="L1735" s="13" t="str">
        <f>VLOOKUP(C1735,Table5[#All],4,0)</f>
        <v>Female</v>
      </c>
      <c r="M1735" s="12" t="str">
        <f>VLOOKUP(D1735,Table2[#All],2,0)</f>
        <v>Hair Strengthening Shampoo</v>
      </c>
      <c r="N1735" s="12" t="str">
        <f>VLOOKUP(D1735,Table2[#All],3)</f>
        <v>Beauty</v>
      </c>
      <c r="O1735" s="12" t="str">
        <f>VLOOKUP(D1735,Table2[#All],4,0)</f>
        <v>Haircare</v>
      </c>
      <c r="P1735" s="12" t="str">
        <f>VLOOKUP(D1735,Table2[#All],5,0)</f>
        <v>Rice LLC</v>
      </c>
      <c r="Q1735" s="12" t="str">
        <f>VLOOKUP(E1735,Table6[#All],2,0)</f>
        <v>Moore, Padilla and Butler</v>
      </c>
      <c r="R1735" s="12" t="str">
        <f>VLOOKUP(E1735,Table6[#All],5,0)</f>
        <v>Flagship</v>
      </c>
      <c r="S1735" s="12" t="str">
        <f>VLOOKUP(E1735,Table6[#All],3,0)</f>
        <v>South</v>
      </c>
      <c r="T1735" s="12" t="str">
        <f>VLOOKUP(E1735,Table6[#All],4,0)</f>
        <v>East Johnstad</v>
      </c>
    </row>
    <row r="1736" spans="1:20" x14ac:dyDescent="0.3">
      <c r="A1736" s="11" t="s">
        <v>3694</v>
      </c>
      <c r="B1736" s="12">
        <v>45843</v>
      </c>
      <c r="C1736" s="12" t="s">
        <v>667</v>
      </c>
      <c r="D1736" s="12" t="s">
        <v>1679</v>
      </c>
      <c r="E1736" s="12" t="s">
        <v>1925</v>
      </c>
      <c r="F1736" s="12" t="s">
        <v>1952</v>
      </c>
      <c r="G1736" s="17">
        <v>2</v>
      </c>
      <c r="H1736" s="20">
        <v>208.09</v>
      </c>
      <c r="I1736" s="23">
        <v>0.27</v>
      </c>
      <c r="J1736" s="25">
        <v>303.81139999999999</v>
      </c>
      <c r="K1736" s="25" t="str">
        <f>VLOOKUP(C1736,Table5[#All],8,0)</f>
        <v>Platinum</v>
      </c>
      <c r="L1736" s="13" t="str">
        <f>VLOOKUP(C1736,Table5[#All],4,0)</f>
        <v>Female</v>
      </c>
      <c r="M1736" s="12" t="str">
        <f>VLOOKUP(D1736,Table2[#All],2,0)</f>
        <v>Women's Summer Dress</v>
      </c>
      <c r="N1736" s="12" t="str">
        <f>VLOOKUP(D1736,Table2[#All],3)</f>
        <v>Clothing</v>
      </c>
      <c r="O1736" s="12" t="str">
        <f>VLOOKUP(D1736,Table2[#All],4,0)</f>
        <v>Tops</v>
      </c>
      <c r="P1736" s="12" t="str">
        <f>VLOOKUP(D1736,Table2[#All],5,0)</f>
        <v>Smith-Mills</v>
      </c>
      <c r="Q1736" s="12" t="str">
        <f>VLOOKUP(E1736,Table6[#All],2,0)</f>
        <v>Gardner, Humphrey and Contreras</v>
      </c>
      <c r="R1736" s="12" t="str">
        <f>VLOOKUP(E1736,Table6[#All],5,0)</f>
        <v>Flagship</v>
      </c>
      <c r="S1736" s="12" t="str">
        <f>VLOOKUP(E1736,Table6[#All],3,0)</f>
        <v>East</v>
      </c>
      <c r="T1736" s="12" t="str">
        <f>VLOOKUP(E1736,Table6[#All],4,0)</f>
        <v>Johnsonville</v>
      </c>
    </row>
    <row r="1737" spans="1:20" x14ac:dyDescent="0.3">
      <c r="A1737" s="11" t="s">
        <v>3695</v>
      </c>
      <c r="B1737" s="12">
        <v>45482</v>
      </c>
      <c r="C1737" s="12" t="s">
        <v>209</v>
      </c>
      <c r="D1737" s="12" t="s">
        <v>1855</v>
      </c>
      <c r="E1737" s="12" t="s">
        <v>1935</v>
      </c>
      <c r="F1737" s="12" t="s">
        <v>1952</v>
      </c>
      <c r="G1737" s="17">
        <v>4</v>
      </c>
      <c r="H1737" s="20">
        <v>825.78</v>
      </c>
      <c r="I1737" s="23">
        <v>0.02</v>
      </c>
      <c r="J1737" s="25">
        <v>3237.0576000000001</v>
      </c>
      <c r="K1737" s="25" t="str">
        <f>VLOOKUP(C1737,Table5[#All],8,0)</f>
        <v>Platinum</v>
      </c>
      <c r="L1737" s="13" t="str">
        <f>VLOOKUP(C1737,Table5[#All],4,0)</f>
        <v>Male</v>
      </c>
      <c r="M1737" s="12" t="str">
        <f>VLOOKUP(D1737,Table2[#All],2,0)</f>
        <v>USB-C Laptop Charger</v>
      </c>
      <c r="N1737" s="12" t="str">
        <f>VLOOKUP(D1737,Table2[#All],3)</f>
        <v>Electronics</v>
      </c>
      <c r="O1737" s="12" t="str">
        <f>VLOOKUP(D1737,Table2[#All],4,0)</f>
        <v>Computer</v>
      </c>
      <c r="P1737" s="12" t="str">
        <f>VLOOKUP(D1737,Table2[#All],5,0)</f>
        <v>Martin LLC</v>
      </c>
      <c r="Q1737" s="12" t="str">
        <f>VLOOKUP(E1737,Table6[#All],2,0)</f>
        <v>Holloway Ltd</v>
      </c>
      <c r="R1737" s="12" t="str">
        <f>VLOOKUP(E1737,Table6[#All],5,0)</f>
        <v>Flagship</v>
      </c>
      <c r="S1737" s="12" t="str">
        <f>VLOOKUP(E1737,Table6[#All],3,0)</f>
        <v>North</v>
      </c>
      <c r="T1737" s="12" t="str">
        <f>VLOOKUP(E1737,Table6[#All],4,0)</f>
        <v>Bensonhaven</v>
      </c>
    </row>
    <row r="1738" spans="1:20" x14ac:dyDescent="0.3">
      <c r="A1738" s="11" t="s">
        <v>3696</v>
      </c>
      <c r="B1738" s="12">
        <v>45313</v>
      </c>
      <c r="C1738" s="12" t="s">
        <v>409</v>
      </c>
      <c r="D1738" s="12" t="s">
        <v>1645</v>
      </c>
      <c r="E1738" s="12" t="s">
        <v>1935</v>
      </c>
      <c r="F1738" s="12" t="s">
        <v>1954</v>
      </c>
      <c r="G1738" s="17">
        <v>3</v>
      </c>
      <c r="H1738" s="20">
        <v>849.77</v>
      </c>
      <c r="I1738" s="23">
        <v>0.12</v>
      </c>
      <c r="J1738" s="25">
        <v>2243.3928000000001</v>
      </c>
      <c r="K1738" s="25" t="str">
        <f>VLOOKUP(C1738,Table5[#All],8,0)</f>
        <v>Platinum</v>
      </c>
      <c r="L1738" s="13" t="str">
        <f>VLOOKUP(C1738,Table5[#All],4,0)</f>
        <v>Female</v>
      </c>
      <c r="M1738" s="12" t="str">
        <f>VLOOKUP(D1738,Table2[#All],2,0)</f>
        <v>Women's Scarf Set</v>
      </c>
      <c r="N1738" s="12" t="str">
        <f>VLOOKUP(D1738,Table2[#All],3)</f>
        <v>Clothing</v>
      </c>
      <c r="O1738" s="12" t="str">
        <f>VLOOKUP(D1738,Table2[#All],4,0)</f>
        <v>Accessories</v>
      </c>
      <c r="P1738" s="12" t="str">
        <f>VLOOKUP(D1738,Table2[#All],5,0)</f>
        <v>Brown and Sons</v>
      </c>
      <c r="Q1738" s="12" t="str">
        <f>VLOOKUP(E1738,Table6[#All],2,0)</f>
        <v>Holloway Ltd</v>
      </c>
      <c r="R1738" s="12" t="str">
        <f>VLOOKUP(E1738,Table6[#All],5,0)</f>
        <v>Flagship</v>
      </c>
      <c r="S1738" s="12" t="str">
        <f>VLOOKUP(E1738,Table6[#All],3,0)</f>
        <v>North</v>
      </c>
      <c r="T1738" s="12" t="str">
        <f>VLOOKUP(E1738,Table6[#All],4,0)</f>
        <v>Bensonhaven</v>
      </c>
    </row>
    <row r="1739" spans="1:20" x14ac:dyDescent="0.3">
      <c r="A1739" s="11" t="s">
        <v>3697</v>
      </c>
      <c r="B1739" s="12">
        <v>45314</v>
      </c>
      <c r="C1739" s="12" t="s">
        <v>1090</v>
      </c>
      <c r="D1739" s="12" t="s">
        <v>1755</v>
      </c>
      <c r="E1739" s="12" t="s">
        <v>1897</v>
      </c>
      <c r="F1739" s="12" t="s">
        <v>1952</v>
      </c>
      <c r="G1739" s="17">
        <v>1</v>
      </c>
      <c r="H1739" s="20">
        <v>88.78</v>
      </c>
      <c r="I1739" s="23">
        <v>0.18</v>
      </c>
      <c r="J1739" s="25">
        <v>72.799600000000012</v>
      </c>
      <c r="K1739" s="25" t="str">
        <f>VLOOKUP(C1739,Table5[#All],8,0)</f>
        <v>Gold</v>
      </c>
      <c r="L1739" s="13" t="str">
        <f>VLOOKUP(C1739,Table5[#All],4,0)</f>
        <v>Male</v>
      </c>
      <c r="M1739" s="12" t="str">
        <f>VLOOKUP(D1739,Table2[#All],2,0)</f>
        <v>Luxury Perfume Spray</v>
      </c>
      <c r="N1739" s="12" t="str">
        <f>VLOOKUP(D1739,Table2[#All],3)</f>
        <v>Beauty</v>
      </c>
      <c r="O1739" s="12" t="str">
        <f>VLOOKUP(D1739,Table2[#All],4,0)</f>
        <v>Fragrance</v>
      </c>
      <c r="P1739" s="12" t="str">
        <f>VLOOKUP(D1739,Table2[#All],5,0)</f>
        <v>Gibson, Green and Lopez</v>
      </c>
      <c r="Q1739" s="12" t="str">
        <f>VLOOKUP(E1739,Table6[#All],2,0)</f>
        <v>Alexander Group</v>
      </c>
      <c r="R1739" s="12" t="str">
        <f>VLOOKUP(E1739,Table6[#All],5,0)</f>
        <v>Online</v>
      </c>
      <c r="S1739" s="12" t="str">
        <f>VLOOKUP(E1739,Table6[#All],3,0)</f>
        <v>South</v>
      </c>
      <c r="T1739" s="12" t="str">
        <f>VLOOKUP(E1739,Table6[#All],4,0)</f>
        <v>Port Sharon</v>
      </c>
    </row>
    <row r="1740" spans="1:20" x14ac:dyDescent="0.3">
      <c r="A1740" s="11" t="s">
        <v>3698</v>
      </c>
      <c r="B1740" s="12">
        <v>45526</v>
      </c>
      <c r="C1740" s="12" t="s">
        <v>635</v>
      </c>
      <c r="D1740" s="12" t="s">
        <v>1810</v>
      </c>
      <c r="E1740" s="12" t="s">
        <v>1897</v>
      </c>
      <c r="F1740" s="12" t="s">
        <v>1954</v>
      </c>
      <c r="G1740" s="17">
        <v>4</v>
      </c>
      <c r="H1740" s="20">
        <v>507.22</v>
      </c>
      <c r="I1740" s="23">
        <v>0.14000000000000001</v>
      </c>
      <c r="J1740" s="25">
        <v>1744.8368</v>
      </c>
      <c r="K1740" s="25" t="str">
        <f>VLOOKUP(C1740,Table5[#All],8,0)</f>
        <v>Bronze</v>
      </c>
      <c r="L1740" s="13" t="str">
        <f>VLOOKUP(C1740,Table5[#All],4,0)</f>
        <v>Female</v>
      </c>
      <c r="M1740" s="12" t="str">
        <f>VLOOKUP(D1740,Table2[#All],2,0)</f>
        <v>Essential Oil Diffuser</v>
      </c>
      <c r="N1740" s="12" t="str">
        <f>VLOOKUP(D1740,Table2[#All],3)</f>
        <v>Home</v>
      </c>
      <c r="O1740" s="12" t="str">
        <f>VLOOKUP(D1740,Table2[#All],4,0)</f>
        <v>Decor</v>
      </c>
      <c r="P1740" s="12" t="str">
        <f>VLOOKUP(D1740,Table2[#All],5,0)</f>
        <v>Hernandez Inc</v>
      </c>
      <c r="Q1740" s="12" t="str">
        <f>VLOOKUP(E1740,Table6[#All],2,0)</f>
        <v>Alexander Group</v>
      </c>
      <c r="R1740" s="12" t="str">
        <f>VLOOKUP(E1740,Table6[#All],5,0)</f>
        <v>Online</v>
      </c>
      <c r="S1740" s="12" t="str">
        <f>VLOOKUP(E1740,Table6[#All],3,0)</f>
        <v>South</v>
      </c>
      <c r="T1740" s="12" t="str">
        <f>VLOOKUP(E1740,Table6[#All],4,0)</f>
        <v>Port Sharon</v>
      </c>
    </row>
    <row r="1741" spans="1:20" x14ac:dyDescent="0.3">
      <c r="A1741" s="11" t="s">
        <v>3699</v>
      </c>
      <c r="B1741" s="12">
        <v>45887</v>
      </c>
      <c r="C1741" s="12" t="s">
        <v>1006</v>
      </c>
      <c r="D1741" s="12" t="s">
        <v>1864</v>
      </c>
      <c r="E1741" s="12" t="s">
        <v>1880</v>
      </c>
      <c r="F1741" s="12" t="s">
        <v>1952</v>
      </c>
      <c r="G1741" s="17">
        <v>3</v>
      </c>
      <c r="H1741" s="20">
        <v>330.98</v>
      </c>
      <c r="I1741" s="23">
        <v>0.11</v>
      </c>
      <c r="J1741" s="25">
        <v>883.71660000000008</v>
      </c>
      <c r="K1741" s="25" t="str">
        <f>VLOOKUP(C1741,Table5[#All],8,0)</f>
        <v>Gold</v>
      </c>
      <c r="L1741" s="13" t="str">
        <f>VLOOKUP(C1741,Table5[#All],4,0)</f>
        <v>Male</v>
      </c>
      <c r="M1741" s="12" t="str">
        <f>VLOOKUP(D1741,Table2[#All],2,0)</f>
        <v>Women's Formal Blazer</v>
      </c>
      <c r="N1741" s="12" t="str">
        <f>VLOOKUP(D1741,Table2[#All],3)</f>
        <v>Clothing</v>
      </c>
      <c r="O1741" s="12" t="str">
        <f>VLOOKUP(D1741,Table2[#All],4,0)</f>
        <v>Outerwear</v>
      </c>
      <c r="P1741" s="12" t="str">
        <f>VLOOKUP(D1741,Table2[#All],5,0)</f>
        <v>Phillips and Sons</v>
      </c>
      <c r="Q1741" s="12" t="str">
        <f>VLOOKUP(E1741,Table6[#All],2,0)</f>
        <v>Rivera-Warner</v>
      </c>
      <c r="R1741" s="12" t="str">
        <f>VLOOKUP(E1741,Table6[#All],5,0)</f>
        <v>Flagship</v>
      </c>
      <c r="S1741" s="12" t="str">
        <f>VLOOKUP(E1741,Table6[#All],3,0)</f>
        <v>East</v>
      </c>
      <c r="T1741" s="12" t="str">
        <f>VLOOKUP(E1741,Table6[#All],4,0)</f>
        <v>Washingtonfurt</v>
      </c>
    </row>
    <row r="1742" spans="1:20" x14ac:dyDescent="0.3">
      <c r="A1742" s="11" t="s">
        <v>3700</v>
      </c>
      <c r="B1742" s="12">
        <v>45562</v>
      </c>
      <c r="C1742" s="12" t="s">
        <v>199</v>
      </c>
      <c r="D1742" s="12" t="s">
        <v>1682</v>
      </c>
      <c r="E1742" s="12" t="s">
        <v>1941</v>
      </c>
      <c r="F1742" s="12" t="s">
        <v>1952</v>
      </c>
      <c r="G1742" s="17">
        <v>4</v>
      </c>
      <c r="H1742" s="20">
        <v>442.87</v>
      </c>
      <c r="I1742" s="23">
        <v>0.08</v>
      </c>
      <c r="J1742" s="25">
        <v>1629.7616</v>
      </c>
      <c r="K1742" s="25" t="str">
        <f>VLOOKUP(C1742,Table5[#All],8,0)</f>
        <v>Gold</v>
      </c>
      <c r="L1742" s="13" t="str">
        <f>VLOOKUP(C1742,Table5[#All],4,0)</f>
        <v>Female</v>
      </c>
      <c r="M1742" s="12" t="str">
        <f>VLOOKUP(D1742,Table2[#All],2,0)</f>
        <v>Men's Casual Sneakers</v>
      </c>
      <c r="N1742" s="12" t="str">
        <f>VLOOKUP(D1742,Table2[#All],3)</f>
        <v>Clothing</v>
      </c>
      <c r="O1742" s="12" t="str">
        <f>VLOOKUP(D1742,Table2[#All],4,0)</f>
        <v>Footwear</v>
      </c>
      <c r="P1742" s="12" t="str">
        <f>VLOOKUP(D1742,Table2[#All],5,0)</f>
        <v>Hogan-Lee</v>
      </c>
      <c r="Q1742" s="12" t="str">
        <f>VLOOKUP(E1742,Table6[#All],2,0)</f>
        <v>Mann-Austin</v>
      </c>
      <c r="R1742" s="12" t="str">
        <f>VLOOKUP(E1742,Table6[#All],5,0)</f>
        <v>Online</v>
      </c>
      <c r="S1742" s="12" t="str">
        <f>VLOOKUP(E1742,Table6[#All],3,0)</f>
        <v>East</v>
      </c>
      <c r="T1742" s="12" t="str">
        <f>VLOOKUP(E1742,Table6[#All],4,0)</f>
        <v>Vasquezborough</v>
      </c>
    </row>
    <row r="1743" spans="1:20" x14ac:dyDescent="0.3">
      <c r="A1743" s="11" t="s">
        <v>3701</v>
      </c>
      <c r="B1743" s="12">
        <v>45880</v>
      </c>
      <c r="C1743" s="12" t="s">
        <v>51</v>
      </c>
      <c r="D1743" s="12" t="s">
        <v>1864</v>
      </c>
      <c r="E1743" s="12" t="s">
        <v>1889</v>
      </c>
      <c r="F1743" s="12" t="s">
        <v>1954</v>
      </c>
      <c r="G1743" s="17">
        <v>2</v>
      </c>
      <c r="H1743" s="20">
        <v>939.66</v>
      </c>
      <c r="I1743" s="23">
        <v>0.14000000000000001</v>
      </c>
      <c r="J1743" s="25">
        <v>1616.2152000000001</v>
      </c>
      <c r="K1743" s="25" t="str">
        <f>VLOOKUP(C1743,Table5[#All],8,0)</f>
        <v>Platinum</v>
      </c>
      <c r="L1743" s="13" t="str">
        <f>VLOOKUP(C1743,Table5[#All],4,0)</f>
        <v>Male</v>
      </c>
      <c r="M1743" s="12" t="str">
        <f>VLOOKUP(D1743,Table2[#All],2,0)</f>
        <v>Women's Formal Blazer</v>
      </c>
      <c r="N1743" s="12" t="str">
        <f>VLOOKUP(D1743,Table2[#All],3)</f>
        <v>Clothing</v>
      </c>
      <c r="O1743" s="12" t="str">
        <f>VLOOKUP(D1743,Table2[#All],4,0)</f>
        <v>Outerwear</v>
      </c>
      <c r="P1743" s="12" t="str">
        <f>VLOOKUP(D1743,Table2[#All],5,0)</f>
        <v>Phillips and Sons</v>
      </c>
      <c r="Q1743" s="12" t="str">
        <f>VLOOKUP(E1743,Table6[#All],2,0)</f>
        <v>Black-Horn</v>
      </c>
      <c r="R1743" s="12" t="str">
        <f>VLOOKUP(E1743,Table6[#All],5,0)</f>
        <v>Outlet</v>
      </c>
      <c r="S1743" s="12" t="str">
        <f>VLOOKUP(E1743,Table6[#All],3,0)</f>
        <v>South</v>
      </c>
      <c r="T1743" s="12" t="str">
        <f>VLOOKUP(E1743,Table6[#All],4,0)</f>
        <v>North Nancyview</v>
      </c>
    </row>
    <row r="1744" spans="1:20" x14ac:dyDescent="0.3">
      <c r="A1744" s="11" t="s">
        <v>3702</v>
      </c>
      <c r="B1744" s="12">
        <v>45556</v>
      </c>
      <c r="C1744" s="12" t="s">
        <v>939</v>
      </c>
      <c r="D1744" s="12" t="s">
        <v>1795</v>
      </c>
      <c r="E1744" s="12" t="s">
        <v>1894</v>
      </c>
      <c r="F1744" s="12" t="s">
        <v>1952</v>
      </c>
      <c r="G1744" s="17">
        <v>1</v>
      </c>
      <c r="H1744" s="20">
        <v>24.13</v>
      </c>
      <c r="I1744" s="23">
        <v>0</v>
      </c>
      <c r="J1744" s="25">
        <v>24.13</v>
      </c>
      <c r="K1744" s="25" t="str">
        <f>VLOOKUP(C1744,Table5[#All],8,0)</f>
        <v>Platinum</v>
      </c>
      <c r="L1744" s="13" t="str">
        <f>VLOOKUP(C1744,Table5[#All],4,0)</f>
        <v>Female</v>
      </c>
      <c r="M1744" s="12" t="str">
        <f>VLOOKUP(D1744,Table2[#All],2,0)</f>
        <v>Shin Guards – Adult</v>
      </c>
      <c r="N1744" s="12" t="str">
        <f>VLOOKUP(D1744,Table2[#All],3)</f>
        <v>Sports</v>
      </c>
      <c r="O1744" s="12" t="str">
        <f>VLOOKUP(D1744,Table2[#All],4,0)</f>
        <v>Team Sports</v>
      </c>
      <c r="P1744" s="12" t="str">
        <f>VLOOKUP(D1744,Table2[#All],5,0)</f>
        <v>French Ltd</v>
      </c>
      <c r="Q1744" s="12" t="str">
        <f>VLOOKUP(E1744,Table6[#All],2,0)</f>
        <v>Johnson-Wright</v>
      </c>
      <c r="R1744" s="12" t="str">
        <f>VLOOKUP(E1744,Table6[#All],5,0)</f>
        <v>Outlet</v>
      </c>
      <c r="S1744" s="12" t="str">
        <f>VLOOKUP(E1744,Table6[#All],3,0)</f>
        <v>North</v>
      </c>
      <c r="T1744" s="12" t="str">
        <f>VLOOKUP(E1744,Table6[#All],4,0)</f>
        <v>Hoodberg</v>
      </c>
    </row>
    <row r="1745" spans="1:20" x14ac:dyDescent="0.3">
      <c r="A1745" s="11" t="s">
        <v>3703</v>
      </c>
      <c r="B1745" s="12">
        <v>45355</v>
      </c>
      <c r="C1745" s="12" t="s">
        <v>1150</v>
      </c>
      <c r="D1745" s="12" t="s">
        <v>1696</v>
      </c>
      <c r="E1745" s="12" t="s">
        <v>1894</v>
      </c>
      <c r="F1745" s="12" t="s">
        <v>1957</v>
      </c>
      <c r="G1745" s="17">
        <v>3</v>
      </c>
      <c r="H1745" s="20">
        <v>239.54</v>
      </c>
      <c r="I1745" s="23">
        <v>0.28999999999999998</v>
      </c>
      <c r="J1745" s="25">
        <v>510.22019999999998</v>
      </c>
      <c r="K1745" s="25" t="str">
        <f>VLOOKUP(C1745,Table5[#All],8,0)</f>
        <v>Bronze</v>
      </c>
      <c r="L1745" s="13" t="str">
        <f>VLOOKUP(C1745,Table5[#All],4,0)</f>
        <v>Male</v>
      </c>
      <c r="M1745" s="12" t="str">
        <f>VLOOKUP(D1745,Table2[#All],2,0)</f>
        <v>Yoga Exercise Mat</v>
      </c>
      <c r="N1745" s="12" t="str">
        <f>VLOOKUP(D1745,Table2[#All],3)</f>
        <v>Sports</v>
      </c>
      <c r="O1745" s="12" t="str">
        <f>VLOOKUP(D1745,Table2[#All],4,0)</f>
        <v>Fitness</v>
      </c>
      <c r="P1745" s="12" t="str">
        <f>VLOOKUP(D1745,Table2[#All],5,0)</f>
        <v>Carroll, Long and Mendoza</v>
      </c>
      <c r="Q1745" s="12" t="str">
        <f>VLOOKUP(E1745,Table6[#All],2,0)</f>
        <v>Johnson-Wright</v>
      </c>
      <c r="R1745" s="12" t="str">
        <f>VLOOKUP(E1745,Table6[#All],5,0)</f>
        <v>Outlet</v>
      </c>
      <c r="S1745" s="12" t="str">
        <f>VLOOKUP(E1745,Table6[#All],3,0)</f>
        <v>North</v>
      </c>
      <c r="T1745" s="12" t="str">
        <f>VLOOKUP(E1745,Table6[#All],4,0)</f>
        <v>Hoodberg</v>
      </c>
    </row>
    <row r="1746" spans="1:20" x14ac:dyDescent="0.3">
      <c r="A1746" s="11" t="s">
        <v>3704</v>
      </c>
      <c r="B1746" s="12">
        <v>45244</v>
      </c>
      <c r="C1746" s="12" t="s">
        <v>1494</v>
      </c>
      <c r="D1746" s="12" t="s">
        <v>1711</v>
      </c>
      <c r="E1746" s="12" t="s">
        <v>1927</v>
      </c>
      <c r="F1746" s="12" t="s">
        <v>1952</v>
      </c>
      <c r="G1746" s="17">
        <v>1</v>
      </c>
      <c r="H1746" s="20">
        <v>588.53</v>
      </c>
      <c r="I1746" s="23">
        <v>0.1</v>
      </c>
      <c r="J1746" s="25">
        <v>529.67700000000002</v>
      </c>
      <c r="K1746" s="25" t="str">
        <f>VLOOKUP(C1746,Table5[#All],8,0)</f>
        <v>Platinum</v>
      </c>
      <c r="L1746" s="13" t="str">
        <f>VLOOKUP(C1746,Table5[#All],4,0)</f>
        <v>Male</v>
      </c>
      <c r="M1746" s="12" t="str">
        <f>VLOOKUP(D1746,Table2[#All],2,0)</f>
        <v>Men's Winter Jacket</v>
      </c>
      <c r="N1746" s="12" t="str">
        <f>VLOOKUP(D1746,Table2[#All],3)</f>
        <v>Clothing</v>
      </c>
      <c r="O1746" s="12" t="str">
        <f>VLOOKUP(D1746,Table2[#All],4,0)</f>
        <v>Outerwear</v>
      </c>
      <c r="P1746" s="12" t="str">
        <f>VLOOKUP(D1746,Table2[#All],5,0)</f>
        <v>Kelly, Smith and Perez</v>
      </c>
      <c r="Q1746" s="12" t="str">
        <f>VLOOKUP(E1746,Table6[#All],2,0)</f>
        <v>Mcdonald Inc</v>
      </c>
      <c r="R1746" s="12" t="str">
        <f>VLOOKUP(E1746,Table6[#All],5,0)</f>
        <v>Outlet</v>
      </c>
      <c r="S1746" s="12" t="str">
        <f>VLOOKUP(E1746,Table6[#All],3,0)</f>
        <v>South</v>
      </c>
      <c r="T1746" s="12" t="str">
        <f>VLOOKUP(E1746,Table6[#All],4,0)</f>
        <v>Christopherland</v>
      </c>
    </row>
    <row r="1747" spans="1:20" x14ac:dyDescent="0.3">
      <c r="A1747" s="11" t="s">
        <v>3705</v>
      </c>
      <c r="B1747" s="12">
        <v>45863</v>
      </c>
      <c r="C1747" s="12" t="s">
        <v>924</v>
      </c>
      <c r="D1747" s="12" t="s">
        <v>1755</v>
      </c>
      <c r="E1747" s="12" t="s">
        <v>1929</v>
      </c>
      <c r="F1747" s="12" t="s">
        <v>1952</v>
      </c>
      <c r="G1747" s="17">
        <v>1</v>
      </c>
      <c r="H1747" s="20">
        <v>145.96</v>
      </c>
      <c r="I1747" s="23">
        <v>0.3</v>
      </c>
      <c r="J1747" s="25">
        <v>102.172</v>
      </c>
      <c r="K1747" s="25" t="str">
        <f>VLOOKUP(C1747,Table5[#All],8,0)</f>
        <v>Gold</v>
      </c>
      <c r="L1747" s="13" t="str">
        <f>VLOOKUP(C1747,Table5[#All],4,0)</f>
        <v>Male</v>
      </c>
      <c r="M1747" s="12" t="str">
        <f>VLOOKUP(D1747,Table2[#All],2,0)</f>
        <v>Luxury Perfume Spray</v>
      </c>
      <c r="N1747" s="12" t="str">
        <f>VLOOKUP(D1747,Table2[#All],3)</f>
        <v>Beauty</v>
      </c>
      <c r="O1747" s="12" t="str">
        <f>VLOOKUP(D1747,Table2[#All],4,0)</f>
        <v>Fragrance</v>
      </c>
      <c r="P1747" s="12" t="str">
        <f>VLOOKUP(D1747,Table2[#All],5,0)</f>
        <v>Gibson, Green and Lopez</v>
      </c>
      <c r="Q1747" s="12" t="str">
        <f>VLOOKUP(E1747,Table6[#All],2,0)</f>
        <v>Shelton PLC</v>
      </c>
      <c r="R1747" s="12" t="str">
        <f>VLOOKUP(E1747,Table6[#All],5,0)</f>
        <v>Flagship</v>
      </c>
      <c r="S1747" s="12" t="str">
        <f>VLOOKUP(E1747,Table6[#All],3,0)</f>
        <v>North</v>
      </c>
      <c r="T1747" s="12" t="str">
        <f>VLOOKUP(E1747,Table6[#All],4,0)</f>
        <v>East Jenniferstad</v>
      </c>
    </row>
    <row r="1748" spans="1:20" x14ac:dyDescent="0.3">
      <c r="A1748" s="11" t="s">
        <v>3706</v>
      </c>
      <c r="B1748" s="12">
        <v>45573</v>
      </c>
      <c r="C1748" s="12" t="s">
        <v>364</v>
      </c>
      <c r="D1748" s="12" t="s">
        <v>1786</v>
      </c>
      <c r="E1748" s="12" t="s">
        <v>1897</v>
      </c>
      <c r="F1748" s="12" t="s">
        <v>1952</v>
      </c>
      <c r="G1748" s="17">
        <v>4</v>
      </c>
      <c r="H1748" s="20">
        <v>640.91</v>
      </c>
      <c r="I1748" s="23">
        <v>0.06</v>
      </c>
      <c r="J1748" s="25">
        <v>2409.8216000000002</v>
      </c>
      <c r="K1748" s="25" t="str">
        <f>VLOOKUP(C1748,Table5[#All],8,0)</f>
        <v>Gold</v>
      </c>
      <c r="L1748" s="13" t="str">
        <f>VLOOKUP(C1748,Table5[#All],4,0)</f>
        <v>Male</v>
      </c>
      <c r="M1748" s="12" t="str">
        <f>VLOOKUP(D1748,Table2[#All],2,0)</f>
        <v>Kitchen Storage Rack</v>
      </c>
      <c r="N1748" s="12" t="str">
        <f>VLOOKUP(D1748,Table2[#All],3)</f>
        <v>Home</v>
      </c>
      <c r="O1748" s="12" t="str">
        <f>VLOOKUP(D1748,Table2[#All],4,0)</f>
        <v>Storage</v>
      </c>
      <c r="P1748" s="12" t="str">
        <f>VLOOKUP(D1748,Table2[#All],5,0)</f>
        <v>Duran Group</v>
      </c>
      <c r="Q1748" s="12" t="str">
        <f>VLOOKUP(E1748,Table6[#All],2,0)</f>
        <v>Alexander Group</v>
      </c>
      <c r="R1748" s="12" t="str">
        <f>VLOOKUP(E1748,Table6[#All],5,0)</f>
        <v>Online</v>
      </c>
      <c r="S1748" s="12" t="str">
        <f>VLOOKUP(E1748,Table6[#All],3,0)</f>
        <v>South</v>
      </c>
      <c r="T1748" s="12" t="str">
        <f>VLOOKUP(E1748,Table6[#All],4,0)</f>
        <v>Port Sharon</v>
      </c>
    </row>
    <row r="1749" spans="1:20" x14ac:dyDescent="0.3">
      <c r="A1749" s="11" t="s">
        <v>3707</v>
      </c>
      <c r="B1749" s="12">
        <v>45792</v>
      </c>
      <c r="C1749" s="12" t="s">
        <v>168</v>
      </c>
      <c r="D1749" s="12" t="s">
        <v>1767</v>
      </c>
      <c r="E1749" s="12" t="s">
        <v>1920</v>
      </c>
      <c r="F1749" s="12" t="s">
        <v>1952</v>
      </c>
      <c r="G1749" s="17">
        <v>3</v>
      </c>
      <c r="H1749" s="20">
        <v>773.86</v>
      </c>
      <c r="I1749" s="23">
        <v>0.22</v>
      </c>
      <c r="J1749" s="25">
        <v>1810.8324</v>
      </c>
      <c r="K1749" s="25" t="str">
        <f>VLOOKUP(C1749,Table5[#All],8,0)</f>
        <v>Platinum</v>
      </c>
      <c r="L1749" s="13" t="str">
        <f>VLOOKUP(C1749,Table5[#All],4,0)</f>
        <v>Male</v>
      </c>
      <c r="M1749" s="12" t="str">
        <f>VLOOKUP(D1749,Table2[#All],2,0)</f>
        <v>Matte Lipstick Set</v>
      </c>
      <c r="N1749" s="12" t="str">
        <f>VLOOKUP(D1749,Table2[#All],3)</f>
        <v>Beauty</v>
      </c>
      <c r="O1749" s="12" t="str">
        <f>VLOOKUP(D1749,Table2[#All],4,0)</f>
        <v>Makeup</v>
      </c>
      <c r="P1749" s="12" t="str">
        <f>VLOOKUP(D1749,Table2[#All],5,0)</f>
        <v>Zhang Inc</v>
      </c>
      <c r="Q1749" s="12" t="str">
        <f>VLOOKUP(E1749,Table6[#All],2,0)</f>
        <v>Aguirre-Keller</v>
      </c>
      <c r="R1749" s="12" t="str">
        <f>VLOOKUP(E1749,Table6[#All],5,0)</f>
        <v>Online</v>
      </c>
      <c r="S1749" s="12" t="str">
        <f>VLOOKUP(E1749,Table6[#All],3,0)</f>
        <v>South</v>
      </c>
      <c r="T1749" s="12" t="str">
        <f>VLOOKUP(E1749,Table6[#All],4,0)</f>
        <v>Lake Michael</v>
      </c>
    </row>
    <row r="1750" spans="1:20" x14ac:dyDescent="0.3">
      <c r="A1750" s="11" t="s">
        <v>3708</v>
      </c>
      <c r="B1750" s="12">
        <v>45744</v>
      </c>
      <c r="C1750" s="12" t="s">
        <v>1439</v>
      </c>
      <c r="D1750" s="12" t="s">
        <v>1663</v>
      </c>
      <c r="E1750" s="12" t="s">
        <v>1929</v>
      </c>
      <c r="F1750" s="12" t="s">
        <v>1957</v>
      </c>
      <c r="G1750" s="17">
        <v>2</v>
      </c>
      <c r="H1750" s="20">
        <v>31.28</v>
      </c>
      <c r="I1750" s="23">
        <v>0.2</v>
      </c>
      <c r="J1750" s="25">
        <v>50.048000000000002</v>
      </c>
      <c r="K1750" s="25" t="str">
        <f>VLOOKUP(C1750,Table5[#All],8,0)</f>
        <v>Bronze</v>
      </c>
      <c r="L1750" s="13" t="str">
        <f>VLOOKUP(C1750,Table5[#All],4,0)</f>
        <v>Female</v>
      </c>
      <c r="M1750" s="12" t="str">
        <f>VLOOKUP(D1750,Table2[#All],2,0)</f>
        <v>Basketball</v>
      </c>
      <c r="N1750" s="12" t="str">
        <f>VLOOKUP(D1750,Table2[#All],3)</f>
        <v>Sports</v>
      </c>
      <c r="O1750" s="12" t="str">
        <f>VLOOKUP(D1750,Table2[#All],4,0)</f>
        <v>Team Sports</v>
      </c>
      <c r="P1750" s="12" t="str">
        <f>VLOOKUP(D1750,Table2[#All],5,0)</f>
        <v>Nolan-Snow</v>
      </c>
      <c r="Q1750" s="12" t="str">
        <f>VLOOKUP(E1750,Table6[#All],2,0)</f>
        <v>Shelton PLC</v>
      </c>
      <c r="R1750" s="12" t="str">
        <f>VLOOKUP(E1750,Table6[#All],5,0)</f>
        <v>Flagship</v>
      </c>
      <c r="S1750" s="12" t="str">
        <f>VLOOKUP(E1750,Table6[#All],3,0)</f>
        <v>North</v>
      </c>
      <c r="T1750" s="12" t="str">
        <f>VLOOKUP(E1750,Table6[#All],4,0)</f>
        <v>East Jenniferstad</v>
      </c>
    </row>
    <row r="1751" spans="1:20" x14ac:dyDescent="0.3">
      <c r="A1751" s="11" t="s">
        <v>3709</v>
      </c>
      <c r="B1751" s="12">
        <v>45842</v>
      </c>
      <c r="C1751" s="12" t="s">
        <v>1177</v>
      </c>
      <c r="D1751" s="12" t="s">
        <v>1822</v>
      </c>
      <c r="E1751" s="12" t="s">
        <v>1904</v>
      </c>
      <c r="F1751" s="12" t="s">
        <v>1952</v>
      </c>
      <c r="G1751" s="17">
        <v>4</v>
      </c>
      <c r="H1751" s="20">
        <v>389.22</v>
      </c>
      <c r="I1751" s="23">
        <v>0.18</v>
      </c>
      <c r="J1751" s="25">
        <v>1276.6415999999999</v>
      </c>
      <c r="K1751" s="25" t="str">
        <f>VLOOKUP(C1751,Table5[#All],8,0)</f>
        <v>Gold</v>
      </c>
      <c r="L1751" s="13" t="str">
        <f>VLOOKUP(C1751,Table5[#All],4,0)</f>
        <v>Female</v>
      </c>
      <c r="M1751" s="12" t="str">
        <f>VLOOKUP(D1751,Table2[#All],2,0)</f>
        <v>Fitness Resistance Bands</v>
      </c>
      <c r="N1751" s="12" t="str">
        <f>VLOOKUP(D1751,Table2[#All],3)</f>
        <v>Sports</v>
      </c>
      <c r="O1751" s="12" t="str">
        <f>VLOOKUP(D1751,Table2[#All],4,0)</f>
        <v>Fitness</v>
      </c>
      <c r="P1751" s="12" t="str">
        <f>VLOOKUP(D1751,Table2[#All],5,0)</f>
        <v>Reese-Watson</v>
      </c>
      <c r="Q1751" s="12" t="str">
        <f>VLOOKUP(E1751,Table6[#All],2,0)</f>
        <v>Benson-Elliott</v>
      </c>
      <c r="R1751" s="12" t="str">
        <f>VLOOKUP(E1751,Table6[#All],5,0)</f>
        <v>Online</v>
      </c>
      <c r="S1751" s="12" t="str">
        <f>VLOOKUP(E1751,Table6[#All],3,0)</f>
        <v>East</v>
      </c>
      <c r="T1751" s="12" t="str">
        <f>VLOOKUP(E1751,Table6[#All],4,0)</f>
        <v>Port Josephberg</v>
      </c>
    </row>
    <row r="1752" spans="1:20" x14ac:dyDescent="0.3">
      <c r="A1752" s="11" t="s">
        <v>3710</v>
      </c>
      <c r="B1752" s="12">
        <v>45502</v>
      </c>
      <c r="C1752" s="12" t="s">
        <v>74</v>
      </c>
      <c r="D1752" s="12" t="s">
        <v>1767</v>
      </c>
      <c r="E1752" s="12" t="s">
        <v>1929</v>
      </c>
      <c r="F1752" s="12" t="s">
        <v>1954</v>
      </c>
      <c r="G1752" s="17">
        <v>3</v>
      </c>
      <c r="H1752" s="20">
        <v>543.44000000000005</v>
      </c>
      <c r="I1752" s="23">
        <v>0.13</v>
      </c>
      <c r="J1752" s="25">
        <v>1418.3784000000001</v>
      </c>
      <c r="K1752" s="25" t="str">
        <f>VLOOKUP(C1752,Table5[#All],8,0)</f>
        <v>Platinum</v>
      </c>
      <c r="L1752" s="13" t="str">
        <f>VLOOKUP(C1752,Table5[#All],4,0)</f>
        <v>Female</v>
      </c>
      <c r="M1752" s="12" t="str">
        <f>VLOOKUP(D1752,Table2[#All],2,0)</f>
        <v>Matte Lipstick Set</v>
      </c>
      <c r="N1752" s="12" t="str">
        <f>VLOOKUP(D1752,Table2[#All],3)</f>
        <v>Beauty</v>
      </c>
      <c r="O1752" s="12" t="str">
        <f>VLOOKUP(D1752,Table2[#All],4,0)</f>
        <v>Makeup</v>
      </c>
      <c r="P1752" s="12" t="str">
        <f>VLOOKUP(D1752,Table2[#All],5,0)</f>
        <v>Zhang Inc</v>
      </c>
      <c r="Q1752" s="12" t="str">
        <f>VLOOKUP(E1752,Table6[#All],2,0)</f>
        <v>Shelton PLC</v>
      </c>
      <c r="R1752" s="12" t="str">
        <f>VLOOKUP(E1752,Table6[#All],5,0)</f>
        <v>Flagship</v>
      </c>
      <c r="S1752" s="12" t="str">
        <f>VLOOKUP(E1752,Table6[#All],3,0)</f>
        <v>North</v>
      </c>
      <c r="T1752" s="12" t="str">
        <f>VLOOKUP(E1752,Table6[#All],4,0)</f>
        <v>East Jenniferstad</v>
      </c>
    </row>
    <row r="1753" spans="1:20" x14ac:dyDescent="0.3">
      <c r="A1753" s="11" t="s">
        <v>3711</v>
      </c>
      <c r="B1753" s="12">
        <v>45296</v>
      </c>
      <c r="C1753" s="12" t="s">
        <v>831</v>
      </c>
      <c r="D1753" s="12" t="s">
        <v>1867</v>
      </c>
      <c r="E1753" s="12" t="s">
        <v>1941</v>
      </c>
      <c r="F1753" s="12" t="s">
        <v>1954</v>
      </c>
      <c r="G1753" s="17">
        <v>4</v>
      </c>
      <c r="H1753" s="20">
        <v>715.42</v>
      </c>
      <c r="I1753" s="23">
        <v>0.28999999999999998</v>
      </c>
      <c r="J1753" s="25">
        <v>2031.7927999999999</v>
      </c>
      <c r="K1753" s="25" t="str">
        <f>VLOOKUP(C1753,Table5[#All],8,0)</f>
        <v>Silver</v>
      </c>
      <c r="L1753" s="13" t="str">
        <f>VLOOKUP(C1753,Table5[#All],4,0)</f>
        <v>Male</v>
      </c>
      <c r="M1753" s="12" t="str">
        <f>VLOOKUP(D1753,Table2[#All],2,0)</f>
        <v>Cricket Bat</v>
      </c>
      <c r="N1753" s="12" t="str">
        <f>VLOOKUP(D1753,Table2[#All],3)</f>
        <v>Sports</v>
      </c>
      <c r="O1753" s="12" t="str">
        <f>VLOOKUP(D1753,Table2[#All],4,0)</f>
        <v>Team Sports</v>
      </c>
      <c r="P1753" s="12" t="str">
        <f>VLOOKUP(D1753,Table2[#All],5,0)</f>
        <v>Khan LLC</v>
      </c>
      <c r="Q1753" s="12" t="str">
        <f>VLOOKUP(E1753,Table6[#All],2,0)</f>
        <v>Mann-Austin</v>
      </c>
      <c r="R1753" s="12" t="str">
        <f>VLOOKUP(E1753,Table6[#All],5,0)</f>
        <v>Online</v>
      </c>
      <c r="S1753" s="12" t="str">
        <f>VLOOKUP(E1753,Table6[#All],3,0)</f>
        <v>East</v>
      </c>
      <c r="T1753" s="12" t="str">
        <f>VLOOKUP(E1753,Table6[#All],4,0)</f>
        <v>Vasquezborough</v>
      </c>
    </row>
    <row r="1754" spans="1:20" x14ac:dyDescent="0.3">
      <c r="A1754" s="11" t="s">
        <v>3712</v>
      </c>
      <c r="B1754" s="12">
        <v>45886</v>
      </c>
      <c r="C1754" s="12" t="s">
        <v>199</v>
      </c>
      <c r="D1754" s="12" t="s">
        <v>1600</v>
      </c>
      <c r="E1754" s="12" t="s">
        <v>1897</v>
      </c>
      <c r="F1754" s="12" t="s">
        <v>1957</v>
      </c>
      <c r="G1754" s="17">
        <v>4</v>
      </c>
      <c r="H1754" s="20">
        <v>676.14</v>
      </c>
      <c r="I1754" s="23">
        <v>0.11</v>
      </c>
      <c r="J1754" s="25">
        <v>2407.0583999999999</v>
      </c>
      <c r="K1754" s="25" t="str">
        <f>VLOOKUP(C1754,Table5[#All],8,0)</f>
        <v>Gold</v>
      </c>
      <c r="L1754" s="13" t="str">
        <f>VLOOKUP(C1754,Table5[#All],4,0)</f>
        <v>Female</v>
      </c>
      <c r="M1754" s="12" t="str">
        <f>VLOOKUP(D1754,Table2[#All],2,0)</f>
        <v>Hair Strengthening Shampoo</v>
      </c>
      <c r="N1754" s="12" t="str">
        <f>VLOOKUP(D1754,Table2[#All],3)</f>
        <v>Beauty</v>
      </c>
      <c r="O1754" s="12" t="str">
        <f>VLOOKUP(D1754,Table2[#All],4,0)</f>
        <v>Haircare</v>
      </c>
      <c r="P1754" s="12" t="str">
        <f>VLOOKUP(D1754,Table2[#All],5,0)</f>
        <v>Rice LLC</v>
      </c>
      <c r="Q1754" s="12" t="str">
        <f>VLOOKUP(E1754,Table6[#All],2,0)</f>
        <v>Alexander Group</v>
      </c>
      <c r="R1754" s="12" t="str">
        <f>VLOOKUP(E1754,Table6[#All],5,0)</f>
        <v>Online</v>
      </c>
      <c r="S1754" s="12" t="str">
        <f>VLOOKUP(E1754,Table6[#All],3,0)</f>
        <v>South</v>
      </c>
      <c r="T1754" s="12" t="str">
        <f>VLOOKUP(E1754,Table6[#All],4,0)</f>
        <v>Port Sharon</v>
      </c>
    </row>
    <row r="1755" spans="1:20" x14ac:dyDescent="0.3">
      <c r="A1755" s="11" t="s">
        <v>3713</v>
      </c>
      <c r="B1755" s="12">
        <v>45425</v>
      </c>
      <c r="C1755" s="12" t="s">
        <v>325</v>
      </c>
      <c r="D1755" s="12" t="s">
        <v>1689</v>
      </c>
      <c r="E1755" s="12" t="s">
        <v>1885</v>
      </c>
      <c r="F1755" s="12" t="s">
        <v>1952</v>
      </c>
      <c r="G1755" s="17">
        <v>4</v>
      </c>
      <c r="H1755" s="20">
        <v>352.72</v>
      </c>
      <c r="I1755" s="23">
        <v>0.25</v>
      </c>
      <c r="J1755" s="25">
        <v>1058.1600000000001</v>
      </c>
      <c r="K1755" s="25" t="str">
        <f>VLOOKUP(C1755,Table5[#All],8,0)</f>
        <v>Platinum</v>
      </c>
      <c r="L1755" s="13" t="str">
        <f>VLOOKUP(C1755,Table5[#All],4,0)</f>
        <v>Male</v>
      </c>
      <c r="M1755" s="12" t="str">
        <f>VLOOKUP(D1755,Table2[#All],2,0)</f>
        <v>Portable Power Bank</v>
      </c>
      <c r="N1755" s="12" t="str">
        <f>VLOOKUP(D1755,Table2[#All],3)</f>
        <v>Electronics</v>
      </c>
      <c r="O1755" s="12" t="str">
        <f>VLOOKUP(D1755,Table2[#All],4,0)</f>
        <v>Mobile</v>
      </c>
      <c r="P1755" s="12" t="str">
        <f>VLOOKUP(D1755,Table2[#All],5,0)</f>
        <v>Cummings and Sons</v>
      </c>
      <c r="Q1755" s="12" t="str">
        <f>VLOOKUP(E1755,Table6[#All],2,0)</f>
        <v>Martinez, Adkins and Johnson</v>
      </c>
      <c r="R1755" s="12" t="str">
        <f>VLOOKUP(E1755,Table6[#All],5,0)</f>
        <v>Flagship</v>
      </c>
      <c r="S1755" s="12" t="str">
        <f>VLOOKUP(E1755,Table6[#All],3,0)</f>
        <v>North</v>
      </c>
      <c r="T1755" s="12" t="str">
        <f>VLOOKUP(E1755,Table6[#All],4,0)</f>
        <v>Danielmouth</v>
      </c>
    </row>
    <row r="1756" spans="1:20" x14ac:dyDescent="0.3">
      <c r="A1756" s="11" t="s">
        <v>3714</v>
      </c>
      <c r="B1756" s="12">
        <v>45797</v>
      </c>
      <c r="C1756" s="12" t="s">
        <v>580</v>
      </c>
      <c r="D1756" s="12" t="s">
        <v>1597</v>
      </c>
      <c r="E1756" s="12" t="s">
        <v>1922</v>
      </c>
      <c r="F1756" s="12" t="s">
        <v>1954</v>
      </c>
      <c r="G1756" s="17">
        <v>1</v>
      </c>
      <c r="H1756" s="20">
        <v>470.18</v>
      </c>
      <c r="I1756" s="23">
        <v>0.19</v>
      </c>
      <c r="J1756" s="25">
        <v>380.84580000000011</v>
      </c>
      <c r="K1756" s="25" t="str">
        <f>VLOOKUP(C1756,Table5[#All],8,0)</f>
        <v>Platinum</v>
      </c>
      <c r="L1756" s="13" t="str">
        <f>VLOOKUP(C1756,Table5[#All],4,0)</f>
        <v>Female</v>
      </c>
      <c r="M1756" s="12" t="str">
        <f>VLOOKUP(D1756,Table2[#All],2,0)</f>
        <v>HD Smart TV Stick</v>
      </c>
      <c r="N1756" s="12" t="str">
        <f>VLOOKUP(D1756,Table2[#All],3)</f>
        <v>Electronics</v>
      </c>
      <c r="O1756" s="12" t="str">
        <f>VLOOKUP(D1756,Table2[#All],4,0)</f>
        <v>Accessories</v>
      </c>
      <c r="P1756" s="12" t="str">
        <f>VLOOKUP(D1756,Table2[#All],5,0)</f>
        <v>Gibson, Hobbs and Weaver</v>
      </c>
      <c r="Q1756" s="12" t="str">
        <f>VLOOKUP(E1756,Table6[#All],2,0)</f>
        <v>Thomas, Bridges and Harris</v>
      </c>
      <c r="R1756" s="12" t="str">
        <f>VLOOKUP(E1756,Table6[#All],5,0)</f>
        <v>Online</v>
      </c>
      <c r="S1756" s="12" t="str">
        <f>VLOOKUP(E1756,Table6[#All],3,0)</f>
        <v>North</v>
      </c>
      <c r="T1756" s="12" t="str">
        <f>VLOOKUP(E1756,Table6[#All],4,0)</f>
        <v>Sabrinatown</v>
      </c>
    </row>
    <row r="1757" spans="1:20" x14ac:dyDescent="0.3">
      <c r="A1757" s="11" t="s">
        <v>3715</v>
      </c>
      <c r="B1757" s="12">
        <v>45898</v>
      </c>
      <c r="C1757" s="12" t="s">
        <v>750</v>
      </c>
      <c r="D1757" s="12" t="s">
        <v>1773</v>
      </c>
      <c r="E1757" s="12" t="s">
        <v>1920</v>
      </c>
      <c r="F1757" s="12" t="s">
        <v>1952</v>
      </c>
      <c r="G1757" s="17">
        <v>1</v>
      </c>
      <c r="H1757" s="20">
        <v>891.79</v>
      </c>
      <c r="I1757" s="23">
        <v>0.03</v>
      </c>
      <c r="J1757" s="25">
        <v>865.03629999999998</v>
      </c>
      <c r="K1757" s="25" t="str">
        <f>VLOOKUP(C1757,Table5[#All],8,0)</f>
        <v>Bronze</v>
      </c>
      <c r="L1757" s="13" t="str">
        <f>VLOOKUP(C1757,Table5[#All],4,0)</f>
        <v>Male</v>
      </c>
      <c r="M1757" s="12" t="str">
        <f>VLOOKUP(D1757,Table2[#All],2,0)</f>
        <v>Women's Hair Dryer Brush</v>
      </c>
      <c r="N1757" s="12" t="str">
        <f>VLOOKUP(D1757,Table2[#All],3)</f>
        <v>Beauty</v>
      </c>
      <c r="O1757" s="12" t="str">
        <f>VLOOKUP(D1757,Table2[#All],4,0)</f>
        <v>Haircare</v>
      </c>
      <c r="P1757" s="12" t="str">
        <f>VLOOKUP(D1757,Table2[#All],5,0)</f>
        <v>Torres, Spencer and Potter</v>
      </c>
      <c r="Q1757" s="12" t="str">
        <f>VLOOKUP(E1757,Table6[#All],2,0)</f>
        <v>Aguirre-Keller</v>
      </c>
      <c r="R1757" s="12" t="str">
        <f>VLOOKUP(E1757,Table6[#All],5,0)</f>
        <v>Online</v>
      </c>
      <c r="S1757" s="12" t="str">
        <f>VLOOKUP(E1757,Table6[#All],3,0)</f>
        <v>South</v>
      </c>
      <c r="T1757" s="12" t="str">
        <f>VLOOKUP(E1757,Table6[#All],4,0)</f>
        <v>Lake Michael</v>
      </c>
    </row>
    <row r="1758" spans="1:20" x14ac:dyDescent="0.3">
      <c r="A1758" s="11" t="s">
        <v>3716</v>
      </c>
      <c r="B1758" s="12">
        <v>45390</v>
      </c>
      <c r="C1758" s="12" t="s">
        <v>1102</v>
      </c>
      <c r="D1758" s="12" t="s">
        <v>1843</v>
      </c>
      <c r="E1758" s="12" t="s">
        <v>1935</v>
      </c>
      <c r="F1758" s="12" t="s">
        <v>1957</v>
      </c>
      <c r="G1758" s="17">
        <v>2</v>
      </c>
      <c r="H1758" s="20">
        <v>433.07</v>
      </c>
      <c r="I1758" s="23">
        <v>0.25</v>
      </c>
      <c r="J1758" s="25">
        <v>649.60500000000002</v>
      </c>
      <c r="K1758" s="25" t="str">
        <f>VLOOKUP(C1758,Table5[#All],8,0)</f>
        <v>Silver</v>
      </c>
      <c r="L1758" s="13" t="str">
        <f>VLOOKUP(C1758,Table5[#All],4,0)</f>
        <v>Male</v>
      </c>
      <c r="M1758" s="12" t="str">
        <f>VLOOKUP(D1758,Table2[#All],2,0)</f>
        <v>Face Foundation Kit</v>
      </c>
      <c r="N1758" s="12" t="str">
        <f>VLOOKUP(D1758,Table2[#All],3)</f>
        <v>Beauty</v>
      </c>
      <c r="O1758" s="12" t="str">
        <f>VLOOKUP(D1758,Table2[#All],4,0)</f>
        <v>Makeup</v>
      </c>
      <c r="P1758" s="12" t="str">
        <f>VLOOKUP(D1758,Table2[#All],5,0)</f>
        <v>Taylor-Elliott</v>
      </c>
      <c r="Q1758" s="12" t="str">
        <f>VLOOKUP(E1758,Table6[#All],2,0)</f>
        <v>Holloway Ltd</v>
      </c>
      <c r="R1758" s="12" t="str">
        <f>VLOOKUP(E1758,Table6[#All],5,0)</f>
        <v>Flagship</v>
      </c>
      <c r="S1758" s="12" t="str">
        <f>VLOOKUP(E1758,Table6[#All],3,0)</f>
        <v>North</v>
      </c>
      <c r="T1758" s="12" t="str">
        <f>VLOOKUP(E1758,Table6[#All],4,0)</f>
        <v>Bensonhaven</v>
      </c>
    </row>
    <row r="1759" spans="1:20" x14ac:dyDescent="0.3">
      <c r="A1759" s="11" t="s">
        <v>3717</v>
      </c>
      <c r="B1759" s="12">
        <v>45355</v>
      </c>
      <c r="C1759" s="12" t="s">
        <v>62</v>
      </c>
      <c r="D1759" s="12" t="s">
        <v>1773</v>
      </c>
      <c r="E1759" s="12" t="s">
        <v>1941</v>
      </c>
      <c r="F1759" s="12" t="s">
        <v>1957</v>
      </c>
      <c r="G1759" s="17">
        <v>3</v>
      </c>
      <c r="H1759" s="20">
        <v>626.71</v>
      </c>
      <c r="I1759" s="23">
        <v>7.0000000000000007E-2</v>
      </c>
      <c r="J1759" s="25">
        <v>1748.5209</v>
      </c>
      <c r="K1759" s="25" t="str">
        <f>VLOOKUP(C1759,Table5[#All],8,0)</f>
        <v>Platinum</v>
      </c>
      <c r="L1759" s="13" t="str">
        <f>VLOOKUP(C1759,Table5[#All],4,0)</f>
        <v>Female</v>
      </c>
      <c r="M1759" s="12" t="str">
        <f>VLOOKUP(D1759,Table2[#All],2,0)</f>
        <v>Women's Hair Dryer Brush</v>
      </c>
      <c r="N1759" s="12" t="str">
        <f>VLOOKUP(D1759,Table2[#All],3)</f>
        <v>Beauty</v>
      </c>
      <c r="O1759" s="12" t="str">
        <f>VLOOKUP(D1759,Table2[#All],4,0)</f>
        <v>Haircare</v>
      </c>
      <c r="P1759" s="12" t="str">
        <f>VLOOKUP(D1759,Table2[#All],5,0)</f>
        <v>Torres, Spencer and Potter</v>
      </c>
      <c r="Q1759" s="12" t="str">
        <f>VLOOKUP(E1759,Table6[#All],2,0)</f>
        <v>Mann-Austin</v>
      </c>
      <c r="R1759" s="12" t="str">
        <f>VLOOKUP(E1759,Table6[#All],5,0)</f>
        <v>Online</v>
      </c>
      <c r="S1759" s="12" t="str">
        <f>VLOOKUP(E1759,Table6[#All],3,0)</f>
        <v>East</v>
      </c>
      <c r="T1759" s="12" t="str">
        <f>VLOOKUP(E1759,Table6[#All],4,0)</f>
        <v>Vasquezborough</v>
      </c>
    </row>
    <row r="1760" spans="1:20" x14ac:dyDescent="0.3">
      <c r="A1760" s="11" t="s">
        <v>3718</v>
      </c>
      <c r="B1760" s="12">
        <v>45916</v>
      </c>
      <c r="C1760" s="12" t="s">
        <v>282</v>
      </c>
      <c r="D1760" s="12" t="s">
        <v>1679</v>
      </c>
      <c r="E1760" s="12" t="s">
        <v>1880</v>
      </c>
      <c r="F1760" s="12" t="s">
        <v>1957</v>
      </c>
      <c r="G1760" s="17">
        <v>2</v>
      </c>
      <c r="H1760" s="20">
        <v>324.18</v>
      </c>
      <c r="I1760" s="23">
        <v>0.06</v>
      </c>
      <c r="J1760" s="25">
        <v>609.45839999999998</v>
      </c>
      <c r="K1760" s="25" t="str">
        <f>VLOOKUP(C1760,Table5[#All],8,0)</f>
        <v>Gold</v>
      </c>
      <c r="L1760" s="13" t="str">
        <f>VLOOKUP(C1760,Table5[#All],4,0)</f>
        <v>Male</v>
      </c>
      <c r="M1760" s="12" t="str">
        <f>VLOOKUP(D1760,Table2[#All],2,0)</f>
        <v>Women's Summer Dress</v>
      </c>
      <c r="N1760" s="12" t="str">
        <f>VLOOKUP(D1760,Table2[#All],3)</f>
        <v>Clothing</v>
      </c>
      <c r="O1760" s="12" t="str">
        <f>VLOOKUP(D1760,Table2[#All],4,0)</f>
        <v>Tops</v>
      </c>
      <c r="P1760" s="12" t="str">
        <f>VLOOKUP(D1760,Table2[#All],5,0)</f>
        <v>Smith-Mills</v>
      </c>
      <c r="Q1760" s="12" t="str">
        <f>VLOOKUP(E1760,Table6[#All],2,0)</f>
        <v>Rivera-Warner</v>
      </c>
      <c r="R1760" s="12" t="str">
        <f>VLOOKUP(E1760,Table6[#All],5,0)</f>
        <v>Flagship</v>
      </c>
      <c r="S1760" s="12" t="str">
        <f>VLOOKUP(E1760,Table6[#All],3,0)</f>
        <v>East</v>
      </c>
      <c r="T1760" s="12" t="str">
        <f>VLOOKUP(E1760,Table6[#All],4,0)</f>
        <v>Washingtonfurt</v>
      </c>
    </row>
    <row r="1761" spans="1:20" x14ac:dyDescent="0.3">
      <c r="A1761" s="11" t="s">
        <v>3719</v>
      </c>
      <c r="B1761" s="12">
        <v>45448</v>
      </c>
      <c r="C1761" s="12" t="s">
        <v>66</v>
      </c>
      <c r="D1761" s="12" t="s">
        <v>1607</v>
      </c>
      <c r="E1761" s="12" t="s">
        <v>1935</v>
      </c>
      <c r="F1761" s="12" t="s">
        <v>1954</v>
      </c>
      <c r="G1761" s="17">
        <v>4</v>
      </c>
      <c r="H1761" s="20">
        <v>839.74</v>
      </c>
      <c r="I1761" s="23">
        <v>0.13</v>
      </c>
      <c r="J1761" s="25">
        <v>2922.2952</v>
      </c>
      <c r="K1761" s="25" t="str">
        <f>VLOOKUP(C1761,Table5[#All],8,0)</f>
        <v>Silver</v>
      </c>
      <c r="L1761" s="13" t="str">
        <f>VLOOKUP(C1761,Table5[#All],4,0)</f>
        <v>Female</v>
      </c>
      <c r="M1761" s="12" t="str">
        <f>VLOOKUP(D1761,Table2[#All],2,0)</f>
        <v>Decorative Wall Mirror</v>
      </c>
      <c r="N1761" s="12" t="str">
        <f>VLOOKUP(D1761,Table2[#All],3)</f>
        <v>Home</v>
      </c>
      <c r="O1761" s="12" t="str">
        <f>VLOOKUP(D1761,Table2[#All],4,0)</f>
        <v>Decor</v>
      </c>
      <c r="P1761" s="12" t="str">
        <f>VLOOKUP(D1761,Table2[#All],5,0)</f>
        <v>Luna, Anderson and Bowman</v>
      </c>
      <c r="Q1761" s="12" t="str">
        <f>VLOOKUP(E1761,Table6[#All],2,0)</f>
        <v>Holloway Ltd</v>
      </c>
      <c r="R1761" s="12" t="str">
        <f>VLOOKUP(E1761,Table6[#All],5,0)</f>
        <v>Flagship</v>
      </c>
      <c r="S1761" s="12" t="str">
        <f>VLOOKUP(E1761,Table6[#All],3,0)</f>
        <v>North</v>
      </c>
      <c r="T1761" s="12" t="str">
        <f>VLOOKUP(E1761,Table6[#All],4,0)</f>
        <v>Bensonhaven</v>
      </c>
    </row>
    <row r="1762" spans="1:20" x14ac:dyDescent="0.3">
      <c r="A1762" s="11" t="s">
        <v>3720</v>
      </c>
      <c r="B1762" s="12">
        <v>45402</v>
      </c>
      <c r="C1762" s="12" t="s">
        <v>529</v>
      </c>
      <c r="D1762" s="12" t="s">
        <v>1761</v>
      </c>
      <c r="E1762" s="12" t="s">
        <v>1929</v>
      </c>
      <c r="F1762" s="12" t="s">
        <v>1952</v>
      </c>
      <c r="G1762" s="17">
        <v>3</v>
      </c>
      <c r="H1762" s="20">
        <v>252.63</v>
      </c>
      <c r="I1762" s="23">
        <v>0.28000000000000003</v>
      </c>
      <c r="J1762" s="25">
        <v>545.68079999999998</v>
      </c>
      <c r="K1762" s="25" t="str">
        <f>VLOOKUP(C1762,Table5[#All],8,0)</f>
        <v>Bronze</v>
      </c>
      <c r="L1762" s="13" t="str">
        <f>VLOOKUP(C1762,Table5[#All],4,0)</f>
        <v>Male</v>
      </c>
      <c r="M1762" s="12" t="str">
        <f>VLOOKUP(D1762,Table2[#All],2,0)</f>
        <v>Laptop Cooling Pad</v>
      </c>
      <c r="N1762" s="12" t="str">
        <f>VLOOKUP(D1762,Table2[#All],3)</f>
        <v>Electronics</v>
      </c>
      <c r="O1762" s="12" t="str">
        <f>VLOOKUP(D1762,Table2[#All],4,0)</f>
        <v>Computer</v>
      </c>
      <c r="P1762" s="12" t="str">
        <f>VLOOKUP(D1762,Table2[#All],5,0)</f>
        <v>Murray, Gould and Ware</v>
      </c>
      <c r="Q1762" s="12" t="str">
        <f>VLOOKUP(E1762,Table6[#All],2,0)</f>
        <v>Shelton PLC</v>
      </c>
      <c r="R1762" s="12" t="str">
        <f>VLOOKUP(E1762,Table6[#All],5,0)</f>
        <v>Flagship</v>
      </c>
      <c r="S1762" s="12" t="str">
        <f>VLOOKUP(E1762,Table6[#All],3,0)</f>
        <v>North</v>
      </c>
      <c r="T1762" s="12" t="str">
        <f>VLOOKUP(E1762,Table6[#All],4,0)</f>
        <v>East Jenniferstad</v>
      </c>
    </row>
    <row r="1763" spans="1:20" x14ac:dyDescent="0.3">
      <c r="A1763" s="11" t="s">
        <v>3721</v>
      </c>
      <c r="B1763" s="12">
        <v>45581</v>
      </c>
      <c r="C1763" s="12" t="s">
        <v>825</v>
      </c>
      <c r="D1763" s="12" t="s">
        <v>1813</v>
      </c>
      <c r="E1763" s="12" t="s">
        <v>1941</v>
      </c>
      <c r="F1763" s="12" t="s">
        <v>1952</v>
      </c>
      <c r="G1763" s="17">
        <v>2</v>
      </c>
      <c r="H1763" s="20">
        <v>60.53</v>
      </c>
      <c r="I1763" s="23">
        <v>0.18</v>
      </c>
      <c r="J1763" s="25">
        <v>99.269200000000012</v>
      </c>
      <c r="K1763" s="25" t="str">
        <f>VLOOKUP(C1763,Table5[#All],8,0)</f>
        <v>Gold</v>
      </c>
      <c r="L1763" s="13" t="str">
        <f>VLOOKUP(C1763,Table5[#All],4,0)</f>
        <v>Male</v>
      </c>
      <c r="M1763" s="12" t="str">
        <f>VLOOKUP(D1763,Table2[#All],2,0)</f>
        <v>Decorative Lamp Shade</v>
      </c>
      <c r="N1763" s="12" t="str">
        <f>VLOOKUP(D1763,Table2[#All],3)</f>
        <v>Home</v>
      </c>
      <c r="O1763" s="12" t="str">
        <f>VLOOKUP(D1763,Table2[#All],4,0)</f>
        <v>Lighting</v>
      </c>
      <c r="P1763" s="12" t="str">
        <f>VLOOKUP(D1763,Table2[#All],5,0)</f>
        <v>Ramirez-Hanson</v>
      </c>
      <c r="Q1763" s="12" t="str">
        <f>VLOOKUP(E1763,Table6[#All],2,0)</f>
        <v>Mann-Austin</v>
      </c>
      <c r="R1763" s="12" t="str">
        <f>VLOOKUP(E1763,Table6[#All],5,0)</f>
        <v>Online</v>
      </c>
      <c r="S1763" s="12" t="str">
        <f>VLOOKUP(E1763,Table6[#All],3,0)</f>
        <v>East</v>
      </c>
      <c r="T1763" s="12" t="str">
        <f>VLOOKUP(E1763,Table6[#All],4,0)</f>
        <v>Vasquezborough</v>
      </c>
    </row>
    <row r="1764" spans="1:20" x14ac:dyDescent="0.3">
      <c r="A1764" s="11" t="s">
        <v>3722</v>
      </c>
      <c r="B1764" s="12">
        <v>45610</v>
      </c>
      <c r="C1764" s="12" t="s">
        <v>209</v>
      </c>
      <c r="D1764" s="12" t="s">
        <v>1828</v>
      </c>
      <c r="E1764" s="12" t="s">
        <v>1925</v>
      </c>
      <c r="F1764" s="12" t="s">
        <v>1952</v>
      </c>
      <c r="G1764" s="17">
        <v>4</v>
      </c>
      <c r="H1764" s="20">
        <v>341.95</v>
      </c>
      <c r="I1764" s="23">
        <v>0.25</v>
      </c>
      <c r="J1764" s="25">
        <v>1025.8499999999999</v>
      </c>
      <c r="K1764" s="25" t="str">
        <f>VLOOKUP(C1764,Table5[#All],8,0)</f>
        <v>Platinum</v>
      </c>
      <c r="L1764" s="13" t="str">
        <f>VLOOKUP(C1764,Table5[#All],4,0)</f>
        <v>Male</v>
      </c>
      <c r="M1764" s="12" t="str">
        <f>VLOOKUP(D1764,Table2[#All],2,0)</f>
        <v>Wooden Bookshelf</v>
      </c>
      <c r="N1764" s="12" t="str">
        <f>VLOOKUP(D1764,Table2[#All],3)</f>
        <v>Home</v>
      </c>
      <c r="O1764" s="12" t="str">
        <f>VLOOKUP(D1764,Table2[#All],4,0)</f>
        <v>Furniture</v>
      </c>
      <c r="P1764" s="12" t="str">
        <f>VLOOKUP(D1764,Table2[#All],5,0)</f>
        <v>Collins-Stephenson</v>
      </c>
      <c r="Q1764" s="12" t="str">
        <f>VLOOKUP(E1764,Table6[#All],2,0)</f>
        <v>Gardner, Humphrey and Contreras</v>
      </c>
      <c r="R1764" s="12" t="str">
        <f>VLOOKUP(E1764,Table6[#All],5,0)</f>
        <v>Flagship</v>
      </c>
      <c r="S1764" s="12" t="str">
        <f>VLOOKUP(E1764,Table6[#All],3,0)</f>
        <v>East</v>
      </c>
      <c r="T1764" s="12" t="str">
        <f>VLOOKUP(E1764,Table6[#All],4,0)</f>
        <v>Johnsonville</v>
      </c>
    </row>
    <row r="1765" spans="1:20" x14ac:dyDescent="0.3">
      <c r="A1765" s="11" t="s">
        <v>3723</v>
      </c>
      <c r="B1765" s="12">
        <v>45438</v>
      </c>
      <c r="C1765" s="12" t="s">
        <v>909</v>
      </c>
      <c r="D1765" s="12" t="s">
        <v>1635</v>
      </c>
      <c r="E1765" s="12" t="s">
        <v>1932</v>
      </c>
      <c r="F1765" s="12" t="s">
        <v>1954</v>
      </c>
      <c r="G1765" s="17">
        <v>4</v>
      </c>
      <c r="H1765" s="20">
        <v>300.12</v>
      </c>
      <c r="I1765" s="23">
        <v>0.05</v>
      </c>
      <c r="J1765" s="25">
        <v>1140.4559999999999</v>
      </c>
      <c r="K1765" s="25" t="str">
        <f>VLOOKUP(C1765,Table5[#All],8,0)</f>
        <v>Silver</v>
      </c>
      <c r="L1765" s="13" t="str">
        <f>VLOOKUP(C1765,Table5[#All],4,0)</f>
        <v>Female</v>
      </c>
      <c r="M1765" s="12" t="str">
        <f>VLOOKUP(D1765,Table2[#All],2,0)</f>
        <v>Carbon Fiber Tennis Racket</v>
      </c>
      <c r="N1765" s="12" t="str">
        <f>VLOOKUP(D1765,Table2[#All],3)</f>
        <v>Sports</v>
      </c>
      <c r="O1765" s="12" t="str">
        <f>VLOOKUP(D1765,Table2[#All],4,0)</f>
        <v>Equipment</v>
      </c>
      <c r="P1765" s="12" t="str">
        <f>VLOOKUP(D1765,Table2[#All],5,0)</f>
        <v>Flores, Pineda and Rodriguez</v>
      </c>
      <c r="Q1765" s="12" t="str">
        <f>VLOOKUP(E1765,Table6[#All],2,0)</f>
        <v>Frederick-Wright</v>
      </c>
      <c r="R1765" s="12" t="str">
        <f>VLOOKUP(E1765,Table6[#All],5,0)</f>
        <v>Flagship</v>
      </c>
      <c r="S1765" s="12" t="str">
        <f>VLOOKUP(E1765,Table6[#All],3,0)</f>
        <v>West</v>
      </c>
      <c r="T1765" s="12" t="str">
        <f>VLOOKUP(E1765,Table6[#All],4,0)</f>
        <v>New Jimmymouth</v>
      </c>
    </row>
    <row r="1766" spans="1:20" x14ac:dyDescent="0.3">
      <c r="A1766" s="11" t="s">
        <v>3724</v>
      </c>
      <c r="B1766" s="12">
        <v>45705</v>
      </c>
      <c r="C1766" s="12" t="s">
        <v>406</v>
      </c>
      <c r="D1766" s="12" t="s">
        <v>1654</v>
      </c>
      <c r="E1766" s="12" t="s">
        <v>1935</v>
      </c>
      <c r="F1766" s="12" t="s">
        <v>1957</v>
      </c>
      <c r="G1766" s="17">
        <v>2</v>
      </c>
      <c r="H1766" s="20">
        <v>289.14</v>
      </c>
      <c r="I1766" s="23">
        <v>0.12</v>
      </c>
      <c r="J1766" s="25">
        <v>508.88639999999998</v>
      </c>
      <c r="K1766" s="25" t="str">
        <f>VLOOKUP(C1766,Table5[#All],8,0)</f>
        <v>Platinum</v>
      </c>
      <c r="L1766" s="13" t="str">
        <f>VLOOKUP(C1766,Table5[#All],4,0)</f>
        <v>Female</v>
      </c>
      <c r="M1766" s="12" t="str">
        <f>VLOOKUP(D1766,Table2[#All],2,0)</f>
        <v>Sports Stopwatch Timer</v>
      </c>
      <c r="N1766" s="12" t="str">
        <f>VLOOKUP(D1766,Table2[#All],3)</f>
        <v>Sports</v>
      </c>
      <c r="O1766" s="12" t="str">
        <f>VLOOKUP(D1766,Table2[#All],4,0)</f>
        <v>Accessories</v>
      </c>
      <c r="P1766" s="12" t="str">
        <f>VLOOKUP(D1766,Table2[#All],5,0)</f>
        <v>Burns-Hansen</v>
      </c>
      <c r="Q1766" s="12" t="str">
        <f>VLOOKUP(E1766,Table6[#All],2,0)</f>
        <v>Holloway Ltd</v>
      </c>
      <c r="R1766" s="12" t="str">
        <f>VLOOKUP(E1766,Table6[#All],5,0)</f>
        <v>Flagship</v>
      </c>
      <c r="S1766" s="12" t="str">
        <f>VLOOKUP(E1766,Table6[#All],3,0)</f>
        <v>North</v>
      </c>
      <c r="T1766" s="12" t="str">
        <f>VLOOKUP(E1766,Table6[#All],4,0)</f>
        <v>Bensonhaven</v>
      </c>
    </row>
    <row r="1767" spans="1:20" x14ac:dyDescent="0.3">
      <c r="A1767" s="11" t="s">
        <v>3725</v>
      </c>
      <c r="B1767" s="12">
        <v>45695</v>
      </c>
      <c r="C1767" s="12" t="s">
        <v>179</v>
      </c>
      <c r="D1767" s="12" t="s">
        <v>1645</v>
      </c>
      <c r="E1767" s="12" t="s">
        <v>1880</v>
      </c>
      <c r="F1767" s="12" t="s">
        <v>1954</v>
      </c>
      <c r="G1767" s="17">
        <v>2</v>
      </c>
      <c r="H1767" s="20">
        <v>596.84</v>
      </c>
      <c r="I1767" s="23">
        <v>0.01</v>
      </c>
      <c r="J1767" s="25">
        <v>1181.7431999999999</v>
      </c>
      <c r="K1767" s="25" t="str">
        <f>VLOOKUP(C1767,Table5[#All],8,0)</f>
        <v>Gold</v>
      </c>
      <c r="L1767" s="13" t="str">
        <f>VLOOKUP(C1767,Table5[#All],4,0)</f>
        <v>Male</v>
      </c>
      <c r="M1767" s="12" t="str">
        <f>VLOOKUP(D1767,Table2[#All],2,0)</f>
        <v>Women's Scarf Set</v>
      </c>
      <c r="N1767" s="12" t="str">
        <f>VLOOKUP(D1767,Table2[#All],3)</f>
        <v>Clothing</v>
      </c>
      <c r="O1767" s="12" t="str">
        <f>VLOOKUP(D1767,Table2[#All],4,0)</f>
        <v>Accessories</v>
      </c>
      <c r="P1767" s="12" t="str">
        <f>VLOOKUP(D1767,Table2[#All],5,0)</f>
        <v>Brown and Sons</v>
      </c>
      <c r="Q1767" s="12" t="str">
        <f>VLOOKUP(E1767,Table6[#All],2,0)</f>
        <v>Rivera-Warner</v>
      </c>
      <c r="R1767" s="12" t="str">
        <f>VLOOKUP(E1767,Table6[#All],5,0)</f>
        <v>Flagship</v>
      </c>
      <c r="S1767" s="12" t="str">
        <f>VLOOKUP(E1767,Table6[#All],3,0)</f>
        <v>East</v>
      </c>
      <c r="T1767" s="12" t="str">
        <f>VLOOKUP(E1767,Table6[#All],4,0)</f>
        <v>Washingtonfurt</v>
      </c>
    </row>
    <row r="1768" spans="1:20" x14ac:dyDescent="0.3">
      <c r="A1768" s="11" t="s">
        <v>3726</v>
      </c>
      <c r="B1768" s="12">
        <v>45571</v>
      </c>
      <c r="C1768" s="12" t="s">
        <v>1363</v>
      </c>
      <c r="D1768" s="12" t="s">
        <v>1624</v>
      </c>
      <c r="E1768" s="12" t="s">
        <v>1910</v>
      </c>
      <c r="F1768" s="12" t="s">
        <v>1952</v>
      </c>
      <c r="G1768" s="17">
        <v>4</v>
      </c>
      <c r="H1768" s="20">
        <v>466.24</v>
      </c>
      <c r="I1768" s="23">
        <v>0.16</v>
      </c>
      <c r="J1768" s="25">
        <v>1566.5663999999999</v>
      </c>
      <c r="K1768" s="25" t="str">
        <f>VLOOKUP(C1768,Table5[#All],8,0)</f>
        <v>Gold</v>
      </c>
      <c r="L1768" s="13" t="str">
        <f>VLOOKUP(C1768,Table5[#All],4,0)</f>
        <v>Male</v>
      </c>
      <c r="M1768" s="12" t="str">
        <f>VLOOKUP(D1768,Table2[#All],2,0)</f>
        <v>Knee Support Brace</v>
      </c>
      <c r="N1768" s="12" t="str">
        <f>VLOOKUP(D1768,Table2[#All],3)</f>
        <v>Sports</v>
      </c>
      <c r="O1768" s="12" t="str">
        <f>VLOOKUP(D1768,Table2[#All],4,0)</f>
        <v>Equipment</v>
      </c>
      <c r="P1768" s="12" t="str">
        <f>VLOOKUP(D1768,Table2[#All],5,0)</f>
        <v>May-Reese</v>
      </c>
      <c r="Q1768" s="12" t="str">
        <f>VLOOKUP(E1768,Table6[#All],2,0)</f>
        <v>Bean, Jones and Park</v>
      </c>
      <c r="R1768" s="12" t="str">
        <f>VLOOKUP(E1768,Table6[#All],5,0)</f>
        <v>Online</v>
      </c>
      <c r="S1768" s="12" t="str">
        <f>VLOOKUP(E1768,Table6[#All],3,0)</f>
        <v>West</v>
      </c>
      <c r="T1768" s="12" t="str">
        <f>VLOOKUP(E1768,Table6[#All],4,0)</f>
        <v>Thompsonborough</v>
      </c>
    </row>
    <row r="1769" spans="1:20" x14ac:dyDescent="0.3">
      <c r="A1769" s="11" t="s">
        <v>3727</v>
      </c>
      <c r="B1769" s="12">
        <v>45544</v>
      </c>
      <c r="C1769" s="12" t="s">
        <v>816</v>
      </c>
      <c r="D1769" s="12" t="s">
        <v>1604</v>
      </c>
      <c r="E1769" s="12" t="s">
        <v>1932</v>
      </c>
      <c r="F1769" s="12" t="s">
        <v>1952</v>
      </c>
      <c r="G1769" s="17">
        <v>2</v>
      </c>
      <c r="H1769" s="20">
        <v>330.59</v>
      </c>
      <c r="I1769" s="23">
        <v>0.14000000000000001</v>
      </c>
      <c r="J1769" s="25">
        <v>568.61479999999995</v>
      </c>
      <c r="K1769" s="25" t="str">
        <f>VLOOKUP(C1769,Table5[#All],8,0)</f>
        <v>Silver</v>
      </c>
      <c r="L1769" s="13" t="str">
        <f>VLOOKUP(C1769,Table5[#All],4,0)</f>
        <v>Male</v>
      </c>
      <c r="M1769" s="12" t="str">
        <f>VLOOKUP(D1769,Table2[#All],2,0)</f>
        <v>USB-C Fast Charger</v>
      </c>
      <c r="N1769" s="12" t="str">
        <f>VLOOKUP(D1769,Table2[#All],3)</f>
        <v>Electronics</v>
      </c>
      <c r="O1769" s="12" t="str">
        <f>VLOOKUP(D1769,Table2[#All],4,0)</f>
        <v>Accessories</v>
      </c>
      <c r="P1769" s="12" t="str">
        <f>VLOOKUP(D1769,Table2[#All],5,0)</f>
        <v>Dawson-Perkins</v>
      </c>
      <c r="Q1769" s="12" t="str">
        <f>VLOOKUP(E1769,Table6[#All],2,0)</f>
        <v>Frederick-Wright</v>
      </c>
      <c r="R1769" s="12" t="str">
        <f>VLOOKUP(E1769,Table6[#All],5,0)</f>
        <v>Flagship</v>
      </c>
      <c r="S1769" s="12" t="str">
        <f>VLOOKUP(E1769,Table6[#All],3,0)</f>
        <v>West</v>
      </c>
      <c r="T1769" s="12" t="str">
        <f>VLOOKUP(E1769,Table6[#All],4,0)</f>
        <v>New Jimmymouth</v>
      </c>
    </row>
    <row r="1770" spans="1:20" x14ac:dyDescent="0.3">
      <c r="A1770" s="11" t="s">
        <v>3728</v>
      </c>
      <c r="B1770" s="12">
        <v>45654</v>
      </c>
      <c r="C1770" s="12" t="s">
        <v>1524</v>
      </c>
      <c r="D1770" s="12" t="s">
        <v>1635</v>
      </c>
      <c r="E1770" s="12" t="s">
        <v>1904</v>
      </c>
      <c r="F1770" s="12" t="s">
        <v>1957</v>
      </c>
      <c r="G1770" s="17">
        <v>2</v>
      </c>
      <c r="H1770" s="20">
        <v>616.42999999999995</v>
      </c>
      <c r="I1770" s="23">
        <v>0.02</v>
      </c>
      <c r="J1770" s="25">
        <v>1208.2028</v>
      </c>
      <c r="K1770" s="25" t="str">
        <f>VLOOKUP(C1770,Table5[#All],8,0)</f>
        <v>Silver</v>
      </c>
      <c r="L1770" s="13" t="str">
        <f>VLOOKUP(C1770,Table5[#All],4,0)</f>
        <v>Male</v>
      </c>
      <c r="M1770" s="12" t="str">
        <f>VLOOKUP(D1770,Table2[#All],2,0)</f>
        <v>Carbon Fiber Tennis Racket</v>
      </c>
      <c r="N1770" s="12" t="str">
        <f>VLOOKUP(D1770,Table2[#All],3)</f>
        <v>Sports</v>
      </c>
      <c r="O1770" s="12" t="str">
        <f>VLOOKUP(D1770,Table2[#All],4,0)</f>
        <v>Equipment</v>
      </c>
      <c r="P1770" s="12" t="str">
        <f>VLOOKUP(D1770,Table2[#All],5,0)</f>
        <v>Flores, Pineda and Rodriguez</v>
      </c>
      <c r="Q1770" s="12" t="str">
        <f>VLOOKUP(E1770,Table6[#All],2,0)</f>
        <v>Benson-Elliott</v>
      </c>
      <c r="R1770" s="12" t="str">
        <f>VLOOKUP(E1770,Table6[#All],5,0)</f>
        <v>Online</v>
      </c>
      <c r="S1770" s="12" t="str">
        <f>VLOOKUP(E1770,Table6[#All],3,0)</f>
        <v>East</v>
      </c>
      <c r="T1770" s="12" t="str">
        <f>VLOOKUP(E1770,Table6[#All],4,0)</f>
        <v>Port Josephberg</v>
      </c>
    </row>
    <row r="1771" spans="1:20" x14ac:dyDescent="0.3">
      <c r="A1771" s="11" t="s">
        <v>3729</v>
      </c>
      <c r="B1771" s="12">
        <v>45589</v>
      </c>
      <c r="C1771" s="12" t="s">
        <v>1265</v>
      </c>
      <c r="D1771" s="12" t="s">
        <v>1764</v>
      </c>
      <c r="E1771" s="12" t="s">
        <v>1904</v>
      </c>
      <c r="F1771" s="12" t="s">
        <v>1954</v>
      </c>
      <c r="G1771" s="17">
        <v>3</v>
      </c>
      <c r="H1771" s="20">
        <v>195.89</v>
      </c>
      <c r="I1771" s="23">
        <v>0.16</v>
      </c>
      <c r="J1771" s="25">
        <v>493.64280000000002</v>
      </c>
      <c r="K1771" s="25" t="str">
        <f>VLOOKUP(C1771,Table5[#All],8,0)</f>
        <v>Bronze</v>
      </c>
      <c r="L1771" s="13" t="str">
        <f>VLOOKUP(C1771,Table5[#All],4,0)</f>
        <v>Male</v>
      </c>
      <c r="M1771" s="12" t="str">
        <f>VLOOKUP(D1771,Table2[#All],2,0)</f>
        <v>Organic Sunscreen Lotion</v>
      </c>
      <c r="N1771" s="12" t="str">
        <f>VLOOKUP(D1771,Table2[#All],3)</f>
        <v>Beauty</v>
      </c>
      <c r="O1771" s="12" t="str">
        <f>VLOOKUP(D1771,Table2[#All],4,0)</f>
        <v>Skincare</v>
      </c>
      <c r="P1771" s="12" t="str">
        <f>VLOOKUP(D1771,Table2[#All],5,0)</f>
        <v>Anderson-Riley</v>
      </c>
      <c r="Q1771" s="12" t="str">
        <f>VLOOKUP(E1771,Table6[#All],2,0)</f>
        <v>Benson-Elliott</v>
      </c>
      <c r="R1771" s="12" t="str">
        <f>VLOOKUP(E1771,Table6[#All],5,0)</f>
        <v>Online</v>
      </c>
      <c r="S1771" s="12" t="str">
        <f>VLOOKUP(E1771,Table6[#All],3,0)</f>
        <v>East</v>
      </c>
      <c r="T1771" s="12" t="str">
        <f>VLOOKUP(E1771,Table6[#All],4,0)</f>
        <v>Port Josephberg</v>
      </c>
    </row>
    <row r="1772" spans="1:20" x14ac:dyDescent="0.3">
      <c r="A1772" s="11" t="s">
        <v>3730</v>
      </c>
      <c r="B1772" s="12">
        <v>45487</v>
      </c>
      <c r="C1772" s="12" t="s">
        <v>1087</v>
      </c>
      <c r="D1772" s="12" t="s">
        <v>1579</v>
      </c>
      <c r="E1772" s="12" t="s">
        <v>1917</v>
      </c>
      <c r="F1772" s="12" t="s">
        <v>1952</v>
      </c>
      <c r="G1772" s="17">
        <v>4</v>
      </c>
      <c r="H1772" s="20">
        <v>614.76</v>
      </c>
      <c r="I1772" s="23">
        <v>0.16</v>
      </c>
      <c r="J1772" s="25">
        <v>2065.5936000000002</v>
      </c>
      <c r="K1772" s="25" t="str">
        <f>VLOOKUP(C1772,Table5[#All],8,0)</f>
        <v>Bronze</v>
      </c>
      <c r="L1772" s="13" t="str">
        <f>VLOOKUP(C1772,Table5[#All],4,0)</f>
        <v>Male</v>
      </c>
      <c r="M1772" s="12" t="str">
        <f>VLOOKUP(D1772,Table2[#All],2,0)</f>
        <v>LED Table Lamp</v>
      </c>
      <c r="N1772" s="12" t="str">
        <f>VLOOKUP(D1772,Table2[#All],3)</f>
        <v>Clothing</v>
      </c>
      <c r="O1772" s="12" t="str">
        <f>VLOOKUP(D1772,Table2[#All],4,0)</f>
        <v>Lighting</v>
      </c>
      <c r="P1772" s="12" t="str">
        <f>VLOOKUP(D1772,Table2[#All],5,0)</f>
        <v>Harrell LLC</v>
      </c>
      <c r="Q1772" s="12" t="str">
        <f>VLOOKUP(E1772,Table6[#All],2,0)</f>
        <v>Hill, Wagner and Ballard</v>
      </c>
      <c r="R1772" s="12" t="str">
        <f>VLOOKUP(E1772,Table6[#All],5,0)</f>
        <v>Online</v>
      </c>
      <c r="S1772" s="12" t="str">
        <f>VLOOKUP(E1772,Table6[#All],3,0)</f>
        <v>East</v>
      </c>
      <c r="T1772" s="12" t="str">
        <f>VLOOKUP(E1772,Table6[#All],4,0)</f>
        <v>East Davidville</v>
      </c>
    </row>
    <row r="1773" spans="1:20" x14ac:dyDescent="0.3">
      <c r="A1773" s="11" t="s">
        <v>3731</v>
      </c>
      <c r="B1773" s="12">
        <v>45418</v>
      </c>
      <c r="C1773" s="12" t="s">
        <v>1268</v>
      </c>
      <c r="D1773" s="12" t="s">
        <v>1813</v>
      </c>
      <c r="E1773" s="12" t="s">
        <v>1907</v>
      </c>
      <c r="F1773" s="12" t="s">
        <v>1954</v>
      </c>
      <c r="G1773" s="17">
        <v>1</v>
      </c>
      <c r="H1773" s="20">
        <v>224.49</v>
      </c>
      <c r="I1773" s="23">
        <v>0.11</v>
      </c>
      <c r="J1773" s="25">
        <v>199.7961</v>
      </c>
      <c r="K1773" s="25" t="str">
        <f>VLOOKUP(C1773,Table5[#All],8,0)</f>
        <v>Silver</v>
      </c>
      <c r="L1773" s="13" t="str">
        <f>VLOOKUP(C1773,Table5[#All],4,0)</f>
        <v>Female</v>
      </c>
      <c r="M1773" s="12" t="str">
        <f>VLOOKUP(D1773,Table2[#All],2,0)</f>
        <v>Decorative Lamp Shade</v>
      </c>
      <c r="N1773" s="12" t="str">
        <f>VLOOKUP(D1773,Table2[#All],3)</f>
        <v>Home</v>
      </c>
      <c r="O1773" s="12" t="str">
        <f>VLOOKUP(D1773,Table2[#All],4,0)</f>
        <v>Lighting</v>
      </c>
      <c r="P1773" s="12" t="str">
        <f>VLOOKUP(D1773,Table2[#All],5,0)</f>
        <v>Ramirez-Hanson</v>
      </c>
      <c r="Q1773" s="12" t="str">
        <f>VLOOKUP(E1773,Table6[#All],2,0)</f>
        <v>Martinez-Mullins</v>
      </c>
      <c r="R1773" s="12" t="str">
        <f>VLOOKUP(E1773,Table6[#All],5,0)</f>
        <v>Online</v>
      </c>
      <c r="S1773" s="12" t="str">
        <f>VLOOKUP(E1773,Table6[#All],3,0)</f>
        <v>South</v>
      </c>
      <c r="T1773" s="12" t="str">
        <f>VLOOKUP(E1773,Table6[#All],4,0)</f>
        <v>Williamsfurt</v>
      </c>
    </row>
    <row r="1774" spans="1:20" x14ac:dyDescent="0.3">
      <c r="A1774" s="11" t="s">
        <v>3732</v>
      </c>
      <c r="B1774" s="12">
        <v>45338</v>
      </c>
      <c r="C1774" s="12" t="s">
        <v>1126</v>
      </c>
      <c r="D1774" s="12" t="s">
        <v>1740</v>
      </c>
      <c r="E1774" s="12" t="s">
        <v>1922</v>
      </c>
      <c r="F1774" s="12" t="s">
        <v>1952</v>
      </c>
      <c r="G1774" s="17">
        <v>1</v>
      </c>
      <c r="H1774" s="20">
        <v>967.76</v>
      </c>
      <c r="I1774" s="23">
        <v>0.09</v>
      </c>
      <c r="J1774" s="25">
        <v>880.66160000000002</v>
      </c>
      <c r="K1774" s="25" t="str">
        <f>VLOOKUP(C1774,Table5[#All],8,0)</f>
        <v>Bronze</v>
      </c>
      <c r="L1774" s="13" t="str">
        <f>VLOOKUP(C1774,Table5[#All],4,0)</f>
        <v>Male</v>
      </c>
      <c r="M1774" s="12" t="str">
        <f>VLOOKUP(D1774,Table2[#All],2,0)</f>
        <v>Ceramic Plant Pot</v>
      </c>
      <c r="N1774" s="12" t="str">
        <f>VLOOKUP(D1774,Table2[#All],3)</f>
        <v>Home</v>
      </c>
      <c r="O1774" s="12" t="str">
        <f>VLOOKUP(D1774,Table2[#All],4,0)</f>
        <v>Decor</v>
      </c>
      <c r="P1774" s="12" t="str">
        <f>VLOOKUP(D1774,Table2[#All],5,0)</f>
        <v>Hatfield, Baird and Torres</v>
      </c>
      <c r="Q1774" s="12" t="str">
        <f>VLOOKUP(E1774,Table6[#All],2,0)</f>
        <v>Thomas, Bridges and Harris</v>
      </c>
      <c r="R1774" s="12" t="str">
        <f>VLOOKUP(E1774,Table6[#All],5,0)</f>
        <v>Online</v>
      </c>
      <c r="S1774" s="12" t="str">
        <f>VLOOKUP(E1774,Table6[#All],3,0)</f>
        <v>North</v>
      </c>
      <c r="T1774" s="12" t="str">
        <f>VLOOKUP(E1774,Table6[#All],4,0)</f>
        <v>Sabrinatown</v>
      </c>
    </row>
    <row r="1775" spans="1:20" x14ac:dyDescent="0.3">
      <c r="A1775" s="11" t="s">
        <v>3733</v>
      </c>
      <c r="B1775" s="12">
        <v>45507</v>
      </c>
      <c r="C1775" s="12" t="s">
        <v>251</v>
      </c>
      <c r="D1775" s="12" t="s">
        <v>1696</v>
      </c>
      <c r="E1775" s="12" t="s">
        <v>1941</v>
      </c>
      <c r="F1775" s="12" t="s">
        <v>1954</v>
      </c>
      <c r="G1775" s="17">
        <v>2</v>
      </c>
      <c r="H1775" s="20">
        <v>56.52</v>
      </c>
      <c r="I1775" s="23">
        <v>0.17</v>
      </c>
      <c r="J1775" s="25">
        <v>93.8232</v>
      </c>
      <c r="K1775" s="25" t="str">
        <f>VLOOKUP(C1775,Table5[#All],8,0)</f>
        <v>Silver</v>
      </c>
      <c r="L1775" s="13" t="str">
        <f>VLOOKUP(C1775,Table5[#All],4,0)</f>
        <v>Male</v>
      </c>
      <c r="M1775" s="12" t="str">
        <f>VLOOKUP(D1775,Table2[#All],2,0)</f>
        <v>Yoga Exercise Mat</v>
      </c>
      <c r="N1775" s="12" t="str">
        <f>VLOOKUP(D1775,Table2[#All],3)</f>
        <v>Sports</v>
      </c>
      <c r="O1775" s="12" t="str">
        <f>VLOOKUP(D1775,Table2[#All],4,0)</f>
        <v>Fitness</v>
      </c>
      <c r="P1775" s="12" t="str">
        <f>VLOOKUP(D1775,Table2[#All],5,0)</f>
        <v>Carroll, Long and Mendoza</v>
      </c>
      <c r="Q1775" s="12" t="str">
        <f>VLOOKUP(E1775,Table6[#All],2,0)</f>
        <v>Mann-Austin</v>
      </c>
      <c r="R1775" s="12" t="str">
        <f>VLOOKUP(E1775,Table6[#All],5,0)</f>
        <v>Online</v>
      </c>
      <c r="S1775" s="12" t="str">
        <f>VLOOKUP(E1775,Table6[#All],3,0)</f>
        <v>East</v>
      </c>
      <c r="T1775" s="12" t="str">
        <f>VLOOKUP(E1775,Table6[#All],4,0)</f>
        <v>Vasquezborough</v>
      </c>
    </row>
    <row r="1776" spans="1:20" x14ac:dyDescent="0.3">
      <c r="A1776" s="11" t="s">
        <v>3734</v>
      </c>
      <c r="B1776" s="12">
        <v>45275</v>
      </c>
      <c r="C1776" s="12" t="s">
        <v>1516</v>
      </c>
      <c r="D1776" s="12" t="s">
        <v>1776</v>
      </c>
      <c r="E1776" s="12" t="s">
        <v>1885</v>
      </c>
      <c r="F1776" s="12" t="s">
        <v>1952</v>
      </c>
      <c r="G1776" s="17">
        <v>4</v>
      </c>
      <c r="H1776" s="20">
        <v>921.84</v>
      </c>
      <c r="I1776" s="23">
        <v>0.04</v>
      </c>
      <c r="J1776" s="25">
        <v>3539.8656000000001</v>
      </c>
      <c r="K1776" s="25" t="str">
        <f>VLOOKUP(C1776,Table5[#All],8,0)</f>
        <v>Platinum</v>
      </c>
      <c r="L1776" s="13" t="str">
        <f>VLOOKUP(C1776,Table5[#All],4,0)</f>
        <v>Male</v>
      </c>
      <c r="M1776" s="12" t="str">
        <f>VLOOKUP(D1776,Table2[#All],2,0)</f>
        <v>Smart LED Light Strip</v>
      </c>
      <c r="N1776" s="12" t="str">
        <f>VLOOKUP(D1776,Table2[#All],3)</f>
        <v>Electronics</v>
      </c>
      <c r="O1776" s="12" t="str">
        <f>VLOOKUP(D1776,Table2[#All],4,0)</f>
        <v>Accessories</v>
      </c>
      <c r="P1776" s="12" t="str">
        <f>VLOOKUP(D1776,Table2[#All],5,0)</f>
        <v>Flores-Davis</v>
      </c>
      <c r="Q1776" s="12" t="str">
        <f>VLOOKUP(E1776,Table6[#All],2,0)</f>
        <v>Martinez, Adkins and Johnson</v>
      </c>
      <c r="R1776" s="12" t="str">
        <f>VLOOKUP(E1776,Table6[#All],5,0)</f>
        <v>Flagship</v>
      </c>
      <c r="S1776" s="12" t="str">
        <f>VLOOKUP(E1776,Table6[#All],3,0)</f>
        <v>North</v>
      </c>
      <c r="T1776" s="12" t="str">
        <f>VLOOKUP(E1776,Table6[#All],4,0)</f>
        <v>Danielmouth</v>
      </c>
    </row>
    <row r="1777" spans="1:20" x14ac:dyDescent="0.3">
      <c r="A1777" s="11" t="s">
        <v>3735</v>
      </c>
      <c r="B1777" s="12">
        <v>45319</v>
      </c>
      <c r="C1777" s="12" t="s">
        <v>1042</v>
      </c>
      <c r="D1777" s="12" t="s">
        <v>1834</v>
      </c>
      <c r="E1777" s="12" t="s">
        <v>1932</v>
      </c>
      <c r="F1777" s="12" t="s">
        <v>1952</v>
      </c>
      <c r="G1777" s="17">
        <v>3</v>
      </c>
      <c r="H1777" s="20">
        <v>738.47</v>
      </c>
      <c r="I1777" s="23">
        <v>0.28000000000000003</v>
      </c>
      <c r="J1777" s="25">
        <v>1595.0952</v>
      </c>
      <c r="K1777" s="25" t="str">
        <f>VLOOKUP(C1777,Table5[#All],8,0)</f>
        <v>Platinum</v>
      </c>
      <c r="L1777" s="13" t="str">
        <f>VLOOKUP(C1777,Table5[#All],4,0)</f>
        <v>Male</v>
      </c>
      <c r="M1777" s="12" t="str">
        <f>VLOOKUP(D1777,Table2[#All],2,0)</f>
        <v>Kitchen Cutting Board</v>
      </c>
      <c r="N1777" s="12" t="str">
        <f>VLOOKUP(D1777,Table2[#All],3)</f>
        <v>Home</v>
      </c>
      <c r="O1777" s="12" t="str">
        <f>VLOOKUP(D1777,Table2[#All],4,0)</f>
        <v>Kitchen</v>
      </c>
      <c r="P1777" s="12" t="str">
        <f>VLOOKUP(D1777,Table2[#All],5,0)</f>
        <v>Taylor, Dodson and Johnston</v>
      </c>
      <c r="Q1777" s="12" t="str">
        <f>VLOOKUP(E1777,Table6[#All],2,0)</f>
        <v>Frederick-Wright</v>
      </c>
      <c r="R1777" s="12" t="str">
        <f>VLOOKUP(E1777,Table6[#All],5,0)</f>
        <v>Flagship</v>
      </c>
      <c r="S1777" s="12" t="str">
        <f>VLOOKUP(E1777,Table6[#All],3,0)</f>
        <v>West</v>
      </c>
      <c r="T1777" s="12" t="str">
        <f>VLOOKUP(E1777,Table6[#All],4,0)</f>
        <v>New Jimmymouth</v>
      </c>
    </row>
    <row r="1778" spans="1:20" x14ac:dyDescent="0.3">
      <c r="A1778" s="11" t="s">
        <v>3736</v>
      </c>
      <c r="B1778" s="12">
        <v>45620</v>
      </c>
      <c r="C1778" s="12" t="s">
        <v>1042</v>
      </c>
      <c r="D1778" s="12" t="s">
        <v>1570</v>
      </c>
      <c r="E1778" s="12" t="s">
        <v>1880</v>
      </c>
      <c r="F1778" s="12" t="s">
        <v>1957</v>
      </c>
      <c r="G1778" s="17">
        <v>4</v>
      </c>
      <c r="H1778" s="20">
        <v>477.83</v>
      </c>
      <c r="I1778" s="23">
        <v>0.05</v>
      </c>
      <c r="J1778" s="25">
        <v>1815.7539999999999</v>
      </c>
      <c r="K1778" s="25" t="str">
        <f>VLOOKUP(C1778,Table5[#All],8,0)</f>
        <v>Platinum</v>
      </c>
      <c r="L1778" s="13" t="str">
        <f>VLOOKUP(C1778,Table5[#All],4,0)</f>
        <v>Male</v>
      </c>
      <c r="M1778" s="12" t="str">
        <f>VLOOKUP(D1778,Table2[#All],2,0)</f>
        <v>Men's Leather Belt</v>
      </c>
      <c r="N1778" s="12" t="str">
        <f>VLOOKUP(D1778,Table2[#All],3)</f>
        <v>Beauty</v>
      </c>
      <c r="O1778" s="12" t="str">
        <f>VLOOKUP(D1778,Table2[#All],4,0)</f>
        <v>Accessories</v>
      </c>
      <c r="P1778" s="12" t="str">
        <f>VLOOKUP(D1778,Table2[#All],5,0)</f>
        <v>Baldwin, Garza and Gonzalez</v>
      </c>
      <c r="Q1778" s="12" t="str">
        <f>VLOOKUP(E1778,Table6[#All],2,0)</f>
        <v>Rivera-Warner</v>
      </c>
      <c r="R1778" s="12" t="str">
        <f>VLOOKUP(E1778,Table6[#All],5,0)</f>
        <v>Flagship</v>
      </c>
      <c r="S1778" s="12" t="str">
        <f>VLOOKUP(E1778,Table6[#All],3,0)</f>
        <v>East</v>
      </c>
      <c r="T1778" s="12" t="str">
        <f>VLOOKUP(E1778,Table6[#All],4,0)</f>
        <v>Washingtonfurt</v>
      </c>
    </row>
    <row r="1779" spans="1:20" x14ac:dyDescent="0.3">
      <c r="A1779" s="11" t="s">
        <v>3737</v>
      </c>
      <c r="B1779" s="12">
        <v>45831</v>
      </c>
      <c r="C1779" s="12" t="s">
        <v>565</v>
      </c>
      <c r="D1779" s="12" t="s">
        <v>1699</v>
      </c>
      <c r="E1779" s="12" t="s">
        <v>1922</v>
      </c>
      <c r="F1779" s="12" t="s">
        <v>1957</v>
      </c>
      <c r="G1779" s="17">
        <v>3</v>
      </c>
      <c r="H1779" s="20">
        <v>605.83000000000004</v>
      </c>
      <c r="I1779" s="23">
        <v>0.28000000000000003</v>
      </c>
      <c r="J1779" s="25">
        <v>1308.5927999999999</v>
      </c>
      <c r="K1779" s="25" t="str">
        <f>VLOOKUP(C1779,Table5[#All],8,0)</f>
        <v>Platinum</v>
      </c>
      <c r="L1779" s="13" t="str">
        <f>VLOOKUP(C1779,Table5[#All],4,0)</f>
        <v>Female</v>
      </c>
      <c r="M1779" s="12" t="str">
        <f>VLOOKUP(D1779,Table2[#All],2,0)</f>
        <v>Smart Home WiFi Camera</v>
      </c>
      <c r="N1779" s="12" t="str">
        <f>VLOOKUP(D1779,Table2[#All],3)</f>
        <v>Electronics</v>
      </c>
      <c r="O1779" s="12" t="str">
        <f>VLOOKUP(D1779,Table2[#All],4,0)</f>
        <v>Accessories</v>
      </c>
      <c r="P1779" s="12" t="str">
        <f>VLOOKUP(D1779,Table2[#All],5,0)</f>
        <v>Holmes LLC</v>
      </c>
      <c r="Q1779" s="12" t="str">
        <f>VLOOKUP(E1779,Table6[#All],2,0)</f>
        <v>Thomas, Bridges and Harris</v>
      </c>
      <c r="R1779" s="12" t="str">
        <f>VLOOKUP(E1779,Table6[#All],5,0)</f>
        <v>Online</v>
      </c>
      <c r="S1779" s="12" t="str">
        <f>VLOOKUP(E1779,Table6[#All],3,0)</f>
        <v>North</v>
      </c>
      <c r="T1779" s="12" t="str">
        <f>VLOOKUP(E1779,Table6[#All],4,0)</f>
        <v>Sabrinatown</v>
      </c>
    </row>
    <row r="1780" spans="1:20" x14ac:dyDescent="0.3">
      <c r="A1780" s="11" t="s">
        <v>3738</v>
      </c>
      <c r="B1780" s="12">
        <v>45373</v>
      </c>
      <c r="C1780" s="12" t="s">
        <v>251</v>
      </c>
      <c r="D1780" s="12" t="s">
        <v>1702</v>
      </c>
      <c r="E1780" s="12" t="s">
        <v>1894</v>
      </c>
      <c r="F1780" s="12" t="s">
        <v>1957</v>
      </c>
      <c r="G1780" s="17">
        <v>2</v>
      </c>
      <c r="H1780" s="20">
        <v>521.44000000000005</v>
      </c>
      <c r="I1780" s="23">
        <v>0.25</v>
      </c>
      <c r="J1780" s="25">
        <v>782.16000000000008</v>
      </c>
      <c r="K1780" s="25" t="str">
        <f>VLOOKUP(C1780,Table5[#All],8,0)</f>
        <v>Silver</v>
      </c>
      <c r="L1780" s="13" t="str">
        <f>VLOOKUP(C1780,Table5[#All],4,0)</f>
        <v>Male</v>
      </c>
      <c r="M1780" s="12" t="str">
        <f>VLOOKUP(D1780,Table2[#All],2,0)</f>
        <v>USB External Hard Drive</v>
      </c>
      <c r="N1780" s="12" t="str">
        <f>VLOOKUP(D1780,Table2[#All],3)</f>
        <v>Electronics</v>
      </c>
      <c r="O1780" s="12" t="str">
        <f>VLOOKUP(D1780,Table2[#All],4,0)</f>
        <v>Computer</v>
      </c>
      <c r="P1780" s="12" t="str">
        <f>VLOOKUP(D1780,Table2[#All],5,0)</f>
        <v>Robinson Inc</v>
      </c>
      <c r="Q1780" s="12" t="str">
        <f>VLOOKUP(E1780,Table6[#All],2,0)</f>
        <v>Johnson-Wright</v>
      </c>
      <c r="R1780" s="12" t="str">
        <f>VLOOKUP(E1780,Table6[#All],5,0)</f>
        <v>Outlet</v>
      </c>
      <c r="S1780" s="12" t="str">
        <f>VLOOKUP(E1780,Table6[#All],3,0)</f>
        <v>North</v>
      </c>
      <c r="T1780" s="12" t="str">
        <f>VLOOKUP(E1780,Table6[#All],4,0)</f>
        <v>Hoodberg</v>
      </c>
    </row>
    <row r="1781" spans="1:20" x14ac:dyDescent="0.3">
      <c r="A1781" s="11" t="s">
        <v>3739</v>
      </c>
      <c r="B1781" s="12">
        <v>45863</v>
      </c>
      <c r="C1781" s="12" t="s">
        <v>1177</v>
      </c>
      <c r="D1781" s="12" t="s">
        <v>1593</v>
      </c>
      <c r="E1781" s="12" t="s">
        <v>1907</v>
      </c>
      <c r="F1781" s="12" t="s">
        <v>1952</v>
      </c>
      <c r="G1781" s="17">
        <v>4</v>
      </c>
      <c r="H1781" s="20">
        <v>499.02</v>
      </c>
      <c r="I1781" s="23">
        <v>0.06</v>
      </c>
      <c r="J1781" s="25">
        <v>1876.3152</v>
      </c>
      <c r="K1781" s="25" t="str">
        <f>VLOOKUP(C1781,Table5[#All],8,0)</f>
        <v>Gold</v>
      </c>
      <c r="L1781" s="13" t="str">
        <f>VLOOKUP(C1781,Table5[#All],4,0)</f>
        <v>Female</v>
      </c>
      <c r="M1781" s="12" t="str">
        <f>VLOOKUP(D1781,Table2[#All],2,0)</f>
        <v>Ceramic Kitchen Bowl Set</v>
      </c>
      <c r="N1781" s="12" t="str">
        <f>VLOOKUP(D1781,Table2[#All],3)</f>
        <v>Home</v>
      </c>
      <c r="O1781" s="12" t="str">
        <f>VLOOKUP(D1781,Table2[#All],4,0)</f>
        <v>Kitchen</v>
      </c>
      <c r="P1781" s="12" t="str">
        <f>VLOOKUP(D1781,Table2[#All],5,0)</f>
        <v>Hamilton Group</v>
      </c>
      <c r="Q1781" s="12" t="str">
        <f>VLOOKUP(E1781,Table6[#All],2,0)</f>
        <v>Martinez-Mullins</v>
      </c>
      <c r="R1781" s="12" t="str">
        <f>VLOOKUP(E1781,Table6[#All],5,0)</f>
        <v>Online</v>
      </c>
      <c r="S1781" s="12" t="str">
        <f>VLOOKUP(E1781,Table6[#All],3,0)</f>
        <v>South</v>
      </c>
      <c r="T1781" s="12" t="str">
        <f>VLOOKUP(E1781,Table6[#All],4,0)</f>
        <v>Williamsfurt</v>
      </c>
    </row>
    <row r="1782" spans="1:20" x14ac:dyDescent="0.3">
      <c r="A1782" s="11" t="s">
        <v>3740</v>
      </c>
      <c r="B1782" s="12">
        <v>45758</v>
      </c>
      <c r="C1782" s="12" t="s">
        <v>520</v>
      </c>
      <c r="D1782" s="12" t="s">
        <v>1566</v>
      </c>
      <c r="E1782" s="12" t="s">
        <v>1938</v>
      </c>
      <c r="F1782" s="12" t="s">
        <v>1957</v>
      </c>
      <c r="G1782" s="17">
        <v>4</v>
      </c>
      <c r="H1782" s="20">
        <v>299.45999999999998</v>
      </c>
      <c r="I1782" s="23">
        <v>0.18</v>
      </c>
      <c r="J1782" s="25">
        <v>982.22879999999998</v>
      </c>
      <c r="K1782" s="25" t="str">
        <f>VLOOKUP(C1782,Table5[#All],8,0)</f>
        <v>Bronze</v>
      </c>
      <c r="L1782" s="13" t="str">
        <f>VLOOKUP(C1782,Table5[#All],4,0)</f>
        <v>Male</v>
      </c>
      <c r="M1782" s="12" t="str">
        <f>VLOOKUP(D1782,Table2[#All],2,0)</f>
        <v>Women's Yoga Pants</v>
      </c>
      <c r="N1782" s="12" t="str">
        <f>VLOOKUP(D1782,Table2[#All],3)</f>
        <v>Electronics</v>
      </c>
      <c r="O1782" s="12" t="str">
        <f>VLOOKUP(D1782,Table2[#All],4,0)</f>
        <v>Bottoms</v>
      </c>
      <c r="P1782" s="12" t="str">
        <f>VLOOKUP(D1782,Table2[#All],5,0)</f>
        <v>Gonzales-Davis</v>
      </c>
      <c r="Q1782" s="12" t="str">
        <f>VLOOKUP(E1782,Table6[#All],2,0)</f>
        <v>Guerrero-Schmitt</v>
      </c>
      <c r="R1782" s="12" t="str">
        <f>VLOOKUP(E1782,Table6[#All],5,0)</f>
        <v>Flagship</v>
      </c>
      <c r="S1782" s="12" t="str">
        <f>VLOOKUP(E1782,Table6[#All],3,0)</f>
        <v>East</v>
      </c>
      <c r="T1782" s="12" t="str">
        <f>VLOOKUP(E1782,Table6[#All],4,0)</f>
        <v>East Stevechester</v>
      </c>
    </row>
    <row r="1783" spans="1:20" x14ac:dyDescent="0.3">
      <c r="A1783" s="11" t="s">
        <v>3741</v>
      </c>
      <c r="B1783" s="12">
        <v>45285</v>
      </c>
      <c r="C1783" s="12" t="s">
        <v>1422</v>
      </c>
      <c r="D1783" s="12" t="s">
        <v>1689</v>
      </c>
      <c r="E1783" s="12" t="s">
        <v>1880</v>
      </c>
      <c r="F1783" s="12" t="s">
        <v>1952</v>
      </c>
      <c r="G1783" s="17">
        <v>1</v>
      </c>
      <c r="H1783" s="20">
        <v>609.29</v>
      </c>
      <c r="I1783" s="23">
        <v>0.15</v>
      </c>
      <c r="J1783" s="25">
        <v>517.89649999999995</v>
      </c>
      <c r="K1783" s="25" t="str">
        <f>VLOOKUP(C1783,Table5[#All],8,0)</f>
        <v>Platinum</v>
      </c>
      <c r="L1783" s="13" t="str">
        <f>VLOOKUP(C1783,Table5[#All],4,0)</f>
        <v>Male</v>
      </c>
      <c r="M1783" s="12" t="str">
        <f>VLOOKUP(D1783,Table2[#All],2,0)</f>
        <v>Portable Power Bank</v>
      </c>
      <c r="N1783" s="12" t="str">
        <f>VLOOKUP(D1783,Table2[#All],3)</f>
        <v>Electronics</v>
      </c>
      <c r="O1783" s="12" t="str">
        <f>VLOOKUP(D1783,Table2[#All],4,0)</f>
        <v>Mobile</v>
      </c>
      <c r="P1783" s="12" t="str">
        <f>VLOOKUP(D1783,Table2[#All],5,0)</f>
        <v>Cummings and Sons</v>
      </c>
      <c r="Q1783" s="12" t="str">
        <f>VLOOKUP(E1783,Table6[#All],2,0)</f>
        <v>Rivera-Warner</v>
      </c>
      <c r="R1783" s="12" t="str">
        <f>VLOOKUP(E1783,Table6[#All],5,0)</f>
        <v>Flagship</v>
      </c>
      <c r="S1783" s="12" t="str">
        <f>VLOOKUP(E1783,Table6[#All],3,0)</f>
        <v>East</v>
      </c>
      <c r="T1783" s="12" t="str">
        <f>VLOOKUP(E1783,Table6[#All],4,0)</f>
        <v>Washingtonfurt</v>
      </c>
    </row>
    <row r="1784" spans="1:20" x14ac:dyDescent="0.3">
      <c r="A1784" s="11" t="s">
        <v>3742</v>
      </c>
      <c r="B1784" s="12">
        <v>45656</v>
      </c>
      <c r="C1784" s="12" t="s">
        <v>364</v>
      </c>
      <c r="D1784" s="12" t="s">
        <v>1560</v>
      </c>
      <c r="E1784" s="12" t="s">
        <v>1910</v>
      </c>
      <c r="F1784" s="12" t="s">
        <v>1957</v>
      </c>
      <c r="G1784" s="17">
        <v>1</v>
      </c>
      <c r="H1784" s="20">
        <v>213.74</v>
      </c>
      <c r="I1784" s="23">
        <v>7.0000000000000007E-2</v>
      </c>
      <c r="J1784" s="25">
        <v>198.7782</v>
      </c>
      <c r="K1784" s="25" t="str">
        <f>VLOOKUP(C1784,Table5[#All],8,0)</f>
        <v>Gold</v>
      </c>
      <c r="L1784" s="13" t="str">
        <f>VLOOKUP(C1784,Table5[#All],4,0)</f>
        <v>Male</v>
      </c>
      <c r="M1784" s="12" t="str">
        <f>VLOOKUP(D1784,Table2[#All],2,0)</f>
        <v>Women's Casual Hoodie</v>
      </c>
      <c r="N1784" s="12" t="str">
        <f>VLOOKUP(D1784,Table2[#All],3)</f>
        <v>Sports</v>
      </c>
      <c r="O1784" s="12" t="str">
        <f>VLOOKUP(D1784,Table2[#All],4,0)</f>
        <v>Outerwear</v>
      </c>
      <c r="P1784" s="12" t="str">
        <f>VLOOKUP(D1784,Table2[#All],5,0)</f>
        <v>Sims Inc</v>
      </c>
      <c r="Q1784" s="12" t="str">
        <f>VLOOKUP(E1784,Table6[#All],2,0)</f>
        <v>Bean, Jones and Park</v>
      </c>
      <c r="R1784" s="12" t="str">
        <f>VLOOKUP(E1784,Table6[#All],5,0)</f>
        <v>Online</v>
      </c>
      <c r="S1784" s="12" t="str">
        <f>VLOOKUP(E1784,Table6[#All],3,0)</f>
        <v>West</v>
      </c>
      <c r="T1784" s="12" t="str">
        <f>VLOOKUP(E1784,Table6[#All],4,0)</f>
        <v>Thompsonborough</v>
      </c>
    </row>
    <row r="1785" spans="1:20" x14ac:dyDescent="0.3">
      <c r="A1785" s="11" t="s">
        <v>3743</v>
      </c>
      <c r="B1785" s="12">
        <v>45718</v>
      </c>
      <c r="C1785" s="12" t="s">
        <v>520</v>
      </c>
      <c r="D1785" s="12" t="s">
        <v>1740</v>
      </c>
      <c r="E1785" s="12" t="s">
        <v>1932</v>
      </c>
      <c r="F1785" s="12" t="s">
        <v>1952</v>
      </c>
      <c r="G1785" s="17">
        <v>4</v>
      </c>
      <c r="H1785" s="20">
        <v>613.16999999999996</v>
      </c>
      <c r="I1785" s="23">
        <v>0.26</v>
      </c>
      <c r="J1785" s="25">
        <v>1814.9831999999999</v>
      </c>
      <c r="K1785" s="25" t="str">
        <f>VLOOKUP(C1785,Table5[#All],8,0)</f>
        <v>Bronze</v>
      </c>
      <c r="L1785" s="13" t="str">
        <f>VLOOKUP(C1785,Table5[#All],4,0)</f>
        <v>Male</v>
      </c>
      <c r="M1785" s="12" t="str">
        <f>VLOOKUP(D1785,Table2[#All],2,0)</f>
        <v>Ceramic Plant Pot</v>
      </c>
      <c r="N1785" s="12" t="str">
        <f>VLOOKUP(D1785,Table2[#All],3)</f>
        <v>Home</v>
      </c>
      <c r="O1785" s="12" t="str">
        <f>VLOOKUP(D1785,Table2[#All],4,0)</f>
        <v>Decor</v>
      </c>
      <c r="P1785" s="12" t="str">
        <f>VLOOKUP(D1785,Table2[#All],5,0)</f>
        <v>Hatfield, Baird and Torres</v>
      </c>
      <c r="Q1785" s="12" t="str">
        <f>VLOOKUP(E1785,Table6[#All],2,0)</f>
        <v>Frederick-Wright</v>
      </c>
      <c r="R1785" s="12" t="str">
        <f>VLOOKUP(E1785,Table6[#All],5,0)</f>
        <v>Flagship</v>
      </c>
      <c r="S1785" s="12" t="str">
        <f>VLOOKUP(E1785,Table6[#All],3,0)</f>
        <v>West</v>
      </c>
      <c r="T1785" s="12" t="str">
        <f>VLOOKUP(E1785,Table6[#All],4,0)</f>
        <v>New Jimmymouth</v>
      </c>
    </row>
    <row r="1786" spans="1:20" x14ac:dyDescent="0.3">
      <c r="A1786" s="11" t="s">
        <v>3744</v>
      </c>
      <c r="B1786" s="12">
        <v>45293</v>
      </c>
      <c r="C1786" s="12" t="s">
        <v>1129</v>
      </c>
      <c r="D1786" s="12" t="s">
        <v>1752</v>
      </c>
      <c r="E1786" s="12" t="s">
        <v>1920</v>
      </c>
      <c r="F1786" s="12" t="s">
        <v>1957</v>
      </c>
      <c r="G1786" s="17">
        <v>2</v>
      </c>
      <c r="H1786" s="20">
        <v>687.36</v>
      </c>
      <c r="I1786" s="23">
        <v>7.0000000000000007E-2</v>
      </c>
      <c r="J1786" s="25">
        <v>1278.4896000000001</v>
      </c>
      <c r="K1786" s="25" t="str">
        <f>VLOOKUP(C1786,Table5[#All],8,0)</f>
        <v>Gold</v>
      </c>
      <c r="L1786" s="13" t="str">
        <f>VLOOKUP(C1786,Table5[#All],4,0)</f>
        <v>Male</v>
      </c>
      <c r="M1786" s="12" t="str">
        <f>VLOOKUP(D1786,Table2[#All],2,0)</f>
        <v>Men's Hair Styling Gel</v>
      </c>
      <c r="N1786" s="12" t="str">
        <f>VLOOKUP(D1786,Table2[#All],3)</f>
        <v>Beauty</v>
      </c>
      <c r="O1786" s="12" t="str">
        <f>VLOOKUP(D1786,Table2[#All],4,0)</f>
        <v>Haircare</v>
      </c>
      <c r="P1786" s="12" t="str">
        <f>VLOOKUP(D1786,Table2[#All],5,0)</f>
        <v>Cline-Mccarthy</v>
      </c>
      <c r="Q1786" s="12" t="str">
        <f>VLOOKUP(E1786,Table6[#All],2,0)</f>
        <v>Aguirre-Keller</v>
      </c>
      <c r="R1786" s="12" t="str">
        <f>VLOOKUP(E1786,Table6[#All],5,0)</f>
        <v>Online</v>
      </c>
      <c r="S1786" s="12" t="str">
        <f>VLOOKUP(E1786,Table6[#All],3,0)</f>
        <v>South</v>
      </c>
      <c r="T1786" s="12" t="str">
        <f>VLOOKUP(E1786,Table6[#All],4,0)</f>
        <v>Lake Michael</v>
      </c>
    </row>
    <row r="1787" spans="1:20" x14ac:dyDescent="0.3">
      <c r="A1787" s="11" t="s">
        <v>3745</v>
      </c>
      <c r="B1787" s="12">
        <v>45915</v>
      </c>
      <c r="C1787" s="12" t="s">
        <v>1036</v>
      </c>
      <c r="D1787" s="12" t="s">
        <v>1776</v>
      </c>
      <c r="E1787" s="12" t="s">
        <v>1925</v>
      </c>
      <c r="F1787" s="12" t="s">
        <v>1954</v>
      </c>
      <c r="G1787" s="17">
        <v>3</v>
      </c>
      <c r="H1787" s="20">
        <v>115.39</v>
      </c>
      <c r="I1787" s="23">
        <v>0.02</v>
      </c>
      <c r="J1787" s="25">
        <v>339.2466</v>
      </c>
      <c r="K1787" s="25" t="str">
        <f>VLOOKUP(C1787,Table5[#All],8,0)</f>
        <v>Gold</v>
      </c>
      <c r="L1787" s="13" t="str">
        <f>VLOOKUP(C1787,Table5[#All],4,0)</f>
        <v>Female</v>
      </c>
      <c r="M1787" s="12" t="str">
        <f>VLOOKUP(D1787,Table2[#All],2,0)</f>
        <v>Smart LED Light Strip</v>
      </c>
      <c r="N1787" s="12" t="str">
        <f>VLOOKUP(D1787,Table2[#All],3)</f>
        <v>Electronics</v>
      </c>
      <c r="O1787" s="12" t="str">
        <f>VLOOKUP(D1787,Table2[#All],4,0)</f>
        <v>Accessories</v>
      </c>
      <c r="P1787" s="12" t="str">
        <f>VLOOKUP(D1787,Table2[#All],5,0)</f>
        <v>Flores-Davis</v>
      </c>
      <c r="Q1787" s="12" t="str">
        <f>VLOOKUP(E1787,Table6[#All],2,0)</f>
        <v>Gardner, Humphrey and Contreras</v>
      </c>
      <c r="R1787" s="12" t="str">
        <f>VLOOKUP(E1787,Table6[#All],5,0)</f>
        <v>Flagship</v>
      </c>
      <c r="S1787" s="12" t="str">
        <f>VLOOKUP(E1787,Table6[#All],3,0)</f>
        <v>East</v>
      </c>
      <c r="T1787" s="12" t="str">
        <f>VLOOKUP(E1787,Table6[#All],4,0)</f>
        <v>Johnsonville</v>
      </c>
    </row>
    <row r="1788" spans="1:20" x14ac:dyDescent="0.3">
      <c r="A1788" s="11" t="s">
        <v>3746</v>
      </c>
      <c r="B1788" s="12">
        <v>45359</v>
      </c>
      <c r="C1788" s="12" t="s">
        <v>599</v>
      </c>
      <c r="D1788" s="12" t="s">
        <v>1641</v>
      </c>
      <c r="E1788" s="12" t="s">
        <v>1922</v>
      </c>
      <c r="F1788" s="12" t="s">
        <v>1952</v>
      </c>
      <c r="G1788" s="17">
        <v>2</v>
      </c>
      <c r="H1788" s="20">
        <v>722.06</v>
      </c>
      <c r="I1788" s="23">
        <v>7.0000000000000007E-2</v>
      </c>
      <c r="J1788" s="25">
        <v>1343.0316</v>
      </c>
      <c r="K1788" s="25" t="str">
        <f>VLOOKUP(C1788,Table5[#All],8,0)</f>
        <v>Silver</v>
      </c>
      <c r="L1788" s="13" t="str">
        <f>VLOOKUP(C1788,Table5[#All],4,0)</f>
        <v>Female</v>
      </c>
      <c r="M1788" s="12" t="str">
        <f>VLOOKUP(D1788,Table2[#All],2,0)</f>
        <v>Foldable Camping Chair</v>
      </c>
      <c r="N1788" s="12" t="str">
        <f>VLOOKUP(D1788,Table2[#All],3)</f>
        <v>Sports</v>
      </c>
      <c r="O1788" s="12" t="str">
        <f>VLOOKUP(D1788,Table2[#All],4,0)</f>
        <v>Outdoor</v>
      </c>
      <c r="P1788" s="12" t="str">
        <f>VLOOKUP(D1788,Table2[#All],5,0)</f>
        <v>Cook Ltd</v>
      </c>
      <c r="Q1788" s="12" t="str">
        <f>VLOOKUP(E1788,Table6[#All],2,0)</f>
        <v>Thomas, Bridges and Harris</v>
      </c>
      <c r="R1788" s="12" t="str">
        <f>VLOOKUP(E1788,Table6[#All],5,0)</f>
        <v>Online</v>
      </c>
      <c r="S1788" s="12" t="str">
        <f>VLOOKUP(E1788,Table6[#All],3,0)</f>
        <v>North</v>
      </c>
      <c r="T1788" s="12" t="str">
        <f>VLOOKUP(E1788,Table6[#All],4,0)</f>
        <v>Sabrinatown</v>
      </c>
    </row>
    <row r="1789" spans="1:20" x14ac:dyDescent="0.3">
      <c r="A1789" s="11" t="s">
        <v>3747</v>
      </c>
      <c r="B1789" s="12">
        <v>45652</v>
      </c>
      <c r="C1789" s="12" t="s">
        <v>1330</v>
      </c>
      <c r="D1789" s="12" t="s">
        <v>1579</v>
      </c>
      <c r="E1789" s="12" t="s">
        <v>1929</v>
      </c>
      <c r="F1789" s="12" t="s">
        <v>1954</v>
      </c>
      <c r="G1789" s="17">
        <v>1</v>
      </c>
      <c r="H1789" s="20">
        <v>384.57</v>
      </c>
      <c r="I1789" s="23">
        <v>0.06</v>
      </c>
      <c r="J1789" s="25">
        <v>361.49579999999997</v>
      </c>
      <c r="K1789" s="25" t="str">
        <f>VLOOKUP(C1789,Table5[#All],8,0)</f>
        <v>Bronze</v>
      </c>
      <c r="L1789" s="13" t="str">
        <f>VLOOKUP(C1789,Table5[#All],4,0)</f>
        <v>Male</v>
      </c>
      <c r="M1789" s="12" t="str">
        <f>VLOOKUP(D1789,Table2[#All],2,0)</f>
        <v>LED Table Lamp</v>
      </c>
      <c r="N1789" s="12" t="str">
        <f>VLOOKUP(D1789,Table2[#All],3)</f>
        <v>Clothing</v>
      </c>
      <c r="O1789" s="12" t="str">
        <f>VLOOKUP(D1789,Table2[#All],4,0)</f>
        <v>Lighting</v>
      </c>
      <c r="P1789" s="12" t="str">
        <f>VLOOKUP(D1789,Table2[#All],5,0)</f>
        <v>Harrell LLC</v>
      </c>
      <c r="Q1789" s="12" t="str">
        <f>VLOOKUP(E1789,Table6[#All],2,0)</f>
        <v>Shelton PLC</v>
      </c>
      <c r="R1789" s="12" t="str">
        <f>VLOOKUP(E1789,Table6[#All],5,0)</f>
        <v>Flagship</v>
      </c>
      <c r="S1789" s="12" t="str">
        <f>VLOOKUP(E1789,Table6[#All],3,0)</f>
        <v>North</v>
      </c>
      <c r="T1789" s="12" t="str">
        <f>VLOOKUP(E1789,Table6[#All],4,0)</f>
        <v>East Jenniferstad</v>
      </c>
    </row>
    <row r="1790" spans="1:20" x14ac:dyDescent="0.3">
      <c r="A1790" s="11" t="s">
        <v>3748</v>
      </c>
      <c r="B1790" s="12">
        <v>45735</v>
      </c>
      <c r="C1790" s="12" t="s">
        <v>691</v>
      </c>
      <c r="D1790" s="12" t="s">
        <v>1584</v>
      </c>
      <c r="E1790" s="12" t="s">
        <v>1925</v>
      </c>
      <c r="F1790" s="12" t="s">
        <v>1954</v>
      </c>
      <c r="G1790" s="17">
        <v>2</v>
      </c>
      <c r="H1790" s="20">
        <v>194.09</v>
      </c>
      <c r="I1790" s="23">
        <v>0.18</v>
      </c>
      <c r="J1790" s="25">
        <v>318.30759999999998</v>
      </c>
      <c r="K1790" s="25" t="str">
        <f>VLOOKUP(C1790,Table5[#All],8,0)</f>
        <v>Silver</v>
      </c>
      <c r="L1790" s="13" t="str">
        <f>VLOOKUP(C1790,Table5[#All],4,0)</f>
        <v>Male</v>
      </c>
      <c r="M1790" s="12" t="str">
        <f>VLOOKUP(D1790,Table2[#All],2,0)</f>
        <v>Wireless Bluetooth Earbuds</v>
      </c>
      <c r="N1790" s="12" t="str">
        <f>VLOOKUP(D1790,Table2[#All],3)</f>
        <v>Home</v>
      </c>
      <c r="O1790" s="12" t="str">
        <f>VLOOKUP(D1790,Table2[#All],4,0)</f>
        <v>Audio</v>
      </c>
      <c r="P1790" s="12" t="str">
        <f>VLOOKUP(D1790,Table2[#All],5,0)</f>
        <v>Perez-Johnston</v>
      </c>
      <c r="Q1790" s="12" t="str">
        <f>VLOOKUP(E1790,Table6[#All],2,0)</f>
        <v>Gardner, Humphrey and Contreras</v>
      </c>
      <c r="R1790" s="12" t="str">
        <f>VLOOKUP(E1790,Table6[#All],5,0)</f>
        <v>Flagship</v>
      </c>
      <c r="S1790" s="12" t="str">
        <f>VLOOKUP(E1790,Table6[#All],3,0)</f>
        <v>East</v>
      </c>
      <c r="T1790" s="12" t="str">
        <f>VLOOKUP(E1790,Table6[#All],4,0)</f>
        <v>Johnsonville</v>
      </c>
    </row>
    <row r="1791" spans="1:20" x14ac:dyDescent="0.3">
      <c r="A1791" s="11" t="s">
        <v>3749</v>
      </c>
      <c r="B1791" s="12">
        <v>45579</v>
      </c>
      <c r="C1791" s="12" t="s">
        <v>577</v>
      </c>
      <c r="D1791" s="12" t="s">
        <v>1840</v>
      </c>
      <c r="E1791" s="12" t="s">
        <v>1894</v>
      </c>
      <c r="F1791" s="12" t="s">
        <v>1952</v>
      </c>
      <c r="G1791" s="17">
        <v>2</v>
      </c>
      <c r="H1791" s="20">
        <v>403.91</v>
      </c>
      <c r="I1791" s="23">
        <v>7.0000000000000007E-2</v>
      </c>
      <c r="J1791" s="25">
        <v>751.27260000000001</v>
      </c>
      <c r="K1791" s="25" t="str">
        <f>VLOOKUP(C1791,Table5[#All],8,0)</f>
        <v>Bronze</v>
      </c>
      <c r="L1791" s="13" t="str">
        <f>VLOOKUP(C1791,Table5[#All],4,0)</f>
        <v>Female</v>
      </c>
      <c r="M1791" s="12" t="str">
        <f>VLOOKUP(D1791,Table2[#All],2,0)</f>
        <v>Sports Wrist Sweatbands</v>
      </c>
      <c r="N1791" s="12" t="str">
        <f>VLOOKUP(D1791,Table2[#All],3)</f>
        <v>Sports</v>
      </c>
      <c r="O1791" s="12" t="str">
        <f>VLOOKUP(D1791,Table2[#All],4,0)</f>
        <v>Accessories</v>
      </c>
      <c r="P1791" s="12" t="str">
        <f>VLOOKUP(D1791,Table2[#All],5,0)</f>
        <v>Olsen-Daniels</v>
      </c>
      <c r="Q1791" s="12" t="str">
        <f>VLOOKUP(E1791,Table6[#All],2,0)</f>
        <v>Johnson-Wright</v>
      </c>
      <c r="R1791" s="12" t="str">
        <f>VLOOKUP(E1791,Table6[#All],5,0)</f>
        <v>Outlet</v>
      </c>
      <c r="S1791" s="12" t="str">
        <f>VLOOKUP(E1791,Table6[#All],3,0)</f>
        <v>North</v>
      </c>
      <c r="T1791" s="12" t="str">
        <f>VLOOKUP(E1791,Table6[#All],4,0)</f>
        <v>Hoodberg</v>
      </c>
    </row>
    <row r="1792" spans="1:20" x14ac:dyDescent="0.3">
      <c r="A1792" s="11" t="s">
        <v>3750</v>
      </c>
      <c r="B1792" s="12">
        <v>45721</v>
      </c>
      <c r="C1792" s="12" t="s">
        <v>282</v>
      </c>
      <c r="D1792" s="12" t="s">
        <v>1618</v>
      </c>
      <c r="E1792" s="12" t="s">
        <v>1927</v>
      </c>
      <c r="F1792" s="12" t="s">
        <v>1954</v>
      </c>
      <c r="G1792" s="17">
        <v>1</v>
      </c>
      <c r="H1792" s="20">
        <v>878.69</v>
      </c>
      <c r="I1792" s="23">
        <v>0.3</v>
      </c>
      <c r="J1792" s="25">
        <v>615.08299999999997</v>
      </c>
      <c r="K1792" s="25" t="str">
        <f>VLOOKUP(C1792,Table5[#All],8,0)</f>
        <v>Gold</v>
      </c>
      <c r="L1792" s="13" t="str">
        <f>VLOOKUP(C1792,Table5[#All],4,0)</f>
        <v>Male</v>
      </c>
      <c r="M1792" s="12" t="str">
        <f>VLOOKUP(D1792,Table2[#All],2,0)</f>
        <v>Soccer Training Cone Set</v>
      </c>
      <c r="N1792" s="12" t="str">
        <f>VLOOKUP(D1792,Table2[#All],3)</f>
        <v>Sports</v>
      </c>
      <c r="O1792" s="12" t="str">
        <f>VLOOKUP(D1792,Table2[#All],4,0)</f>
        <v>Accessories</v>
      </c>
      <c r="P1792" s="12" t="str">
        <f>VLOOKUP(D1792,Table2[#All],5,0)</f>
        <v>Ford, Murphy and Wilson</v>
      </c>
      <c r="Q1792" s="12" t="str">
        <f>VLOOKUP(E1792,Table6[#All],2,0)</f>
        <v>Mcdonald Inc</v>
      </c>
      <c r="R1792" s="12" t="str">
        <f>VLOOKUP(E1792,Table6[#All],5,0)</f>
        <v>Outlet</v>
      </c>
      <c r="S1792" s="12" t="str">
        <f>VLOOKUP(E1792,Table6[#All],3,0)</f>
        <v>South</v>
      </c>
      <c r="T1792" s="12" t="str">
        <f>VLOOKUP(E1792,Table6[#All],4,0)</f>
        <v>Christopherland</v>
      </c>
    </row>
    <row r="1793" spans="1:20" x14ac:dyDescent="0.3">
      <c r="A1793" s="11" t="s">
        <v>3751</v>
      </c>
      <c r="B1793" s="12">
        <v>45446</v>
      </c>
      <c r="C1793" s="12" t="s">
        <v>1201</v>
      </c>
      <c r="D1793" s="12" t="s">
        <v>1670</v>
      </c>
      <c r="E1793" s="12" t="s">
        <v>1929</v>
      </c>
      <c r="F1793" s="12" t="s">
        <v>1952</v>
      </c>
      <c r="G1793" s="17">
        <v>1</v>
      </c>
      <c r="H1793" s="20">
        <v>161.16999999999999</v>
      </c>
      <c r="I1793" s="23">
        <v>0.05</v>
      </c>
      <c r="J1793" s="25">
        <v>153.11150000000001</v>
      </c>
      <c r="K1793" s="25" t="str">
        <f>VLOOKUP(C1793,Table5[#All],8,0)</f>
        <v>Silver</v>
      </c>
      <c r="L1793" s="13" t="str">
        <f>VLOOKUP(C1793,Table5[#All],4,0)</f>
        <v>Male</v>
      </c>
      <c r="M1793" s="12" t="str">
        <f>VLOOKUP(D1793,Table2[#All],2,0)</f>
        <v>Modern Wall Clock</v>
      </c>
      <c r="N1793" s="12" t="str">
        <f>VLOOKUP(D1793,Table2[#All],3)</f>
        <v>Home</v>
      </c>
      <c r="O1793" s="12" t="str">
        <f>VLOOKUP(D1793,Table2[#All],4,0)</f>
        <v>Decor</v>
      </c>
      <c r="P1793" s="12" t="str">
        <f>VLOOKUP(D1793,Table2[#All],5,0)</f>
        <v>Weiss-Watson</v>
      </c>
      <c r="Q1793" s="12" t="str">
        <f>VLOOKUP(E1793,Table6[#All],2,0)</f>
        <v>Shelton PLC</v>
      </c>
      <c r="R1793" s="12" t="str">
        <f>VLOOKUP(E1793,Table6[#All],5,0)</f>
        <v>Flagship</v>
      </c>
      <c r="S1793" s="12" t="str">
        <f>VLOOKUP(E1793,Table6[#All],3,0)</f>
        <v>North</v>
      </c>
      <c r="T1793" s="12" t="str">
        <f>VLOOKUP(E1793,Table6[#All],4,0)</f>
        <v>East Jenniferstad</v>
      </c>
    </row>
    <row r="1794" spans="1:20" x14ac:dyDescent="0.3">
      <c r="A1794" s="11" t="s">
        <v>3752</v>
      </c>
      <c r="B1794" s="12">
        <v>45387</v>
      </c>
      <c r="C1794" s="12" t="s">
        <v>703</v>
      </c>
      <c r="D1794" s="12" t="s">
        <v>1795</v>
      </c>
      <c r="E1794" s="12" t="s">
        <v>1927</v>
      </c>
      <c r="F1794" s="12" t="s">
        <v>1957</v>
      </c>
      <c r="G1794" s="17">
        <v>2</v>
      </c>
      <c r="H1794" s="20">
        <v>720.15</v>
      </c>
      <c r="I1794" s="23">
        <v>0.22</v>
      </c>
      <c r="J1794" s="25">
        <v>1123.434</v>
      </c>
      <c r="K1794" s="25" t="str">
        <f>VLOOKUP(C1794,Table5[#All],8,0)</f>
        <v>Gold</v>
      </c>
      <c r="L1794" s="13" t="str">
        <f>VLOOKUP(C1794,Table5[#All],4,0)</f>
        <v>Male</v>
      </c>
      <c r="M1794" s="12" t="str">
        <f>VLOOKUP(D1794,Table2[#All],2,0)</f>
        <v>Shin Guards – Adult</v>
      </c>
      <c r="N1794" s="12" t="str">
        <f>VLOOKUP(D1794,Table2[#All],3)</f>
        <v>Sports</v>
      </c>
      <c r="O1794" s="12" t="str">
        <f>VLOOKUP(D1794,Table2[#All],4,0)</f>
        <v>Team Sports</v>
      </c>
      <c r="P1794" s="12" t="str">
        <f>VLOOKUP(D1794,Table2[#All],5,0)</f>
        <v>French Ltd</v>
      </c>
      <c r="Q1794" s="12" t="str">
        <f>VLOOKUP(E1794,Table6[#All],2,0)</f>
        <v>Mcdonald Inc</v>
      </c>
      <c r="R1794" s="12" t="str">
        <f>VLOOKUP(E1794,Table6[#All],5,0)</f>
        <v>Outlet</v>
      </c>
      <c r="S1794" s="12" t="str">
        <f>VLOOKUP(E1794,Table6[#All],3,0)</f>
        <v>South</v>
      </c>
      <c r="T1794" s="12" t="str">
        <f>VLOOKUP(E1794,Table6[#All],4,0)</f>
        <v>Christopherland</v>
      </c>
    </row>
    <row r="1795" spans="1:20" x14ac:dyDescent="0.3">
      <c r="A1795" s="11" t="s">
        <v>3753</v>
      </c>
      <c r="B1795" s="12">
        <v>45222</v>
      </c>
      <c r="C1795" s="12" t="s">
        <v>1099</v>
      </c>
      <c r="D1795" s="12" t="s">
        <v>1648</v>
      </c>
      <c r="E1795" s="12" t="s">
        <v>1910</v>
      </c>
      <c r="F1795" s="12" t="s">
        <v>1957</v>
      </c>
      <c r="G1795" s="17">
        <v>1</v>
      </c>
      <c r="H1795" s="20">
        <v>361.8</v>
      </c>
      <c r="I1795" s="23">
        <v>0.02</v>
      </c>
      <c r="J1795" s="25">
        <v>354.56400000000002</v>
      </c>
      <c r="K1795" s="25" t="str">
        <f>VLOOKUP(C1795,Table5[#All],8,0)</f>
        <v>Gold</v>
      </c>
      <c r="L1795" s="13" t="str">
        <f>VLOOKUP(C1795,Table5[#All],4,0)</f>
        <v>Female</v>
      </c>
      <c r="M1795" s="12" t="str">
        <f>VLOOKUP(D1795,Table2[#All],2,0)</f>
        <v>Wireless Bluetooth Speaker</v>
      </c>
      <c r="N1795" s="12" t="str">
        <f>VLOOKUP(D1795,Table2[#All],3)</f>
        <v>Electronics</v>
      </c>
      <c r="O1795" s="12" t="str">
        <f>VLOOKUP(D1795,Table2[#All],4,0)</f>
        <v>Audio</v>
      </c>
      <c r="P1795" s="12" t="str">
        <f>VLOOKUP(D1795,Table2[#All],5,0)</f>
        <v>Reed-Schmidt</v>
      </c>
      <c r="Q1795" s="12" t="str">
        <f>VLOOKUP(E1795,Table6[#All],2,0)</f>
        <v>Bean, Jones and Park</v>
      </c>
      <c r="R1795" s="12" t="str">
        <f>VLOOKUP(E1795,Table6[#All],5,0)</f>
        <v>Online</v>
      </c>
      <c r="S1795" s="12" t="str">
        <f>VLOOKUP(E1795,Table6[#All],3,0)</f>
        <v>West</v>
      </c>
      <c r="T1795" s="12" t="str">
        <f>VLOOKUP(E1795,Table6[#All],4,0)</f>
        <v>Thompsonborough</v>
      </c>
    </row>
    <row r="1796" spans="1:20" x14ac:dyDescent="0.3">
      <c r="A1796" s="11" t="s">
        <v>3754</v>
      </c>
      <c r="B1796" s="12">
        <v>45402</v>
      </c>
      <c r="C1796" s="12" t="s">
        <v>750</v>
      </c>
      <c r="D1796" s="12" t="s">
        <v>1861</v>
      </c>
      <c r="E1796" s="12" t="s">
        <v>1904</v>
      </c>
      <c r="F1796" s="12" t="s">
        <v>1954</v>
      </c>
      <c r="G1796" s="17">
        <v>1</v>
      </c>
      <c r="H1796" s="20">
        <v>779.84</v>
      </c>
      <c r="I1796" s="23">
        <v>0.28999999999999998</v>
      </c>
      <c r="J1796" s="25">
        <v>553.68640000000005</v>
      </c>
      <c r="K1796" s="25" t="str">
        <f>VLOOKUP(C1796,Table5[#All],8,0)</f>
        <v>Bronze</v>
      </c>
      <c r="L1796" s="13" t="str">
        <f>VLOOKUP(C1796,Table5[#All],4,0)</f>
        <v>Male</v>
      </c>
      <c r="M1796" s="12" t="str">
        <f>VLOOKUP(D1796,Table2[#All],2,0)</f>
        <v>Sports Stopwatch Basic</v>
      </c>
      <c r="N1796" s="12" t="str">
        <f>VLOOKUP(D1796,Table2[#All],3)</f>
        <v>Sports</v>
      </c>
      <c r="O1796" s="12" t="str">
        <f>VLOOKUP(D1796,Table2[#All],4,0)</f>
        <v>Accessories</v>
      </c>
      <c r="P1796" s="12" t="str">
        <f>VLOOKUP(D1796,Table2[#All],5,0)</f>
        <v>Wilson Group</v>
      </c>
      <c r="Q1796" s="12" t="str">
        <f>VLOOKUP(E1796,Table6[#All],2,0)</f>
        <v>Benson-Elliott</v>
      </c>
      <c r="R1796" s="12" t="str">
        <f>VLOOKUP(E1796,Table6[#All],5,0)</f>
        <v>Online</v>
      </c>
      <c r="S1796" s="12" t="str">
        <f>VLOOKUP(E1796,Table6[#All],3,0)</f>
        <v>East</v>
      </c>
      <c r="T1796" s="12" t="str">
        <f>VLOOKUP(E1796,Table6[#All],4,0)</f>
        <v>Port Josephberg</v>
      </c>
    </row>
    <row r="1797" spans="1:20" x14ac:dyDescent="0.3">
      <c r="A1797" s="11" t="s">
        <v>3755</v>
      </c>
      <c r="B1797" s="12">
        <v>45455</v>
      </c>
      <c r="C1797" s="12" t="s">
        <v>29</v>
      </c>
      <c r="D1797" s="12" t="s">
        <v>1864</v>
      </c>
      <c r="E1797" s="12" t="s">
        <v>1897</v>
      </c>
      <c r="F1797" s="12" t="s">
        <v>1957</v>
      </c>
      <c r="G1797" s="17">
        <v>2</v>
      </c>
      <c r="H1797" s="20">
        <v>649.89</v>
      </c>
      <c r="I1797" s="23">
        <v>0.17</v>
      </c>
      <c r="J1797" s="25">
        <v>1078.8173999999999</v>
      </c>
      <c r="K1797" s="25" t="str">
        <f>VLOOKUP(C1797,Table5[#All],8,0)</f>
        <v>Silver</v>
      </c>
      <c r="L1797" s="13" t="str">
        <f>VLOOKUP(C1797,Table5[#All],4,0)</f>
        <v>Female</v>
      </c>
      <c r="M1797" s="12" t="str">
        <f>VLOOKUP(D1797,Table2[#All],2,0)</f>
        <v>Women's Formal Blazer</v>
      </c>
      <c r="N1797" s="12" t="str">
        <f>VLOOKUP(D1797,Table2[#All],3)</f>
        <v>Clothing</v>
      </c>
      <c r="O1797" s="12" t="str">
        <f>VLOOKUP(D1797,Table2[#All],4,0)</f>
        <v>Outerwear</v>
      </c>
      <c r="P1797" s="12" t="str">
        <f>VLOOKUP(D1797,Table2[#All],5,0)</f>
        <v>Phillips and Sons</v>
      </c>
      <c r="Q1797" s="12" t="str">
        <f>VLOOKUP(E1797,Table6[#All],2,0)</f>
        <v>Alexander Group</v>
      </c>
      <c r="R1797" s="12" t="str">
        <f>VLOOKUP(E1797,Table6[#All],5,0)</f>
        <v>Online</v>
      </c>
      <c r="S1797" s="12" t="str">
        <f>VLOOKUP(E1797,Table6[#All],3,0)</f>
        <v>South</v>
      </c>
      <c r="T1797" s="12" t="str">
        <f>VLOOKUP(E1797,Table6[#All],4,0)</f>
        <v>Port Sharon</v>
      </c>
    </row>
    <row r="1798" spans="1:20" x14ac:dyDescent="0.3">
      <c r="A1798" s="11" t="s">
        <v>3756</v>
      </c>
      <c r="B1798" s="12">
        <v>45877</v>
      </c>
      <c r="C1798" s="12" t="s">
        <v>673</v>
      </c>
      <c r="D1798" s="12" t="s">
        <v>1734</v>
      </c>
      <c r="E1798" s="12" t="s">
        <v>1904</v>
      </c>
      <c r="F1798" s="12" t="s">
        <v>1952</v>
      </c>
      <c r="G1798" s="17">
        <v>1</v>
      </c>
      <c r="H1798" s="20">
        <v>952.73</v>
      </c>
      <c r="I1798" s="23">
        <v>0.17</v>
      </c>
      <c r="J1798" s="25">
        <v>790.76589999999999</v>
      </c>
      <c r="K1798" s="25" t="str">
        <f>VLOOKUP(C1798,Table5[#All],8,0)</f>
        <v>Platinum</v>
      </c>
      <c r="L1798" s="13" t="str">
        <f>VLOOKUP(C1798,Table5[#All],4,0)</f>
        <v>Male</v>
      </c>
      <c r="M1798" s="12" t="str">
        <f>VLOOKUP(D1798,Table2[#All],2,0)</f>
        <v>Men's Track Pants</v>
      </c>
      <c r="N1798" s="12" t="str">
        <f>VLOOKUP(D1798,Table2[#All],3)</f>
        <v>Clothing</v>
      </c>
      <c r="O1798" s="12" t="str">
        <f>VLOOKUP(D1798,Table2[#All],4,0)</f>
        <v>Bottoms</v>
      </c>
      <c r="P1798" s="12" t="str">
        <f>VLOOKUP(D1798,Table2[#All],5,0)</f>
        <v>Hamilton, Woods and Walker</v>
      </c>
      <c r="Q1798" s="12" t="str">
        <f>VLOOKUP(E1798,Table6[#All],2,0)</f>
        <v>Benson-Elliott</v>
      </c>
      <c r="R1798" s="12" t="str">
        <f>VLOOKUP(E1798,Table6[#All],5,0)</f>
        <v>Online</v>
      </c>
      <c r="S1798" s="12" t="str">
        <f>VLOOKUP(E1798,Table6[#All],3,0)</f>
        <v>East</v>
      </c>
      <c r="T1798" s="12" t="str">
        <f>VLOOKUP(E1798,Table6[#All],4,0)</f>
        <v>Port Josephberg</v>
      </c>
    </row>
    <row r="1799" spans="1:20" x14ac:dyDescent="0.3">
      <c r="A1799" s="11" t="s">
        <v>3757</v>
      </c>
      <c r="B1799" s="12">
        <v>45875</v>
      </c>
      <c r="C1799" s="12" t="s">
        <v>308</v>
      </c>
      <c r="D1799" s="12" t="s">
        <v>1873</v>
      </c>
      <c r="E1799" s="12" t="s">
        <v>1932</v>
      </c>
      <c r="F1799" s="12" t="s">
        <v>1952</v>
      </c>
      <c r="G1799" s="17">
        <v>4</v>
      </c>
      <c r="H1799" s="20">
        <v>820.78</v>
      </c>
      <c r="I1799" s="23">
        <v>0.25</v>
      </c>
      <c r="J1799" s="25">
        <v>2462.34</v>
      </c>
      <c r="K1799" s="25" t="str">
        <f>VLOOKUP(C1799,Table5[#All],8,0)</f>
        <v>Platinum</v>
      </c>
      <c r="L1799" s="13" t="str">
        <f>VLOOKUP(C1799,Table5[#All],4,0)</f>
        <v>Female</v>
      </c>
      <c r="M1799" s="12" t="str">
        <f>VLOOKUP(D1799,Table2[#All],2,0)</f>
        <v>Stainless Steel Cookware Set</v>
      </c>
      <c r="N1799" s="12" t="str">
        <f>VLOOKUP(D1799,Table2[#All],3)</f>
        <v>Home</v>
      </c>
      <c r="O1799" s="12" t="str">
        <f>VLOOKUP(D1799,Table2[#All],4,0)</f>
        <v>Kitchen</v>
      </c>
      <c r="P1799" s="12" t="str">
        <f>VLOOKUP(D1799,Table2[#All],5,0)</f>
        <v>Campbell Ltd</v>
      </c>
      <c r="Q1799" s="12" t="str">
        <f>VLOOKUP(E1799,Table6[#All],2,0)</f>
        <v>Frederick-Wright</v>
      </c>
      <c r="R1799" s="12" t="str">
        <f>VLOOKUP(E1799,Table6[#All],5,0)</f>
        <v>Flagship</v>
      </c>
      <c r="S1799" s="12" t="str">
        <f>VLOOKUP(E1799,Table6[#All],3,0)</f>
        <v>West</v>
      </c>
      <c r="T1799" s="12" t="str">
        <f>VLOOKUP(E1799,Table6[#All],4,0)</f>
        <v>New Jimmymouth</v>
      </c>
    </row>
    <row r="1800" spans="1:20" x14ac:dyDescent="0.3">
      <c r="A1800" s="11" t="s">
        <v>3758</v>
      </c>
      <c r="B1800" s="12">
        <v>45592</v>
      </c>
      <c r="C1800" s="12" t="s">
        <v>1084</v>
      </c>
      <c r="D1800" s="12" t="s">
        <v>1686</v>
      </c>
      <c r="E1800" s="12" t="s">
        <v>1894</v>
      </c>
      <c r="F1800" s="12" t="s">
        <v>1952</v>
      </c>
      <c r="G1800" s="17">
        <v>4</v>
      </c>
      <c r="H1800" s="20">
        <v>247.55</v>
      </c>
      <c r="I1800" s="23">
        <v>0.05</v>
      </c>
      <c r="J1800" s="25">
        <v>940.69</v>
      </c>
      <c r="K1800" s="25" t="str">
        <f>VLOOKUP(C1800,Table5[#All],8,0)</f>
        <v>Bronze</v>
      </c>
      <c r="L1800" s="13" t="str">
        <f>VLOOKUP(C1800,Table5[#All],4,0)</f>
        <v>Female</v>
      </c>
      <c r="M1800" s="12" t="str">
        <f>VLOOKUP(D1800,Table2[#All],2,0)</f>
        <v>Sports Water Hydration Pack</v>
      </c>
      <c r="N1800" s="12" t="str">
        <f>VLOOKUP(D1800,Table2[#All],3)</f>
        <v>Sports</v>
      </c>
      <c r="O1800" s="12" t="str">
        <f>VLOOKUP(D1800,Table2[#All],4,0)</f>
        <v>Outdoor</v>
      </c>
      <c r="P1800" s="12" t="str">
        <f>VLOOKUP(D1800,Table2[#All],5,0)</f>
        <v>Sims-Smith</v>
      </c>
      <c r="Q1800" s="12" t="str">
        <f>VLOOKUP(E1800,Table6[#All],2,0)</f>
        <v>Johnson-Wright</v>
      </c>
      <c r="R1800" s="12" t="str">
        <f>VLOOKUP(E1800,Table6[#All],5,0)</f>
        <v>Outlet</v>
      </c>
      <c r="S1800" s="12" t="str">
        <f>VLOOKUP(E1800,Table6[#All],3,0)</f>
        <v>North</v>
      </c>
      <c r="T1800" s="12" t="str">
        <f>VLOOKUP(E1800,Table6[#All],4,0)</f>
        <v>Hoodberg</v>
      </c>
    </row>
    <row r="1801" spans="1:20" x14ac:dyDescent="0.3">
      <c r="A1801" s="11" t="s">
        <v>3759</v>
      </c>
      <c r="B1801" s="12">
        <v>45369</v>
      </c>
      <c r="C1801" s="12" t="s">
        <v>742</v>
      </c>
      <c r="D1801" s="12" t="s">
        <v>1873</v>
      </c>
      <c r="E1801" s="12" t="s">
        <v>1910</v>
      </c>
      <c r="F1801" s="12" t="s">
        <v>1957</v>
      </c>
      <c r="G1801" s="17">
        <v>3</v>
      </c>
      <c r="H1801" s="20">
        <v>561.44000000000005</v>
      </c>
      <c r="I1801" s="23">
        <v>0.2</v>
      </c>
      <c r="J1801" s="25">
        <v>1347.4559999999999</v>
      </c>
      <c r="K1801" s="25" t="str">
        <f>VLOOKUP(C1801,Table5[#All],8,0)</f>
        <v>Gold</v>
      </c>
      <c r="L1801" s="13" t="str">
        <f>VLOOKUP(C1801,Table5[#All],4,0)</f>
        <v>Female</v>
      </c>
      <c r="M1801" s="12" t="str">
        <f>VLOOKUP(D1801,Table2[#All],2,0)</f>
        <v>Stainless Steel Cookware Set</v>
      </c>
      <c r="N1801" s="12" t="str">
        <f>VLOOKUP(D1801,Table2[#All],3)</f>
        <v>Home</v>
      </c>
      <c r="O1801" s="12" t="str">
        <f>VLOOKUP(D1801,Table2[#All],4,0)</f>
        <v>Kitchen</v>
      </c>
      <c r="P1801" s="12" t="str">
        <f>VLOOKUP(D1801,Table2[#All],5,0)</f>
        <v>Campbell Ltd</v>
      </c>
      <c r="Q1801" s="12" t="str">
        <f>VLOOKUP(E1801,Table6[#All],2,0)</f>
        <v>Bean, Jones and Park</v>
      </c>
      <c r="R1801" s="12" t="str">
        <f>VLOOKUP(E1801,Table6[#All],5,0)</f>
        <v>Online</v>
      </c>
      <c r="S1801" s="12" t="str">
        <f>VLOOKUP(E1801,Table6[#All],3,0)</f>
        <v>West</v>
      </c>
      <c r="T1801" s="12" t="str">
        <f>VLOOKUP(E1801,Table6[#All],4,0)</f>
        <v>Thompsonborough</v>
      </c>
    </row>
    <row r="1802" spans="1:20" x14ac:dyDescent="0.3">
      <c r="A1802" s="11" t="s">
        <v>3760</v>
      </c>
      <c r="B1802" s="12">
        <v>45249</v>
      </c>
      <c r="C1802" s="12" t="s">
        <v>903</v>
      </c>
      <c r="D1802" s="12" t="s">
        <v>1792</v>
      </c>
      <c r="E1802" s="12" t="s">
        <v>1910</v>
      </c>
      <c r="F1802" s="12" t="s">
        <v>1957</v>
      </c>
      <c r="G1802" s="17">
        <v>4</v>
      </c>
      <c r="H1802" s="20">
        <v>214.37</v>
      </c>
      <c r="I1802" s="23">
        <v>0.11</v>
      </c>
      <c r="J1802" s="25">
        <v>763.15719999999999</v>
      </c>
      <c r="K1802" s="25" t="str">
        <f>VLOOKUP(C1802,Table5[#All],8,0)</f>
        <v>Platinum</v>
      </c>
      <c r="L1802" s="13" t="str">
        <f>VLOOKUP(C1802,Table5[#All],4,0)</f>
        <v>Male</v>
      </c>
      <c r="M1802" s="12" t="str">
        <f>VLOOKUP(D1802,Table2[#All],2,0)</f>
        <v>Professional Jump Rope</v>
      </c>
      <c r="N1802" s="12" t="str">
        <f>VLOOKUP(D1802,Table2[#All],3)</f>
        <v>Sports</v>
      </c>
      <c r="O1802" s="12" t="str">
        <f>VLOOKUP(D1802,Table2[#All],4,0)</f>
        <v>Fitness</v>
      </c>
      <c r="P1802" s="12" t="str">
        <f>VLOOKUP(D1802,Table2[#All],5,0)</f>
        <v>Davis PLC</v>
      </c>
      <c r="Q1802" s="12" t="str">
        <f>VLOOKUP(E1802,Table6[#All],2,0)</f>
        <v>Bean, Jones and Park</v>
      </c>
      <c r="R1802" s="12" t="str">
        <f>VLOOKUP(E1802,Table6[#All],5,0)</f>
        <v>Online</v>
      </c>
      <c r="S1802" s="12" t="str">
        <f>VLOOKUP(E1802,Table6[#All],3,0)</f>
        <v>West</v>
      </c>
      <c r="T1802" s="12" t="str">
        <f>VLOOKUP(E1802,Table6[#All],4,0)</f>
        <v>Thompsonborough</v>
      </c>
    </row>
    <row r="1803" spans="1:20" x14ac:dyDescent="0.3">
      <c r="A1803" s="11" t="s">
        <v>3761</v>
      </c>
      <c r="B1803" s="12">
        <v>45741</v>
      </c>
      <c r="C1803" s="12" t="s">
        <v>1306</v>
      </c>
      <c r="D1803" s="12" t="s">
        <v>1618</v>
      </c>
      <c r="E1803" s="12" t="s">
        <v>1932</v>
      </c>
      <c r="F1803" s="12" t="s">
        <v>1954</v>
      </c>
      <c r="G1803" s="17">
        <v>3</v>
      </c>
      <c r="H1803" s="20">
        <v>123.74</v>
      </c>
      <c r="I1803" s="23">
        <v>0.23</v>
      </c>
      <c r="J1803" s="25">
        <v>285.83940000000001</v>
      </c>
      <c r="K1803" s="25" t="str">
        <f>VLOOKUP(C1803,Table5[#All],8,0)</f>
        <v>Bronze</v>
      </c>
      <c r="L1803" s="13" t="str">
        <f>VLOOKUP(C1803,Table5[#All],4,0)</f>
        <v>Female</v>
      </c>
      <c r="M1803" s="12" t="str">
        <f>VLOOKUP(D1803,Table2[#All],2,0)</f>
        <v>Soccer Training Cone Set</v>
      </c>
      <c r="N1803" s="12" t="str">
        <f>VLOOKUP(D1803,Table2[#All],3)</f>
        <v>Sports</v>
      </c>
      <c r="O1803" s="12" t="str">
        <f>VLOOKUP(D1803,Table2[#All],4,0)</f>
        <v>Accessories</v>
      </c>
      <c r="P1803" s="12" t="str">
        <f>VLOOKUP(D1803,Table2[#All],5,0)</f>
        <v>Ford, Murphy and Wilson</v>
      </c>
      <c r="Q1803" s="12" t="str">
        <f>VLOOKUP(E1803,Table6[#All],2,0)</f>
        <v>Frederick-Wright</v>
      </c>
      <c r="R1803" s="12" t="str">
        <f>VLOOKUP(E1803,Table6[#All],5,0)</f>
        <v>Flagship</v>
      </c>
      <c r="S1803" s="12" t="str">
        <f>VLOOKUP(E1803,Table6[#All],3,0)</f>
        <v>West</v>
      </c>
      <c r="T1803" s="12" t="str">
        <f>VLOOKUP(E1803,Table6[#All],4,0)</f>
        <v>New Jimmymouth</v>
      </c>
    </row>
    <row r="1804" spans="1:20" x14ac:dyDescent="0.3">
      <c r="A1804" s="11" t="s">
        <v>3762</v>
      </c>
      <c r="B1804" s="12">
        <v>45427</v>
      </c>
      <c r="C1804" s="12" t="s">
        <v>66</v>
      </c>
      <c r="D1804" s="12" t="s">
        <v>1776</v>
      </c>
      <c r="E1804" s="12" t="s">
        <v>1920</v>
      </c>
      <c r="F1804" s="12" t="s">
        <v>1954</v>
      </c>
      <c r="G1804" s="17">
        <v>4</v>
      </c>
      <c r="H1804" s="20">
        <v>645.71</v>
      </c>
      <c r="I1804" s="23">
        <v>0.1</v>
      </c>
      <c r="J1804" s="25">
        <v>2324.556</v>
      </c>
      <c r="K1804" s="25" t="str">
        <f>VLOOKUP(C1804,Table5[#All],8,0)</f>
        <v>Silver</v>
      </c>
      <c r="L1804" s="13" t="str">
        <f>VLOOKUP(C1804,Table5[#All],4,0)</f>
        <v>Female</v>
      </c>
      <c r="M1804" s="12" t="str">
        <f>VLOOKUP(D1804,Table2[#All],2,0)</f>
        <v>Smart LED Light Strip</v>
      </c>
      <c r="N1804" s="12" t="str">
        <f>VLOOKUP(D1804,Table2[#All],3)</f>
        <v>Electronics</v>
      </c>
      <c r="O1804" s="12" t="str">
        <f>VLOOKUP(D1804,Table2[#All],4,0)</f>
        <v>Accessories</v>
      </c>
      <c r="P1804" s="12" t="str">
        <f>VLOOKUP(D1804,Table2[#All],5,0)</f>
        <v>Flores-Davis</v>
      </c>
      <c r="Q1804" s="12" t="str">
        <f>VLOOKUP(E1804,Table6[#All],2,0)</f>
        <v>Aguirre-Keller</v>
      </c>
      <c r="R1804" s="12" t="str">
        <f>VLOOKUP(E1804,Table6[#All],5,0)</f>
        <v>Online</v>
      </c>
      <c r="S1804" s="12" t="str">
        <f>VLOOKUP(E1804,Table6[#All],3,0)</f>
        <v>South</v>
      </c>
      <c r="T1804" s="12" t="str">
        <f>VLOOKUP(E1804,Table6[#All],4,0)</f>
        <v>Lake Michael</v>
      </c>
    </row>
    <row r="1805" spans="1:20" x14ac:dyDescent="0.3">
      <c r="A1805" s="11" t="s">
        <v>3763</v>
      </c>
      <c r="B1805" s="12">
        <v>45736</v>
      </c>
      <c r="C1805" s="12" t="s">
        <v>138</v>
      </c>
      <c r="D1805" s="12" t="s">
        <v>1631</v>
      </c>
      <c r="E1805" s="12" t="s">
        <v>1922</v>
      </c>
      <c r="F1805" s="12" t="s">
        <v>1952</v>
      </c>
      <c r="G1805" s="17">
        <v>3</v>
      </c>
      <c r="H1805" s="20">
        <v>587.12</v>
      </c>
      <c r="I1805" s="23">
        <v>0.3</v>
      </c>
      <c r="J1805" s="25">
        <v>1232.952</v>
      </c>
      <c r="K1805" s="25" t="str">
        <f>VLOOKUP(C1805,Table5[#All],8,0)</f>
        <v>Platinum</v>
      </c>
      <c r="L1805" s="13" t="str">
        <f>VLOOKUP(C1805,Table5[#All],4,0)</f>
        <v>Male</v>
      </c>
      <c r="M1805" s="12" t="str">
        <f>VLOOKUP(D1805,Table2[#All],2,0)</f>
        <v>Multi-Purpose Storage Box</v>
      </c>
      <c r="N1805" s="12" t="str">
        <f>VLOOKUP(D1805,Table2[#All],3)</f>
        <v>Home</v>
      </c>
      <c r="O1805" s="12" t="str">
        <f>VLOOKUP(D1805,Table2[#All],4,0)</f>
        <v>Storage</v>
      </c>
      <c r="P1805" s="12" t="str">
        <f>VLOOKUP(D1805,Table2[#All],5,0)</f>
        <v>Gardner-Montes</v>
      </c>
      <c r="Q1805" s="12" t="str">
        <f>VLOOKUP(E1805,Table6[#All],2,0)</f>
        <v>Thomas, Bridges and Harris</v>
      </c>
      <c r="R1805" s="12" t="str">
        <f>VLOOKUP(E1805,Table6[#All],5,0)</f>
        <v>Online</v>
      </c>
      <c r="S1805" s="12" t="str">
        <f>VLOOKUP(E1805,Table6[#All],3,0)</f>
        <v>North</v>
      </c>
      <c r="T1805" s="12" t="str">
        <f>VLOOKUP(E1805,Table6[#All],4,0)</f>
        <v>Sabrinatown</v>
      </c>
    </row>
    <row r="1806" spans="1:20" x14ac:dyDescent="0.3">
      <c r="A1806" s="11" t="s">
        <v>3764</v>
      </c>
      <c r="B1806" s="12">
        <v>45941</v>
      </c>
      <c r="C1806" s="12" t="s">
        <v>783</v>
      </c>
      <c r="D1806" s="12" t="s">
        <v>1645</v>
      </c>
      <c r="E1806" s="12" t="s">
        <v>1938</v>
      </c>
      <c r="F1806" s="12" t="s">
        <v>1957</v>
      </c>
      <c r="G1806" s="17">
        <v>1</v>
      </c>
      <c r="H1806" s="20">
        <v>401.18</v>
      </c>
      <c r="I1806" s="23">
        <v>0.15</v>
      </c>
      <c r="J1806" s="25">
        <v>341.00299999999999</v>
      </c>
      <c r="K1806" s="25" t="str">
        <f>VLOOKUP(C1806,Table5[#All],8,0)</f>
        <v>Platinum</v>
      </c>
      <c r="L1806" s="13" t="str">
        <f>VLOOKUP(C1806,Table5[#All],4,0)</f>
        <v>Male</v>
      </c>
      <c r="M1806" s="12" t="str">
        <f>VLOOKUP(D1806,Table2[#All],2,0)</f>
        <v>Women's Scarf Set</v>
      </c>
      <c r="N1806" s="12" t="str">
        <f>VLOOKUP(D1806,Table2[#All],3)</f>
        <v>Clothing</v>
      </c>
      <c r="O1806" s="12" t="str">
        <f>VLOOKUP(D1806,Table2[#All],4,0)</f>
        <v>Accessories</v>
      </c>
      <c r="P1806" s="12" t="str">
        <f>VLOOKUP(D1806,Table2[#All],5,0)</f>
        <v>Brown and Sons</v>
      </c>
      <c r="Q1806" s="12" t="str">
        <f>VLOOKUP(E1806,Table6[#All],2,0)</f>
        <v>Guerrero-Schmitt</v>
      </c>
      <c r="R1806" s="12" t="str">
        <f>VLOOKUP(E1806,Table6[#All],5,0)</f>
        <v>Flagship</v>
      </c>
      <c r="S1806" s="12" t="str">
        <f>VLOOKUP(E1806,Table6[#All],3,0)</f>
        <v>East</v>
      </c>
      <c r="T1806" s="12" t="str">
        <f>VLOOKUP(E1806,Table6[#All],4,0)</f>
        <v>East Stevechester</v>
      </c>
    </row>
    <row r="1807" spans="1:20" x14ac:dyDescent="0.3">
      <c r="A1807" s="11" t="s">
        <v>3765</v>
      </c>
      <c r="B1807" s="12">
        <v>45486</v>
      </c>
      <c r="C1807" s="12" t="s">
        <v>1156</v>
      </c>
      <c r="D1807" s="12" t="s">
        <v>1749</v>
      </c>
      <c r="E1807" s="12" t="s">
        <v>1938</v>
      </c>
      <c r="F1807" s="12" t="s">
        <v>1957</v>
      </c>
      <c r="G1807" s="17">
        <v>3</v>
      </c>
      <c r="H1807" s="20">
        <v>658.33</v>
      </c>
      <c r="I1807" s="23">
        <v>0.12</v>
      </c>
      <c r="J1807" s="25">
        <v>1737.9911999999999</v>
      </c>
      <c r="K1807" s="25" t="str">
        <f>VLOOKUP(C1807,Table5[#All],8,0)</f>
        <v>Platinum</v>
      </c>
      <c r="L1807" s="13" t="str">
        <f>VLOOKUP(C1807,Table5[#All],4,0)</f>
        <v>Female</v>
      </c>
      <c r="M1807" s="12" t="str">
        <f>VLOOKUP(D1807,Table2[#All],2,0)</f>
        <v>Womens Cotton Scarf</v>
      </c>
      <c r="N1807" s="12" t="str">
        <f>VLOOKUP(D1807,Table2[#All],3)</f>
        <v>Clothing</v>
      </c>
      <c r="O1807" s="12" t="str">
        <f>VLOOKUP(D1807,Table2[#All],4,0)</f>
        <v>Accessories</v>
      </c>
      <c r="P1807" s="12" t="str">
        <f>VLOOKUP(D1807,Table2[#All],5,0)</f>
        <v>Shepherd-Gould</v>
      </c>
      <c r="Q1807" s="12" t="str">
        <f>VLOOKUP(E1807,Table6[#All],2,0)</f>
        <v>Guerrero-Schmitt</v>
      </c>
      <c r="R1807" s="12" t="str">
        <f>VLOOKUP(E1807,Table6[#All],5,0)</f>
        <v>Flagship</v>
      </c>
      <c r="S1807" s="12" t="str">
        <f>VLOOKUP(E1807,Table6[#All],3,0)</f>
        <v>East</v>
      </c>
      <c r="T1807" s="12" t="str">
        <f>VLOOKUP(E1807,Table6[#All],4,0)</f>
        <v>East Stevechester</v>
      </c>
    </row>
    <row r="1808" spans="1:20" x14ac:dyDescent="0.3">
      <c r="A1808" s="11" t="s">
        <v>3766</v>
      </c>
      <c r="B1808" s="12">
        <v>45474</v>
      </c>
      <c r="C1808" s="12" t="s">
        <v>664</v>
      </c>
      <c r="D1808" s="12" t="s">
        <v>1721</v>
      </c>
      <c r="E1808" s="12" t="s">
        <v>1920</v>
      </c>
      <c r="F1808" s="12" t="s">
        <v>1952</v>
      </c>
      <c r="G1808" s="17">
        <v>4</v>
      </c>
      <c r="H1808" s="20">
        <v>450.3</v>
      </c>
      <c r="I1808" s="23">
        <v>0.02</v>
      </c>
      <c r="J1808" s="25">
        <v>1765.1759999999999</v>
      </c>
      <c r="K1808" s="25" t="str">
        <f>VLOOKUP(C1808,Table5[#All],8,0)</f>
        <v>Bronze</v>
      </c>
      <c r="L1808" s="13" t="str">
        <f>VLOOKUP(C1808,Table5[#All],4,0)</f>
        <v>Female</v>
      </c>
      <c r="M1808" s="12" t="str">
        <f>VLOOKUP(D1808,Table2[#All],2,0)</f>
        <v>Men's Roll-On Perfume</v>
      </c>
      <c r="N1808" s="12" t="str">
        <f>VLOOKUP(D1808,Table2[#All],3)</f>
        <v>Beauty</v>
      </c>
      <c r="O1808" s="12" t="str">
        <f>VLOOKUP(D1808,Table2[#All],4,0)</f>
        <v>Fragrance</v>
      </c>
      <c r="P1808" s="12" t="str">
        <f>VLOOKUP(D1808,Table2[#All],5,0)</f>
        <v>Sullivan and Sons</v>
      </c>
      <c r="Q1808" s="12" t="str">
        <f>VLOOKUP(E1808,Table6[#All],2,0)</f>
        <v>Aguirre-Keller</v>
      </c>
      <c r="R1808" s="12" t="str">
        <f>VLOOKUP(E1808,Table6[#All],5,0)</f>
        <v>Online</v>
      </c>
      <c r="S1808" s="12" t="str">
        <f>VLOOKUP(E1808,Table6[#All],3,0)</f>
        <v>South</v>
      </c>
      <c r="T1808" s="12" t="str">
        <f>VLOOKUP(E1808,Table6[#All],4,0)</f>
        <v>Lake Michael</v>
      </c>
    </row>
    <row r="1809" spans="1:20" x14ac:dyDescent="0.3">
      <c r="A1809" s="11" t="s">
        <v>3767</v>
      </c>
      <c r="B1809" s="12">
        <v>45757</v>
      </c>
      <c r="C1809" s="12" t="s">
        <v>496</v>
      </c>
      <c r="D1809" s="12" t="s">
        <v>1858</v>
      </c>
      <c r="E1809" s="12" t="s">
        <v>1917</v>
      </c>
      <c r="F1809" s="12" t="s">
        <v>1952</v>
      </c>
      <c r="G1809" s="17">
        <v>4</v>
      </c>
      <c r="H1809" s="20">
        <v>33.630000000000003</v>
      </c>
      <c r="I1809" s="23">
        <v>0.05</v>
      </c>
      <c r="J1809" s="25">
        <v>127.794</v>
      </c>
      <c r="K1809" s="25" t="str">
        <f>VLOOKUP(C1809,Table5[#All],8,0)</f>
        <v>Platinum</v>
      </c>
      <c r="L1809" s="13" t="str">
        <f>VLOOKUP(C1809,Table5[#All],4,0)</f>
        <v>Male</v>
      </c>
      <c r="M1809" s="12" t="str">
        <f>VLOOKUP(D1809,Table2[#All],2,0)</f>
        <v>Vitamin E Body Lotion</v>
      </c>
      <c r="N1809" s="12" t="str">
        <f>VLOOKUP(D1809,Table2[#All],3)</f>
        <v>Beauty</v>
      </c>
      <c r="O1809" s="12" t="str">
        <f>VLOOKUP(D1809,Table2[#All],4,0)</f>
        <v>Skincare</v>
      </c>
      <c r="P1809" s="12" t="str">
        <f>VLOOKUP(D1809,Table2[#All],5,0)</f>
        <v>Hoffman-Williams</v>
      </c>
      <c r="Q1809" s="12" t="str">
        <f>VLOOKUP(E1809,Table6[#All],2,0)</f>
        <v>Hill, Wagner and Ballard</v>
      </c>
      <c r="R1809" s="12" t="str">
        <f>VLOOKUP(E1809,Table6[#All],5,0)</f>
        <v>Online</v>
      </c>
      <c r="S1809" s="12" t="str">
        <f>VLOOKUP(E1809,Table6[#All],3,0)</f>
        <v>East</v>
      </c>
      <c r="T1809" s="12" t="str">
        <f>VLOOKUP(E1809,Table6[#All],4,0)</f>
        <v>East Davidville</v>
      </c>
    </row>
    <row r="1810" spans="1:20" x14ac:dyDescent="0.3">
      <c r="A1810" s="11" t="s">
        <v>3768</v>
      </c>
      <c r="B1810" s="12">
        <v>45475</v>
      </c>
      <c r="C1810" s="12" t="s">
        <v>145</v>
      </c>
      <c r="D1810" s="12" t="s">
        <v>1991</v>
      </c>
      <c r="E1810" s="12" t="s">
        <v>1880</v>
      </c>
      <c r="F1810" s="12" t="s">
        <v>1957</v>
      </c>
      <c r="G1810" s="17">
        <v>3</v>
      </c>
      <c r="H1810" s="20">
        <v>168.89</v>
      </c>
      <c r="I1810" s="23">
        <v>0.03</v>
      </c>
      <c r="J1810" s="25">
        <v>491.46989999999988</v>
      </c>
      <c r="K1810" s="25" t="str">
        <f>VLOOKUP(C1810,Table5[#All],8,0)</f>
        <v>Silver</v>
      </c>
      <c r="L1810" s="13" t="str">
        <f>VLOOKUP(C1810,Table5[#All],4,0)</f>
        <v>Male</v>
      </c>
      <c r="M1810" s="12" t="str">
        <f>VLOOKUP(D1810,Table2[#All],2,0)</f>
        <v>Beard Grooming Kit</v>
      </c>
      <c r="N1810" s="12" t="str">
        <f>VLOOKUP(D1810,Table2[#All],3)</f>
        <v>Beauty</v>
      </c>
      <c r="O1810" s="12" t="str">
        <f>VLOOKUP(D1810,Table2[#All],4,0)</f>
        <v>Grooming</v>
      </c>
      <c r="P1810" s="12" t="str">
        <f>VLOOKUP(D1810,Table2[#All],5,0)</f>
        <v>Erickson-Green</v>
      </c>
      <c r="Q1810" s="12" t="str">
        <f>VLOOKUP(E1810,Table6[#All],2,0)</f>
        <v>Rivera-Warner</v>
      </c>
      <c r="R1810" s="12" t="str">
        <f>VLOOKUP(E1810,Table6[#All],5,0)</f>
        <v>Flagship</v>
      </c>
      <c r="S1810" s="12" t="str">
        <f>VLOOKUP(E1810,Table6[#All],3,0)</f>
        <v>East</v>
      </c>
      <c r="T1810" s="12" t="str">
        <f>VLOOKUP(E1810,Table6[#All],4,0)</f>
        <v>Washingtonfurt</v>
      </c>
    </row>
    <row r="1811" spans="1:20" x14ac:dyDescent="0.3">
      <c r="A1811" s="11" t="s">
        <v>3769</v>
      </c>
      <c r="B1811" s="12">
        <v>45546</v>
      </c>
      <c r="C1811" s="12" t="s">
        <v>345</v>
      </c>
      <c r="D1811" s="12" t="s">
        <v>1755</v>
      </c>
      <c r="E1811" s="12" t="s">
        <v>1920</v>
      </c>
      <c r="F1811" s="12" t="s">
        <v>1954</v>
      </c>
      <c r="G1811" s="17">
        <v>1</v>
      </c>
      <c r="H1811" s="20">
        <v>141.85</v>
      </c>
      <c r="I1811" s="23">
        <v>0.06</v>
      </c>
      <c r="J1811" s="25">
        <v>133.339</v>
      </c>
      <c r="K1811" s="25" t="str">
        <f>VLOOKUP(C1811,Table5[#All],8,0)</f>
        <v>Platinum</v>
      </c>
      <c r="L1811" s="13" t="str">
        <f>VLOOKUP(C1811,Table5[#All],4,0)</f>
        <v>Female</v>
      </c>
      <c r="M1811" s="12" t="str">
        <f>VLOOKUP(D1811,Table2[#All],2,0)</f>
        <v>Luxury Perfume Spray</v>
      </c>
      <c r="N1811" s="12" t="str">
        <f>VLOOKUP(D1811,Table2[#All],3)</f>
        <v>Beauty</v>
      </c>
      <c r="O1811" s="12" t="str">
        <f>VLOOKUP(D1811,Table2[#All],4,0)</f>
        <v>Fragrance</v>
      </c>
      <c r="P1811" s="12" t="str">
        <f>VLOOKUP(D1811,Table2[#All],5,0)</f>
        <v>Gibson, Green and Lopez</v>
      </c>
      <c r="Q1811" s="12" t="str">
        <f>VLOOKUP(E1811,Table6[#All],2,0)</f>
        <v>Aguirre-Keller</v>
      </c>
      <c r="R1811" s="12" t="str">
        <f>VLOOKUP(E1811,Table6[#All],5,0)</f>
        <v>Online</v>
      </c>
      <c r="S1811" s="12" t="str">
        <f>VLOOKUP(E1811,Table6[#All],3,0)</f>
        <v>South</v>
      </c>
      <c r="T1811" s="12" t="str">
        <f>VLOOKUP(E1811,Table6[#All],4,0)</f>
        <v>Lake Michael</v>
      </c>
    </row>
    <row r="1812" spans="1:20" x14ac:dyDescent="0.3">
      <c r="A1812" s="11" t="s">
        <v>3770</v>
      </c>
      <c r="B1812" s="12">
        <v>45520</v>
      </c>
      <c r="C1812" s="12" t="s">
        <v>976</v>
      </c>
      <c r="D1812" s="12" t="s">
        <v>1676</v>
      </c>
      <c r="E1812" s="12" t="s">
        <v>1907</v>
      </c>
      <c r="F1812" s="12" t="s">
        <v>1952</v>
      </c>
      <c r="G1812" s="17">
        <v>1</v>
      </c>
      <c r="H1812" s="20">
        <v>617.4</v>
      </c>
      <c r="I1812" s="23">
        <v>0.21</v>
      </c>
      <c r="J1812" s="25">
        <v>487.74599999999998</v>
      </c>
      <c r="K1812" s="25" t="str">
        <f>VLOOKUP(C1812,Table5[#All],8,0)</f>
        <v>Platinum</v>
      </c>
      <c r="L1812" s="13" t="str">
        <f>VLOOKUP(C1812,Table5[#All],4,0)</f>
        <v>Male</v>
      </c>
      <c r="M1812" s="12" t="str">
        <f>VLOOKUP(D1812,Table2[#All],2,0)</f>
        <v>Bedroom Table Lamp</v>
      </c>
      <c r="N1812" s="12" t="str">
        <f>VLOOKUP(D1812,Table2[#All],3)</f>
        <v>Home</v>
      </c>
      <c r="O1812" s="12" t="str">
        <f>VLOOKUP(D1812,Table2[#All],4,0)</f>
        <v>Lighting</v>
      </c>
      <c r="P1812" s="12" t="str">
        <f>VLOOKUP(D1812,Table2[#All],5,0)</f>
        <v>Jones LLC</v>
      </c>
      <c r="Q1812" s="12" t="str">
        <f>VLOOKUP(E1812,Table6[#All],2,0)</f>
        <v>Martinez-Mullins</v>
      </c>
      <c r="R1812" s="12" t="str">
        <f>VLOOKUP(E1812,Table6[#All],5,0)</f>
        <v>Online</v>
      </c>
      <c r="S1812" s="12" t="str">
        <f>VLOOKUP(E1812,Table6[#All],3,0)</f>
        <v>South</v>
      </c>
      <c r="T1812" s="12" t="str">
        <f>VLOOKUP(E1812,Table6[#All],4,0)</f>
        <v>Williamsfurt</v>
      </c>
    </row>
    <row r="1813" spans="1:20" x14ac:dyDescent="0.3">
      <c r="A1813" s="11" t="s">
        <v>3771</v>
      </c>
      <c r="B1813" s="12">
        <v>45534</v>
      </c>
      <c r="C1813" s="12" t="s">
        <v>502</v>
      </c>
      <c r="D1813" s="12" t="s">
        <v>1734</v>
      </c>
      <c r="E1813" s="12" t="s">
        <v>1885</v>
      </c>
      <c r="F1813" s="12" t="s">
        <v>1957</v>
      </c>
      <c r="G1813" s="17">
        <v>3</v>
      </c>
      <c r="H1813" s="20">
        <v>841.47</v>
      </c>
      <c r="I1813" s="23">
        <v>0.15</v>
      </c>
      <c r="J1813" s="25">
        <v>2145.7485000000001</v>
      </c>
      <c r="K1813" s="25" t="str">
        <f>VLOOKUP(C1813,Table5[#All],8,0)</f>
        <v>Platinum</v>
      </c>
      <c r="L1813" s="13" t="str">
        <f>VLOOKUP(C1813,Table5[#All],4,0)</f>
        <v>Female</v>
      </c>
      <c r="M1813" s="12" t="str">
        <f>VLOOKUP(D1813,Table2[#All],2,0)</f>
        <v>Men's Track Pants</v>
      </c>
      <c r="N1813" s="12" t="str">
        <f>VLOOKUP(D1813,Table2[#All],3)</f>
        <v>Clothing</v>
      </c>
      <c r="O1813" s="12" t="str">
        <f>VLOOKUP(D1813,Table2[#All],4,0)</f>
        <v>Bottoms</v>
      </c>
      <c r="P1813" s="12" t="str">
        <f>VLOOKUP(D1813,Table2[#All],5,0)</f>
        <v>Hamilton, Woods and Walker</v>
      </c>
      <c r="Q1813" s="12" t="str">
        <f>VLOOKUP(E1813,Table6[#All],2,0)</f>
        <v>Martinez, Adkins and Johnson</v>
      </c>
      <c r="R1813" s="12" t="str">
        <f>VLOOKUP(E1813,Table6[#All],5,0)</f>
        <v>Flagship</v>
      </c>
      <c r="S1813" s="12" t="str">
        <f>VLOOKUP(E1813,Table6[#All],3,0)</f>
        <v>North</v>
      </c>
      <c r="T1813" s="12" t="str">
        <f>VLOOKUP(E1813,Table6[#All],4,0)</f>
        <v>Danielmouth</v>
      </c>
    </row>
    <row r="1814" spans="1:20" x14ac:dyDescent="0.3">
      <c r="A1814" s="11" t="s">
        <v>3772</v>
      </c>
      <c r="B1814" s="12">
        <v>45334</v>
      </c>
      <c r="C1814" s="12" t="s">
        <v>225</v>
      </c>
      <c r="D1814" s="12" t="s">
        <v>1631</v>
      </c>
      <c r="E1814" s="12" t="s">
        <v>1925</v>
      </c>
      <c r="F1814" s="12" t="s">
        <v>1952</v>
      </c>
      <c r="G1814" s="17">
        <v>2</v>
      </c>
      <c r="H1814" s="20">
        <v>960.41</v>
      </c>
      <c r="I1814" s="23">
        <v>0.18</v>
      </c>
      <c r="J1814" s="25">
        <v>1575.0724</v>
      </c>
      <c r="K1814" s="25" t="str">
        <f>VLOOKUP(C1814,Table5[#All],8,0)</f>
        <v>Platinum</v>
      </c>
      <c r="L1814" s="13" t="str">
        <f>VLOOKUP(C1814,Table5[#All],4,0)</f>
        <v>Male</v>
      </c>
      <c r="M1814" s="12" t="str">
        <f>VLOOKUP(D1814,Table2[#All],2,0)</f>
        <v>Multi-Purpose Storage Box</v>
      </c>
      <c r="N1814" s="12" t="str">
        <f>VLOOKUP(D1814,Table2[#All],3)</f>
        <v>Home</v>
      </c>
      <c r="O1814" s="12" t="str">
        <f>VLOOKUP(D1814,Table2[#All],4,0)</f>
        <v>Storage</v>
      </c>
      <c r="P1814" s="12" t="str">
        <f>VLOOKUP(D1814,Table2[#All],5,0)</f>
        <v>Gardner-Montes</v>
      </c>
      <c r="Q1814" s="12" t="str">
        <f>VLOOKUP(E1814,Table6[#All],2,0)</f>
        <v>Gardner, Humphrey and Contreras</v>
      </c>
      <c r="R1814" s="12" t="str">
        <f>VLOOKUP(E1814,Table6[#All],5,0)</f>
        <v>Flagship</v>
      </c>
      <c r="S1814" s="12" t="str">
        <f>VLOOKUP(E1814,Table6[#All],3,0)</f>
        <v>East</v>
      </c>
      <c r="T1814" s="12" t="str">
        <f>VLOOKUP(E1814,Table6[#All],4,0)</f>
        <v>Johnsonville</v>
      </c>
    </row>
    <row r="1815" spans="1:20" x14ac:dyDescent="0.3">
      <c r="A1815" s="11" t="s">
        <v>3773</v>
      </c>
      <c r="B1815" s="12">
        <v>45289</v>
      </c>
      <c r="C1815" s="12" t="s">
        <v>1406</v>
      </c>
      <c r="D1815" s="12" t="s">
        <v>1801</v>
      </c>
      <c r="E1815" s="12" t="s">
        <v>1938</v>
      </c>
      <c r="F1815" s="12" t="s">
        <v>1954</v>
      </c>
      <c r="G1815" s="17">
        <v>3</v>
      </c>
      <c r="H1815" s="20">
        <v>717.22</v>
      </c>
      <c r="I1815" s="23">
        <v>0.24</v>
      </c>
      <c r="J1815" s="25">
        <v>1635.2616</v>
      </c>
      <c r="K1815" s="25" t="str">
        <f>VLOOKUP(C1815,Table5[#All],8,0)</f>
        <v>Gold</v>
      </c>
      <c r="L1815" s="13" t="str">
        <f>VLOOKUP(C1815,Table5[#All],4,0)</f>
        <v>Male</v>
      </c>
      <c r="M1815" s="12" t="str">
        <f>VLOOKUP(D1815,Table2[#All],2,0)</f>
        <v>Women's Ankle Boots</v>
      </c>
      <c r="N1815" s="12" t="str">
        <f>VLOOKUP(D1815,Table2[#All],3)</f>
        <v>Clothing</v>
      </c>
      <c r="O1815" s="12" t="str">
        <f>VLOOKUP(D1815,Table2[#All],4,0)</f>
        <v>Footwear</v>
      </c>
      <c r="P1815" s="12" t="str">
        <f>VLOOKUP(D1815,Table2[#All],5,0)</f>
        <v>Poole PLC</v>
      </c>
      <c r="Q1815" s="12" t="str">
        <f>VLOOKUP(E1815,Table6[#All],2,0)</f>
        <v>Guerrero-Schmitt</v>
      </c>
      <c r="R1815" s="12" t="str">
        <f>VLOOKUP(E1815,Table6[#All],5,0)</f>
        <v>Flagship</v>
      </c>
      <c r="S1815" s="12" t="str">
        <f>VLOOKUP(E1815,Table6[#All],3,0)</f>
        <v>East</v>
      </c>
      <c r="T1815" s="12" t="str">
        <f>VLOOKUP(E1815,Table6[#All],4,0)</f>
        <v>East Stevechester</v>
      </c>
    </row>
    <row r="1816" spans="1:20" x14ac:dyDescent="0.3">
      <c r="A1816" s="11" t="s">
        <v>3774</v>
      </c>
      <c r="B1816" s="12">
        <v>45832</v>
      </c>
      <c r="C1816" s="12" t="s">
        <v>406</v>
      </c>
      <c r="D1816" s="12" t="s">
        <v>1600</v>
      </c>
      <c r="E1816" s="12" t="s">
        <v>1880</v>
      </c>
      <c r="F1816" s="12" t="s">
        <v>1957</v>
      </c>
      <c r="G1816" s="17">
        <v>1</v>
      </c>
      <c r="H1816" s="20">
        <v>281.83</v>
      </c>
      <c r="I1816" s="23">
        <v>0.16</v>
      </c>
      <c r="J1816" s="25">
        <v>236.7372</v>
      </c>
      <c r="K1816" s="25" t="str">
        <f>VLOOKUP(C1816,Table5[#All],8,0)</f>
        <v>Platinum</v>
      </c>
      <c r="L1816" s="13" t="str">
        <f>VLOOKUP(C1816,Table5[#All],4,0)</f>
        <v>Female</v>
      </c>
      <c r="M1816" s="12" t="str">
        <f>VLOOKUP(D1816,Table2[#All],2,0)</f>
        <v>Hair Strengthening Shampoo</v>
      </c>
      <c r="N1816" s="12" t="str">
        <f>VLOOKUP(D1816,Table2[#All],3)</f>
        <v>Beauty</v>
      </c>
      <c r="O1816" s="12" t="str">
        <f>VLOOKUP(D1816,Table2[#All],4,0)</f>
        <v>Haircare</v>
      </c>
      <c r="P1816" s="12" t="str">
        <f>VLOOKUP(D1816,Table2[#All],5,0)</f>
        <v>Rice LLC</v>
      </c>
      <c r="Q1816" s="12" t="str">
        <f>VLOOKUP(E1816,Table6[#All],2,0)</f>
        <v>Rivera-Warner</v>
      </c>
      <c r="R1816" s="12" t="str">
        <f>VLOOKUP(E1816,Table6[#All],5,0)</f>
        <v>Flagship</v>
      </c>
      <c r="S1816" s="12" t="str">
        <f>VLOOKUP(E1816,Table6[#All],3,0)</f>
        <v>East</v>
      </c>
      <c r="T1816" s="12" t="str">
        <f>VLOOKUP(E1816,Table6[#All],4,0)</f>
        <v>Washingtonfurt</v>
      </c>
    </row>
    <row r="1817" spans="1:20" x14ac:dyDescent="0.3">
      <c r="A1817" s="11" t="s">
        <v>3775</v>
      </c>
      <c r="B1817" s="12">
        <v>45400</v>
      </c>
      <c r="C1817" s="12" t="s">
        <v>673</v>
      </c>
      <c r="D1817" s="12" t="s">
        <v>1752</v>
      </c>
      <c r="E1817" s="12" t="s">
        <v>1927</v>
      </c>
      <c r="F1817" s="12" t="s">
        <v>1954</v>
      </c>
      <c r="G1817" s="17">
        <v>1</v>
      </c>
      <c r="H1817" s="20">
        <v>509.08</v>
      </c>
      <c r="I1817" s="23">
        <v>0.04</v>
      </c>
      <c r="J1817" s="25">
        <v>488.71679999999998</v>
      </c>
      <c r="K1817" s="25" t="str">
        <f>VLOOKUP(C1817,Table5[#All],8,0)</f>
        <v>Platinum</v>
      </c>
      <c r="L1817" s="13" t="str">
        <f>VLOOKUP(C1817,Table5[#All],4,0)</f>
        <v>Male</v>
      </c>
      <c r="M1817" s="12" t="str">
        <f>VLOOKUP(D1817,Table2[#All],2,0)</f>
        <v>Men's Hair Styling Gel</v>
      </c>
      <c r="N1817" s="12" t="str">
        <f>VLOOKUP(D1817,Table2[#All],3)</f>
        <v>Beauty</v>
      </c>
      <c r="O1817" s="12" t="str">
        <f>VLOOKUP(D1817,Table2[#All],4,0)</f>
        <v>Haircare</v>
      </c>
      <c r="P1817" s="12" t="str">
        <f>VLOOKUP(D1817,Table2[#All],5,0)</f>
        <v>Cline-Mccarthy</v>
      </c>
      <c r="Q1817" s="12" t="str">
        <f>VLOOKUP(E1817,Table6[#All],2,0)</f>
        <v>Mcdonald Inc</v>
      </c>
      <c r="R1817" s="12" t="str">
        <f>VLOOKUP(E1817,Table6[#All],5,0)</f>
        <v>Outlet</v>
      </c>
      <c r="S1817" s="12" t="str">
        <f>VLOOKUP(E1817,Table6[#All],3,0)</f>
        <v>South</v>
      </c>
      <c r="T1817" s="12" t="str">
        <f>VLOOKUP(E1817,Table6[#All],4,0)</f>
        <v>Christopherland</v>
      </c>
    </row>
    <row r="1818" spans="1:20" x14ac:dyDescent="0.3">
      <c r="A1818" s="11" t="s">
        <v>3776</v>
      </c>
      <c r="B1818" s="12">
        <v>45930</v>
      </c>
      <c r="C1818" s="12" t="s">
        <v>1257</v>
      </c>
      <c r="D1818" s="12" t="s">
        <v>1864</v>
      </c>
      <c r="E1818" s="12" t="s">
        <v>1889</v>
      </c>
      <c r="F1818" s="12" t="s">
        <v>1952</v>
      </c>
      <c r="G1818" s="17">
        <v>4</v>
      </c>
      <c r="H1818" s="20">
        <v>827.09</v>
      </c>
      <c r="I1818" s="23">
        <v>0.3</v>
      </c>
      <c r="J1818" s="25">
        <v>2315.8519999999999</v>
      </c>
      <c r="K1818" s="25" t="str">
        <f>VLOOKUP(C1818,Table5[#All],8,0)</f>
        <v>Platinum</v>
      </c>
      <c r="L1818" s="13" t="str">
        <f>VLOOKUP(C1818,Table5[#All],4,0)</f>
        <v>Female</v>
      </c>
      <c r="M1818" s="12" t="str">
        <f>VLOOKUP(D1818,Table2[#All],2,0)</f>
        <v>Women's Formal Blazer</v>
      </c>
      <c r="N1818" s="12" t="str">
        <f>VLOOKUP(D1818,Table2[#All],3)</f>
        <v>Clothing</v>
      </c>
      <c r="O1818" s="12" t="str">
        <f>VLOOKUP(D1818,Table2[#All],4,0)</f>
        <v>Outerwear</v>
      </c>
      <c r="P1818" s="12" t="str">
        <f>VLOOKUP(D1818,Table2[#All],5,0)</f>
        <v>Phillips and Sons</v>
      </c>
      <c r="Q1818" s="12" t="str">
        <f>VLOOKUP(E1818,Table6[#All],2,0)</f>
        <v>Black-Horn</v>
      </c>
      <c r="R1818" s="12" t="str">
        <f>VLOOKUP(E1818,Table6[#All],5,0)</f>
        <v>Outlet</v>
      </c>
      <c r="S1818" s="12" t="str">
        <f>VLOOKUP(E1818,Table6[#All],3,0)</f>
        <v>South</v>
      </c>
      <c r="T1818" s="12" t="str">
        <f>VLOOKUP(E1818,Table6[#All],4,0)</f>
        <v>North Nancyview</v>
      </c>
    </row>
    <row r="1819" spans="1:20" x14ac:dyDescent="0.3">
      <c r="A1819" s="11" t="s">
        <v>3777</v>
      </c>
      <c r="B1819" s="12">
        <v>45935</v>
      </c>
      <c r="C1819" s="12" t="s">
        <v>691</v>
      </c>
      <c r="D1819" s="12" t="s">
        <v>1657</v>
      </c>
      <c r="E1819" s="12" t="s">
        <v>1897</v>
      </c>
      <c r="F1819" s="12" t="s">
        <v>1952</v>
      </c>
      <c r="G1819" s="17">
        <v>2</v>
      </c>
      <c r="H1819" s="20">
        <v>823.36</v>
      </c>
      <c r="I1819" s="23">
        <v>0.23</v>
      </c>
      <c r="J1819" s="25">
        <v>1267.9744000000001</v>
      </c>
      <c r="K1819" s="25" t="str">
        <f>VLOOKUP(C1819,Table5[#All],8,0)</f>
        <v>Silver</v>
      </c>
      <c r="L1819" s="13" t="str">
        <f>VLOOKUP(C1819,Table5[#All],4,0)</f>
        <v>Male</v>
      </c>
      <c r="M1819" s="12" t="str">
        <f>VLOOKUP(D1819,Table2[#All],2,0)</f>
        <v>Fabric Sofa Throw Blanket</v>
      </c>
      <c r="N1819" s="12" t="str">
        <f>VLOOKUP(D1819,Table2[#All],3)</f>
        <v>Home</v>
      </c>
      <c r="O1819" s="12" t="str">
        <f>VLOOKUP(D1819,Table2[#All],4,0)</f>
        <v>Decor</v>
      </c>
      <c r="P1819" s="12" t="str">
        <f>VLOOKUP(D1819,Table2[#All],5,0)</f>
        <v>Hoffman Group</v>
      </c>
      <c r="Q1819" s="12" t="str">
        <f>VLOOKUP(E1819,Table6[#All],2,0)</f>
        <v>Alexander Group</v>
      </c>
      <c r="R1819" s="12" t="str">
        <f>VLOOKUP(E1819,Table6[#All],5,0)</f>
        <v>Online</v>
      </c>
      <c r="S1819" s="12" t="str">
        <f>VLOOKUP(E1819,Table6[#All],3,0)</f>
        <v>South</v>
      </c>
      <c r="T1819" s="12" t="str">
        <f>VLOOKUP(E1819,Table6[#All],4,0)</f>
        <v>Port Sharon</v>
      </c>
    </row>
    <row r="1820" spans="1:20" x14ac:dyDescent="0.3">
      <c r="A1820" s="11" t="s">
        <v>3778</v>
      </c>
      <c r="B1820" s="12">
        <v>45814</v>
      </c>
      <c r="C1820" s="12" t="s">
        <v>473</v>
      </c>
      <c r="D1820" s="12" t="s">
        <v>1648</v>
      </c>
      <c r="E1820" s="12" t="s">
        <v>1901</v>
      </c>
      <c r="F1820" s="12" t="s">
        <v>1957</v>
      </c>
      <c r="G1820" s="17">
        <v>4</v>
      </c>
      <c r="H1820" s="20">
        <v>282.18</v>
      </c>
      <c r="I1820" s="23">
        <v>0.13</v>
      </c>
      <c r="J1820" s="25">
        <v>981.9864</v>
      </c>
      <c r="K1820" s="25" t="str">
        <f>VLOOKUP(C1820,Table5[#All],8,0)</f>
        <v>Platinum</v>
      </c>
      <c r="L1820" s="13" t="str">
        <f>VLOOKUP(C1820,Table5[#All],4,0)</f>
        <v>Female</v>
      </c>
      <c r="M1820" s="12" t="str">
        <f>VLOOKUP(D1820,Table2[#All],2,0)</f>
        <v>Wireless Bluetooth Speaker</v>
      </c>
      <c r="N1820" s="12" t="str">
        <f>VLOOKUP(D1820,Table2[#All],3)</f>
        <v>Electronics</v>
      </c>
      <c r="O1820" s="12" t="str">
        <f>VLOOKUP(D1820,Table2[#All],4,0)</f>
        <v>Audio</v>
      </c>
      <c r="P1820" s="12" t="str">
        <f>VLOOKUP(D1820,Table2[#All],5,0)</f>
        <v>Reed-Schmidt</v>
      </c>
      <c r="Q1820" s="12" t="str">
        <f>VLOOKUP(E1820,Table6[#All],2,0)</f>
        <v>Gray Ltd</v>
      </c>
      <c r="R1820" s="12" t="str">
        <f>VLOOKUP(E1820,Table6[#All],5,0)</f>
        <v>Outlet</v>
      </c>
      <c r="S1820" s="12" t="str">
        <f>VLOOKUP(E1820,Table6[#All],3,0)</f>
        <v>North</v>
      </c>
      <c r="T1820" s="12" t="str">
        <f>VLOOKUP(E1820,Table6[#All],4,0)</f>
        <v>New Michaelchester</v>
      </c>
    </row>
    <row r="1821" spans="1:20" x14ac:dyDescent="0.3">
      <c r="A1821" s="11" t="s">
        <v>3779</v>
      </c>
      <c r="B1821" s="12">
        <v>45323</v>
      </c>
      <c r="C1821" s="12" t="s">
        <v>577</v>
      </c>
      <c r="D1821" s="12" t="s">
        <v>1631</v>
      </c>
      <c r="E1821" s="12" t="s">
        <v>1885</v>
      </c>
      <c r="F1821" s="12" t="s">
        <v>1957</v>
      </c>
      <c r="G1821" s="17">
        <v>1</v>
      </c>
      <c r="H1821" s="20">
        <v>486.39</v>
      </c>
      <c r="I1821" s="23">
        <v>0.09</v>
      </c>
      <c r="J1821" s="25">
        <v>442.61489999999998</v>
      </c>
      <c r="K1821" s="25" t="str">
        <f>VLOOKUP(C1821,Table5[#All],8,0)</f>
        <v>Bronze</v>
      </c>
      <c r="L1821" s="13" t="str">
        <f>VLOOKUP(C1821,Table5[#All],4,0)</f>
        <v>Female</v>
      </c>
      <c r="M1821" s="12" t="str">
        <f>VLOOKUP(D1821,Table2[#All],2,0)</f>
        <v>Multi-Purpose Storage Box</v>
      </c>
      <c r="N1821" s="12" t="str">
        <f>VLOOKUP(D1821,Table2[#All],3)</f>
        <v>Home</v>
      </c>
      <c r="O1821" s="12" t="str">
        <f>VLOOKUP(D1821,Table2[#All],4,0)</f>
        <v>Storage</v>
      </c>
      <c r="P1821" s="12" t="str">
        <f>VLOOKUP(D1821,Table2[#All],5,0)</f>
        <v>Gardner-Montes</v>
      </c>
      <c r="Q1821" s="12" t="str">
        <f>VLOOKUP(E1821,Table6[#All],2,0)</f>
        <v>Martinez, Adkins and Johnson</v>
      </c>
      <c r="R1821" s="12" t="str">
        <f>VLOOKUP(E1821,Table6[#All],5,0)</f>
        <v>Flagship</v>
      </c>
      <c r="S1821" s="12" t="str">
        <f>VLOOKUP(E1821,Table6[#All],3,0)</f>
        <v>North</v>
      </c>
      <c r="T1821" s="12" t="str">
        <f>VLOOKUP(E1821,Table6[#All],4,0)</f>
        <v>Danielmouth</v>
      </c>
    </row>
    <row r="1822" spans="1:20" x14ac:dyDescent="0.3">
      <c r="A1822" s="11" t="s">
        <v>3780</v>
      </c>
      <c r="B1822" s="12">
        <v>45312</v>
      </c>
      <c r="C1822" s="12" t="s">
        <v>176</v>
      </c>
      <c r="D1822" s="12" t="s">
        <v>1621</v>
      </c>
      <c r="E1822" s="12" t="s">
        <v>1894</v>
      </c>
      <c r="F1822" s="12" t="s">
        <v>1957</v>
      </c>
      <c r="G1822" s="17">
        <v>2</v>
      </c>
      <c r="H1822" s="20">
        <v>603.62</v>
      </c>
      <c r="I1822" s="23">
        <v>0.18</v>
      </c>
      <c r="J1822" s="25">
        <v>989.93680000000006</v>
      </c>
      <c r="K1822" s="25" t="str">
        <f>VLOOKUP(C1822,Table5[#All],8,0)</f>
        <v>Bronze</v>
      </c>
      <c r="L1822" s="13" t="str">
        <f>VLOOKUP(C1822,Table5[#All],4,0)</f>
        <v>Male</v>
      </c>
      <c r="M1822" s="12" t="str">
        <f>VLOOKUP(D1822,Table2[#All],2,0)</f>
        <v>Women's Denim Jeans</v>
      </c>
      <c r="N1822" s="12" t="str">
        <f>VLOOKUP(D1822,Table2[#All],3)</f>
        <v>Clothing</v>
      </c>
      <c r="O1822" s="12" t="str">
        <f>VLOOKUP(D1822,Table2[#All],4,0)</f>
        <v>Bottoms</v>
      </c>
      <c r="P1822" s="12" t="str">
        <f>VLOOKUP(D1822,Table2[#All],5,0)</f>
        <v>Guerra-Hendrix</v>
      </c>
      <c r="Q1822" s="12" t="str">
        <f>VLOOKUP(E1822,Table6[#All],2,0)</f>
        <v>Johnson-Wright</v>
      </c>
      <c r="R1822" s="12" t="str">
        <f>VLOOKUP(E1822,Table6[#All],5,0)</f>
        <v>Outlet</v>
      </c>
      <c r="S1822" s="12" t="str">
        <f>VLOOKUP(E1822,Table6[#All],3,0)</f>
        <v>North</v>
      </c>
      <c r="T1822" s="12" t="str">
        <f>VLOOKUP(E1822,Table6[#All],4,0)</f>
        <v>Hoodberg</v>
      </c>
    </row>
    <row r="1823" spans="1:20" x14ac:dyDescent="0.3">
      <c r="A1823" s="11" t="s">
        <v>3781</v>
      </c>
      <c r="B1823" s="12">
        <v>45554</v>
      </c>
      <c r="C1823" s="12" t="s">
        <v>502</v>
      </c>
      <c r="D1823" s="12" t="s">
        <v>1682</v>
      </c>
      <c r="E1823" s="12" t="s">
        <v>1910</v>
      </c>
      <c r="F1823" s="12" t="s">
        <v>1954</v>
      </c>
      <c r="G1823" s="17">
        <v>3</v>
      </c>
      <c r="H1823" s="20">
        <v>204.17</v>
      </c>
      <c r="I1823" s="23">
        <v>0.1</v>
      </c>
      <c r="J1823" s="25">
        <v>551.25900000000001</v>
      </c>
      <c r="K1823" s="25" t="str">
        <f>VLOOKUP(C1823,Table5[#All],8,0)</f>
        <v>Platinum</v>
      </c>
      <c r="L1823" s="13" t="str">
        <f>VLOOKUP(C1823,Table5[#All],4,0)</f>
        <v>Female</v>
      </c>
      <c r="M1823" s="12" t="str">
        <f>VLOOKUP(D1823,Table2[#All],2,0)</f>
        <v>Men's Casual Sneakers</v>
      </c>
      <c r="N1823" s="12" t="str">
        <f>VLOOKUP(D1823,Table2[#All],3)</f>
        <v>Clothing</v>
      </c>
      <c r="O1823" s="12" t="str">
        <f>VLOOKUP(D1823,Table2[#All],4,0)</f>
        <v>Footwear</v>
      </c>
      <c r="P1823" s="12" t="str">
        <f>VLOOKUP(D1823,Table2[#All],5,0)</f>
        <v>Hogan-Lee</v>
      </c>
      <c r="Q1823" s="12" t="str">
        <f>VLOOKUP(E1823,Table6[#All],2,0)</f>
        <v>Bean, Jones and Park</v>
      </c>
      <c r="R1823" s="12" t="str">
        <f>VLOOKUP(E1823,Table6[#All],5,0)</f>
        <v>Online</v>
      </c>
      <c r="S1823" s="12" t="str">
        <f>VLOOKUP(E1823,Table6[#All],3,0)</f>
        <v>West</v>
      </c>
      <c r="T1823" s="12" t="str">
        <f>VLOOKUP(E1823,Table6[#All],4,0)</f>
        <v>Thompsonborough</v>
      </c>
    </row>
    <row r="1824" spans="1:20" x14ac:dyDescent="0.3">
      <c r="A1824" s="11" t="s">
        <v>3782</v>
      </c>
      <c r="B1824" s="12">
        <v>45310</v>
      </c>
      <c r="C1824" s="12" t="s">
        <v>473</v>
      </c>
      <c r="D1824" s="12" t="s">
        <v>1584</v>
      </c>
      <c r="E1824" s="12" t="s">
        <v>1929</v>
      </c>
      <c r="F1824" s="12" t="s">
        <v>1957</v>
      </c>
      <c r="G1824" s="17">
        <v>1</v>
      </c>
      <c r="H1824" s="20">
        <v>43.58</v>
      </c>
      <c r="I1824" s="23">
        <v>0.01</v>
      </c>
      <c r="J1824" s="25">
        <v>43.144199999999998</v>
      </c>
      <c r="K1824" s="25" t="str">
        <f>VLOOKUP(C1824,Table5[#All],8,0)</f>
        <v>Platinum</v>
      </c>
      <c r="L1824" s="13" t="str">
        <f>VLOOKUP(C1824,Table5[#All],4,0)</f>
        <v>Female</v>
      </c>
      <c r="M1824" s="12" t="str">
        <f>VLOOKUP(D1824,Table2[#All],2,0)</f>
        <v>Wireless Bluetooth Earbuds</v>
      </c>
      <c r="N1824" s="12" t="str">
        <f>VLOOKUP(D1824,Table2[#All],3)</f>
        <v>Home</v>
      </c>
      <c r="O1824" s="12" t="str">
        <f>VLOOKUP(D1824,Table2[#All],4,0)</f>
        <v>Audio</v>
      </c>
      <c r="P1824" s="12" t="str">
        <f>VLOOKUP(D1824,Table2[#All],5,0)</f>
        <v>Perez-Johnston</v>
      </c>
      <c r="Q1824" s="12" t="str">
        <f>VLOOKUP(E1824,Table6[#All],2,0)</f>
        <v>Shelton PLC</v>
      </c>
      <c r="R1824" s="12" t="str">
        <f>VLOOKUP(E1824,Table6[#All],5,0)</f>
        <v>Flagship</v>
      </c>
      <c r="S1824" s="12" t="str">
        <f>VLOOKUP(E1824,Table6[#All],3,0)</f>
        <v>North</v>
      </c>
      <c r="T1824" s="12" t="str">
        <f>VLOOKUP(E1824,Table6[#All],4,0)</f>
        <v>East Jenniferstad</v>
      </c>
    </row>
    <row r="1825" spans="1:20" x14ac:dyDescent="0.3">
      <c r="A1825" s="11" t="s">
        <v>3783</v>
      </c>
      <c r="B1825" s="12">
        <v>45594</v>
      </c>
      <c r="C1825" s="12" t="s">
        <v>1054</v>
      </c>
      <c r="D1825" s="12" t="s">
        <v>1714</v>
      </c>
      <c r="E1825" s="12" t="s">
        <v>1889</v>
      </c>
      <c r="F1825" s="12" t="s">
        <v>1954</v>
      </c>
      <c r="G1825" s="17">
        <v>3</v>
      </c>
      <c r="H1825" s="20">
        <v>469.33</v>
      </c>
      <c r="I1825" s="23">
        <v>0.14000000000000001</v>
      </c>
      <c r="J1825" s="25">
        <v>1210.8714</v>
      </c>
      <c r="K1825" s="25" t="str">
        <f>VLOOKUP(C1825,Table5[#All],8,0)</f>
        <v>Bronze</v>
      </c>
      <c r="L1825" s="13" t="str">
        <f>VLOOKUP(C1825,Table5[#All],4,0)</f>
        <v>Female</v>
      </c>
      <c r="M1825" s="12" t="str">
        <f>VLOOKUP(D1825,Table2[#All],2,0)</f>
        <v>Makeup Brush Set</v>
      </c>
      <c r="N1825" s="12" t="str">
        <f>VLOOKUP(D1825,Table2[#All],3)</f>
        <v>Beauty</v>
      </c>
      <c r="O1825" s="12" t="str">
        <f>VLOOKUP(D1825,Table2[#All],4,0)</f>
        <v>Makeup</v>
      </c>
      <c r="P1825" s="12" t="str">
        <f>VLOOKUP(D1825,Table2[#All],5,0)</f>
        <v>Cook Inc</v>
      </c>
      <c r="Q1825" s="12" t="str">
        <f>VLOOKUP(E1825,Table6[#All],2,0)</f>
        <v>Black-Horn</v>
      </c>
      <c r="R1825" s="12" t="str">
        <f>VLOOKUP(E1825,Table6[#All],5,0)</f>
        <v>Outlet</v>
      </c>
      <c r="S1825" s="12" t="str">
        <f>VLOOKUP(E1825,Table6[#All],3,0)</f>
        <v>South</v>
      </c>
      <c r="T1825" s="12" t="str">
        <f>VLOOKUP(E1825,Table6[#All],4,0)</f>
        <v>North Nancyview</v>
      </c>
    </row>
    <row r="1826" spans="1:20" x14ac:dyDescent="0.3">
      <c r="A1826" s="11" t="s">
        <v>3784</v>
      </c>
      <c r="B1826" s="12">
        <v>45840</v>
      </c>
      <c r="C1826" s="12" t="s">
        <v>688</v>
      </c>
      <c r="D1826" s="12" t="s">
        <v>1584</v>
      </c>
      <c r="E1826" s="12" t="s">
        <v>1910</v>
      </c>
      <c r="F1826" s="12" t="s">
        <v>1952</v>
      </c>
      <c r="G1826" s="17">
        <v>4</v>
      </c>
      <c r="H1826" s="20">
        <v>836.23</v>
      </c>
      <c r="I1826" s="23">
        <v>0.12</v>
      </c>
      <c r="J1826" s="25">
        <v>2943.5295999999998</v>
      </c>
      <c r="K1826" s="25" t="str">
        <f>VLOOKUP(C1826,Table5[#All],8,0)</f>
        <v>Platinum</v>
      </c>
      <c r="L1826" s="13" t="str">
        <f>VLOOKUP(C1826,Table5[#All],4,0)</f>
        <v>Female</v>
      </c>
      <c r="M1826" s="12" t="str">
        <f>VLOOKUP(D1826,Table2[#All],2,0)</f>
        <v>Wireless Bluetooth Earbuds</v>
      </c>
      <c r="N1826" s="12" t="str">
        <f>VLOOKUP(D1826,Table2[#All],3)</f>
        <v>Home</v>
      </c>
      <c r="O1826" s="12" t="str">
        <f>VLOOKUP(D1826,Table2[#All],4,0)</f>
        <v>Audio</v>
      </c>
      <c r="P1826" s="12" t="str">
        <f>VLOOKUP(D1826,Table2[#All],5,0)</f>
        <v>Perez-Johnston</v>
      </c>
      <c r="Q1826" s="12" t="str">
        <f>VLOOKUP(E1826,Table6[#All],2,0)</f>
        <v>Bean, Jones and Park</v>
      </c>
      <c r="R1826" s="12" t="str">
        <f>VLOOKUP(E1826,Table6[#All],5,0)</f>
        <v>Online</v>
      </c>
      <c r="S1826" s="12" t="str">
        <f>VLOOKUP(E1826,Table6[#All],3,0)</f>
        <v>West</v>
      </c>
      <c r="T1826" s="12" t="str">
        <f>VLOOKUP(E1826,Table6[#All],4,0)</f>
        <v>Thompsonborough</v>
      </c>
    </row>
    <row r="1827" spans="1:20" x14ac:dyDescent="0.3">
      <c r="A1827" s="11" t="s">
        <v>3785</v>
      </c>
      <c r="B1827" s="12">
        <v>45549</v>
      </c>
      <c r="C1827" s="12" t="s">
        <v>596</v>
      </c>
      <c r="D1827" s="12" t="s">
        <v>1776</v>
      </c>
      <c r="E1827" s="12" t="s">
        <v>1941</v>
      </c>
      <c r="F1827" s="12" t="s">
        <v>1954</v>
      </c>
      <c r="G1827" s="17">
        <v>2</v>
      </c>
      <c r="H1827" s="20">
        <v>661.53</v>
      </c>
      <c r="I1827" s="23">
        <v>0.2</v>
      </c>
      <c r="J1827" s="25">
        <v>1058.4480000000001</v>
      </c>
      <c r="K1827" s="25" t="str">
        <f>VLOOKUP(C1827,Table5[#All],8,0)</f>
        <v>Bronze</v>
      </c>
      <c r="L1827" s="13" t="str">
        <f>VLOOKUP(C1827,Table5[#All],4,0)</f>
        <v>Female</v>
      </c>
      <c r="M1827" s="12" t="str">
        <f>VLOOKUP(D1827,Table2[#All],2,0)</f>
        <v>Smart LED Light Strip</v>
      </c>
      <c r="N1827" s="12" t="str">
        <f>VLOOKUP(D1827,Table2[#All],3)</f>
        <v>Electronics</v>
      </c>
      <c r="O1827" s="12" t="str">
        <f>VLOOKUP(D1827,Table2[#All],4,0)</f>
        <v>Accessories</v>
      </c>
      <c r="P1827" s="12" t="str">
        <f>VLOOKUP(D1827,Table2[#All],5,0)</f>
        <v>Flores-Davis</v>
      </c>
      <c r="Q1827" s="12" t="str">
        <f>VLOOKUP(E1827,Table6[#All],2,0)</f>
        <v>Mann-Austin</v>
      </c>
      <c r="R1827" s="12" t="str">
        <f>VLOOKUP(E1827,Table6[#All],5,0)</f>
        <v>Online</v>
      </c>
      <c r="S1827" s="12" t="str">
        <f>VLOOKUP(E1827,Table6[#All],3,0)</f>
        <v>East</v>
      </c>
      <c r="T1827" s="12" t="str">
        <f>VLOOKUP(E1827,Table6[#All],4,0)</f>
        <v>Vasquezborough</v>
      </c>
    </row>
    <row r="1828" spans="1:20" x14ac:dyDescent="0.3">
      <c r="A1828" s="11" t="s">
        <v>3786</v>
      </c>
      <c r="B1828" s="12">
        <v>45903</v>
      </c>
      <c r="C1828" s="12" t="s">
        <v>415</v>
      </c>
      <c r="D1828" s="12" t="s">
        <v>1743</v>
      </c>
      <c r="E1828" s="12" t="s">
        <v>1932</v>
      </c>
      <c r="F1828" s="12" t="s">
        <v>1954</v>
      </c>
      <c r="G1828" s="17">
        <v>3</v>
      </c>
      <c r="H1828" s="20">
        <v>753.47</v>
      </c>
      <c r="I1828" s="23">
        <v>0.25</v>
      </c>
      <c r="J1828" s="25">
        <v>1695.3074999999999</v>
      </c>
      <c r="K1828" s="25" t="str">
        <f>VLOOKUP(C1828,Table5[#All],8,0)</f>
        <v>Platinum</v>
      </c>
      <c r="L1828" s="13" t="str">
        <f>VLOOKUP(C1828,Table5[#All],4,0)</f>
        <v>Male</v>
      </c>
      <c r="M1828" s="12" t="str">
        <f>VLOOKUP(D1828,Table2[#All],2,0)</f>
        <v>Premium Blanket Throw</v>
      </c>
      <c r="N1828" s="12" t="str">
        <f>VLOOKUP(D1828,Table2[#All],3)</f>
        <v>Home</v>
      </c>
      <c r="O1828" s="12" t="str">
        <f>VLOOKUP(D1828,Table2[#All],4,0)</f>
        <v>Decor</v>
      </c>
      <c r="P1828" s="12" t="str">
        <f>VLOOKUP(D1828,Table2[#All],5,0)</f>
        <v>Hernandez, Kennedy and Porter</v>
      </c>
      <c r="Q1828" s="12" t="str">
        <f>VLOOKUP(E1828,Table6[#All],2,0)</f>
        <v>Frederick-Wright</v>
      </c>
      <c r="R1828" s="12" t="str">
        <f>VLOOKUP(E1828,Table6[#All],5,0)</f>
        <v>Flagship</v>
      </c>
      <c r="S1828" s="12" t="str">
        <f>VLOOKUP(E1828,Table6[#All],3,0)</f>
        <v>West</v>
      </c>
      <c r="T1828" s="12" t="str">
        <f>VLOOKUP(E1828,Table6[#All],4,0)</f>
        <v>New Jimmymouth</v>
      </c>
    </row>
    <row r="1829" spans="1:20" x14ac:dyDescent="0.3">
      <c r="A1829" s="11" t="s">
        <v>3787</v>
      </c>
      <c r="B1829" s="12">
        <v>45673</v>
      </c>
      <c r="C1829" s="12" t="s">
        <v>529</v>
      </c>
      <c r="D1829" s="12" t="s">
        <v>1767</v>
      </c>
      <c r="E1829" s="12" t="s">
        <v>1880</v>
      </c>
      <c r="F1829" s="12" t="s">
        <v>1952</v>
      </c>
      <c r="G1829" s="17">
        <v>3</v>
      </c>
      <c r="H1829" s="20">
        <v>713.95</v>
      </c>
      <c r="I1829" s="23">
        <v>0</v>
      </c>
      <c r="J1829" s="25">
        <v>2141.85</v>
      </c>
      <c r="K1829" s="25" t="str">
        <f>VLOOKUP(C1829,Table5[#All],8,0)</f>
        <v>Bronze</v>
      </c>
      <c r="L1829" s="13" t="str">
        <f>VLOOKUP(C1829,Table5[#All],4,0)</f>
        <v>Male</v>
      </c>
      <c r="M1829" s="12" t="str">
        <f>VLOOKUP(D1829,Table2[#All],2,0)</f>
        <v>Matte Lipstick Set</v>
      </c>
      <c r="N1829" s="12" t="str">
        <f>VLOOKUP(D1829,Table2[#All],3)</f>
        <v>Beauty</v>
      </c>
      <c r="O1829" s="12" t="str">
        <f>VLOOKUP(D1829,Table2[#All],4,0)</f>
        <v>Makeup</v>
      </c>
      <c r="P1829" s="12" t="str">
        <f>VLOOKUP(D1829,Table2[#All],5,0)</f>
        <v>Zhang Inc</v>
      </c>
      <c r="Q1829" s="12" t="str">
        <f>VLOOKUP(E1829,Table6[#All],2,0)</f>
        <v>Rivera-Warner</v>
      </c>
      <c r="R1829" s="12" t="str">
        <f>VLOOKUP(E1829,Table6[#All],5,0)</f>
        <v>Flagship</v>
      </c>
      <c r="S1829" s="12" t="str">
        <f>VLOOKUP(E1829,Table6[#All],3,0)</f>
        <v>East</v>
      </c>
      <c r="T1829" s="12" t="str">
        <f>VLOOKUP(E1829,Table6[#All],4,0)</f>
        <v>Washingtonfurt</v>
      </c>
    </row>
    <row r="1830" spans="1:20" x14ac:dyDescent="0.3">
      <c r="A1830" s="11" t="s">
        <v>3788</v>
      </c>
      <c r="B1830" s="12">
        <v>45395</v>
      </c>
      <c r="C1830" s="12" t="s">
        <v>357</v>
      </c>
      <c r="D1830" s="12" t="s">
        <v>1597</v>
      </c>
      <c r="E1830" s="12" t="s">
        <v>1901</v>
      </c>
      <c r="F1830" s="12" t="s">
        <v>1957</v>
      </c>
      <c r="G1830" s="17">
        <v>3</v>
      </c>
      <c r="H1830" s="20">
        <v>596</v>
      </c>
      <c r="I1830" s="23">
        <v>0.28000000000000003</v>
      </c>
      <c r="J1830" s="25">
        <v>1287.3599999999999</v>
      </c>
      <c r="K1830" s="25" t="str">
        <f>VLOOKUP(C1830,Table5[#All],8,0)</f>
        <v>Silver</v>
      </c>
      <c r="L1830" s="13" t="str">
        <f>VLOOKUP(C1830,Table5[#All],4,0)</f>
        <v>Male</v>
      </c>
      <c r="M1830" s="12" t="str">
        <f>VLOOKUP(D1830,Table2[#All],2,0)</f>
        <v>HD Smart TV Stick</v>
      </c>
      <c r="N1830" s="12" t="str">
        <f>VLOOKUP(D1830,Table2[#All],3)</f>
        <v>Electronics</v>
      </c>
      <c r="O1830" s="12" t="str">
        <f>VLOOKUP(D1830,Table2[#All],4,0)</f>
        <v>Accessories</v>
      </c>
      <c r="P1830" s="12" t="str">
        <f>VLOOKUP(D1830,Table2[#All],5,0)</f>
        <v>Gibson, Hobbs and Weaver</v>
      </c>
      <c r="Q1830" s="12" t="str">
        <f>VLOOKUP(E1830,Table6[#All],2,0)</f>
        <v>Gray Ltd</v>
      </c>
      <c r="R1830" s="12" t="str">
        <f>VLOOKUP(E1830,Table6[#All],5,0)</f>
        <v>Outlet</v>
      </c>
      <c r="S1830" s="12" t="str">
        <f>VLOOKUP(E1830,Table6[#All],3,0)</f>
        <v>North</v>
      </c>
      <c r="T1830" s="12" t="str">
        <f>VLOOKUP(E1830,Table6[#All],4,0)</f>
        <v>New Michaelchester</v>
      </c>
    </row>
    <row r="1831" spans="1:20" x14ac:dyDescent="0.3">
      <c r="A1831" s="11" t="s">
        <v>3789</v>
      </c>
      <c r="B1831" s="12">
        <v>45379</v>
      </c>
      <c r="C1831" s="12" t="s">
        <v>1060</v>
      </c>
      <c r="D1831" s="12" t="s">
        <v>1588</v>
      </c>
      <c r="E1831" s="12" t="s">
        <v>1914</v>
      </c>
      <c r="F1831" s="12" t="s">
        <v>1954</v>
      </c>
      <c r="G1831" s="17">
        <v>2</v>
      </c>
      <c r="H1831" s="20">
        <v>169.46</v>
      </c>
      <c r="I1831" s="23">
        <v>0.03</v>
      </c>
      <c r="J1831" s="25">
        <v>328.75240000000002</v>
      </c>
      <c r="K1831" s="25" t="str">
        <f>VLOOKUP(C1831,Table5[#All],8,0)</f>
        <v>Silver</v>
      </c>
      <c r="L1831" s="13" t="str">
        <f>VLOOKUP(C1831,Table5[#All],4,0)</f>
        <v>Female</v>
      </c>
      <c r="M1831" s="12" t="str">
        <f>VLOOKUP(D1831,Table2[#All],2,0)</f>
        <v>Adjustable Dumbbell Set</v>
      </c>
      <c r="N1831" s="12" t="str">
        <f>VLOOKUP(D1831,Table2[#All],3)</f>
        <v>Beauty</v>
      </c>
      <c r="O1831" s="12" t="str">
        <f>VLOOKUP(D1831,Table2[#All],4,0)</f>
        <v>Fitness</v>
      </c>
      <c r="P1831" s="12" t="str">
        <f>VLOOKUP(D1831,Table2[#All],5,0)</f>
        <v>Hill PLC</v>
      </c>
      <c r="Q1831" s="12" t="str">
        <f>VLOOKUP(E1831,Table6[#All],2,0)</f>
        <v>Moore, Padilla and Butler</v>
      </c>
      <c r="R1831" s="12" t="str">
        <f>VLOOKUP(E1831,Table6[#All],5,0)</f>
        <v>Flagship</v>
      </c>
      <c r="S1831" s="12" t="str">
        <f>VLOOKUP(E1831,Table6[#All],3,0)</f>
        <v>South</v>
      </c>
      <c r="T1831" s="12" t="str">
        <f>VLOOKUP(E1831,Table6[#All],4,0)</f>
        <v>East Johnstad</v>
      </c>
    </row>
    <row r="1832" spans="1:20" x14ac:dyDescent="0.3">
      <c r="A1832" s="11" t="s">
        <v>3790</v>
      </c>
      <c r="B1832" s="12">
        <v>45860</v>
      </c>
      <c r="C1832" s="12" t="s">
        <v>958</v>
      </c>
      <c r="D1832" s="12" t="s">
        <v>1770</v>
      </c>
      <c r="E1832" s="12" t="s">
        <v>1927</v>
      </c>
      <c r="F1832" s="12" t="s">
        <v>1954</v>
      </c>
      <c r="G1832" s="17">
        <v>4</v>
      </c>
      <c r="H1832" s="20">
        <v>611.91999999999996</v>
      </c>
      <c r="I1832" s="23">
        <v>0.2</v>
      </c>
      <c r="J1832" s="25">
        <v>1958.144</v>
      </c>
      <c r="K1832" s="25" t="str">
        <f>VLOOKUP(C1832,Table5[#All],8,0)</f>
        <v>Silver</v>
      </c>
      <c r="L1832" s="13" t="str">
        <f>VLOOKUP(C1832,Table5[#All],4,0)</f>
        <v>Male</v>
      </c>
      <c r="M1832" s="12" t="str">
        <f>VLOOKUP(D1832,Table2[#All],2,0)</f>
        <v>Adjustable Dumbbells 20kg</v>
      </c>
      <c r="N1832" s="12" t="str">
        <f>VLOOKUP(D1832,Table2[#All],3)</f>
        <v>Sports</v>
      </c>
      <c r="O1832" s="12" t="str">
        <f>VLOOKUP(D1832,Table2[#All],4,0)</f>
        <v>Fitness</v>
      </c>
      <c r="P1832" s="12" t="str">
        <f>VLOOKUP(D1832,Table2[#All],5,0)</f>
        <v>Montgomery, Benton and Miller</v>
      </c>
      <c r="Q1832" s="12" t="str">
        <f>VLOOKUP(E1832,Table6[#All],2,0)</f>
        <v>Mcdonald Inc</v>
      </c>
      <c r="R1832" s="12" t="str">
        <f>VLOOKUP(E1832,Table6[#All],5,0)</f>
        <v>Outlet</v>
      </c>
      <c r="S1832" s="12" t="str">
        <f>VLOOKUP(E1832,Table6[#All],3,0)</f>
        <v>South</v>
      </c>
      <c r="T1832" s="12" t="str">
        <f>VLOOKUP(E1832,Table6[#All],4,0)</f>
        <v>Christopherland</v>
      </c>
    </row>
    <row r="1833" spans="1:20" x14ac:dyDescent="0.3">
      <c r="A1833" s="11" t="s">
        <v>3791</v>
      </c>
      <c r="B1833" s="12">
        <v>45704</v>
      </c>
      <c r="C1833" s="12" t="s">
        <v>24</v>
      </c>
      <c r="D1833" s="12" t="s">
        <v>1798</v>
      </c>
      <c r="E1833" s="12" t="s">
        <v>1929</v>
      </c>
      <c r="F1833" s="12" t="s">
        <v>1952</v>
      </c>
      <c r="G1833" s="17">
        <v>2</v>
      </c>
      <c r="H1833" s="20">
        <v>25.3</v>
      </c>
      <c r="I1833" s="23">
        <v>0.21</v>
      </c>
      <c r="J1833" s="25">
        <v>39.973999999999997</v>
      </c>
      <c r="K1833" s="25" t="str">
        <f>VLOOKUP(C1833,Table5[#All],8,0)</f>
        <v>Bronze</v>
      </c>
      <c r="L1833" s="13" t="str">
        <f>VLOOKUP(C1833,Table5[#All],4,0)</f>
        <v>Female</v>
      </c>
      <c r="M1833" s="12" t="str">
        <f>VLOOKUP(D1833,Table2[#All],2,0)</f>
        <v>Bluetooth Car Audio System</v>
      </c>
      <c r="N1833" s="12" t="str">
        <f>VLOOKUP(D1833,Table2[#All],3)</f>
        <v>Electronics</v>
      </c>
      <c r="O1833" s="12" t="str">
        <f>VLOOKUP(D1833,Table2[#All],4,0)</f>
        <v>Audio</v>
      </c>
      <c r="P1833" s="12" t="str">
        <f>VLOOKUP(D1833,Table2[#All],5,0)</f>
        <v>Bruce-Bowen</v>
      </c>
      <c r="Q1833" s="12" t="str">
        <f>VLOOKUP(E1833,Table6[#All],2,0)</f>
        <v>Shelton PLC</v>
      </c>
      <c r="R1833" s="12" t="str">
        <f>VLOOKUP(E1833,Table6[#All],5,0)</f>
        <v>Flagship</v>
      </c>
      <c r="S1833" s="12" t="str">
        <f>VLOOKUP(E1833,Table6[#All],3,0)</f>
        <v>North</v>
      </c>
      <c r="T1833" s="12" t="str">
        <f>VLOOKUP(E1833,Table6[#All],4,0)</f>
        <v>East Jenniferstad</v>
      </c>
    </row>
    <row r="1834" spans="1:20" x14ac:dyDescent="0.3">
      <c r="A1834" s="11" t="s">
        <v>3792</v>
      </c>
      <c r="B1834" s="12">
        <v>45327</v>
      </c>
      <c r="C1834" s="12" t="s">
        <v>1354</v>
      </c>
      <c r="D1834" s="12" t="s">
        <v>1795</v>
      </c>
      <c r="E1834" s="12" t="s">
        <v>1917</v>
      </c>
      <c r="F1834" s="12" t="s">
        <v>1954</v>
      </c>
      <c r="G1834" s="17">
        <v>4</v>
      </c>
      <c r="H1834" s="20">
        <v>166.93</v>
      </c>
      <c r="I1834" s="23">
        <v>0.02</v>
      </c>
      <c r="J1834" s="25">
        <v>654.36559999999997</v>
      </c>
      <c r="K1834" s="25" t="str">
        <f>VLOOKUP(C1834,Table5[#All],8,0)</f>
        <v>Silver</v>
      </c>
      <c r="L1834" s="13" t="str">
        <f>VLOOKUP(C1834,Table5[#All],4,0)</f>
        <v>Female</v>
      </c>
      <c r="M1834" s="12" t="str">
        <f>VLOOKUP(D1834,Table2[#All],2,0)</f>
        <v>Shin Guards – Adult</v>
      </c>
      <c r="N1834" s="12" t="str">
        <f>VLOOKUP(D1834,Table2[#All],3)</f>
        <v>Sports</v>
      </c>
      <c r="O1834" s="12" t="str">
        <f>VLOOKUP(D1834,Table2[#All],4,0)</f>
        <v>Team Sports</v>
      </c>
      <c r="P1834" s="12" t="str">
        <f>VLOOKUP(D1834,Table2[#All],5,0)</f>
        <v>French Ltd</v>
      </c>
      <c r="Q1834" s="12" t="str">
        <f>VLOOKUP(E1834,Table6[#All],2,0)</f>
        <v>Hill, Wagner and Ballard</v>
      </c>
      <c r="R1834" s="12" t="str">
        <f>VLOOKUP(E1834,Table6[#All],5,0)</f>
        <v>Online</v>
      </c>
      <c r="S1834" s="12" t="str">
        <f>VLOOKUP(E1834,Table6[#All],3,0)</f>
        <v>East</v>
      </c>
      <c r="T1834" s="12" t="str">
        <f>VLOOKUP(E1834,Table6[#All],4,0)</f>
        <v>East Davidville</v>
      </c>
    </row>
    <row r="1835" spans="1:20" x14ac:dyDescent="0.3">
      <c r="A1835" s="11" t="s">
        <v>3793</v>
      </c>
      <c r="B1835" s="12">
        <v>45721</v>
      </c>
      <c r="C1835" s="12" t="s">
        <v>900</v>
      </c>
      <c r="D1835" s="12" t="s">
        <v>1755</v>
      </c>
      <c r="E1835" s="12" t="s">
        <v>1920</v>
      </c>
      <c r="F1835" s="12" t="s">
        <v>1952</v>
      </c>
      <c r="G1835" s="17">
        <v>4</v>
      </c>
      <c r="H1835" s="20">
        <v>861.55</v>
      </c>
      <c r="I1835" s="23">
        <v>0.12</v>
      </c>
      <c r="J1835" s="25">
        <v>3032.6559999999999</v>
      </c>
      <c r="K1835" s="25" t="str">
        <f>VLOOKUP(C1835,Table5[#All],8,0)</f>
        <v>Bronze</v>
      </c>
      <c r="L1835" s="13" t="str">
        <f>VLOOKUP(C1835,Table5[#All],4,0)</f>
        <v>Male</v>
      </c>
      <c r="M1835" s="12" t="str">
        <f>VLOOKUP(D1835,Table2[#All],2,0)</f>
        <v>Luxury Perfume Spray</v>
      </c>
      <c r="N1835" s="12" t="str">
        <f>VLOOKUP(D1835,Table2[#All],3)</f>
        <v>Beauty</v>
      </c>
      <c r="O1835" s="12" t="str">
        <f>VLOOKUP(D1835,Table2[#All],4,0)</f>
        <v>Fragrance</v>
      </c>
      <c r="P1835" s="12" t="str">
        <f>VLOOKUP(D1835,Table2[#All],5,0)</f>
        <v>Gibson, Green and Lopez</v>
      </c>
      <c r="Q1835" s="12" t="str">
        <f>VLOOKUP(E1835,Table6[#All],2,0)</f>
        <v>Aguirre-Keller</v>
      </c>
      <c r="R1835" s="12" t="str">
        <f>VLOOKUP(E1835,Table6[#All],5,0)</f>
        <v>Online</v>
      </c>
      <c r="S1835" s="12" t="str">
        <f>VLOOKUP(E1835,Table6[#All],3,0)</f>
        <v>South</v>
      </c>
      <c r="T1835" s="12" t="str">
        <f>VLOOKUP(E1835,Table6[#All],4,0)</f>
        <v>Lake Michael</v>
      </c>
    </row>
    <row r="1836" spans="1:20" x14ac:dyDescent="0.3">
      <c r="A1836" s="11" t="s">
        <v>3794</v>
      </c>
      <c r="B1836" s="12">
        <v>45842</v>
      </c>
      <c r="C1836" s="12" t="s">
        <v>1138</v>
      </c>
      <c r="D1836" s="12" t="s">
        <v>1702</v>
      </c>
      <c r="E1836" s="12" t="s">
        <v>1901</v>
      </c>
      <c r="F1836" s="12" t="s">
        <v>1957</v>
      </c>
      <c r="G1836" s="17">
        <v>3</v>
      </c>
      <c r="H1836" s="20">
        <v>56.17</v>
      </c>
      <c r="I1836" s="23">
        <v>0.01</v>
      </c>
      <c r="J1836" s="25">
        <v>166.82490000000001</v>
      </c>
      <c r="K1836" s="25" t="str">
        <f>VLOOKUP(C1836,Table5[#All],8,0)</f>
        <v>Platinum</v>
      </c>
      <c r="L1836" s="13" t="str">
        <f>VLOOKUP(C1836,Table5[#All],4,0)</f>
        <v>Male</v>
      </c>
      <c r="M1836" s="12" t="str">
        <f>VLOOKUP(D1836,Table2[#All],2,0)</f>
        <v>USB External Hard Drive</v>
      </c>
      <c r="N1836" s="12" t="str">
        <f>VLOOKUP(D1836,Table2[#All],3)</f>
        <v>Electronics</v>
      </c>
      <c r="O1836" s="12" t="str">
        <f>VLOOKUP(D1836,Table2[#All],4,0)</f>
        <v>Computer</v>
      </c>
      <c r="P1836" s="12" t="str">
        <f>VLOOKUP(D1836,Table2[#All],5,0)</f>
        <v>Robinson Inc</v>
      </c>
      <c r="Q1836" s="12" t="str">
        <f>VLOOKUP(E1836,Table6[#All],2,0)</f>
        <v>Gray Ltd</v>
      </c>
      <c r="R1836" s="12" t="str">
        <f>VLOOKUP(E1836,Table6[#All],5,0)</f>
        <v>Outlet</v>
      </c>
      <c r="S1836" s="12" t="str">
        <f>VLOOKUP(E1836,Table6[#All],3,0)</f>
        <v>North</v>
      </c>
      <c r="T1836" s="12" t="str">
        <f>VLOOKUP(E1836,Table6[#All],4,0)</f>
        <v>New Michaelchester</v>
      </c>
    </row>
    <row r="1837" spans="1:20" x14ac:dyDescent="0.3">
      <c r="A1837" s="11" t="s">
        <v>3795</v>
      </c>
      <c r="B1837" s="12">
        <v>45862</v>
      </c>
      <c r="C1837" s="12" t="s">
        <v>859</v>
      </c>
      <c r="D1837" s="12" t="s">
        <v>1611</v>
      </c>
      <c r="E1837" s="12" t="s">
        <v>1941</v>
      </c>
      <c r="F1837" s="12" t="s">
        <v>1952</v>
      </c>
      <c r="G1837" s="17">
        <v>1</v>
      </c>
      <c r="H1837" s="20">
        <v>582.29</v>
      </c>
      <c r="I1837" s="23">
        <v>0.2</v>
      </c>
      <c r="J1837" s="25">
        <v>465.83199999999999</v>
      </c>
      <c r="K1837" s="25" t="str">
        <f>VLOOKUP(C1837,Table5[#All],8,0)</f>
        <v>Bronze</v>
      </c>
      <c r="L1837" s="13" t="str">
        <f>VLOOKUP(C1837,Table5[#All],4,0)</f>
        <v>Female</v>
      </c>
      <c r="M1837" s="12" t="str">
        <f>VLOOKUP(D1837,Table2[#All],2,0)</f>
        <v>4K Home Projector</v>
      </c>
      <c r="N1837" s="12" t="str">
        <f>VLOOKUP(D1837,Table2[#All],3)</f>
        <v>Electronics</v>
      </c>
      <c r="O1837" s="12" t="str">
        <f>VLOOKUP(D1837,Table2[#All],4,0)</f>
        <v>Appliances</v>
      </c>
      <c r="P1837" s="12" t="str">
        <f>VLOOKUP(D1837,Table2[#All],5,0)</f>
        <v>Thomas LLC</v>
      </c>
      <c r="Q1837" s="12" t="str">
        <f>VLOOKUP(E1837,Table6[#All],2,0)</f>
        <v>Mann-Austin</v>
      </c>
      <c r="R1837" s="12" t="str">
        <f>VLOOKUP(E1837,Table6[#All],5,0)</f>
        <v>Online</v>
      </c>
      <c r="S1837" s="12" t="str">
        <f>VLOOKUP(E1837,Table6[#All],3,0)</f>
        <v>East</v>
      </c>
      <c r="T1837" s="12" t="str">
        <f>VLOOKUP(E1837,Table6[#All],4,0)</f>
        <v>Vasquezborough</v>
      </c>
    </row>
    <row r="1838" spans="1:20" x14ac:dyDescent="0.3">
      <c r="A1838" s="11" t="s">
        <v>3796</v>
      </c>
      <c r="B1838" s="12">
        <v>45681</v>
      </c>
      <c r="C1838" s="12" t="s">
        <v>843</v>
      </c>
      <c r="D1838" s="12" t="s">
        <v>1825</v>
      </c>
      <c r="E1838" s="12" t="s">
        <v>1880</v>
      </c>
      <c r="F1838" s="12" t="s">
        <v>1952</v>
      </c>
      <c r="G1838" s="17">
        <v>3</v>
      </c>
      <c r="H1838" s="20">
        <v>63.96</v>
      </c>
      <c r="I1838" s="23">
        <v>0.02</v>
      </c>
      <c r="J1838" s="25">
        <v>188.04239999999999</v>
      </c>
      <c r="K1838" s="25" t="str">
        <f>VLOOKUP(C1838,Table5[#All],8,0)</f>
        <v>Silver</v>
      </c>
      <c r="L1838" s="13" t="str">
        <f>VLOOKUP(C1838,Table5[#All],4,0)</f>
        <v>Female</v>
      </c>
      <c r="M1838" s="12" t="str">
        <f>VLOOKUP(D1838,Table2[#All],2,0)</f>
        <v>Hydrating Face Cleanser</v>
      </c>
      <c r="N1838" s="12" t="str">
        <f>VLOOKUP(D1838,Table2[#All],3)</f>
        <v>Beauty</v>
      </c>
      <c r="O1838" s="12" t="str">
        <f>VLOOKUP(D1838,Table2[#All],4,0)</f>
        <v>Skincare</v>
      </c>
      <c r="P1838" s="12" t="str">
        <f>VLOOKUP(D1838,Table2[#All],5,0)</f>
        <v>Butler Group</v>
      </c>
      <c r="Q1838" s="12" t="str">
        <f>VLOOKUP(E1838,Table6[#All],2,0)</f>
        <v>Rivera-Warner</v>
      </c>
      <c r="R1838" s="12" t="str">
        <f>VLOOKUP(E1838,Table6[#All],5,0)</f>
        <v>Flagship</v>
      </c>
      <c r="S1838" s="12" t="str">
        <f>VLOOKUP(E1838,Table6[#All],3,0)</f>
        <v>East</v>
      </c>
      <c r="T1838" s="12" t="str">
        <f>VLOOKUP(E1838,Table6[#All],4,0)</f>
        <v>Washingtonfurt</v>
      </c>
    </row>
    <row r="1839" spans="1:20" x14ac:dyDescent="0.3">
      <c r="A1839" s="11" t="s">
        <v>3797</v>
      </c>
      <c r="B1839" s="12">
        <v>45392</v>
      </c>
      <c r="C1839" s="12" t="s">
        <v>245</v>
      </c>
      <c r="D1839" s="12" t="s">
        <v>1588</v>
      </c>
      <c r="E1839" s="12" t="s">
        <v>1922</v>
      </c>
      <c r="F1839" s="12" t="s">
        <v>1957</v>
      </c>
      <c r="G1839" s="17">
        <v>1</v>
      </c>
      <c r="H1839" s="20">
        <v>829.83</v>
      </c>
      <c r="I1839" s="23">
        <v>0.26</v>
      </c>
      <c r="J1839" s="25">
        <v>614.07420000000002</v>
      </c>
      <c r="K1839" s="25" t="str">
        <f>VLOOKUP(C1839,Table5[#All],8,0)</f>
        <v>Silver</v>
      </c>
      <c r="L1839" s="13" t="str">
        <f>VLOOKUP(C1839,Table5[#All],4,0)</f>
        <v>Female</v>
      </c>
      <c r="M1839" s="12" t="str">
        <f>VLOOKUP(D1839,Table2[#All],2,0)</f>
        <v>Adjustable Dumbbell Set</v>
      </c>
      <c r="N1839" s="12" t="str">
        <f>VLOOKUP(D1839,Table2[#All],3)</f>
        <v>Beauty</v>
      </c>
      <c r="O1839" s="12" t="str">
        <f>VLOOKUP(D1839,Table2[#All],4,0)</f>
        <v>Fitness</v>
      </c>
      <c r="P1839" s="12" t="str">
        <f>VLOOKUP(D1839,Table2[#All],5,0)</f>
        <v>Hill PLC</v>
      </c>
      <c r="Q1839" s="12" t="str">
        <f>VLOOKUP(E1839,Table6[#All],2,0)</f>
        <v>Thomas, Bridges and Harris</v>
      </c>
      <c r="R1839" s="12" t="str">
        <f>VLOOKUP(E1839,Table6[#All],5,0)</f>
        <v>Online</v>
      </c>
      <c r="S1839" s="12" t="str">
        <f>VLOOKUP(E1839,Table6[#All],3,0)</f>
        <v>North</v>
      </c>
      <c r="T1839" s="12" t="str">
        <f>VLOOKUP(E1839,Table6[#All],4,0)</f>
        <v>Sabrinatown</v>
      </c>
    </row>
    <row r="1840" spans="1:20" x14ac:dyDescent="0.3">
      <c r="A1840" s="11" t="s">
        <v>3798</v>
      </c>
      <c r="B1840" s="12">
        <v>45586</v>
      </c>
      <c r="C1840" s="12" t="s">
        <v>1168</v>
      </c>
      <c r="D1840" s="12" t="s">
        <v>1673</v>
      </c>
      <c r="E1840" s="12" t="s">
        <v>1932</v>
      </c>
      <c r="F1840" s="12" t="s">
        <v>1952</v>
      </c>
      <c r="G1840" s="17">
        <v>2</v>
      </c>
      <c r="H1840" s="20">
        <v>858.15</v>
      </c>
      <c r="I1840" s="23">
        <v>0.03</v>
      </c>
      <c r="J1840" s="25">
        <v>1664.8109999999999</v>
      </c>
      <c r="K1840" s="25" t="str">
        <f>VLOOKUP(C1840,Table5[#All],8,0)</f>
        <v>Silver</v>
      </c>
      <c r="L1840" s="13" t="str">
        <f>VLOOKUP(C1840,Table5[#All],4,0)</f>
        <v>Male</v>
      </c>
      <c r="M1840" s="12" t="str">
        <f>VLOOKUP(D1840,Table2[#All],2,0)</f>
        <v>Gaming Mechanical Keyboard</v>
      </c>
      <c r="N1840" s="12" t="str">
        <f>VLOOKUP(D1840,Table2[#All],3)</f>
        <v>Electronics</v>
      </c>
      <c r="O1840" s="12" t="str">
        <f>VLOOKUP(D1840,Table2[#All],4,0)</f>
        <v>Computer</v>
      </c>
      <c r="P1840" s="12" t="str">
        <f>VLOOKUP(D1840,Table2[#All],5,0)</f>
        <v>Lucero LLC</v>
      </c>
      <c r="Q1840" s="12" t="str">
        <f>VLOOKUP(E1840,Table6[#All],2,0)</f>
        <v>Frederick-Wright</v>
      </c>
      <c r="R1840" s="12" t="str">
        <f>VLOOKUP(E1840,Table6[#All],5,0)</f>
        <v>Flagship</v>
      </c>
      <c r="S1840" s="12" t="str">
        <f>VLOOKUP(E1840,Table6[#All],3,0)</f>
        <v>West</v>
      </c>
      <c r="T1840" s="12" t="str">
        <f>VLOOKUP(E1840,Table6[#All],4,0)</f>
        <v>New Jimmymouth</v>
      </c>
    </row>
    <row r="1841" spans="1:20" x14ac:dyDescent="0.3">
      <c r="A1841" s="11" t="s">
        <v>3799</v>
      </c>
      <c r="B1841" s="12">
        <v>45340</v>
      </c>
      <c r="C1841" s="12" t="s">
        <v>1135</v>
      </c>
      <c r="D1841" s="12" t="s">
        <v>1795</v>
      </c>
      <c r="E1841" s="12" t="s">
        <v>1925</v>
      </c>
      <c r="F1841" s="12" t="s">
        <v>1957</v>
      </c>
      <c r="G1841" s="17">
        <v>3</v>
      </c>
      <c r="H1841" s="20">
        <v>717.32</v>
      </c>
      <c r="I1841" s="23">
        <v>0.23</v>
      </c>
      <c r="J1841" s="25">
        <v>1657.0092</v>
      </c>
      <c r="K1841" s="25" t="str">
        <f>VLOOKUP(C1841,Table5[#All],8,0)</f>
        <v>Silver</v>
      </c>
      <c r="L1841" s="13" t="str">
        <f>VLOOKUP(C1841,Table5[#All],4,0)</f>
        <v>Male</v>
      </c>
      <c r="M1841" s="12" t="str">
        <f>VLOOKUP(D1841,Table2[#All],2,0)</f>
        <v>Shin Guards – Adult</v>
      </c>
      <c r="N1841" s="12" t="str">
        <f>VLOOKUP(D1841,Table2[#All],3)</f>
        <v>Sports</v>
      </c>
      <c r="O1841" s="12" t="str">
        <f>VLOOKUP(D1841,Table2[#All],4,0)</f>
        <v>Team Sports</v>
      </c>
      <c r="P1841" s="12" t="str">
        <f>VLOOKUP(D1841,Table2[#All],5,0)</f>
        <v>French Ltd</v>
      </c>
      <c r="Q1841" s="12" t="str">
        <f>VLOOKUP(E1841,Table6[#All],2,0)</f>
        <v>Gardner, Humphrey and Contreras</v>
      </c>
      <c r="R1841" s="12" t="str">
        <f>VLOOKUP(E1841,Table6[#All],5,0)</f>
        <v>Flagship</v>
      </c>
      <c r="S1841" s="12" t="str">
        <f>VLOOKUP(E1841,Table6[#All],3,0)</f>
        <v>East</v>
      </c>
      <c r="T1841" s="12" t="str">
        <f>VLOOKUP(E1841,Table6[#All],4,0)</f>
        <v>Johnsonville</v>
      </c>
    </row>
    <row r="1842" spans="1:20" x14ac:dyDescent="0.3">
      <c r="A1842" s="11" t="s">
        <v>3800</v>
      </c>
      <c r="B1842" s="12">
        <v>45853</v>
      </c>
      <c r="C1842" s="12" t="s">
        <v>1339</v>
      </c>
      <c r="D1842" s="12" t="s">
        <v>1825</v>
      </c>
      <c r="E1842" s="12" t="s">
        <v>1922</v>
      </c>
      <c r="F1842" s="12" t="s">
        <v>1954</v>
      </c>
      <c r="G1842" s="17">
        <v>1</v>
      </c>
      <c r="H1842" s="20">
        <v>163.19999999999999</v>
      </c>
      <c r="I1842" s="23">
        <v>0.22</v>
      </c>
      <c r="J1842" s="25">
        <v>127.29600000000001</v>
      </c>
      <c r="K1842" s="25" t="str">
        <f>VLOOKUP(C1842,Table5[#All],8,0)</f>
        <v>Bronze</v>
      </c>
      <c r="L1842" s="13" t="str">
        <f>VLOOKUP(C1842,Table5[#All],4,0)</f>
        <v>Female</v>
      </c>
      <c r="M1842" s="12" t="str">
        <f>VLOOKUP(D1842,Table2[#All],2,0)</f>
        <v>Hydrating Face Cleanser</v>
      </c>
      <c r="N1842" s="12" t="str">
        <f>VLOOKUP(D1842,Table2[#All],3)</f>
        <v>Beauty</v>
      </c>
      <c r="O1842" s="12" t="str">
        <f>VLOOKUP(D1842,Table2[#All],4,0)</f>
        <v>Skincare</v>
      </c>
      <c r="P1842" s="12" t="str">
        <f>VLOOKUP(D1842,Table2[#All],5,0)</f>
        <v>Butler Group</v>
      </c>
      <c r="Q1842" s="12" t="str">
        <f>VLOOKUP(E1842,Table6[#All],2,0)</f>
        <v>Thomas, Bridges and Harris</v>
      </c>
      <c r="R1842" s="12" t="str">
        <f>VLOOKUP(E1842,Table6[#All],5,0)</f>
        <v>Online</v>
      </c>
      <c r="S1842" s="12" t="str">
        <f>VLOOKUP(E1842,Table6[#All],3,0)</f>
        <v>North</v>
      </c>
      <c r="T1842" s="12" t="str">
        <f>VLOOKUP(E1842,Table6[#All],4,0)</f>
        <v>Sabrinatown</v>
      </c>
    </row>
    <row r="1843" spans="1:20" x14ac:dyDescent="0.3">
      <c r="A1843" s="11" t="s">
        <v>3801</v>
      </c>
      <c r="B1843" s="12">
        <v>45489</v>
      </c>
      <c r="C1843" s="12" t="s">
        <v>440</v>
      </c>
      <c r="D1843" s="12" t="s">
        <v>1819</v>
      </c>
      <c r="E1843" s="12" t="s">
        <v>1922</v>
      </c>
      <c r="F1843" s="12" t="s">
        <v>1952</v>
      </c>
      <c r="G1843" s="17">
        <v>2</v>
      </c>
      <c r="H1843" s="20">
        <v>966.71</v>
      </c>
      <c r="I1843" s="23">
        <v>0.11</v>
      </c>
      <c r="J1843" s="25">
        <v>1720.7438</v>
      </c>
      <c r="K1843" s="25" t="str">
        <f>VLOOKUP(C1843,Table5[#All],8,0)</f>
        <v>Gold</v>
      </c>
      <c r="L1843" s="13" t="str">
        <f>VLOOKUP(C1843,Table5[#All],4,0)</f>
        <v>Female</v>
      </c>
      <c r="M1843" s="12" t="str">
        <f>VLOOKUP(D1843,Table2[#All],2,0)</f>
        <v>Badminton Racket Set</v>
      </c>
      <c r="N1843" s="12" t="str">
        <f>VLOOKUP(D1843,Table2[#All],3)</f>
        <v>Sports</v>
      </c>
      <c r="O1843" s="12" t="str">
        <f>VLOOKUP(D1843,Table2[#All],4,0)</f>
        <v>Equipment</v>
      </c>
      <c r="P1843" s="12" t="str">
        <f>VLOOKUP(D1843,Table2[#All],5,0)</f>
        <v>Robinson-Brown</v>
      </c>
      <c r="Q1843" s="12" t="str">
        <f>VLOOKUP(E1843,Table6[#All],2,0)</f>
        <v>Thomas, Bridges and Harris</v>
      </c>
      <c r="R1843" s="12" t="str">
        <f>VLOOKUP(E1843,Table6[#All],5,0)</f>
        <v>Online</v>
      </c>
      <c r="S1843" s="12" t="str">
        <f>VLOOKUP(E1843,Table6[#All],3,0)</f>
        <v>North</v>
      </c>
      <c r="T1843" s="12" t="str">
        <f>VLOOKUP(E1843,Table6[#All],4,0)</f>
        <v>Sabrinatown</v>
      </c>
    </row>
    <row r="1844" spans="1:20" x14ac:dyDescent="0.3">
      <c r="A1844" s="11" t="s">
        <v>3802</v>
      </c>
      <c r="B1844" s="12">
        <v>45761</v>
      </c>
      <c r="C1844" s="12" t="s">
        <v>1102</v>
      </c>
      <c r="D1844" s="12" t="s">
        <v>1676</v>
      </c>
      <c r="E1844" s="12" t="s">
        <v>1925</v>
      </c>
      <c r="F1844" s="12" t="s">
        <v>1957</v>
      </c>
      <c r="G1844" s="17">
        <v>2</v>
      </c>
      <c r="H1844" s="20">
        <v>873.94</v>
      </c>
      <c r="I1844" s="23">
        <v>0.14000000000000001</v>
      </c>
      <c r="J1844" s="25">
        <v>1503.1768</v>
      </c>
      <c r="K1844" s="25" t="str">
        <f>VLOOKUP(C1844,Table5[#All],8,0)</f>
        <v>Silver</v>
      </c>
      <c r="L1844" s="13" t="str">
        <f>VLOOKUP(C1844,Table5[#All],4,0)</f>
        <v>Male</v>
      </c>
      <c r="M1844" s="12" t="str">
        <f>VLOOKUP(D1844,Table2[#All],2,0)</f>
        <v>Bedroom Table Lamp</v>
      </c>
      <c r="N1844" s="12" t="str">
        <f>VLOOKUP(D1844,Table2[#All],3)</f>
        <v>Home</v>
      </c>
      <c r="O1844" s="12" t="str">
        <f>VLOOKUP(D1844,Table2[#All],4,0)</f>
        <v>Lighting</v>
      </c>
      <c r="P1844" s="12" t="str">
        <f>VLOOKUP(D1844,Table2[#All],5,0)</f>
        <v>Jones LLC</v>
      </c>
      <c r="Q1844" s="12" t="str">
        <f>VLOOKUP(E1844,Table6[#All],2,0)</f>
        <v>Gardner, Humphrey and Contreras</v>
      </c>
      <c r="R1844" s="12" t="str">
        <f>VLOOKUP(E1844,Table6[#All],5,0)</f>
        <v>Flagship</v>
      </c>
      <c r="S1844" s="12" t="str">
        <f>VLOOKUP(E1844,Table6[#All],3,0)</f>
        <v>East</v>
      </c>
      <c r="T1844" s="12" t="str">
        <f>VLOOKUP(E1844,Table6[#All],4,0)</f>
        <v>Johnsonville</v>
      </c>
    </row>
    <row r="1845" spans="1:20" x14ac:dyDescent="0.3">
      <c r="A1845" s="11" t="s">
        <v>3803</v>
      </c>
      <c r="B1845" s="12">
        <v>45379</v>
      </c>
      <c r="C1845" s="12" t="s">
        <v>508</v>
      </c>
      <c r="D1845" s="12" t="s">
        <v>1550</v>
      </c>
      <c r="E1845" s="12" t="s">
        <v>1894</v>
      </c>
      <c r="F1845" s="12" t="s">
        <v>1952</v>
      </c>
      <c r="G1845" s="17">
        <v>1</v>
      </c>
      <c r="H1845" s="20">
        <v>140.24</v>
      </c>
      <c r="I1845" s="23">
        <v>0.27</v>
      </c>
      <c r="J1845" s="25">
        <v>102.37520000000001</v>
      </c>
      <c r="K1845" s="25" t="str">
        <f>VLOOKUP(C1845,Table5[#All],8,0)</f>
        <v>Platinum</v>
      </c>
      <c r="L1845" s="13" t="str">
        <f>VLOOKUP(C1845,Table5[#All],4,0)</f>
        <v>Male</v>
      </c>
      <c r="M1845" s="12" t="str">
        <f>VLOOKUP(D1845,Table2[#All],2,0)</f>
        <v>Brother Laser Printer</v>
      </c>
      <c r="N1845" s="12" t="s">
        <v>1552</v>
      </c>
      <c r="O1845" s="12" t="str">
        <f>VLOOKUP(D1845,Table2[#All],4,0)</f>
        <v>Computer</v>
      </c>
      <c r="P1845" s="12" t="str">
        <f>VLOOKUP(D1845,Table2[#All],5,0)</f>
        <v>Hunt Inc</v>
      </c>
      <c r="Q1845" s="12" t="str">
        <f>VLOOKUP(E1845,Table6[#All],2,0)</f>
        <v>Johnson-Wright</v>
      </c>
      <c r="R1845" s="12" t="str">
        <f>VLOOKUP(E1845,Table6[#All],5,0)</f>
        <v>Outlet</v>
      </c>
      <c r="S1845" s="12" t="str">
        <f>VLOOKUP(E1845,Table6[#All],3,0)</f>
        <v>North</v>
      </c>
      <c r="T1845" s="12" t="str">
        <f>VLOOKUP(E1845,Table6[#All],4,0)</f>
        <v>Hoodberg</v>
      </c>
    </row>
    <row r="1846" spans="1:20" x14ac:dyDescent="0.3">
      <c r="A1846" s="11" t="s">
        <v>3804</v>
      </c>
      <c r="B1846" s="12">
        <v>45716</v>
      </c>
      <c r="C1846" s="12" t="s">
        <v>664</v>
      </c>
      <c r="D1846" s="12" t="s">
        <v>1702</v>
      </c>
      <c r="E1846" s="12" t="s">
        <v>1901</v>
      </c>
      <c r="F1846" s="12" t="s">
        <v>1952</v>
      </c>
      <c r="G1846" s="17">
        <v>2</v>
      </c>
      <c r="H1846" s="20">
        <v>549.91999999999996</v>
      </c>
      <c r="I1846" s="23">
        <v>0.28000000000000003</v>
      </c>
      <c r="J1846" s="25">
        <v>791.88479999999993</v>
      </c>
      <c r="K1846" s="25" t="str">
        <f>VLOOKUP(C1846,Table5[#All],8,0)</f>
        <v>Bronze</v>
      </c>
      <c r="L1846" s="13" t="str">
        <f>VLOOKUP(C1846,Table5[#All],4,0)</f>
        <v>Female</v>
      </c>
      <c r="M1846" s="12" t="str">
        <f>VLOOKUP(D1846,Table2[#All],2,0)</f>
        <v>USB External Hard Drive</v>
      </c>
      <c r="N1846" s="12" t="str">
        <f>VLOOKUP(D1846,Table2[#All],3)</f>
        <v>Electronics</v>
      </c>
      <c r="O1846" s="12" t="str">
        <f>VLOOKUP(D1846,Table2[#All],4,0)</f>
        <v>Computer</v>
      </c>
      <c r="P1846" s="12" t="str">
        <f>VLOOKUP(D1846,Table2[#All],5,0)</f>
        <v>Robinson Inc</v>
      </c>
      <c r="Q1846" s="12" t="str">
        <f>VLOOKUP(E1846,Table6[#All],2,0)</f>
        <v>Gray Ltd</v>
      </c>
      <c r="R1846" s="12" t="str">
        <f>VLOOKUP(E1846,Table6[#All],5,0)</f>
        <v>Outlet</v>
      </c>
      <c r="S1846" s="12" t="str">
        <f>VLOOKUP(E1846,Table6[#All],3,0)</f>
        <v>North</v>
      </c>
      <c r="T1846" s="12" t="str">
        <f>VLOOKUP(E1846,Table6[#All],4,0)</f>
        <v>New Michaelchester</v>
      </c>
    </row>
    <row r="1847" spans="1:20" x14ac:dyDescent="0.3">
      <c r="A1847" s="11" t="s">
        <v>3805</v>
      </c>
      <c r="B1847" s="12">
        <v>45364</v>
      </c>
      <c r="C1847" s="12" t="s">
        <v>394</v>
      </c>
      <c r="D1847" s="12" t="s">
        <v>1618</v>
      </c>
      <c r="E1847" s="12" t="s">
        <v>1901</v>
      </c>
      <c r="F1847" s="12" t="s">
        <v>1954</v>
      </c>
      <c r="G1847" s="17">
        <v>4</v>
      </c>
      <c r="H1847" s="20">
        <v>715.88</v>
      </c>
      <c r="I1847" s="23">
        <v>0.19</v>
      </c>
      <c r="J1847" s="25">
        <v>2319.4512</v>
      </c>
      <c r="K1847" s="25" t="str">
        <f>VLOOKUP(C1847,Table5[#All],8,0)</f>
        <v>Platinum</v>
      </c>
      <c r="L1847" s="13" t="str">
        <f>VLOOKUP(C1847,Table5[#All],4,0)</f>
        <v>Female</v>
      </c>
      <c r="M1847" s="12" t="str">
        <f>VLOOKUP(D1847,Table2[#All],2,0)</f>
        <v>Soccer Training Cone Set</v>
      </c>
      <c r="N1847" s="12" t="str">
        <f>VLOOKUP(D1847,Table2[#All],3)</f>
        <v>Sports</v>
      </c>
      <c r="O1847" s="12" t="str">
        <f>VLOOKUP(D1847,Table2[#All],4,0)</f>
        <v>Accessories</v>
      </c>
      <c r="P1847" s="12" t="str">
        <f>VLOOKUP(D1847,Table2[#All],5,0)</f>
        <v>Ford, Murphy and Wilson</v>
      </c>
      <c r="Q1847" s="12" t="str">
        <f>VLOOKUP(E1847,Table6[#All],2,0)</f>
        <v>Gray Ltd</v>
      </c>
      <c r="R1847" s="12" t="str">
        <f>VLOOKUP(E1847,Table6[#All],5,0)</f>
        <v>Outlet</v>
      </c>
      <c r="S1847" s="12" t="str">
        <f>VLOOKUP(E1847,Table6[#All],3,0)</f>
        <v>North</v>
      </c>
      <c r="T1847" s="12" t="str">
        <f>VLOOKUP(E1847,Table6[#All],4,0)</f>
        <v>New Michaelchester</v>
      </c>
    </row>
    <row r="1848" spans="1:20" x14ac:dyDescent="0.3">
      <c r="A1848" s="11" t="s">
        <v>3806</v>
      </c>
      <c r="B1848" s="12">
        <v>45752</v>
      </c>
      <c r="C1848" s="12" t="s">
        <v>1171</v>
      </c>
      <c r="D1848" s="12" t="s">
        <v>1560</v>
      </c>
      <c r="E1848" s="12" t="s">
        <v>1910</v>
      </c>
      <c r="F1848" s="12" t="s">
        <v>1952</v>
      </c>
      <c r="G1848" s="17">
        <v>3</v>
      </c>
      <c r="H1848" s="20">
        <v>591.9</v>
      </c>
      <c r="I1848" s="23">
        <v>0.27</v>
      </c>
      <c r="J1848" s="25">
        <v>1296.261</v>
      </c>
      <c r="K1848" s="25" t="str">
        <f>VLOOKUP(C1848,Table5[#All],8,0)</f>
        <v>Platinum</v>
      </c>
      <c r="L1848" s="13" t="str">
        <f>VLOOKUP(C1848,Table5[#All],4,0)</f>
        <v>Female</v>
      </c>
      <c r="M1848" s="12" t="str">
        <f>VLOOKUP(D1848,Table2[#All],2,0)</f>
        <v>Women's Casual Hoodie</v>
      </c>
      <c r="N1848" s="12" t="str">
        <f>VLOOKUP(D1848,Table2[#All],3)</f>
        <v>Sports</v>
      </c>
      <c r="O1848" s="12" t="str">
        <f>VLOOKUP(D1848,Table2[#All],4,0)</f>
        <v>Outerwear</v>
      </c>
      <c r="P1848" s="12" t="str">
        <f>VLOOKUP(D1848,Table2[#All],5,0)</f>
        <v>Sims Inc</v>
      </c>
      <c r="Q1848" s="12" t="str">
        <f>VLOOKUP(E1848,Table6[#All],2,0)</f>
        <v>Bean, Jones and Park</v>
      </c>
      <c r="R1848" s="12" t="str">
        <f>VLOOKUP(E1848,Table6[#All],5,0)</f>
        <v>Online</v>
      </c>
      <c r="S1848" s="12" t="str">
        <f>VLOOKUP(E1848,Table6[#All],3,0)</f>
        <v>West</v>
      </c>
      <c r="T1848" s="12" t="str">
        <f>VLOOKUP(E1848,Table6[#All],4,0)</f>
        <v>Thompsonborough</v>
      </c>
    </row>
    <row r="1849" spans="1:20" x14ac:dyDescent="0.3">
      <c r="A1849" s="11" t="s">
        <v>3807</v>
      </c>
      <c r="B1849" s="12">
        <v>45883</v>
      </c>
      <c r="C1849" s="12" t="s">
        <v>1183</v>
      </c>
      <c r="D1849" s="12" t="s">
        <v>1635</v>
      </c>
      <c r="E1849" s="12" t="s">
        <v>1917</v>
      </c>
      <c r="F1849" s="12" t="s">
        <v>1954</v>
      </c>
      <c r="G1849" s="17">
        <v>2</v>
      </c>
      <c r="H1849" s="20">
        <v>523.14</v>
      </c>
      <c r="I1849" s="23">
        <v>0.13</v>
      </c>
      <c r="J1849" s="25">
        <v>910.2636</v>
      </c>
      <c r="K1849" s="25" t="str">
        <f>VLOOKUP(C1849,Table5[#All],8,0)</f>
        <v>Platinum</v>
      </c>
      <c r="L1849" s="13" t="str">
        <f>VLOOKUP(C1849,Table5[#All],4,0)</f>
        <v>Male</v>
      </c>
      <c r="M1849" s="12" t="str">
        <f>VLOOKUP(D1849,Table2[#All],2,0)</f>
        <v>Carbon Fiber Tennis Racket</v>
      </c>
      <c r="N1849" s="12" t="str">
        <f>VLOOKUP(D1849,Table2[#All],3)</f>
        <v>Sports</v>
      </c>
      <c r="O1849" s="12" t="str">
        <f>VLOOKUP(D1849,Table2[#All],4,0)</f>
        <v>Equipment</v>
      </c>
      <c r="P1849" s="12" t="str">
        <f>VLOOKUP(D1849,Table2[#All],5,0)</f>
        <v>Flores, Pineda and Rodriguez</v>
      </c>
      <c r="Q1849" s="12" t="str">
        <f>VLOOKUP(E1849,Table6[#All],2,0)</f>
        <v>Hill, Wagner and Ballard</v>
      </c>
      <c r="R1849" s="12" t="str">
        <f>VLOOKUP(E1849,Table6[#All],5,0)</f>
        <v>Online</v>
      </c>
      <c r="S1849" s="12" t="str">
        <f>VLOOKUP(E1849,Table6[#All],3,0)</f>
        <v>East</v>
      </c>
      <c r="T1849" s="12" t="str">
        <f>VLOOKUP(E1849,Table6[#All],4,0)</f>
        <v>East Davidville</v>
      </c>
    </row>
    <row r="1850" spans="1:20" x14ac:dyDescent="0.3">
      <c r="A1850" s="11" t="s">
        <v>3808</v>
      </c>
      <c r="B1850" s="12">
        <v>45477</v>
      </c>
      <c r="C1850" s="12" t="s">
        <v>740</v>
      </c>
      <c r="D1850" s="12" t="s">
        <v>1783</v>
      </c>
      <c r="E1850" s="12" t="s">
        <v>1927</v>
      </c>
      <c r="F1850" s="12" t="s">
        <v>1957</v>
      </c>
      <c r="G1850" s="17">
        <v>2</v>
      </c>
      <c r="H1850" s="20">
        <v>478.62</v>
      </c>
      <c r="I1850" s="23">
        <v>0.17</v>
      </c>
      <c r="J1850" s="25">
        <v>794.50919999999996</v>
      </c>
      <c r="K1850" s="25" t="str">
        <f>VLOOKUP(C1850,Table5[#All],8,0)</f>
        <v>Gold</v>
      </c>
      <c r="L1850" s="13" t="str">
        <f>VLOOKUP(C1850,Table5[#All],4,0)</f>
        <v>Male</v>
      </c>
      <c r="M1850" s="12" t="str">
        <f>VLOOKUP(D1850,Table2[#All],2,0)</f>
        <v>Men's Sports Shorts</v>
      </c>
      <c r="N1850" s="12" t="str">
        <f>VLOOKUP(D1850,Table2[#All],3)</f>
        <v>Clothing</v>
      </c>
      <c r="O1850" s="12" t="str">
        <f>VLOOKUP(D1850,Table2[#All],4,0)</f>
        <v>Bottoms</v>
      </c>
      <c r="P1850" s="12" t="str">
        <f>VLOOKUP(D1850,Table2[#All],5,0)</f>
        <v>Fitzpatrick Ltd</v>
      </c>
      <c r="Q1850" s="12" t="str">
        <f>VLOOKUP(E1850,Table6[#All],2,0)</f>
        <v>Mcdonald Inc</v>
      </c>
      <c r="R1850" s="12" t="str">
        <f>VLOOKUP(E1850,Table6[#All],5,0)</f>
        <v>Outlet</v>
      </c>
      <c r="S1850" s="12" t="str">
        <f>VLOOKUP(E1850,Table6[#All],3,0)</f>
        <v>South</v>
      </c>
      <c r="T1850" s="12" t="str">
        <f>VLOOKUP(E1850,Table6[#All],4,0)</f>
        <v>Christopherland</v>
      </c>
    </row>
    <row r="1851" spans="1:20" x14ac:dyDescent="0.3">
      <c r="A1851" s="11" t="s">
        <v>3809</v>
      </c>
      <c r="B1851" s="12">
        <v>45556</v>
      </c>
      <c r="C1851" s="12" t="s">
        <v>955</v>
      </c>
      <c r="D1851" s="12" t="s">
        <v>1822</v>
      </c>
      <c r="E1851" s="12" t="s">
        <v>1885</v>
      </c>
      <c r="F1851" s="12" t="s">
        <v>1954</v>
      </c>
      <c r="G1851" s="17">
        <v>4</v>
      </c>
      <c r="H1851" s="20">
        <v>740.5</v>
      </c>
      <c r="I1851" s="23">
        <v>0.17</v>
      </c>
      <c r="J1851" s="25">
        <v>2458.46</v>
      </c>
      <c r="K1851" s="25" t="str">
        <f>VLOOKUP(C1851,Table5[#All],8,0)</f>
        <v>Platinum</v>
      </c>
      <c r="L1851" s="13" t="str">
        <f>VLOOKUP(C1851,Table5[#All],4,0)</f>
        <v>Female</v>
      </c>
      <c r="M1851" s="12" t="str">
        <f>VLOOKUP(D1851,Table2[#All],2,0)</f>
        <v>Fitness Resistance Bands</v>
      </c>
      <c r="N1851" s="12" t="str">
        <f>VLOOKUP(D1851,Table2[#All],3)</f>
        <v>Sports</v>
      </c>
      <c r="O1851" s="12" t="str">
        <f>VLOOKUP(D1851,Table2[#All],4,0)</f>
        <v>Fitness</v>
      </c>
      <c r="P1851" s="12" t="str">
        <f>VLOOKUP(D1851,Table2[#All],5,0)</f>
        <v>Reese-Watson</v>
      </c>
      <c r="Q1851" s="12" t="str">
        <f>VLOOKUP(E1851,Table6[#All],2,0)</f>
        <v>Martinez, Adkins and Johnson</v>
      </c>
      <c r="R1851" s="12" t="str">
        <f>VLOOKUP(E1851,Table6[#All],5,0)</f>
        <v>Flagship</v>
      </c>
      <c r="S1851" s="12" t="str">
        <f>VLOOKUP(E1851,Table6[#All],3,0)</f>
        <v>North</v>
      </c>
      <c r="T1851" s="12" t="str">
        <f>VLOOKUP(E1851,Table6[#All],4,0)</f>
        <v>Danielmouth</v>
      </c>
    </row>
    <row r="1852" spans="1:20" x14ac:dyDescent="0.3">
      <c r="A1852" s="11" t="s">
        <v>3810</v>
      </c>
      <c r="B1852" s="12">
        <v>45465</v>
      </c>
      <c r="C1852" s="12" t="s">
        <v>397</v>
      </c>
      <c r="D1852" s="12" t="s">
        <v>1711</v>
      </c>
      <c r="E1852" s="12" t="s">
        <v>1889</v>
      </c>
      <c r="F1852" s="12" t="s">
        <v>1957</v>
      </c>
      <c r="G1852" s="17">
        <v>1</v>
      </c>
      <c r="H1852" s="20">
        <v>780.24</v>
      </c>
      <c r="I1852" s="23">
        <v>0.04</v>
      </c>
      <c r="J1852" s="25">
        <v>749.03039999999999</v>
      </c>
      <c r="K1852" s="25" t="str">
        <f>VLOOKUP(C1852,Table5[#All],8,0)</f>
        <v>Silver</v>
      </c>
      <c r="L1852" s="13" t="str">
        <f>VLOOKUP(C1852,Table5[#All],4,0)</f>
        <v>Female</v>
      </c>
      <c r="M1852" s="12" t="str">
        <f>VLOOKUP(D1852,Table2[#All],2,0)</f>
        <v>Men's Winter Jacket</v>
      </c>
      <c r="N1852" s="12" t="str">
        <f>VLOOKUP(D1852,Table2[#All],3)</f>
        <v>Clothing</v>
      </c>
      <c r="O1852" s="12" t="str">
        <f>VLOOKUP(D1852,Table2[#All],4,0)</f>
        <v>Outerwear</v>
      </c>
      <c r="P1852" s="12" t="str">
        <f>VLOOKUP(D1852,Table2[#All],5,0)</f>
        <v>Kelly, Smith and Perez</v>
      </c>
      <c r="Q1852" s="12" t="str">
        <f>VLOOKUP(E1852,Table6[#All],2,0)</f>
        <v>Black-Horn</v>
      </c>
      <c r="R1852" s="12" t="str">
        <f>VLOOKUP(E1852,Table6[#All],5,0)</f>
        <v>Outlet</v>
      </c>
      <c r="S1852" s="12" t="str">
        <f>VLOOKUP(E1852,Table6[#All],3,0)</f>
        <v>South</v>
      </c>
      <c r="T1852" s="12" t="str">
        <f>VLOOKUP(E1852,Table6[#All],4,0)</f>
        <v>North Nancyview</v>
      </c>
    </row>
    <row r="1853" spans="1:20" x14ac:dyDescent="0.3">
      <c r="A1853" s="11" t="s">
        <v>3811</v>
      </c>
      <c r="B1853" s="12">
        <v>45552</v>
      </c>
      <c r="C1853" s="12" t="s">
        <v>382</v>
      </c>
      <c r="D1853" s="12" t="s">
        <v>1786</v>
      </c>
      <c r="E1853" s="12" t="s">
        <v>1932</v>
      </c>
      <c r="F1853" s="12" t="s">
        <v>1957</v>
      </c>
      <c r="G1853" s="17">
        <v>4</v>
      </c>
      <c r="H1853" s="20">
        <v>579.24</v>
      </c>
      <c r="I1853" s="23">
        <v>0.04</v>
      </c>
      <c r="J1853" s="25">
        <v>2224.2815999999998</v>
      </c>
      <c r="K1853" s="25" t="str">
        <f>VLOOKUP(C1853,Table5[#All],8,0)</f>
        <v>Platinum</v>
      </c>
      <c r="L1853" s="13" t="str">
        <f>VLOOKUP(C1853,Table5[#All],4,0)</f>
        <v>Female</v>
      </c>
      <c r="M1853" s="12" t="str">
        <f>VLOOKUP(D1853,Table2[#All],2,0)</f>
        <v>Kitchen Storage Rack</v>
      </c>
      <c r="N1853" s="12" t="str">
        <f>VLOOKUP(D1853,Table2[#All],3)</f>
        <v>Home</v>
      </c>
      <c r="O1853" s="12" t="str">
        <f>VLOOKUP(D1853,Table2[#All],4,0)</f>
        <v>Storage</v>
      </c>
      <c r="P1853" s="12" t="str">
        <f>VLOOKUP(D1853,Table2[#All],5,0)</f>
        <v>Duran Group</v>
      </c>
      <c r="Q1853" s="12" t="str">
        <f>VLOOKUP(E1853,Table6[#All],2,0)</f>
        <v>Frederick-Wright</v>
      </c>
      <c r="R1853" s="12" t="str">
        <f>VLOOKUP(E1853,Table6[#All],5,0)</f>
        <v>Flagship</v>
      </c>
      <c r="S1853" s="12" t="str">
        <f>VLOOKUP(E1853,Table6[#All],3,0)</f>
        <v>West</v>
      </c>
      <c r="T1853" s="12" t="str">
        <f>VLOOKUP(E1853,Table6[#All],4,0)</f>
        <v>New Jimmymouth</v>
      </c>
    </row>
    <row r="1854" spans="1:20" x14ac:dyDescent="0.3">
      <c r="A1854" s="11" t="s">
        <v>3812</v>
      </c>
      <c r="B1854" s="12">
        <v>45635</v>
      </c>
      <c r="C1854" s="12" t="s">
        <v>1171</v>
      </c>
      <c r="D1854" s="12" t="s">
        <v>1555</v>
      </c>
      <c r="E1854" s="12" t="s">
        <v>1889</v>
      </c>
      <c r="F1854" s="12" t="s">
        <v>1954</v>
      </c>
      <c r="G1854" s="17">
        <v>3</v>
      </c>
      <c r="H1854" s="20">
        <v>268.95</v>
      </c>
      <c r="I1854" s="23">
        <v>0.04</v>
      </c>
      <c r="J1854" s="25">
        <v>774.57599999999991</v>
      </c>
      <c r="K1854" s="25" t="str">
        <f>VLOOKUP(C1854,Table5[#All],8,0)</f>
        <v>Platinum</v>
      </c>
      <c r="L1854" s="13" t="str">
        <f>VLOOKUP(C1854,Table5[#All],4,0)</f>
        <v>Female</v>
      </c>
      <c r="M1854" s="12" t="str">
        <f>VLOOKUP(D1854,Table2[#All],2,0)</f>
        <v>Men's Graphic T-Shirt</v>
      </c>
      <c r="N1854" s="12" t="str">
        <f>VLOOKUP(D1854,Table2[#All],3)</f>
        <v>Clothing</v>
      </c>
      <c r="O1854" s="12" t="str">
        <f>VLOOKUP(D1854,Table2[#All],4,0)</f>
        <v>Tops</v>
      </c>
      <c r="P1854" s="12" t="str">
        <f>VLOOKUP(D1854,Table2[#All],5,0)</f>
        <v>Terry-Moore</v>
      </c>
      <c r="Q1854" s="12" t="str">
        <f>VLOOKUP(E1854,Table6[#All],2,0)</f>
        <v>Black-Horn</v>
      </c>
      <c r="R1854" s="12" t="str">
        <f>VLOOKUP(E1854,Table6[#All],5,0)</f>
        <v>Outlet</v>
      </c>
      <c r="S1854" s="12" t="str">
        <f>VLOOKUP(E1854,Table6[#All],3,0)</f>
        <v>South</v>
      </c>
      <c r="T1854" s="12" t="str">
        <f>VLOOKUP(E1854,Table6[#All],4,0)</f>
        <v>North Nancyview</v>
      </c>
    </row>
    <row r="1855" spans="1:20" x14ac:dyDescent="0.3">
      <c r="A1855" s="11" t="s">
        <v>3813</v>
      </c>
      <c r="B1855" s="12">
        <v>45740</v>
      </c>
      <c r="C1855" s="12" t="s">
        <v>973</v>
      </c>
      <c r="D1855" s="12" t="s">
        <v>1570</v>
      </c>
      <c r="E1855" s="12" t="s">
        <v>1897</v>
      </c>
      <c r="F1855" s="12" t="s">
        <v>1952</v>
      </c>
      <c r="G1855" s="17">
        <v>1</v>
      </c>
      <c r="H1855" s="20">
        <v>47.47</v>
      </c>
      <c r="I1855" s="23">
        <v>0.28000000000000003</v>
      </c>
      <c r="J1855" s="25">
        <v>34.178400000000003</v>
      </c>
      <c r="K1855" s="25" t="str">
        <f>VLOOKUP(C1855,Table5[#All],8,0)</f>
        <v>Platinum</v>
      </c>
      <c r="L1855" s="13" t="str">
        <f>VLOOKUP(C1855,Table5[#All],4,0)</f>
        <v>Male</v>
      </c>
      <c r="M1855" s="12" t="str">
        <f>VLOOKUP(D1855,Table2[#All],2,0)</f>
        <v>Men's Leather Belt</v>
      </c>
      <c r="N1855" s="12" t="str">
        <f>VLOOKUP(D1855,Table2[#All],3)</f>
        <v>Beauty</v>
      </c>
      <c r="O1855" s="12" t="str">
        <f>VLOOKUP(D1855,Table2[#All],4,0)</f>
        <v>Accessories</v>
      </c>
      <c r="P1855" s="12" t="str">
        <f>VLOOKUP(D1855,Table2[#All],5,0)</f>
        <v>Baldwin, Garza and Gonzalez</v>
      </c>
      <c r="Q1855" s="12" t="str">
        <f>VLOOKUP(E1855,Table6[#All],2,0)</f>
        <v>Alexander Group</v>
      </c>
      <c r="R1855" s="12" t="str">
        <f>VLOOKUP(E1855,Table6[#All],5,0)</f>
        <v>Online</v>
      </c>
      <c r="S1855" s="12" t="str">
        <f>VLOOKUP(E1855,Table6[#All],3,0)</f>
        <v>South</v>
      </c>
      <c r="T1855" s="12" t="str">
        <f>VLOOKUP(E1855,Table6[#All],4,0)</f>
        <v>Port Sharon</v>
      </c>
    </row>
    <row r="1856" spans="1:20" x14ac:dyDescent="0.3">
      <c r="A1856" s="11" t="s">
        <v>3814</v>
      </c>
      <c r="B1856" s="12">
        <v>45796</v>
      </c>
      <c r="C1856" s="12" t="s">
        <v>831</v>
      </c>
      <c r="D1856" s="12" t="s">
        <v>1670</v>
      </c>
      <c r="E1856" s="12" t="s">
        <v>1935</v>
      </c>
      <c r="F1856" s="12" t="s">
        <v>1952</v>
      </c>
      <c r="G1856" s="17">
        <v>3</v>
      </c>
      <c r="H1856" s="20">
        <v>858.81</v>
      </c>
      <c r="I1856" s="23">
        <v>7.0000000000000007E-2</v>
      </c>
      <c r="J1856" s="25">
        <v>2396.0799000000002</v>
      </c>
      <c r="K1856" s="25" t="str">
        <f>VLOOKUP(C1856,Table5[#All],8,0)</f>
        <v>Silver</v>
      </c>
      <c r="L1856" s="13" t="str">
        <f>VLOOKUP(C1856,Table5[#All],4,0)</f>
        <v>Male</v>
      </c>
      <c r="M1856" s="12" t="str">
        <f>VLOOKUP(D1856,Table2[#All],2,0)</f>
        <v>Modern Wall Clock</v>
      </c>
      <c r="N1856" s="12" t="str">
        <f>VLOOKUP(D1856,Table2[#All],3)</f>
        <v>Home</v>
      </c>
      <c r="O1856" s="12" t="str">
        <f>VLOOKUP(D1856,Table2[#All],4,0)</f>
        <v>Decor</v>
      </c>
      <c r="P1856" s="12" t="str">
        <f>VLOOKUP(D1856,Table2[#All],5,0)</f>
        <v>Weiss-Watson</v>
      </c>
      <c r="Q1856" s="12" t="str">
        <f>VLOOKUP(E1856,Table6[#All],2,0)</f>
        <v>Holloway Ltd</v>
      </c>
      <c r="R1856" s="12" t="str">
        <f>VLOOKUP(E1856,Table6[#All],5,0)</f>
        <v>Flagship</v>
      </c>
      <c r="S1856" s="12" t="str">
        <f>VLOOKUP(E1856,Table6[#All],3,0)</f>
        <v>North</v>
      </c>
      <c r="T1856" s="12" t="str">
        <f>VLOOKUP(E1856,Table6[#All],4,0)</f>
        <v>Bensonhaven</v>
      </c>
    </row>
    <row r="1857" spans="1:20" x14ac:dyDescent="0.3">
      <c r="A1857" s="11" t="s">
        <v>3815</v>
      </c>
      <c r="B1857" s="12">
        <v>45710</v>
      </c>
      <c r="C1857" s="12" t="s">
        <v>988</v>
      </c>
      <c r="D1857" s="12" t="s">
        <v>1624</v>
      </c>
      <c r="E1857" s="12" t="s">
        <v>1917</v>
      </c>
      <c r="F1857" s="12" t="s">
        <v>1952</v>
      </c>
      <c r="G1857" s="17">
        <v>3</v>
      </c>
      <c r="H1857" s="20">
        <v>569.98</v>
      </c>
      <c r="I1857" s="23">
        <v>0.05</v>
      </c>
      <c r="J1857" s="25">
        <v>1624.443</v>
      </c>
      <c r="K1857" s="25" t="str">
        <f>VLOOKUP(C1857,Table5[#All],8,0)</f>
        <v>Silver</v>
      </c>
      <c r="L1857" s="13" t="str">
        <f>VLOOKUP(C1857,Table5[#All],4,0)</f>
        <v>Male</v>
      </c>
      <c r="M1857" s="12" t="str">
        <f>VLOOKUP(D1857,Table2[#All],2,0)</f>
        <v>Knee Support Brace</v>
      </c>
      <c r="N1857" s="12" t="str">
        <f>VLOOKUP(D1857,Table2[#All],3)</f>
        <v>Sports</v>
      </c>
      <c r="O1857" s="12" t="str">
        <f>VLOOKUP(D1857,Table2[#All],4,0)</f>
        <v>Equipment</v>
      </c>
      <c r="P1857" s="12" t="str">
        <f>VLOOKUP(D1857,Table2[#All],5,0)</f>
        <v>May-Reese</v>
      </c>
      <c r="Q1857" s="12" t="str">
        <f>VLOOKUP(E1857,Table6[#All],2,0)</f>
        <v>Hill, Wagner and Ballard</v>
      </c>
      <c r="R1857" s="12" t="str">
        <f>VLOOKUP(E1857,Table6[#All],5,0)</f>
        <v>Online</v>
      </c>
      <c r="S1857" s="12" t="str">
        <f>VLOOKUP(E1857,Table6[#All],3,0)</f>
        <v>East</v>
      </c>
      <c r="T1857" s="12" t="str">
        <f>VLOOKUP(E1857,Table6[#All],4,0)</f>
        <v>East Davidville</v>
      </c>
    </row>
    <row r="1858" spans="1:20" x14ac:dyDescent="0.3">
      <c r="A1858" s="11" t="s">
        <v>3816</v>
      </c>
      <c r="B1858" s="12">
        <v>45596</v>
      </c>
      <c r="C1858" s="12" t="s">
        <v>1039</v>
      </c>
      <c r="D1858" s="12" t="s">
        <v>1798</v>
      </c>
      <c r="E1858" s="12" t="s">
        <v>1922</v>
      </c>
      <c r="F1858" s="12" t="s">
        <v>1957</v>
      </c>
      <c r="G1858" s="17">
        <v>3</v>
      </c>
      <c r="H1858" s="20">
        <v>306.52</v>
      </c>
      <c r="I1858" s="23">
        <v>0.01</v>
      </c>
      <c r="J1858" s="25">
        <v>910.36439999999993</v>
      </c>
      <c r="K1858" s="25" t="str">
        <f>VLOOKUP(C1858,Table5[#All],8,0)</f>
        <v>Bronze</v>
      </c>
      <c r="L1858" s="13" t="str">
        <f>VLOOKUP(C1858,Table5[#All],4,0)</f>
        <v>Female</v>
      </c>
      <c r="M1858" s="12" t="str">
        <f>VLOOKUP(D1858,Table2[#All],2,0)</f>
        <v>Bluetooth Car Audio System</v>
      </c>
      <c r="N1858" s="12" t="str">
        <f>VLOOKUP(D1858,Table2[#All],3)</f>
        <v>Electronics</v>
      </c>
      <c r="O1858" s="12" t="str">
        <f>VLOOKUP(D1858,Table2[#All],4,0)</f>
        <v>Audio</v>
      </c>
      <c r="P1858" s="12" t="str">
        <f>VLOOKUP(D1858,Table2[#All],5,0)</f>
        <v>Bruce-Bowen</v>
      </c>
      <c r="Q1858" s="12" t="str">
        <f>VLOOKUP(E1858,Table6[#All],2,0)</f>
        <v>Thomas, Bridges and Harris</v>
      </c>
      <c r="R1858" s="12" t="str">
        <f>VLOOKUP(E1858,Table6[#All],5,0)</f>
        <v>Online</v>
      </c>
      <c r="S1858" s="12" t="str">
        <f>VLOOKUP(E1858,Table6[#All],3,0)</f>
        <v>North</v>
      </c>
      <c r="T1858" s="12" t="str">
        <f>VLOOKUP(E1858,Table6[#All],4,0)</f>
        <v>Sabrinatown</v>
      </c>
    </row>
    <row r="1859" spans="1:20" x14ac:dyDescent="0.3">
      <c r="A1859" s="11" t="s">
        <v>3817</v>
      </c>
      <c r="B1859" s="12">
        <v>45354</v>
      </c>
      <c r="C1859" s="12" t="s">
        <v>242</v>
      </c>
      <c r="D1859" s="12" t="s">
        <v>1743</v>
      </c>
      <c r="E1859" s="12" t="s">
        <v>1925</v>
      </c>
      <c r="F1859" s="12" t="s">
        <v>1957</v>
      </c>
      <c r="G1859" s="17">
        <v>3</v>
      </c>
      <c r="H1859" s="20">
        <v>184.67</v>
      </c>
      <c r="I1859" s="23">
        <v>0.03</v>
      </c>
      <c r="J1859" s="25">
        <v>537.38969999999995</v>
      </c>
      <c r="K1859" s="25" t="str">
        <f>VLOOKUP(C1859,Table5[#All],8,0)</f>
        <v>Gold</v>
      </c>
      <c r="L1859" s="13" t="str">
        <f>VLOOKUP(C1859,Table5[#All],4,0)</f>
        <v>Male</v>
      </c>
      <c r="M1859" s="12" t="str">
        <f>VLOOKUP(D1859,Table2[#All],2,0)</f>
        <v>Premium Blanket Throw</v>
      </c>
      <c r="N1859" s="12" t="str">
        <f>VLOOKUP(D1859,Table2[#All],3)</f>
        <v>Home</v>
      </c>
      <c r="O1859" s="12" t="str">
        <f>VLOOKUP(D1859,Table2[#All],4,0)</f>
        <v>Decor</v>
      </c>
      <c r="P1859" s="12" t="str">
        <f>VLOOKUP(D1859,Table2[#All],5,0)</f>
        <v>Hernandez, Kennedy and Porter</v>
      </c>
      <c r="Q1859" s="12" t="str">
        <f>VLOOKUP(E1859,Table6[#All],2,0)</f>
        <v>Gardner, Humphrey and Contreras</v>
      </c>
      <c r="R1859" s="12" t="str">
        <f>VLOOKUP(E1859,Table6[#All],5,0)</f>
        <v>Flagship</v>
      </c>
      <c r="S1859" s="12" t="str">
        <f>VLOOKUP(E1859,Table6[#All],3,0)</f>
        <v>East</v>
      </c>
      <c r="T1859" s="12" t="str">
        <f>VLOOKUP(E1859,Table6[#All],4,0)</f>
        <v>Johnsonville</v>
      </c>
    </row>
    <row r="1860" spans="1:20" x14ac:dyDescent="0.3">
      <c r="A1860" s="11" t="s">
        <v>3818</v>
      </c>
      <c r="B1860" s="12">
        <v>45428</v>
      </c>
      <c r="C1860" s="12" t="s">
        <v>1494</v>
      </c>
      <c r="D1860" s="12" t="s">
        <v>1648</v>
      </c>
      <c r="E1860" s="12" t="s">
        <v>1901</v>
      </c>
      <c r="F1860" s="12" t="s">
        <v>1957</v>
      </c>
      <c r="G1860" s="17">
        <v>4</v>
      </c>
      <c r="H1860" s="20">
        <v>189.56</v>
      </c>
      <c r="I1860" s="23">
        <v>0</v>
      </c>
      <c r="J1860" s="25">
        <v>758.24</v>
      </c>
      <c r="K1860" s="25" t="str">
        <f>VLOOKUP(C1860,Table5[#All],8,0)</f>
        <v>Platinum</v>
      </c>
      <c r="L1860" s="13" t="str">
        <f>VLOOKUP(C1860,Table5[#All],4,0)</f>
        <v>Male</v>
      </c>
      <c r="M1860" s="12" t="str">
        <f>VLOOKUP(D1860,Table2[#All],2,0)</f>
        <v>Wireless Bluetooth Speaker</v>
      </c>
      <c r="N1860" s="12" t="str">
        <f>VLOOKUP(D1860,Table2[#All],3)</f>
        <v>Electronics</v>
      </c>
      <c r="O1860" s="12" t="str">
        <f>VLOOKUP(D1860,Table2[#All],4,0)</f>
        <v>Audio</v>
      </c>
      <c r="P1860" s="12" t="str">
        <f>VLOOKUP(D1860,Table2[#All],5,0)</f>
        <v>Reed-Schmidt</v>
      </c>
      <c r="Q1860" s="12" t="str">
        <f>VLOOKUP(E1860,Table6[#All],2,0)</f>
        <v>Gray Ltd</v>
      </c>
      <c r="R1860" s="12" t="str">
        <f>VLOOKUP(E1860,Table6[#All],5,0)</f>
        <v>Outlet</v>
      </c>
      <c r="S1860" s="12" t="str">
        <f>VLOOKUP(E1860,Table6[#All],3,0)</f>
        <v>North</v>
      </c>
      <c r="T1860" s="12" t="str">
        <f>VLOOKUP(E1860,Table6[#All],4,0)</f>
        <v>New Michaelchester</v>
      </c>
    </row>
    <row r="1861" spans="1:20" x14ac:dyDescent="0.3">
      <c r="A1861" s="11" t="s">
        <v>3819</v>
      </c>
      <c r="B1861" s="12">
        <v>45511</v>
      </c>
      <c r="C1861" s="12" t="s">
        <v>685</v>
      </c>
      <c r="D1861" s="12" t="s">
        <v>1801</v>
      </c>
      <c r="E1861" s="12" t="s">
        <v>1901</v>
      </c>
      <c r="F1861" s="12" t="s">
        <v>1954</v>
      </c>
      <c r="G1861" s="17">
        <v>1</v>
      </c>
      <c r="H1861" s="20">
        <v>805.24</v>
      </c>
      <c r="I1861" s="23">
        <v>0.04</v>
      </c>
      <c r="J1861" s="25">
        <v>773.03039999999999</v>
      </c>
      <c r="K1861" s="25" t="str">
        <f>VLOOKUP(C1861,Table5[#All],8,0)</f>
        <v>Platinum</v>
      </c>
      <c r="L1861" s="13" t="str">
        <f>VLOOKUP(C1861,Table5[#All],4,0)</f>
        <v>Male</v>
      </c>
      <c r="M1861" s="12" t="str">
        <f>VLOOKUP(D1861,Table2[#All],2,0)</f>
        <v>Women's Ankle Boots</v>
      </c>
      <c r="N1861" s="12" t="str">
        <f>VLOOKUP(D1861,Table2[#All],3)</f>
        <v>Clothing</v>
      </c>
      <c r="O1861" s="12" t="str">
        <f>VLOOKUP(D1861,Table2[#All],4,0)</f>
        <v>Footwear</v>
      </c>
      <c r="P1861" s="12" t="str">
        <f>VLOOKUP(D1861,Table2[#All],5,0)</f>
        <v>Poole PLC</v>
      </c>
      <c r="Q1861" s="12" t="str">
        <f>VLOOKUP(E1861,Table6[#All],2,0)</f>
        <v>Gray Ltd</v>
      </c>
      <c r="R1861" s="12" t="str">
        <f>VLOOKUP(E1861,Table6[#All],5,0)</f>
        <v>Outlet</v>
      </c>
      <c r="S1861" s="12" t="str">
        <f>VLOOKUP(E1861,Table6[#All],3,0)</f>
        <v>North</v>
      </c>
      <c r="T1861" s="12" t="str">
        <f>VLOOKUP(E1861,Table6[#All],4,0)</f>
        <v>New Michaelchester</v>
      </c>
    </row>
    <row r="1862" spans="1:20" x14ac:dyDescent="0.3">
      <c r="A1862" s="11" t="s">
        <v>3820</v>
      </c>
      <c r="B1862" s="12">
        <v>45549</v>
      </c>
      <c r="C1862" s="12" t="s">
        <v>626</v>
      </c>
      <c r="D1862" s="12" t="s">
        <v>1737</v>
      </c>
      <c r="E1862" s="12" t="s">
        <v>1935</v>
      </c>
      <c r="F1862" s="12" t="s">
        <v>1952</v>
      </c>
      <c r="G1862" s="17">
        <v>3</v>
      </c>
      <c r="H1862" s="20">
        <v>683.74</v>
      </c>
      <c r="I1862" s="23">
        <v>0.24</v>
      </c>
      <c r="J1862" s="25">
        <v>1558.9272000000001</v>
      </c>
      <c r="K1862" s="25" t="str">
        <f>VLOOKUP(C1862,Table5[#All],8,0)</f>
        <v>Silver</v>
      </c>
      <c r="L1862" s="13" t="str">
        <f>VLOOKUP(C1862,Table5[#All],4,0)</f>
        <v>Male</v>
      </c>
      <c r="M1862" s="12" t="str">
        <f>VLOOKUP(D1862,Table2[#All],2,0)</f>
        <v>Sports Stopwatch Pro</v>
      </c>
      <c r="N1862" s="12" t="str">
        <f>VLOOKUP(D1862,Table2[#All],3)</f>
        <v>Sports</v>
      </c>
      <c r="O1862" s="12" t="str">
        <f>VLOOKUP(D1862,Table2[#All],4,0)</f>
        <v>Accessories</v>
      </c>
      <c r="P1862" s="12" t="str">
        <f>VLOOKUP(D1862,Table2[#All],5,0)</f>
        <v>Thompson-French</v>
      </c>
      <c r="Q1862" s="12" t="str">
        <f>VLOOKUP(E1862,Table6[#All],2,0)</f>
        <v>Holloway Ltd</v>
      </c>
      <c r="R1862" s="12" t="str">
        <f>VLOOKUP(E1862,Table6[#All],5,0)</f>
        <v>Flagship</v>
      </c>
      <c r="S1862" s="12" t="str">
        <f>VLOOKUP(E1862,Table6[#All],3,0)</f>
        <v>North</v>
      </c>
      <c r="T1862" s="12" t="str">
        <f>VLOOKUP(E1862,Table6[#All],4,0)</f>
        <v>Bensonhaven</v>
      </c>
    </row>
    <row r="1863" spans="1:20" x14ac:dyDescent="0.3">
      <c r="A1863" s="11" t="s">
        <v>3821</v>
      </c>
      <c r="B1863" s="12">
        <v>45573</v>
      </c>
      <c r="C1863" s="12" t="s">
        <v>691</v>
      </c>
      <c r="D1863" s="12" t="s">
        <v>1743</v>
      </c>
      <c r="E1863" s="12" t="s">
        <v>1938</v>
      </c>
      <c r="F1863" s="12" t="s">
        <v>1957</v>
      </c>
      <c r="G1863" s="17">
        <v>3</v>
      </c>
      <c r="H1863" s="20">
        <v>439.21</v>
      </c>
      <c r="I1863" s="23">
        <v>0.28000000000000003</v>
      </c>
      <c r="J1863" s="25">
        <v>948.69359999999983</v>
      </c>
      <c r="K1863" s="25" t="str">
        <f>VLOOKUP(C1863,Table5[#All],8,0)</f>
        <v>Silver</v>
      </c>
      <c r="L1863" s="13" t="str">
        <f>VLOOKUP(C1863,Table5[#All],4,0)</f>
        <v>Male</v>
      </c>
      <c r="M1863" s="12" t="str">
        <f>VLOOKUP(D1863,Table2[#All],2,0)</f>
        <v>Premium Blanket Throw</v>
      </c>
      <c r="N1863" s="12" t="str">
        <f>VLOOKUP(D1863,Table2[#All],3)</f>
        <v>Home</v>
      </c>
      <c r="O1863" s="12" t="str">
        <f>VLOOKUP(D1863,Table2[#All],4,0)</f>
        <v>Decor</v>
      </c>
      <c r="P1863" s="12" t="str">
        <f>VLOOKUP(D1863,Table2[#All],5,0)</f>
        <v>Hernandez, Kennedy and Porter</v>
      </c>
      <c r="Q1863" s="12" t="str">
        <f>VLOOKUP(E1863,Table6[#All],2,0)</f>
        <v>Guerrero-Schmitt</v>
      </c>
      <c r="R1863" s="12" t="str">
        <f>VLOOKUP(E1863,Table6[#All],5,0)</f>
        <v>Flagship</v>
      </c>
      <c r="S1863" s="12" t="str">
        <f>VLOOKUP(E1863,Table6[#All],3,0)</f>
        <v>East</v>
      </c>
      <c r="T1863" s="12" t="str">
        <f>VLOOKUP(E1863,Table6[#All],4,0)</f>
        <v>East Stevechester</v>
      </c>
    </row>
    <row r="1864" spans="1:20" x14ac:dyDescent="0.3">
      <c r="A1864" s="11" t="s">
        <v>3822</v>
      </c>
      <c r="B1864" s="12">
        <v>45904</v>
      </c>
      <c r="C1864" s="12" t="s">
        <v>418</v>
      </c>
      <c r="D1864" s="12" t="s">
        <v>1773</v>
      </c>
      <c r="E1864" s="12" t="s">
        <v>1904</v>
      </c>
      <c r="F1864" s="12" t="s">
        <v>1957</v>
      </c>
      <c r="G1864" s="17">
        <v>1</v>
      </c>
      <c r="H1864" s="20">
        <v>126.92</v>
      </c>
      <c r="I1864" s="23">
        <v>0.24</v>
      </c>
      <c r="J1864" s="25">
        <v>96.459199999999996</v>
      </c>
      <c r="K1864" s="25" t="str">
        <f>VLOOKUP(C1864,Table5[#All],8,0)</f>
        <v>Bronze</v>
      </c>
      <c r="L1864" s="13" t="str">
        <f>VLOOKUP(C1864,Table5[#All],4,0)</f>
        <v>Male</v>
      </c>
      <c r="M1864" s="12" t="str">
        <f>VLOOKUP(D1864,Table2[#All],2,0)</f>
        <v>Women's Hair Dryer Brush</v>
      </c>
      <c r="N1864" s="12" t="str">
        <f>VLOOKUP(D1864,Table2[#All],3)</f>
        <v>Beauty</v>
      </c>
      <c r="O1864" s="12" t="str">
        <f>VLOOKUP(D1864,Table2[#All],4,0)</f>
        <v>Haircare</v>
      </c>
      <c r="P1864" s="12" t="str">
        <f>VLOOKUP(D1864,Table2[#All],5,0)</f>
        <v>Torres, Spencer and Potter</v>
      </c>
      <c r="Q1864" s="12" t="str">
        <f>VLOOKUP(E1864,Table6[#All],2,0)</f>
        <v>Benson-Elliott</v>
      </c>
      <c r="R1864" s="12" t="str">
        <f>VLOOKUP(E1864,Table6[#All],5,0)</f>
        <v>Online</v>
      </c>
      <c r="S1864" s="12" t="str">
        <f>VLOOKUP(E1864,Table6[#All],3,0)</f>
        <v>East</v>
      </c>
      <c r="T1864" s="12" t="str">
        <f>VLOOKUP(E1864,Table6[#All],4,0)</f>
        <v>Port Josephberg</v>
      </c>
    </row>
    <row r="1865" spans="1:20" x14ac:dyDescent="0.3">
      <c r="A1865" s="11" t="s">
        <v>3823</v>
      </c>
      <c r="B1865" s="12">
        <v>45489</v>
      </c>
      <c r="C1865" s="12" t="s">
        <v>29</v>
      </c>
      <c r="D1865" s="12" t="s">
        <v>1795</v>
      </c>
      <c r="E1865" s="12" t="s">
        <v>1897</v>
      </c>
      <c r="F1865" s="12" t="s">
        <v>1952</v>
      </c>
      <c r="G1865" s="17">
        <v>4</v>
      </c>
      <c r="H1865" s="20">
        <v>834.7</v>
      </c>
      <c r="I1865" s="23">
        <v>0.14000000000000001</v>
      </c>
      <c r="J1865" s="25">
        <v>2871.3679999999999</v>
      </c>
      <c r="K1865" s="25" t="str">
        <f>VLOOKUP(C1865,Table5[#All],8,0)</f>
        <v>Silver</v>
      </c>
      <c r="L1865" s="13" t="str">
        <f>VLOOKUP(C1865,Table5[#All],4,0)</f>
        <v>Female</v>
      </c>
      <c r="M1865" s="12" t="str">
        <f>VLOOKUP(D1865,Table2[#All],2,0)</f>
        <v>Shin Guards – Adult</v>
      </c>
      <c r="N1865" s="12" t="str">
        <f>VLOOKUP(D1865,Table2[#All],3)</f>
        <v>Sports</v>
      </c>
      <c r="O1865" s="12" t="str">
        <f>VLOOKUP(D1865,Table2[#All],4,0)</f>
        <v>Team Sports</v>
      </c>
      <c r="P1865" s="12" t="str">
        <f>VLOOKUP(D1865,Table2[#All],5,0)</f>
        <v>French Ltd</v>
      </c>
      <c r="Q1865" s="12" t="str">
        <f>VLOOKUP(E1865,Table6[#All],2,0)</f>
        <v>Alexander Group</v>
      </c>
      <c r="R1865" s="12" t="str">
        <f>VLOOKUP(E1865,Table6[#All],5,0)</f>
        <v>Online</v>
      </c>
      <c r="S1865" s="12" t="str">
        <f>VLOOKUP(E1865,Table6[#All],3,0)</f>
        <v>South</v>
      </c>
      <c r="T1865" s="12" t="str">
        <f>VLOOKUP(E1865,Table6[#All],4,0)</f>
        <v>Port Sharon</v>
      </c>
    </row>
    <row r="1866" spans="1:20" x14ac:dyDescent="0.3">
      <c r="A1866" s="11" t="s">
        <v>3824</v>
      </c>
      <c r="B1866" s="12">
        <v>45909</v>
      </c>
      <c r="C1866" s="12" t="s">
        <v>1081</v>
      </c>
      <c r="D1866" s="12" t="s">
        <v>1699</v>
      </c>
      <c r="E1866" s="12" t="s">
        <v>1920</v>
      </c>
      <c r="F1866" s="12" t="s">
        <v>1957</v>
      </c>
      <c r="G1866" s="17">
        <v>2</v>
      </c>
      <c r="H1866" s="20">
        <v>271.88</v>
      </c>
      <c r="I1866" s="23">
        <v>0.11</v>
      </c>
      <c r="J1866" s="25">
        <v>483.94639999999998</v>
      </c>
      <c r="K1866" s="25" t="str">
        <f>VLOOKUP(C1866,Table5[#All],8,0)</f>
        <v>Bronze</v>
      </c>
      <c r="L1866" s="13" t="str">
        <f>VLOOKUP(C1866,Table5[#All],4,0)</f>
        <v>Female</v>
      </c>
      <c r="M1866" s="12" t="str">
        <f>VLOOKUP(D1866,Table2[#All],2,0)</f>
        <v>Smart Home WiFi Camera</v>
      </c>
      <c r="N1866" s="12" t="str">
        <f>VLOOKUP(D1866,Table2[#All],3)</f>
        <v>Electronics</v>
      </c>
      <c r="O1866" s="12" t="str">
        <f>VLOOKUP(D1866,Table2[#All],4,0)</f>
        <v>Accessories</v>
      </c>
      <c r="P1866" s="12" t="str">
        <f>VLOOKUP(D1866,Table2[#All],5,0)</f>
        <v>Holmes LLC</v>
      </c>
      <c r="Q1866" s="12" t="str">
        <f>VLOOKUP(E1866,Table6[#All],2,0)</f>
        <v>Aguirre-Keller</v>
      </c>
      <c r="R1866" s="12" t="str">
        <f>VLOOKUP(E1866,Table6[#All],5,0)</f>
        <v>Online</v>
      </c>
      <c r="S1866" s="12" t="str">
        <f>VLOOKUP(E1866,Table6[#All],3,0)</f>
        <v>South</v>
      </c>
      <c r="T1866" s="12" t="str">
        <f>VLOOKUP(E1866,Table6[#All],4,0)</f>
        <v>Lake Michael</v>
      </c>
    </row>
    <row r="1867" spans="1:20" x14ac:dyDescent="0.3">
      <c r="A1867" s="11" t="s">
        <v>3825</v>
      </c>
      <c r="B1867" s="12">
        <v>45720</v>
      </c>
      <c r="C1867" s="12" t="s">
        <v>1488</v>
      </c>
      <c r="D1867" s="12" t="s">
        <v>1597</v>
      </c>
      <c r="E1867" s="12" t="s">
        <v>1885</v>
      </c>
      <c r="F1867" s="12" t="s">
        <v>1952</v>
      </c>
      <c r="G1867" s="17">
        <v>4</v>
      </c>
      <c r="H1867" s="20">
        <v>972.14</v>
      </c>
      <c r="I1867" s="23">
        <v>0.25</v>
      </c>
      <c r="J1867" s="25">
        <v>2916.42</v>
      </c>
      <c r="K1867" s="25" t="str">
        <f>VLOOKUP(C1867,Table5[#All],8,0)</f>
        <v>Bronze</v>
      </c>
      <c r="L1867" s="13" t="str">
        <f>VLOOKUP(C1867,Table5[#All],4,0)</f>
        <v>Male</v>
      </c>
      <c r="M1867" s="12" t="str">
        <f>VLOOKUP(D1867,Table2[#All],2,0)</f>
        <v>HD Smart TV Stick</v>
      </c>
      <c r="N1867" s="12" t="str">
        <f>VLOOKUP(D1867,Table2[#All],3)</f>
        <v>Electronics</v>
      </c>
      <c r="O1867" s="12" t="str">
        <f>VLOOKUP(D1867,Table2[#All],4,0)</f>
        <v>Accessories</v>
      </c>
      <c r="P1867" s="12" t="str">
        <f>VLOOKUP(D1867,Table2[#All],5,0)</f>
        <v>Gibson, Hobbs and Weaver</v>
      </c>
      <c r="Q1867" s="12" t="str">
        <f>VLOOKUP(E1867,Table6[#All],2,0)</f>
        <v>Martinez, Adkins and Johnson</v>
      </c>
      <c r="R1867" s="12" t="str">
        <f>VLOOKUP(E1867,Table6[#All],5,0)</f>
        <v>Flagship</v>
      </c>
      <c r="S1867" s="12" t="str">
        <f>VLOOKUP(E1867,Table6[#All],3,0)</f>
        <v>North</v>
      </c>
      <c r="T1867" s="12" t="str">
        <f>VLOOKUP(E1867,Table6[#All],4,0)</f>
        <v>Danielmouth</v>
      </c>
    </row>
    <row r="1868" spans="1:20" x14ac:dyDescent="0.3">
      <c r="A1868" s="11" t="s">
        <v>3826</v>
      </c>
      <c r="B1868" s="12">
        <v>45831</v>
      </c>
      <c r="C1868" s="12" t="s">
        <v>339</v>
      </c>
      <c r="D1868" s="12" t="s">
        <v>1702</v>
      </c>
      <c r="E1868" s="12" t="s">
        <v>1897</v>
      </c>
      <c r="F1868" s="12" t="s">
        <v>1954</v>
      </c>
      <c r="G1868" s="17">
        <v>3</v>
      </c>
      <c r="H1868" s="20">
        <v>523.66</v>
      </c>
      <c r="I1868" s="23">
        <v>0.27</v>
      </c>
      <c r="J1868" s="25">
        <v>1146.8154</v>
      </c>
      <c r="K1868" s="25" t="str">
        <f>VLOOKUP(C1868,Table5[#All],8,0)</f>
        <v>Gold</v>
      </c>
      <c r="L1868" s="13" t="str">
        <f>VLOOKUP(C1868,Table5[#All],4,0)</f>
        <v>Female</v>
      </c>
      <c r="M1868" s="12" t="str">
        <f>VLOOKUP(D1868,Table2[#All],2,0)</f>
        <v>USB External Hard Drive</v>
      </c>
      <c r="N1868" s="12" t="str">
        <f>VLOOKUP(D1868,Table2[#All],3)</f>
        <v>Electronics</v>
      </c>
      <c r="O1868" s="12" t="str">
        <f>VLOOKUP(D1868,Table2[#All],4,0)</f>
        <v>Computer</v>
      </c>
      <c r="P1868" s="12" t="str">
        <f>VLOOKUP(D1868,Table2[#All],5,0)</f>
        <v>Robinson Inc</v>
      </c>
      <c r="Q1868" s="12" t="str">
        <f>VLOOKUP(E1868,Table6[#All],2,0)</f>
        <v>Alexander Group</v>
      </c>
      <c r="R1868" s="12" t="str">
        <f>VLOOKUP(E1868,Table6[#All],5,0)</f>
        <v>Online</v>
      </c>
      <c r="S1868" s="12" t="str">
        <f>VLOOKUP(E1868,Table6[#All],3,0)</f>
        <v>South</v>
      </c>
      <c r="T1868" s="12" t="str">
        <f>VLOOKUP(E1868,Table6[#All],4,0)</f>
        <v>Port Sharon</v>
      </c>
    </row>
    <row r="1869" spans="1:20" x14ac:dyDescent="0.3">
      <c r="A1869" s="11" t="s">
        <v>3827</v>
      </c>
      <c r="B1869" s="12">
        <v>45602</v>
      </c>
      <c r="C1869" s="12" t="s">
        <v>505</v>
      </c>
      <c r="D1869" s="12" t="s">
        <v>1767</v>
      </c>
      <c r="E1869" s="12" t="s">
        <v>1889</v>
      </c>
      <c r="F1869" s="12" t="s">
        <v>1952</v>
      </c>
      <c r="G1869" s="17">
        <v>4</v>
      </c>
      <c r="H1869" s="20">
        <v>838.99</v>
      </c>
      <c r="I1869" s="23">
        <v>0.16</v>
      </c>
      <c r="J1869" s="25">
        <v>2819.0064000000002</v>
      </c>
      <c r="K1869" s="25" t="str">
        <f>VLOOKUP(C1869,Table5[#All],8,0)</f>
        <v>Bronze</v>
      </c>
      <c r="L1869" s="13" t="str">
        <f>VLOOKUP(C1869,Table5[#All],4,0)</f>
        <v>Female</v>
      </c>
      <c r="M1869" s="12" t="str">
        <f>VLOOKUP(D1869,Table2[#All],2,0)</f>
        <v>Matte Lipstick Set</v>
      </c>
      <c r="N1869" s="12" t="str">
        <f>VLOOKUP(D1869,Table2[#All],3)</f>
        <v>Beauty</v>
      </c>
      <c r="O1869" s="12" t="str">
        <f>VLOOKUP(D1869,Table2[#All],4,0)</f>
        <v>Makeup</v>
      </c>
      <c r="P1869" s="12" t="str">
        <f>VLOOKUP(D1869,Table2[#All],5,0)</f>
        <v>Zhang Inc</v>
      </c>
      <c r="Q1869" s="12" t="str">
        <f>VLOOKUP(E1869,Table6[#All],2,0)</f>
        <v>Black-Horn</v>
      </c>
      <c r="R1869" s="12" t="str">
        <f>VLOOKUP(E1869,Table6[#All],5,0)</f>
        <v>Outlet</v>
      </c>
      <c r="S1869" s="12" t="str">
        <f>VLOOKUP(E1869,Table6[#All],3,0)</f>
        <v>South</v>
      </c>
      <c r="T1869" s="12" t="str">
        <f>VLOOKUP(E1869,Table6[#All],4,0)</f>
        <v>North Nancyview</v>
      </c>
    </row>
    <row r="1870" spans="1:20" x14ac:dyDescent="0.3">
      <c r="A1870" s="11" t="s">
        <v>3828</v>
      </c>
      <c r="B1870" s="12">
        <v>45722</v>
      </c>
      <c r="C1870" s="12" t="s">
        <v>467</v>
      </c>
      <c r="D1870" s="12" t="s">
        <v>1597</v>
      </c>
      <c r="E1870" s="12" t="s">
        <v>1935</v>
      </c>
      <c r="F1870" s="12" t="s">
        <v>1957</v>
      </c>
      <c r="G1870" s="17">
        <v>4</v>
      </c>
      <c r="H1870" s="20">
        <v>838.7</v>
      </c>
      <c r="I1870" s="23">
        <v>0.21</v>
      </c>
      <c r="J1870" s="25">
        <v>2650.2919999999999</v>
      </c>
      <c r="K1870" s="25" t="str">
        <f>VLOOKUP(C1870,Table5[#All],8,0)</f>
        <v>Platinum</v>
      </c>
      <c r="L1870" s="13" t="str">
        <f>VLOOKUP(C1870,Table5[#All],4,0)</f>
        <v>Female</v>
      </c>
      <c r="M1870" s="12" t="str">
        <f>VLOOKUP(D1870,Table2[#All],2,0)</f>
        <v>HD Smart TV Stick</v>
      </c>
      <c r="N1870" s="12" t="str">
        <f>VLOOKUP(D1870,Table2[#All],3)</f>
        <v>Electronics</v>
      </c>
      <c r="O1870" s="12" t="str">
        <f>VLOOKUP(D1870,Table2[#All],4,0)</f>
        <v>Accessories</v>
      </c>
      <c r="P1870" s="12" t="str">
        <f>VLOOKUP(D1870,Table2[#All],5,0)</f>
        <v>Gibson, Hobbs and Weaver</v>
      </c>
      <c r="Q1870" s="12" t="str">
        <f>VLOOKUP(E1870,Table6[#All],2,0)</f>
        <v>Holloway Ltd</v>
      </c>
      <c r="R1870" s="12" t="str">
        <f>VLOOKUP(E1870,Table6[#All],5,0)</f>
        <v>Flagship</v>
      </c>
      <c r="S1870" s="12" t="str">
        <f>VLOOKUP(E1870,Table6[#All],3,0)</f>
        <v>North</v>
      </c>
      <c r="T1870" s="12" t="str">
        <f>VLOOKUP(E1870,Table6[#All],4,0)</f>
        <v>Bensonhaven</v>
      </c>
    </row>
    <row r="1871" spans="1:20" x14ac:dyDescent="0.3">
      <c r="A1871" s="11" t="s">
        <v>3829</v>
      </c>
      <c r="B1871" s="12">
        <v>45794</v>
      </c>
      <c r="C1871" s="12" t="s">
        <v>1315</v>
      </c>
      <c r="D1871" s="12" t="s">
        <v>1798</v>
      </c>
      <c r="E1871" s="12" t="s">
        <v>1910</v>
      </c>
      <c r="F1871" s="12" t="s">
        <v>1952</v>
      </c>
      <c r="G1871" s="17">
        <v>3</v>
      </c>
      <c r="H1871" s="20">
        <v>943.24</v>
      </c>
      <c r="I1871" s="23">
        <v>0.21</v>
      </c>
      <c r="J1871" s="25">
        <v>2235.4787999999999</v>
      </c>
      <c r="K1871" s="25" t="str">
        <f>VLOOKUP(C1871,Table5[#All],8,0)</f>
        <v>Bronze</v>
      </c>
      <c r="L1871" s="13" t="str">
        <f>VLOOKUP(C1871,Table5[#All],4,0)</f>
        <v>Male</v>
      </c>
      <c r="M1871" s="12" t="str">
        <f>VLOOKUP(D1871,Table2[#All],2,0)</f>
        <v>Bluetooth Car Audio System</v>
      </c>
      <c r="N1871" s="12" t="str">
        <f>VLOOKUP(D1871,Table2[#All],3)</f>
        <v>Electronics</v>
      </c>
      <c r="O1871" s="12" t="str">
        <f>VLOOKUP(D1871,Table2[#All],4,0)</f>
        <v>Audio</v>
      </c>
      <c r="P1871" s="12" t="str">
        <f>VLOOKUP(D1871,Table2[#All],5,0)</f>
        <v>Bruce-Bowen</v>
      </c>
      <c r="Q1871" s="12" t="str">
        <f>VLOOKUP(E1871,Table6[#All],2,0)</f>
        <v>Bean, Jones and Park</v>
      </c>
      <c r="R1871" s="12" t="str">
        <f>VLOOKUP(E1871,Table6[#All],5,0)</f>
        <v>Online</v>
      </c>
      <c r="S1871" s="12" t="str">
        <f>VLOOKUP(E1871,Table6[#All],3,0)</f>
        <v>West</v>
      </c>
      <c r="T1871" s="12" t="str">
        <f>VLOOKUP(E1871,Table6[#All],4,0)</f>
        <v>Thompsonborough</v>
      </c>
    </row>
    <row r="1872" spans="1:20" x14ac:dyDescent="0.3">
      <c r="A1872" s="11" t="s">
        <v>3830</v>
      </c>
      <c r="B1872" s="12">
        <v>45659</v>
      </c>
      <c r="C1872" s="12" t="s">
        <v>955</v>
      </c>
      <c r="D1872" s="12" t="s">
        <v>1550</v>
      </c>
      <c r="E1872" s="12" t="s">
        <v>1935</v>
      </c>
      <c r="F1872" s="12" t="s">
        <v>1952</v>
      </c>
      <c r="G1872" s="17">
        <v>2</v>
      </c>
      <c r="H1872" s="20">
        <v>310.33</v>
      </c>
      <c r="I1872" s="23">
        <v>0.26</v>
      </c>
      <c r="J1872" s="25">
        <v>459.28840000000002</v>
      </c>
      <c r="K1872" s="25" t="str">
        <f>VLOOKUP(C1872,Table5[#All],8,0)</f>
        <v>Platinum</v>
      </c>
      <c r="L1872" s="13" t="str">
        <f>VLOOKUP(C1872,Table5[#All],4,0)</f>
        <v>Female</v>
      </c>
      <c r="M1872" s="12" t="str">
        <f>VLOOKUP(D1872,Table2[#All],2,0)</f>
        <v>Brother Laser Printer</v>
      </c>
      <c r="N1872" s="12" t="s">
        <v>1552</v>
      </c>
      <c r="O1872" s="12" t="str">
        <f>VLOOKUP(D1872,Table2[#All],4,0)</f>
        <v>Computer</v>
      </c>
      <c r="P1872" s="12" t="str">
        <f>VLOOKUP(D1872,Table2[#All],5,0)</f>
        <v>Hunt Inc</v>
      </c>
      <c r="Q1872" s="12" t="str">
        <f>VLOOKUP(E1872,Table6[#All],2,0)</f>
        <v>Holloway Ltd</v>
      </c>
      <c r="R1872" s="12" t="str">
        <f>VLOOKUP(E1872,Table6[#All],5,0)</f>
        <v>Flagship</v>
      </c>
      <c r="S1872" s="12" t="str">
        <f>VLOOKUP(E1872,Table6[#All],3,0)</f>
        <v>North</v>
      </c>
      <c r="T1872" s="12" t="str">
        <f>VLOOKUP(E1872,Table6[#All],4,0)</f>
        <v>Bensonhaven</v>
      </c>
    </row>
    <row r="1873" spans="1:20" x14ac:dyDescent="0.3">
      <c r="A1873" s="11" t="s">
        <v>3831</v>
      </c>
      <c r="B1873" s="12">
        <v>45501</v>
      </c>
      <c r="C1873" s="12" t="s">
        <v>1096</v>
      </c>
      <c r="D1873" s="12" t="s">
        <v>1708</v>
      </c>
      <c r="E1873" s="12" t="s">
        <v>1880</v>
      </c>
      <c r="F1873" s="12" t="s">
        <v>1954</v>
      </c>
      <c r="G1873" s="17">
        <v>3</v>
      </c>
      <c r="H1873" s="20">
        <v>201.05</v>
      </c>
      <c r="I1873" s="23">
        <v>0.23</v>
      </c>
      <c r="J1873" s="25">
        <v>464.42550000000011</v>
      </c>
      <c r="K1873" s="25" t="str">
        <f>VLOOKUP(C1873,Table5[#All],8,0)</f>
        <v>Platinum</v>
      </c>
      <c r="L1873" s="13" t="str">
        <f>VLOOKUP(C1873,Table5[#All],4,0)</f>
        <v>Female</v>
      </c>
      <c r="M1873" s="12" t="str">
        <f>VLOOKUP(D1873,Table2[#All],2,0)</f>
        <v>High-Grip Football</v>
      </c>
      <c r="N1873" s="12" t="str">
        <f>VLOOKUP(D1873,Table2[#All],3)</f>
        <v>Sports</v>
      </c>
      <c r="O1873" s="12" t="str">
        <f>VLOOKUP(D1873,Table2[#All],4,0)</f>
        <v>Team Sports</v>
      </c>
      <c r="P1873" s="12" t="str">
        <f>VLOOKUP(D1873,Table2[#All],5,0)</f>
        <v>Bridges, Banks and Cummings</v>
      </c>
      <c r="Q1873" s="12" t="str">
        <f>VLOOKUP(E1873,Table6[#All],2,0)</f>
        <v>Rivera-Warner</v>
      </c>
      <c r="R1873" s="12" t="str">
        <f>VLOOKUP(E1873,Table6[#All],5,0)</f>
        <v>Flagship</v>
      </c>
      <c r="S1873" s="12" t="str">
        <f>VLOOKUP(E1873,Table6[#All],3,0)</f>
        <v>East</v>
      </c>
      <c r="T1873" s="12" t="str">
        <f>VLOOKUP(E1873,Table6[#All],4,0)</f>
        <v>Washingtonfurt</v>
      </c>
    </row>
    <row r="1874" spans="1:20" x14ac:dyDescent="0.3">
      <c r="A1874" s="11" t="s">
        <v>3832</v>
      </c>
      <c r="B1874" s="12">
        <v>45408</v>
      </c>
      <c r="C1874" s="12" t="s">
        <v>816</v>
      </c>
      <c r="D1874" s="12" t="s">
        <v>1749</v>
      </c>
      <c r="E1874" s="12" t="s">
        <v>1935</v>
      </c>
      <c r="F1874" s="12" t="s">
        <v>1954</v>
      </c>
      <c r="G1874" s="17">
        <v>1</v>
      </c>
      <c r="H1874" s="20">
        <v>803.37</v>
      </c>
      <c r="I1874" s="23">
        <v>0.3</v>
      </c>
      <c r="J1874" s="25">
        <v>562.35899999999992</v>
      </c>
      <c r="K1874" s="25" t="str">
        <f>VLOOKUP(C1874,Table5[#All],8,0)</f>
        <v>Silver</v>
      </c>
      <c r="L1874" s="13" t="str">
        <f>VLOOKUP(C1874,Table5[#All],4,0)</f>
        <v>Male</v>
      </c>
      <c r="M1874" s="12" t="str">
        <f>VLOOKUP(D1874,Table2[#All],2,0)</f>
        <v>Womens Cotton Scarf</v>
      </c>
      <c r="N1874" s="12" t="str">
        <f>VLOOKUP(D1874,Table2[#All],3)</f>
        <v>Clothing</v>
      </c>
      <c r="O1874" s="12" t="str">
        <f>VLOOKUP(D1874,Table2[#All],4,0)</f>
        <v>Accessories</v>
      </c>
      <c r="P1874" s="12" t="str">
        <f>VLOOKUP(D1874,Table2[#All],5,0)</f>
        <v>Shepherd-Gould</v>
      </c>
      <c r="Q1874" s="12" t="str">
        <f>VLOOKUP(E1874,Table6[#All],2,0)</f>
        <v>Holloway Ltd</v>
      </c>
      <c r="R1874" s="12" t="str">
        <f>VLOOKUP(E1874,Table6[#All],5,0)</f>
        <v>Flagship</v>
      </c>
      <c r="S1874" s="12" t="str">
        <f>VLOOKUP(E1874,Table6[#All],3,0)</f>
        <v>North</v>
      </c>
      <c r="T1874" s="12" t="str">
        <f>VLOOKUP(E1874,Table6[#All],4,0)</f>
        <v>Bensonhaven</v>
      </c>
    </row>
    <row r="1875" spans="1:20" x14ac:dyDescent="0.3">
      <c r="A1875" s="11" t="s">
        <v>3833</v>
      </c>
      <c r="B1875" s="12">
        <v>45886</v>
      </c>
      <c r="C1875" s="12" t="s">
        <v>148</v>
      </c>
      <c r="D1875" s="12" t="s">
        <v>1758</v>
      </c>
      <c r="E1875" s="12" t="s">
        <v>1929</v>
      </c>
      <c r="F1875" s="12" t="s">
        <v>1957</v>
      </c>
      <c r="G1875" s="17">
        <v>3</v>
      </c>
      <c r="H1875" s="20">
        <v>259.98</v>
      </c>
      <c r="I1875" s="23">
        <v>7.0000000000000007E-2</v>
      </c>
      <c r="J1875" s="25">
        <v>725.3442</v>
      </c>
      <c r="K1875" s="25" t="str">
        <f>VLOOKUP(C1875,Table5[#All],8,0)</f>
        <v>Gold</v>
      </c>
      <c r="L1875" s="13" t="str">
        <f>VLOOKUP(C1875,Table5[#All],4,0)</f>
        <v>Female</v>
      </c>
      <c r="M1875" s="12" t="str">
        <f>VLOOKUP(D1875,Table2[#All],2,0)</f>
        <v>Tennis Ball 3-Pack</v>
      </c>
      <c r="N1875" s="12" t="str">
        <f>VLOOKUP(D1875,Table2[#All],3)</f>
        <v>Sports</v>
      </c>
      <c r="O1875" s="12" t="str">
        <f>VLOOKUP(D1875,Table2[#All],4,0)</f>
        <v>Equipment</v>
      </c>
      <c r="P1875" s="12" t="str">
        <f>VLOOKUP(D1875,Table2[#All],5,0)</f>
        <v>Lopez LLC</v>
      </c>
      <c r="Q1875" s="12" t="str">
        <f>VLOOKUP(E1875,Table6[#All],2,0)</f>
        <v>Shelton PLC</v>
      </c>
      <c r="R1875" s="12" t="str">
        <f>VLOOKUP(E1875,Table6[#All],5,0)</f>
        <v>Flagship</v>
      </c>
      <c r="S1875" s="12" t="str">
        <f>VLOOKUP(E1875,Table6[#All],3,0)</f>
        <v>North</v>
      </c>
      <c r="T1875" s="12" t="str">
        <f>VLOOKUP(E1875,Table6[#All],4,0)</f>
        <v>East Jenniferstad</v>
      </c>
    </row>
    <row r="1876" spans="1:20" x14ac:dyDescent="0.3">
      <c r="A1876" s="11" t="s">
        <v>3834</v>
      </c>
      <c r="B1876" s="12">
        <v>45426</v>
      </c>
      <c r="C1876" s="12" t="s">
        <v>433</v>
      </c>
      <c r="D1876" s="12" t="s">
        <v>1560</v>
      </c>
      <c r="E1876" s="12" t="s">
        <v>1894</v>
      </c>
      <c r="F1876" s="12" t="s">
        <v>1954</v>
      </c>
      <c r="G1876" s="17">
        <v>4</v>
      </c>
      <c r="H1876" s="20">
        <v>591.9</v>
      </c>
      <c r="I1876" s="23">
        <v>0.2</v>
      </c>
      <c r="J1876" s="25">
        <v>1894.08</v>
      </c>
      <c r="K1876" s="25" t="str">
        <f>VLOOKUP(C1876,Table5[#All],8,0)</f>
        <v>Bronze</v>
      </c>
      <c r="L1876" s="13" t="str">
        <f>VLOOKUP(C1876,Table5[#All],4,0)</f>
        <v>Male</v>
      </c>
      <c r="M1876" s="12" t="str">
        <f>VLOOKUP(D1876,Table2[#All],2,0)</f>
        <v>Women's Casual Hoodie</v>
      </c>
      <c r="N1876" s="12" t="str">
        <f>VLOOKUP(D1876,Table2[#All],3)</f>
        <v>Sports</v>
      </c>
      <c r="O1876" s="12" t="str">
        <f>VLOOKUP(D1876,Table2[#All],4,0)</f>
        <v>Outerwear</v>
      </c>
      <c r="P1876" s="12" t="str">
        <f>VLOOKUP(D1876,Table2[#All],5,0)</f>
        <v>Sims Inc</v>
      </c>
      <c r="Q1876" s="12" t="str">
        <f>VLOOKUP(E1876,Table6[#All],2,0)</f>
        <v>Johnson-Wright</v>
      </c>
      <c r="R1876" s="12" t="str">
        <f>VLOOKUP(E1876,Table6[#All],5,0)</f>
        <v>Outlet</v>
      </c>
      <c r="S1876" s="12" t="str">
        <f>VLOOKUP(E1876,Table6[#All],3,0)</f>
        <v>North</v>
      </c>
      <c r="T1876" s="12" t="str">
        <f>VLOOKUP(E1876,Table6[#All],4,0)</f>
        <v>Hoodberg</v>
      </c>
    </row>
    <row r="1877" spans="1:20" x14ac:dyDescent="0.3">
      <c r="A1877" s="11" t="s">
        <v>3835</v>
      </c>
      <c r="B1877" s="12">
        <v>45730</v>
      </c>
      <c r="C1877" s="12" t="s">
        <v>131</v>
      </c>
      <c r="D1877" s="12" t="s">
        <v>1755</v>
      </c>
      <c r="E1877" s="12" t="s">
        <v>1922</v>
      </c>
      <c r="F1877" s="12" t="s">
        <v>1954</v>
      </c>
      <c r="G1877" s="17">
        <v>2</v>
      </c>
      <c r="H1877" s="20">
        <v>396.9</v>
      </c>
      <c r="I1877" s="23">
        <v>0.18</v>
      </c>
      <c r="J1877" s="25">
        <v>650.91600000000005</v>
      </c>
      <c r="K1877" s="25" t="str">
        <f>VLOOKUP(C1877,Table5[#All],8,0)</f>
        <v>Silver</v>
      </c>
      <c r="L1877" s="13" t="str">
        <f>VLOOKUP(C1877,Table5[#All],4,0)</f>
        <v>Male</v>
      </c>
      <c r="M1877" s="12" t="str">
        <f>VLOOKUP(D1877,Table2[#All],2,0)</f>
        <v>Luxury Perfume Spray</v>
      </c>
      <c r="N1877" s="12" t="str">
        <f>VLOOKUP(D1877,Table2[#All],3)</f>
        <v>Beauty</v>
      </c>
      <c r="O1877" s="12" t="str">
        <f>VLOOKUP(D1877,Table2[#All],4,0)</f>
        <v>Fragrance</v>
      </c>
      <c r="P1877" s="12" t="str">
        <f>VLOOKUP(D1877,Table2[#All],5,0)</f>
        <v>Gibson, Green and Lopez</v>
      </c>
      <c r="Q1877" s="12" t="str">
        <f>VLOOKUP(E1877,Table6[#All],2,0)</f>
        <v>Thomas, Bridges and Harris</v>
      </c>
      <c r="R1877" s="12" t="str">
        <f>VLOOKUP(E1877,Table6[#All],5,0)</f>
        <v>Online</v>
      </c>
      <c r="S1877" s="12" t="str">
        <f>VLOOKUP(E1877,Table6[#All],3,0)</f>
        <v>North</v>
      </c>
      <c r="T1877" s="12" t="str">
        <f>VLOOKUP(E1877,Table6[#All],4,0)</f>
        <v>Sabrinatown</v>
      </c>
    </row>
    <row r="1878" spans="1:20" x14ac:dyDescent="0.3">
      <c r="A1878" s="11" t="s">
        <v>3836</v>
      </c>
      <c r="B1878" s="12">
        <v>45731</v>
      </c>
      <c r="C1878" s="12" t="s">
        <v>1411</v>
      </c>
      <c r="D1878" s="12" t="s">
        <v>1870</v>
      </c>
      <c r="E1878" s="12" t="s">
        <v>1889</v>
      </c>
      <c r="F1878" s="12" t="s">
        <v>1952</v>
      </c>
      <c r="G1878" s="17">
        <v>1</v>
      </c>
      <c r="H1878" s="20">
        <v>176.84</v>
      </c>
      <c r="I1878" s="23">
        <v>0.19</v>
      </c>
      <c r="J1878" s="25">
        <v>143.24039999999999</v>
      </c>
      <c r="K1878" s="25" t="str">
        <f>VLOOKUP(C1878,Table5[#All],8,0)</f>
        <v>Platinum</v>
      </c>
      <c r="L1878" s="13" t="str">
        <f>VLOOKUP(C1878,Table5[#All],4,0)</f>
        <v>Female</v>
      </c>
      <c r="M1878" s="12" t="str">
        <f>VLOOKUP(D1878,Table2[#All],2,0)</f>
        <v>Portable Bluetooth Speaker</v>
      </c>
      <c r="N1878" s="12" t="str">
        <f>VLOOKUP(D1878,Table2[#All],3)</f>
        <v>Electronics</v>
      </c>
      <c r="O1878" s="12" t="str">
        <f>VLOOKUP(D1878,Table2[#All],4,0)</f>
        <v>Audio</v>
      </c>
      <c r="P1878" s="12" t="str">
        <f>VLOOKUP(D1878,Table2[#All],5,0)</f>
        <v>Flores-King</v>
      </c>
      <c r="Q1878" s="12" t="str">
        <f>VLOOKUP(E1878,Table6[#All],2,0)</f>
        <v>Black-Horn</v>
      </c>
      <c r="R1878" s="12" t="str">
        <f>VLOOKUP(E1878,Table6[#All],5,0)</f>
        <v>Outlet</v>
      </c>
      <c r="S1878" s="12" t="str">
        <f>VLOOKUP(E1878,Table6[#All],3,0)</f>
        <v>South</v>
      </c>
      <c r="T1878" s="12" t="str">
        <f>VLOOKUP(E1878,Table6[#All],4,0)</f>
        <v>North Nancyview</v>
      </c>
    </row>
    <row r="1879" spans="1:20" x14ac:dyDescent="0.3">
      <c r="A1879" s="11" t="s">
        <v>3837</v>
      </c>
      <c r="B1879" s="12">
        <v>45272</v>
      </c>
      <c r="C1879" s="12" t="s">
        <v>822</v>
      </c>
      <c r="D1879" s="12" t="s">
        <v>1648</v>
      </c>
      <c r="E1879" s="12" t="s">
        <v>1880</v>
      </c>
      <c r="F1879" s="12" t="s">
        <v>1954</v>
      </c>
      <c r="G1879" s="17">
        <v>2</v>
      </c>
      <c r="H1879" s="20">
        <v>614.21</v>
      </c>
      <c r="I1879" s="23">
        <v>0.11</v>
      </c>
      <c r="J1879" s="25">
        <v>1093.2937999999999</v>
      </c>
      <c r="K1879" s="25" t="str">
        <f>VLOOKUP(C1879,Table5[#All],8,0)</f>
        <v>Silver</v>
      </c>
      <c r="L1879" s="13" t="str">
        <f>VLOOKUP(C1879,Table5[#All],4,0)</f>
        <v>Male</v>
      </c>
      <c r="M1879" s="12" t="str">
        <f>VLOOKUP(D1879,Table2[#All],2,0)</f>
        <v>Wireless Bluetooth Speaker</v>
      </c>
      <c r="N1879" s="12" t="str">
        <f>VLOOKUP(D1879,Table2[#All],3)</f>
        <v>Electronics</v>
      </c>
      <c r="O1879" s="12" t="str">
        <f>VLOOKUP(D1879,Table2[#All],4,0)</f>
        <v>Audio</v>
      </c>
      <c r="P1879" s="12" t="str">
        <f>VLOOKUP(D1879,Table2[#All],5,0)</f>
        <v>Reed-Schmidt</v>
      </c>
      <c r="Q1879" s="12" t="str">
        <f>VLOOKUP(E1879,Table6[#All],2,0)</f>
        <v>Rivera-Warner</v>
      </c>
      <c r="R1879" s="12" t="str">
        <f>VLOOKUP(E1879,Table6[#All],5,0)</f>
        <v>Flagship</v>
      </c>
      <c r="S1879" s="12" t="str">
        <f>VLOOKUP(E1879,Table6[#All],3,0)</f>
        <v>East</v>
      </c>
      <c r="T1879" s="12" t="str">
        <f>VLOOKUP(E1879,Table6[#All],4,0)</f>
        <v>Washingtonfurt</v>
      </c>
    </row>
    <row r="1880" spans="1:20" x14ac:dyDescent="0.3">
      <c r="A1880" s="11" t="s">
        <v>3838</v>
      </c>
      <c r="B1880" s="12">
        <v>45584</v>
      </c>
      <c r="C1880" s="12" t="s">
        <v>385</v>
      </c>
      <c r="D1880" s="12" t="s">
        <v>2054</v>
      </c>
      <c r="E1880" s="12" t="s">
        <v>1907</v>
      </c>
      <c r="F1880" s="12" t="s">
        <v>1957</v>
      </c>
      <c r="G1880" s="17">
        <v>3</v>
      </c>
      <c r="H1880" s="20">
        <v>604.66</v>
      </c>
      <c r="I1880" s="23">
        <v>0.18</v>
      </c>
      <c r="J1880" s="25">
        <v>1487.4636</v>
      </c>
      <c r="K1880" s="25" t="str">
        <f>VLOOKUP(C1880,Table5[#All],8,0)</f>
        <v>Bronze</v>
      </c>
      <c r="L1880" s="13" t="str">
        <f>VLOOKUP(C1880,Table5[#All],4,0)</f>
        <v>Male</v>
      </c>
      <c r="M1880" s="12" t="str">
        <f>VLOOKUP(D1880,Table2[#All],2,0)</f>
        <v>Men's Running Jacket</v>
      </c>
      <c r="N1880" s="12" t="str">
        <f>VLOOKUP(D1880,Table2[#All],3)</f>
        <v>Home</v>
      </c>
      <c r="O1880" s="12" t="str">
        <f>VLOOKUP(D1880,Table2[#All],4,0)</f>
        <v>Outerwear</v>
      </c>
      <c r="P1880" s="12" t="str">
        <f>VLOOKUP(D1880,Table2[#All],5,0)</f>
        <v>Pineda Ltd</v>
      </c>
      <c r="Q1880" s="12" t="str">
        <f>VLOOKUP(E1880,Table6[#All],2,0)</f>
        <v>Martinez-Mullins</v>
      </c>
      <c r="R1880" s="12" t="str">
        <f>VLOOKUP(E1880,Table6[#All],5,0)</f>
        <v>Online</v>
      </c>
      <c r="S1880" s="12" t="str">
        <f>VLOOKUP(E1880,Table6[#All],3,0)</f>
        <v>South</v>
      </c>
      <c r="T1880" s="12" t="str">
        <f>VLOOKUP(E1880,Table6[#All],4,0)</f>
        <v>Williamsfurt</v>
      </c>
    </row>
    <row r="1881" spans="1:20" x14ac:dyDescent="0.3">
      <c r="A1881" s="11" t="s">
        <v>3839</v>
      </c>
      <c r="B1881" s="12">
        <v>45534</v>
      </c>
      <c r="C1881" s="12" t="s">
        <v>1538</v>
      </c>
      <c r="D1881" s="12" t="s">
        <v>1560</v>
      </c>
      <c r="E1881" s="12" t="s">
        <v>1922</v>
      </c>
      <c r="F1881" s="12" t="s">
        <v>1954</v>
      </c>
      <c r="G1881" s="17">
        <v>3</v>
      </c>
      <c r="H1881" s="20">
        <v>24.29</v>
      </c>
      <c r="I1881" s="23">
        <v>0.12</v>
      </c>
      <c r="J1881" s="25">
        <v>64.125600000000006</v>
      </c>
      <c r="K1881" s="25" t="str">
        <f>VLOOKUP(C1881,Table5[#All],8,0)</f>
        <v>Silver</v>
      </c>
      <c r="L1881" s="13" t="str">
        <f>VLOOKUP(C1881,Table5[#All],4,0)</f>
        <v>Male</v>
      </c>
      <c r="M1881" s="12" t="str">
        <f>VLOOKUP(D1881,Table2[#All],2,0)</f>
        <v>Women's Casual Hoodie</v>
      </c>
      <c r="N1881" s="12" t="str">
        <f>VLOOKUP(D1881,Table2[#All],3)</f>
        <v>Sports</v>
      </c>
      <c r="O1881" s="12" t="str">
        <f>VLOOKUP(D1881,Table2[#All],4,0)</f>
        <v>Outerwear</v>
      </c>
      <c r="P1881" s="12" t="str">
        <f>VLOOKUP(D1881,Table2[#All],5,0)</f>
        <v>Sims Inc</v>
      </c>
      <c r="Q1881" s="12" t="str">
        <f>VLOOKUP(E1881,Table6[#All],2,0)</f>
        <v>Thomas, Bridges and Harris</v>
      </c>
      <c r="R1881" s="12" t="str">
        <f>VLOOKUP(E1881,Table6[#All],5,0)</f>
        <v>Online</v>
      </c>
      <c r="S1881" s="12" t="str">
        <f>VLOOKUP(E1881,Table6[#All],3,0)</f>
        <v>North</v>
      </c>
      <c r="T1881" s="12" t="str">
        <f>VLOOKUP(E1881,Table6[#All],4,0)</f>
        <v>Sabrinatown</v>
      </c>
    </row>
    <row r="1882" spans="1:20" x14ac:dyDescent="0.3">
      <c r="A1882" s="11" t="s">
        <v>3840</v>
      </c>
      <c r="B1882" s="12">
        <v>45482</v>
      </c>
      <c r="C1882" s="12" t="s">
        <v>424</v>
      </c>
      <c r="D1882" s="12" t="s">
        <v>1764</v>
      </c>
      <c r="E1882" s="12" t="s">
        <v>1920</v>
      </c>
      <c r="F1882" s="12" t="s">
        <v>1954</v>
      </c>
      <c r="G1882" s="17">
        <v>1</v>
      </c>
      <c r="H1882" s="20">
        <v>503.95</v>
      </c>
      <c r="I1882" s="23">
        <v>0.24</v>
      </c>
      <c r="J1882" s="25">
        <v>383.00200000000001</v>
      </c>
      <c r="K1882" s="25" t="str">
        <f>VLOOKUP(C1882,Table5[#All],8,0)</f>
        <v>Platinum</v>
      </c>
      <c r="L1882" s="13" t="str">
        <f>VLOOKUP(C1882,Table5[#All],4,0)</f>
        <v>Male</v>
      </c>
      <c r="M1882" s="12" t="str">
        <f>VLOOKUP(D1882,Table2[#All],2,0)</f>
        <v>Organic Sunscreen Lotion</v>
      </c>
      <c r="N1882" s="12" t="str">
        <f>VLOOKUP(D1882,Table2[#All],3)</f>
        <v>Beauty</v>
      </c>
      <c r="O1882" s="12" t="str">
        <f>VLOOKUP(D1882,Table2[#All],4,0)</f>
        <v>Skincare</v>
      </c>
      <c r="P1882" s="12" t="str">
        <f>VLOOKUP(D1882,Table2[#All],5,0)</f>
        <v>Anderson-Riley</v>
      </c>
      <c r="Q1882" s="12" t="str">
        <f>VLOOKUP(E1882,Table6[#All],2,0)</f>
        <v>Aguirre-Keller</v>
      </c>
      <c r="R1882" s="12" t="str">
        <f>VLOOKUP(E1882,Table6[#All],5,0)</f>
        <v>Online</v>
      </c>
      <c r="S1882" s="12" t="str">
        <f>VLOOKUP(E1882,Table6[#All],3,0)</f>
        <v>South</v>
      </c>
      <c r="T1882" s="12" t="str">
        <f>VLOOKUP(E1882,Table6[#All],4,0)</f>
        <v>Lake Michael</v>
      </c>
    </row>
    <row r="1883" spans="1:20" x14ac:dyDescent="0.3">
      <c r="A1883" s="11" t="s">
        <v>3841</v>
      </c>
      <c r="B1883" s="12">
        <v>45475</v>
      </c>
      <c r="C1883" s="12" t="s">
        <v>1015</v>
      </c>
      <c r="D1883" s="12" t="s">
        <v>1728</v>
      </c>
      <c r="E1883" s="12" t="s">
        <v>1927</v>
      </c>
      <c r="F1883" s="12" t="s">
        <v>1952</v>
      </c>
      <c r="G1883" s="17">
        <v>4</v>
      </c>
      <c r="H1883" s="20">
        <v>860.78</v>
      </c>
      <c r="I1883" s="23">
        <v>0.03</v>
      </c>
      <c r="J1883" s="25">
        <v>3339.8263999999999</v>
      </c>
      <c r="K1883" s="25" t="str">
        <f>VLOOKUP(C1883,Table5[#All],8,0)</f>
        <v>Platinum</v>
      </c>
      <c r="L1883" s="13" t="str">
        <f>VLOOKUP(C1883,Table5[#All],4,0)</f>
        <v>Male</v>
      </c>
      <c r="M1883" s="12" t="str">
        <f>VLOOKUP(D1883,Table2[#All],2,0)</f>
        <v>HDMI Cable – 2m</v>
      </c>
      <c r="N1883" s="12" t="str">
        <f>VLOOKUP(D1883,Table2[#All],3)</f>
        <v>Electronics</v>
      </c>
      <c r="O1883" s="12" t="str">
        <f>VLOOKUP(D1883,Table2[#All],4,0)</f>
        <v>Accessories</v>
      </c>
      <c r="P1883" s="12" t="str">
        <f>VLOOKUP(D1883,Table2[#All],5,0)</f>
        <v>Bautista, Green and Hale</v>
      </c>
      <c r="Q1883" s="12" t="str">
        <f>VLOOKUP(E1883,Table6[#All],2,0)</f>
        <v>Mcdonald Inc</v>
      </c>
      <c r="R1883" s="12" t="str">
        <f>VLOOKUP(E1883,Table6[#All],5,0)</f>
        <v>Outlet</v>
      </c>
      <c r="S1883" s="12" t="str">
        <f>VLOOKUP(E1883,Table6[#All],3,0)</f>
        <v>South</v>
      </c>
      <c r="T1883" s="12" t="str">
        <f>VLOOKUP(E1883,Table6[#All],4,0)</f>
        <v>Christopherland</v>
      </c>
    </row>
    <row r="1884" spans="1:20" x14ac:dyDescent="0.3">
      <c r="A1884" s="11" t="s">
        <v>3842</v>
      </c>
      <c r="B1884" s="12">
        <v>45234</v>
      </c>
      <c r="C1884" s="12" t="s">
        <v>653</v>
      </c>
      <c r="D1884" s="12" t="s">
        <v>1699</v>
      </c>
      <c r="E1884" s="12" t="s">
        <v>1894</v>
      </c>
      <c r="F1884" s="12" t="s">
        <v>1957</v>
      </c>
      <c r="G1884" s="17">
        <v>3</v>
      </c>
      <c r="H1884" s="20">
        <v>41.97</v>
      </c>
      <c r="I1884" s="23">
        <v>0.03</v>
      </c>
      <c r="J1884" s="25">
        <v>122.1327</v>
      </c>
      <c r="K1884" s="25" t="str">
        <f>VLOOKUP(C1884,Table5[#All],8,0)</f>
        <v>Platinum</v>
      </c>
      <c r="L1884" s="13" t="str">
        <f>VLOOKUP(C1884,Table5[#All],4,0)</f>
        <v>Female</v>
      </c>
      <c r="M1884" s="12" t="str">
        <f>VLOOKUP(D1884,Table2[#All],2,0)</f>
        <v>Smart Home WiFi Camera</v>
      </c>
      <c r="N1884" s="12" t="str">
        <f>VLOOKUP(D1884,Table2[#All],3)</f>
        <v>Electronics</v>
      </c>
      <c r="O1884" s="12" t="str">
        <f>VLOOKUP(D1884,Table2[#All],4,0)</f>
        <v>Accessories</v>
      </c>
      <c r="P1884" s="12" t="str">
        <f>VLOOKUP(D1884,Table2[#All],5,0)</f>
        <v>Holmes LLC</v>
      </c>
      <c r="Q1884" s="12" t="str">
        <f>VLOOKUP(E1884,Table6[#All],2,0)</f>
        <v>Johnson-Wright</v>
      </c>
      <c r="R1884" s="12" t="str">
        <f>VLOOKUP(E1884,Table6[#All],5,0)</f>
        <v>Outlet</v>
      </c>
      <c r="S1884" s="12" t="str">
        <f>VLOOKUP(E1884,Table6[#All],3,0)</f>
        <v>North</v>
      </c>
      <c r="T1884" s="12" t="str">
        <f>VLOOKUP(E1884,Table6[#All],4,0)</f>
        <v>Hoodberg</v>
      </c>
    </row>
    <row r="1885" spans="1:20" x14ac:dyDescent="0.3">
      <c r="A1885" s="11" t="s">
        <v>3843</v>
      </c>
      <c r="B1885" s="12">
        <v>45397</v>
      </c>
      <c r="C1885" s="12" t="s">
        <v>138</v>
      </c>
      <c r="D1885" s="12" t="s">
        <v>1611</v>
      </c>
      <c r="E1885" s="12" t="s">
        <v>1901</v>
      </c>
      <c r="F1885" s="12" t="s">
        <v>1957</v>
      </c>
      <c r="G1885" s="17">
        <v>1</v>
      </c>
      <c r="H1885" s="20">
        <v>649.59</v>
      </c>
      <c r="I1885" s="23">
        <v>0.12</v>
      </c>
      <c r="J1885" s="25">
        <v>571.63920000000007</v>
      </c>
      <c r="K1885" s="25" t="str">
        <f>VLOOKUP(C1885,Table5[#All],8,0)</f>
        <v>Platinum</v>
      </c>
      <c r="L1885" s="13" t="str">
        <f>VLOOKUP(C1885,Table5[#All],4,0)</f>
        <v>Male</v>
      </c>
      <c r="M1885" s="12" t="str">
        <f>VLOOKUP(D1885,Table2[#All],2,0)</f>
        <v>4K Home Projector</v>
      </c>
      <c r="N1885" s="12" t="str">
        <f>VLOOKUP(D1885,Table2[#All],3)</f>
        <v>Electronics</v>
      </c>
      <c r="O1885" s="12" t="str">
        <f>VLOOKUP(D1885,Table2[#All],4,0)</f>
        <v>Appliances</v>
      </c>
      <c r="P1885" s="12" t="str">
        <f>VLOOKUP(D1885,Table2[#All],5,0)</f>
        <v>Thomas LLC</v>
      </c>
      <c r="Q1885" s="12" t="str">
        <f>VLOOKUP(E1885,Table6[#All],2,0)</f>
        <v>Gray Ltd</v>
      </c>
      <c r="R1885" s="12" t="str">
        <f>VLOOKUP(E1885,Table6[#All],5,0)</f>
        <v>Outlet</v>
      </c>
      <c r="S1885" s="12" t="str">
        <f>VLOOKUP(E1885,Table6[#All],3,0)</f>
        <v>North</v>
      </c>
      <c r="T1885" s="12" t="str">
        <f>VLOOKUP(E1885,Table6[#All],4,0)</f>
        <v>New Michaelchester</v>
      </c>
    </row>
    <row r="1886" spans="1:20" x14ac:dyDescent="0.3">
      <c r="A1886" s="11" t="s">
        <v>3844</v>
      </c>
      <c r="B1886" s="12">
        <v>45502</v>
      </c>
      <c r="C1886" s="12" t="s">
        <v>206</v>
      </c>
      <c r="D1886" s="12" t="s">
        <v>1764</v>
      </c>
      <c r="E1886" s="12" t="s">
        <v>1914</v>
      </c>
      <c r="F1886" s="12" t="s">
        <v>1954</v>
      </c>
      <c r="G1886" s="17">
        <v>2</v>
      </c>
      <c r="H1886" s="20">
        <v>386.09</v>
      </c>
      <c r="I1886" s="23">
        <v>0.19</v>
      </c>
      <c r="J1886" s="25">
        <v>625.46579999999994</v>
      </c>
      <c r="K1886" s="25" t="str">
        <f>VLOOKUP(C1886,Table5[#All],8,0)</f>
        <v>Gold</v>
      </c>
      <c r="L1886" s="13" t="str">
        <f>VLOOKUP(C1886,Table5[#All],4,0)</f>
        <v>Female</v>
      </c>
      <c r="M1886" s="12" t="str">
        <f>VLOOKUP(D1886,Table2[#All],2,0)</f>
        <v>Organic Sunscreen Lotion</v>
      </c>
      <c r="N1886" s="12" t="str">
        <f>VLOOKUP(D1886,Table2[#All],3)</f>
        <v>Beauty</v>
      </c>
      <c r="O1886" s="12" t="str">
        <f>VLOOKUP(D1886,Table2[#All],4,0)</f>
        <v>Skincare</v>
      </c>
      <c r="P1886" s="12" t="str">
        <f>VLOOKUP(D1886,Table2[#All],5,0)</f>
        <v>Anderson-Riley</v>
      </c>
      <c r="Q1886" s="12" t="str">
        <f>VLOOKUP(E1886,Table6[#All],2,0)</f>
        <v>Moore, Padilla and Butler</v>
      </c>
      <c r="R1886" s="12" t="str">
        <f>VLOOKUP(E1886,Table6[#All],5,0)</f>
        <v>Flagship</v>
      </c>
      <c r="S1886" s="12" t="str">
        <f>VLOOKUP(E1886,Table6[#All],3,0)</f>
        <v>South</v>
      </c>
      <c r="T1886" s="12" t="str">
        <f>VLOOKUP(E1886,Table6[#All],4,0)</f>
        <v>East Johnstad</v>
      </c>
    </row>
    <row r="1887" spans="1:20" x14ac:dyDescent="0.3">
      <c r="A1887" s="11" t="s">
        <v>3845</v>
      </c>
      <c r="B1887" s="12">
        <v>45644</v>
      </c>
      <c r="C1887" s="12" t="s">
        <v>357</v>
      </c>
      <c r="D1887" s="12" t="s">
        <v>1728</v>
      </c>
      <c r="E1887" s="12" t="s">
        <v>1922</v>
      </c>
      <c r="F1887" s="12" t="s">
        <v>1954</v>
      </c>
      <c r="G1887" s="17">
        <v>1</v>
      </c>
      <c r="H1887" s="20">
        <v>891.62</v>
      </c>
      <c r="I1887" s="23">
        <v>0.06</v>
      </c>
      <c r="J1887" s="25">
        <v>838.12279999999998</v>
      </c>
      <c r="K1887" s="25" t="str">
        <f>VLOOKUP(C1887,Table5[#All],8,0)</f>
        <v>Silver</v>
      </c>
      <c r="L1887" s="13" t="str">
        <f>VLOOKUP(C1887,Table5[#All],4,0)</f>
        <v>Male</v>
      </c>
      <c r="M1887" s="12" t="str">
        <f>VLOOKUP(D1887,Table2[#All],2,0)</f>
        <v>HDMI Cable – 2m</v>
      </c>
      <c r="N1887" s="12" t="str">
        <f>VLOOKUP(D1887,Table2[#All],3)</f>
        <v>Electronics</v>
      </c>
      <c r="O1887" s="12" t="str">
        <f>VLOOKUP(D1887,Table2[#All],4,0)</f>
        <v>Accessories</v>
      </c>
      <c r="P1887" s="12" t="str">
        <f>VLOOKUP(D1887,Table2[#All],5,0)</f>
        <v>Bautista, Green and Hale</v>
      </c>
      <c r="Q1887" s="12" t="str">
        <f>VLOOKUP(E1887,Table6[#All],2,0)</f>
        <v>Thomas, Bridges and Harris</v>
      </c>
      <c r="R1887" s="12" t="str">
        <f>VLOOKUP(E1887,Table6[#All],5,0)</f>
        <v>Online</v>
      </c>
      <c r="S1887" s="12" t="str">
        <f>VLOOKUP(E1887,Table6[#All],3,0)</f>
        <v>North</v>
      </c>
      <c r="T1887" s="12" t="str">
        <f>VLOOKUP(E1887,Table6[#All],4,0)</f>
        <v>Sabrinatown</v>
      </c>
    </row>
    <row r="1888" spans="1:20" x14ac:dyDescent="0.3">
      <c r="A1888" s="11" t="s">
        <v>3846</v>
      </c>
      <c r="B1888" s="12">
        <v>45617</v>
      </c>
      <c r="C1888" s="12" t="s">
        <v>1201</v>
      </c>
      <c r="D1888" s="12" t="s">
        <v>1767</v>
      </c>
      <c r="E1888" s="12" t="s">
        <v>1929</v>
      </c>
      <c r="F1888" s="12" t="s">
        <v>1957</v>
      </c>
      <c r="G1888" s="17">
        <v>2</v>
      </c>
      <c r="H1888" s="20">
        <v>558.9</v>
      </c>
      <c r="I1888" s="23">
        <v>0.05</v>
      </c>
      <c r="J1888" s="25">
        <v>1061.9100000000001</v>
      </c>
      <c r="K1888" s="25" t="str">
        <f>VLOOKUP(C1888,Table5[#All],8,0)</f>
        <v>Silver</v>
      </c>
      <c r="L1888" s="13" t="str">
        <f>VLOOKUP(C1888,Table5[#All],4,0)</f>
        <v>Male</v>
      </c>
      <c r="M1888" s="12" t="str">
        <f>VLOOKUP(D1888,Table2[#All],2,0)</f>
        <v>Matte Lipstick Set</v>
      </c>
      <c r="N1888" s="12" t="str">
        <f>VLOOKUP(D1888,Table2[#All],3)</f>
        <v>Beauty</v>
      </c>
      <c r="O1888" s="12" t="str">
        <f>VLOOKUP(D1888,Table2[#All],4,0)</f>
        <v>Makeup</v>
      </c>
      <c r="P1888" s="12" t="str">
        <f>VLOOKUP(D1888,Table2[#All],5,0)</f>
        <v>Zhang Inc</v>
      </c>
      <c r="Q1888" s="12" t="str">
        <f>VLOOKUP(E1888,Table6[#All],2,0)</f>
        <v>Shelton PLC</v>
      </c>
      <c r="R1888" s="12" t="str">
        <f>VLOOKUP(E1888,Table6[#All],5,0)</f>
        <v>Flagship</v>
      </c>
      <c r="S1888" s="12" t="str">
        <f>VLOOKUP(E1888,Table6[#All],3,0)</f>
        <v>North</v>
      </c>
      <c r="T1888" s="12" t="str">
        <f>VLOOKUP(E1888,Table6[#All],4,0)</f>
        <v>East Jenniferstad</v>
      </c>
    </row>
    <row r="1889" spans="1:20" x14ac:dyDescent="0.3">
      <c r="A1889" s="11" t="s">
        <v>3847</v>
      </c>
      <c r="B1889" s="12">
        <v>45797</v>
      </c>
      <c r="C1889" s="12" t="s">
        <v>1114</v>
      </c>
      <c r="D1889" s="12" t="s">
        <v>1555</v>
      </c>
      <c r="E1889" s="12" t="s">
        <v>1894</v>
      </c>
      <c r="F1889" s="12" t="s">
        <v>1957</v>
      </c>
      <c r="G1889" s="17">
        <v>2</v>
      </c>
      <c r="H1889" s="20">
        <v>99.04</v>
      </c>
      <c r="I1889" s="23">
        <v>0.26</v>
      </c>
      <c r="J1889" s="25">
        <v>146.57919999999999</v>
      </c>
      <c r="K1889" s="25" t="str">
        <f>VLOOKUP(C1889,Table5[#All],8,0)</f>
        <v>Silver</v>
      </c>
      <c r="L1889" s="13" t="str">
        <f>VLOOKUP(C1889,Table5[#All],4,0)</f>
        <v>Female</v>
      </c>
      <c r="M1889" s="12" t="str">
        <f>VLOOKUP(D1889,Table2[#All],2,0)</f>
        <v>Men's Graphic T-Shirt</v>
      </c>
      <c r="N1889" s="12" t="str">
        <f>VLOOKUP(D1889,Table2[#All],3)</f>
        <v>Clothing</v>
      </c>
      <c r="O1889" s="12" t="str">
        <f>VLOOKUP(D1889,Table2[#All],4,0)</f>
        <v>Tops</v>
      </c>
      <c r="P1889" s="12" t="str">
        <f>VLOOKUP(D1889,Table2[#All],5,0)</f>
        <v>Terry-Moore</v>
      </c>
      <c r="Q1889" s="12" t="str">
        <f>VLOOKUP(E1889,Table6[#All],2,0)</f>
        <v>Johnson-Wright</v>
      </c>
      <c r="R1889" s="12" t="str">
        <f>VLOOKUP(E1889,Table6[#All],5,0)</f>
        <v>Outlet</v>
      </c>
      <c r="S1889" s="12" t="str">
        <f>VLOOKUP(E1889,Table6[#All],3,0)</f>
        <v>North</v>
      </c>
      <c r="T1889" s="12" t="str">
        <f>VLOOKUP(E1889,Table6[#All],4,0)</f>
        <v>Hoodberg</v>
      </c>
    </row>
    <row r="1890" spans="1:20" x14ac:dyDescent="0.3">
      <c r="A1890" s="11" t="s">
        <v>3848</v>
      </c>
      <c r="B1890" s="12">
        <v>45740</v>
      </c>
      <c r="C1890" s="12" t="s">
        <v>933</v>
      </c>
      <c r="D1890" s="12" t="s">
        <v>2054</v>
      </c>
      <c r="E1890" s="12" t="s">
        <v>1910</v>
      </c>
      <c r="F1890" s="12" t="s">
        <v>1952</v>
      </c>
      <c r="G1890" s="17">
        <v>4</v>
      </c>
      <c r="H1890" s="20">
        <v>625.13</v>
      </c>
      <c r="I1890" s="23">
        <v>0.06</v>
      </c>
      <c r="J1890" s="25">
        <v>2350.4888000000001</v>
      </c>
      <c r="K1890" s="25" t="str">
        <f>VLOOKUP(C1890,Table5[#All],8,0)</f>
        <v>Bronze</v>
      </c>
      <c r="L1890" s="13" t="str">
        <f>VLOOKUP(C1890,Table5[#All],4,0)</f>
        <v>Female</v>
      </c>
      <c r="M1890" s="12" t="str">
        <f>VLOOKUP(D1890,Table2[#All],2,0)</f>
        <v>Men's Running Jacket</v>
      </c>
      <c r="N1890" s="12" t="str">
        <f>VLOOKUP(D1890,Table2[#All],3)</f>
        <v>Home</v>
      </c>
      <c r="O1890" s="12" t="str">
        <f>VLOOKUP(D1890,Table2[#All],4,0)</f>
        <v>Outerwear</v>
      </c>
      <c r="P1890" s="12" t="str">
        <f>VLOOKUP(D1890,Table2[#All],5,0)</f>
        <v>Pineda Ltd</v>
      </c>
      <c r="Q1890" s="12" t="str">
        <f>VLOOKUP(E1890,Table6[#All],2,0)</f>
        <v>Bean, Jones and Park</v>
      </c>
      <c r="R1890" s="12" t="str">
        <f>VLOOKUP(E1890,Table6[#All],5,0)</f>
        <v>Online</v>
      </c>
      <c r="S1890" s="12" t="str">
        <f>VLOOKUP(E1890,Table6[#All],3,0)</f>
        <v>West</v>
      </c>
      <c r="T1890" s="12" t="str">
        <f>VLOOKUP(E1890,Table6[#All],4,0)</f>
        <v>Thompsonborough</v>
      </c>
    </row>
    <row r="1891" spans="1:20" x14ac:dyDescent="0.3">
      <c r="A1891" s="11" t="s">
        <v>3849</v>
      </c>
      <c r="B1891" s="12">
        <v>45824</v>
      </c>
      <c r="C1891" s="12" t="s">
        <v>148</v>
      </c>
      <c r="D1891" s="12" t="s">
        <v>1693</v>
      </c>
      <c r="E1891" s="12" t="s">
        <v>1938</v>
      </c>
      <c r="F1891" s="12" t="s">
        <v>1957</v>
      </c>
      <c r="G1891" s="17">
        <v>4</v>
      </c>
      <c r="H1891" s="20">
        <v>38.380000000000003</v>
      </c>
      <c r="I1891" s="23">
        <v>0.16</v>
      </c>
      <c r="J1891" s="25">
        <v>128.95679999999999</v>
      </c>
      <c r="K1891" s="25" t="str">
        <f>VLOOKUP(C1891,Table5[#All],8,0)</f>
        <v>Gold</v>
      </c>
      <c r="L1891" s="13" t="str">
        <f>VLOOKUP(C1891,Table5[#All],4,0)</f>
        <v>Female</v>
      </c>
      <c r="M1891" s="12" t="str">
        <f>VLOOKUP(D1891,Table2[#All],2,0)</f>
        <v>Noise-Canceling Headphones</v>
      </c>
      <c r="N1891" s="12" t="str">
        <f>VLOOKUP(D1891,Table2[#All],3)</f>
        <v>Electronics</v>
      </c>
      <c r="O1891" s="12" t="str">
        <f>VLOOKUP(D1891,Table2[#All],4,0)</f>
        <v>Audio</v>
      </c>
      <c r="P1891" s="12" t="str">
        <f>VLOOKUP(D1891,Table2[#All],5,0)</f>
        <v>Taylor-Hart</v>
      </c>
      <c r="Q1891" s="12" t="str">
        <f>VLOOKUP(E1891,Table6[#All],2,0)</f>
        <v>Guerrero-Schmitt</v>
      </c>
      <c r="R1891" s="12" t="str">
        <f>VLOOKUP(E1891,Table6[#All],5,0)</f>
        <v>Flagship</v>
      </c>
      <c r="S1891" s="12" t="str">
        <f>VLOOKUP(E1891,Table6[#All],3,0)</f>
        <v>East</v>
      </c>
      <c r="T1891" s="12" t="str">
        <f>VLOOKUP(E1891,Table6[#All],4,0)</f>
        <v>East Stevechester</v>
      </c>
    </row>
    <row r="1892" spans="1:20" x14ac:dyDescent="0.3">
      <c r="A1892" s="11" t="s">
        <v>3850</v>
      </c>
      <c r="B1892" s="12">
        <v>45404</v>
      </c>
      <c r="C1892" s="12" t="s">
        <v>1521</v>
      </c>
      <c r="D1892" s="12" t="s">
        <v>1858</v>
      </c>
      <c r="E1892" s="12" t="s">
        <v>1917</v>
      </c>
      <c r="F1892" s="12" t="s">
        <v>1957</v>
      </c>
      <c r="G1892" s="17">
        <v>4</v>
      </c>
      <c r="H1892" s="20">
        <v>731.72</v>
      </c>
      <c r="I1892" s="23">
        <v>0.22</v>
      </c>
      <c r="J1892" s="25">
        <v>2282.9663999999998</v>
      </c>
      <c r="K1892" s="25" t="str">
        <f>VLOOKUP(C1892,Table5[#All],8,0)</f>
        <v>Platinum</v>
      </c>
      <c r="L1892" s="13" t="str">
        <f>VLOOKUP(C1892,Table5[#All],4,0)</f>
        <v>Female</v>
      </c>
      <c r="M1892" s="12" t="str">
        <f>VLOOKUP(D1892,Table2[#All],2,0)</f>
        <v>Vitamin E Body Lotion</v>
      </c>
      <c r="N1892" s="12" t="str">
        <f>VLOOKUP(D1892,Table2[#All],3)</f>
        <v>Beauty</v>
      </c>
      <c r="O1892" s="12" t="str">
        <f>VLOOKUP(D1892,Table2[#All],4,0)</f>
        <v>Skincare</v>
      </c>
      <c r="P1892" s="12" t="str">
        <f>VLOOKUP(D1892,Table2[#All],5,0)</f>
        <v>Hoffman-Williams</v>
      </c>
      <c r="Q1892" s="12" t="str">
        <f>VLOOKUP(E1892,Table6[#All],2,0)</f>
        <v>Hill, Wagner and Ballard</v>
      </c>
      <c r="R1892" s="12" t="str">
        <f>VLOOKUP(E1892,Table6[#All],5,0)</f>
        <v>Online</v>
      </c>
      <c r="S1892" s="12" t="str">
        <f>VLOOKUP(E1892,Table6[#All],3,0)</f>
        <v>East</v>
      </c>
      <c r="T1892" s="12" t="str">
        <f>VLOOKUP(E1892,Table6[#All],4,0)</f>
        <v>East Davidville</v>
      </c>
    </row>
    <row r="1893" spans="1:20" x14ac:dyDescent="0.3">
      <c r="A1893" s="11" t="s">
        <v>3851</v>
      </c>
      <c r="B1893" s="12">
        <v>45916</v>
      </c>
      <c r="C1893" s="12" t="s">
        <v>1422</v>
      </c>
      <c r="D1893" s="12" t="s">
        <v>1819</v>
      </c>
      <c r="E1893" s="12" t="s">
        <v>1941</v>
      </c>
      <c r="F1893" s="12" t="s">
        <v>1952</v>
      </c>
      <c r="G1893" s="17">
        <v>3</v>
      </c>
      <c r="H1893" s="20">
        <v>825.33</v>
      </c>
      <c r="I1893" s="23">
        <v>0.21</v>
      </c>
      <c r="J1893" s="25">
        <v>1956.0320999999999</v>
      </c>
      <c r="K1893" s="25" t="str">
        <f>VLOOKUP(C1893,Table5[#All],8,0)</f>
        <v>Platinum</v>
      </c>
      <c r="L1893" s="13" t="str">
        <f>VLOOKUP(C1893,Table5[#All],4,0)</f>
        <v>Male</v>
      </c>
      <c r="M1893" s="12" t="str">
        <f>VLOOKUP(D1893,Table2[#All],2,0)</f>
        <v>Badminton Racket Set</v>
      </c>
      <c r="N1893" s="12" t="str">
        <f>VLOOKUP(D1893,Table2[#All],3)</f>
        <v>Sports</v>
      </c>
      <c r="O1893" s="12" t="str">
        <f>VLOOKUP(D1893,Table2[#All],4,0)</f>
        <v>Equipment</v>
      </c>
      <c r="P1893" s="12" t="str">
        <f>VLOOKUP(D1893,Table2[#All],5,0)</f>
        <v>Robinson-Brown</v>
      </c>
      <c r="Q1893" s="12" t="str">
        <f>VLOOKUP(E1893,Table6[#All],2,0)</f>
        <v>Mann-Austin</v>
      </c>
      <c r="R1893" s="12" t="str">
        <f>VLOOKUP(E1893,Table6[#All],5,0)</f>
        <v>Online</v>
      </c>
      <c r="S1893" s="12" t="str">
        <f>VLOOKUP(E1893,Table6[#All],3,0)</f>
        <v>East</v>
      </c>
      <c r="T1893" s="12" t="str">
        <f>VLOOKUP(E1893,Table6[#All],4,0)</f>
        <v>Vasquezborough</v>
      </c>
    </row>
    <row r="1894" spans="1:20" x14ac:dyDescent="0.3">
      <c r="A1894" s="11" t="s">
        <v>3852</v>
      </c>
      <c r="B1894" s="12">
        <v>45269</v>
      </c>
      <c r="C1894" s="12" t="s">
        <v>225</v>
      </c>
      <c r="D1894" s="12" t="s">
        <v>1786</v>
      </c>
      <c r="E1894" s="12" t="s">
        <v>1927</v>
      </c>
      <c r="F1894" s="12" t="s">
        <v>1954</v>
      </c>
      <c r="G1894" s="17">
        <v>2</v>
      </c>
      <c r="H1894" s="20">
        <v>47.3</v>
      </c>
      <c r="I1894" s="23">
        <v>0.01</v>
      </c>
      <c r="J1894" s="25">
        <v>93.653999999999996</v>
      </c>
      <c r="K1894" s="25" t="str">
        <f>VLOOKUP(C1894,Table5[#All],8,0)</f>
        <v>Platinum</v>
      </c>
      <c r="L1894" s="13" t="str">
        <f>VLOOKUP(C1894,Table5[#All],4,0)</f>
        <v>Male</v>
      </c>
      <c r="M1894" s="12" t="str">
        <f>VLOOKUP(D1894,Table2[#All],2,0)</f>
        <v>Kitchen Storage Rack</v>
      </c>
      <c r="N1894" s="12" t="str">
        <f>VLOOKUP(D1894,Table2[#All],3)</f>
        <v>Home</v>
      </c>
      <c r="O1894" s="12" t="str">
        <f>VLOOKUP(D1894,Table2[#All],4,0)</f>
        <v>Storage</v>
      </c>
      <c r="P1894" s="12" t="str">
        <f>VLOOKUP(D1894,Table2[#All],5,0)</f>
        <v>Duran Group</v>
      </c>
      <c r="Q1894" s="12" t="str">
        <f>VLOOKUP(E1894,Table6[#All],2,0)</f>
        <v>Mcdonald Inc</v>
      </c>
      <c r="R1894" s="12" t="str">
        <f>VLOOKUP(E1894,Table6[#All],5,0)</f>
        <v>Outlet</v>
      </c>
      <c r="S1894" s="12" t="str">
        <f>VLOOKUP(E1894,Table6[#All],3,0)</f>
        <v>South</v>
      </c>
      <c r="T1894" s="12" t="str">
        <f>VLOOKUP(E1894,Table6[#All],4,0)</f>
        <v>Christopherland</v>
      </c>
    </row>
    <row r="1895" spans="1:20" x14ac:dyDescent="0.3">
      <c r="A1895" s="11" t="s">
        <v>3853</v>
      </c>
      <c r="B1895" s="12">
        <v>45493</v>
      </c>
      <c r="C1895" s="12" t="s">
        <v>574</v>
      </c>
      <c r="D1895" s="12" t="s">
        <v>1792</v>
      </c>
      <c r="E1895" s="12" t="s">
        <v>1935</v>
      </c>
      <c r="F1895" s="12" t="s">
        <v>1954</v>
      </c>
      <c r="G1895" s="17">
        <v>1</v>
      </c>
      <c r="H1895" s="20">
        <v>389.12</v>
      </c>
      <c r="I1895" s="23">
        <v>0.18</v>
      </c>
      <c r="J1895" s="25">
        <v>319.07839999999999</v>
      </c>
      <c r="K1895" s="25" t="str">
        <f>VLOOKUP(C1895,Table5[#All],8,0)</f>
        <v>Platinum</v>
      </c>
      <c r="L1895" s="13" t="str">
        <f>VLOOKUP(C1895,Table5[#All],4,0)</f>
        <v>Female</v>
      </c>
      <c r="M1895" s="12" t="str">
        <f>VLOOKUP(D1895,Table2[#All],2,0)</f>
        <v>Professional Jump Rope</v>
      </c>
      <c r="N1895" s="12" t="str">
        <f>VLOOKUP(D1895,Table2[#All],3)</f>
        <v>Sports</v>
      </c>
      <c r="O1895" s="12" t="str">
        <f>VLOOKUP(D1895,Table2[#All],4,0)</f>
        <v>Fitness</v>
      </c>
      <c r="P1895" s="12" t="str">
        <f>VLOOKUP(D1895,Table2[#All],5,0)</f>
        <v>Davis PLC</v>
      </c>
      <c r="Q1895" s="12" t="str">
        <f>VLOOKUP(E1895,Table6[#All],2,0)</f>
        <v>Holloway Ltd</v>
      </c>
      <c r="R1895" s="12" t="str">
        <f>VLOOKUP(E1895,Table6[#All],5,0)</f>
        <v>Flagship</v>
      </c>
      <c r="S1895" s="12" t="str">
        <f>VLOOKUP(E1895,Table6[#All],3,0)</f>
        <v>North</v>
      </c>
      <c r="T1895" s="12" t="str">
        <f>VLOOKUP(E1895,Table6[#All],4,0)</f>
        <v>Bensonhaven</v>
      </c>
    </row>
    <row r="1896" spans="1:20" x14ac:dyDescent="0.3">
      <c r="A1896" s="11" t="s">
        <v>3854</v>
      </c>
      <c r="B1896" s="12">
        <v>45558</v>
      </c>
      <c r="C1896" s="12" t="s">
        <v>1425</v>
      </c>
      <c r="D1896" s="12" t="s">
        <v>1822</v>
      </c>
      <c r="E1896" s="12" t="s">
        <v>1938</v>
      </c>
      <c r="F1896" s="12" t="s">
        <v>1952</v>
      </c>
      <c r="G1896" s="17">
        <v>3</v>
      </c>
      <c r="H1896" s="20">
        <v>543.83000000000004</v>
      </c>
      <c r="I1896" s="23">
        <v>0.05</v>
      </c>
      <c r="J1896" s="25">
        <v>1549.9155000000001</v>
      </c>
      <c r="K1896" s="25" t="str">
        <f>VLOOKUP(C1896,Table5[#All],8,0)</f>
        <v>Silver</v>
      </c>
      <c r="L1896" s="13" t="str">
        <f>VLOOKUP(C1896,Table5[#All],4,0)</f>
        <v>Female</v>
      </c>
      <c r="M1896" s="12" t="str">
        <f>VLOOKUP(D1896,Table2[#All],2,0)</f>
        <v>Fitness Resistance Bands</v>
      </c>
      <c r="N1896" s="12" t="str">
        <f>VLOOKUP(D1896,Table2[#All],3)</f>
        <v>Sports</v>
      </c>
      <c r="O1896" s="12" t="str">
        <f>VLOOKUP(D1896,Table2[#All],4,0)</f>
        <v>Fitness</v>
      </c>
      <c r="P1896" s="12" t="str">
        <f>VLOOKUP(D1896,Table2[#All],5,0)</f>
        <v>Reese-Watson</v>
      </c>
      <c r="Q1896" s="12" t="str">
        <f>VLOOKUP(E1896,Table6[#All],2,0)</f>
        <v>Guerrero-Schmitt</v>
      </c>
      <c r="R1896" s="12" t="str">
        <f>VLOOKUP(E1896,Table6[#All],5,0)</f>
        <v>Flagship</v>
      </c>
      <c r="S1896" s="12" t="str">
        <f>VLOOKUP(E1896,Table6[#All],3,0)</f>
        <v>East</v>
      </c>
      <c r="T1896" s="12" t="str">
        <f>VLOOKUP(E1896,Table6[#All],4,0)</f>
        <v>East Stevechester</v>
      </c>
    </row>
    <row r="1897" spans="1:20" x14ac:dyDescent="0.3">
      <c r="A1897" s="11" t="s">
        <v>3855</v>
      </c>
      <c r="B1897" s="12">
        <v>45423</v>
      </c>
      <c r="C1897" s="12" t="s">
        <v>107</v>
      </c>
      <c r="D1897" s="12" t="s">
        <v>1607</v>
      </c>
      <c r="E1897" s="12" t="s">
        <v>1885</v>
      </c>
      <c r="F1897" s="12" t="s">
        <v>1954</v>
      </c>
      <c r="G1897" s="17">
        <v>2</v>
      </c>
      <c r="H1897" s="20">
        <v>660.27</v>
      </c>
      <c r="I1897" s="23">
        <v>0.01</v>
      </c>
      <c r="J1897" s="25">
        <v>1307.3345999999999</v>
      </c>
      <c r="K1897" s="25" t="str">
        <f>VLOOKUP(C1897,Table5[#All],8,0)</f>
        <v>Platinum</v>
      </c>
      <c r="L1897" s="13" t="str">
        <f>VLOOKUP(C1897,Table5[#All],4,0)</f>
        <v>Male</v>
      </c>
      <c r="M1897" s="12" t="str">
        <f>VLOOKUP(D1897,Table2[#All],2,0)</f>
        <v>Decorative Wall Mirror</v>
      </c>
      <c r="N1897" s="12" t="str">
        <f>VLOOKUP(D1897,Table2[#All],3)</f>
        <v>Home</v>
      </c>
      <c r="O1897" s="12" t="str">
        <f>VLOOKUP(D1897,Table2[#All],4,0)</f>
        <v>Decor</v>
      </c>
      <c r="P1897" s="12" t="str">
        <f>VLOOKUP(D1897,Table2[#All],5,0)</f>
        <v>Luna, Anderson and Bowman</v>
      </c>
      <c r="Q1897" s="12" t="str">
        <f>VLOOKUP(E1897,Table6[#All],2,0)</f>
        <v>Martinez, Adkins and Johnson</v>
      </c>
      <c r="R1897" s="12" t="str">
        <f>VLOOKUP(E1897,Table6[#All],5,0)</f>
        <v>Flagship</v>
      </c>
      <c r="S1897" s="12" t="str">
        <f>VLOOKUP(E1897,Table6[#All],3,0)</f>
        <v>North</v>
      </c>
      <c r="T1897" s="12" t="str">
        <f>VLOOKUP(E1897,Table6[#All],4,0)</f>
        <v>Danielmouth</v>
      </c>
    </row>
    <row r="1898" spans="1:20" x14ac:dyDescent="0.3">
      <c r="A1898" s="11" t="s">
        <v>3856</v>
      </c>
      <c r="B1898" s="12">
        <v>45780</v>
      </c>
      <c r="C1898" s="12" t="s">
        <v>1357</v>
      </c>
      <c r="D1898" s="12" t="s">
        <v>1604</v>
      </c>
      <c r="E1898" s="12" t="s">
        <v>1910</v>
      </c>
      <c r="F1898" s="12" t="s">
        <v>1952</v>
      </c>
      <c r="G1898" s="17">
        <v>4</v>
      </c>
      <c r="H1898" s="20">
        <v>729.31</v>
      </c>
      <c r="I1898" s="23">
        <v>0.03</v>
      </c>
      <c r="J1898" s="25">
        <v>2829.7228</v>
      </c>
      <c r="K1898" s="25" t="str">
        <f>VLOOKUP(C1898,Table5[#All],8,0)</f>
        <v>Gold</v>
      </c>
      <c r="L1898" s="13" t="str">
        <f>VLOOKUP(C1898,Table5[#All],4,0)</f>
        <v>Female</v>
      </c>
      <c r="M1898" s="12" t="str">
        <f>VLOOKUP(D1898,Table2[#All],2,0)</f>
        <v>USB-C Fast Charger</v>
      </c>
      <c r="N1898" s="12" t="str">
        <f>VLOOKUP(D1898,Table2[#All],3)</f>
        <v>Electronics</v>
      </c>
      <c r="O1898" s="12" t="str">
        <f>VLOOKUP(D1898,Table2[#All],4,0)</f>
        <v>Accessories</v>
      </c>
      <c r="P1898" s="12" t="str">
        <f>VLOOKUP(D1898,Table2[#All],5,0)</f>
        <v>Dawson-Perkins</v>
      </c>
      <c r="Q1898" s="12" t="str">
        <f>VLOOKUP(E1898,Table6[#All],2,0)</f>
        <v>Bean, Jones and Park</v>
      </c>
      <c r="R1898" s="12" t="str">
        <f>VLOOKUP(E1898,Table6[#All],5,0)</f>
        <v>Online</v>
      </c>
      <c r="S1898" s="12" t="str">
        <f>VLOOKUP(E1898,Table6[#All],3,0)</f>
        <v>West</v>
      </c>
      <c r="T1898" s="12" t="str">
        <f>VLOOKUP(E1898,Table6[#All],4,0)</f>
        <v>Thompsonborough</v>
      </c>
    </row>
    <row r="1899" spans="1:20" x14ac:dyDescent="0.3">
      <c r="A1899" s="11" t="s">
        <v>3857</v>
      </c>
      <c r="B1899" s="12">
        <v>45345</v>
      </c>
      <c r="C1899" s="12" t="s">
        <v>1318</v>
      </c>
      <c r="D1899" s="12" t="s">
        <v>1837</v>
      </c>
      <c r="E1899" s="12" t="s">
        <v>1904</v>
      </c>
      <c r="F1899" s="12" t="s">
        <v>1954</v>
      </c>
      <c r="G1899" s="17">
        <v>2</v>
      </c>
      <c r="H1899" s="20">
        <v>152.91</v>
      </c>
      <c r="I1899" s="23">
        <v>0.24</v>
      </c>
      <c r="J1899" s="25">
        <v>232.42320000000001</v>
      </c>
      <c r="K1899" s="25" t="str">
        <f>VLOOKUP(C1899,Table5[#All],8,0)</f>
        <v>Platinum</v>
      </c>
      <c r="L1899" s="13" t="str">
        <f>VLOOKUP(C1899,Table5[#All],4,0)</f>
        <v>Female</v>
      </c>
      <c r="M1899" s="12" t="str">
        <f>VLOOKUP(D1899,Table2[#All],2,0)</f>
        <v>LED Bedside Lamp</v>
      </c>
      <c r="N1899" s="12" t="str">
        <f>VLOOKUP(D1899,Table2[#All],3)</f>
        <v>Home</v>
      </c>
      <c r="O1899" s="12" t="str">
        <f>VLOOKUP(D1899,Table2[#All],4,0)</f>
        <v>Lighting</v>
      </c>
      <c r="P1899" s="12" t="str">
        <f>VLOOKUP(D1899,Table2[#All],5,0)</f>
        <v>Aguilar, Horton and Lewis</v>
      </c>
      <c r="Q1899" s="12" t="str">
        <f>VLOOKUP(E1899,Table6[#All],2,0)</f>
        <v>Benson-Elliott</v>
      </c>
      <c r="R1899" s="12" t="str">
        <f>VLOOKUP(E1899,Table6[#All],5,0)</f>
        <v>Online</v>
      </c>
      <c r="S1899" s="12" t="str">
        <f>VLOOKUP(E1899,Table6[#All],3,0)</f>
        <v>East</v>
      </c>
      <c r="T1899" s="12" t="str">
        <f>VLOOKUP(E1899,Table6[#All],4,0)</f>
        <v>Port Josephberg</v>
      </c>
    </row>
    <row r="1900" spans="1:20" x14ac:dyDescent="0.3">
      <c r="A1900" s="11" t="s">
        <v>3858</v>
      </c>
      <c r="B1900" s="12">
        <v>45344</v>
      </c>
      <c r="C1900" s="12" t="s">
        <v>1433</v>
      </c>
      <c r="D1900" s="12" t="s">
        <v>1798</v>
      </c>
      <c r="E1900" s="12" t="s">
        <v>1929</v>
      </c>
      <c r="F1900" s="12" t="s">
        <v>1957</v>
      </c>
      <c r="G1900" s="17">
        <v>4</v>
      </c>
      <c r="H1900" s="20">
        <v>592.14</v>
      </c>
      <c r="I1900" s="23">
        <v>0.12</v>
      </c>
      <c r="J1900" s="25">
        <v>2084.3328000000001</v>
      </c>
      <c r="K1900" s="25" t="str">
        <f>VLOOKUP(C1900,Table5[#All],8,0)</f>
        <v>Silver</v>
      </c>
      <c r="L1900" s="13" t="str">
        <f>VLOOKUP(C1900,Table5[#All],4,0)</f>
        <v>Female</v>
      </c>
      <c r="M1900" s="12" t="str">
        <f>VLOOKUP(D1900,Table2[#All],2,0)</f>
        <v>Bluetooth Car Audio System</v>
      </c>
      <c r="N1900" s="12" t="str">
        <f>VLOOKUP(D1900,Table2[#All],3)</f>
        <v>Electronics</v>
      </c>
      <c r="O1900" s="12" t="str">
        <f>VLOOKUP(D1900,Table2[#All],4,0)</f>
        <v>Audio</v>
      </c>
      <c r="P1900" s="12" t="str">
        <f>VLOOKUP(D1900,Table2[#All],5,0)</f>
        <v>Bruce-Bowen</v>
      </c>
      <c r="Q1900" s="12" t="str">
        <f>VLOOKUP(E1900,Table6[#All],2,0)</f>
        <v>Shelton PLC</v>
      </c>
      <c r="R1900" s="12" t="str">
        <f>VLOOKUP(E1900,Table6[#All],5,0)</f>
        <v>Flagship</v>
      </c>
      <c r="S1900" s="12" t="str">
        <f>VLOOKUP(E1900,Table6[#All],3,0)</f>
        <v>North</v>
      </c>
      <c r="T1900" s="12" t="str">
        <f>VLOOKUP(E1900,Table6[#All],4,0)</f>
        <v>East Jenniferstad</v>
      </c>
    </row>
    <row r="1901" spans="1:20" x14ac:dyDescent="0.3">
      <c r="A1901" s="11" t="s">
        <v>3859</v>
      </c>
      <c r="B1901" s="12">
        <v>45525</v>
      </c>
      <c r="C1901" s="12" t="s">
        <v>234</v>
      </c>
      <c r="D1901" s="12" t="s">
        <v>1810</v>
      </c>
      <c r="E1901" s="12" t="s">
        <v>1922</v>
      </c>
      <c r="F1901" s="12" t="s">
        <v>1954</v>
      </c>
      <c r="G1901" s="17">
        <v>1</v>
      </c>
      <c r="H1901" s="20">
        <v>984.37</v>
      </c>
      <c r="I1901" s="23">
        <v>0</v>
      </c>
      <c r="J1901" s="25">
        <v>984.37</v>
      </c>
      <c r="K1901" s="25" t="str">
        <f>VLOOKUP(C1901,Table5[#All],8,0)</f>
        <v>Bronze</v>
      </c>
      <c r="L1901" s="13" t="str">
        <f>VLOOKUP(C1901,Table5[#All],4,0)</f>
        <v>Male</v>
      </c>
      <c r="M1901" s="12" t="str">
        <f>VLOOKUP(D1901,Table2[#All],2,0)</f>
        <v>Essential Oil Diffuser</v>
      </c>
      <c r="N1901" s="12" t="str">
        <f>VLOOKUP(D1901,Table2[#All],3)</f>
        <v>Home</v>
      </c>
      <c r="O1901" s="12" t="str">
        <f>VLOOKUP(D1901,Table2[#All],4,0)</f>
        <v>Decor</v>
      </c>
      <c r="P1901" s="12" t="str">
        <f>VLOOKUP(D1901,Table2[#All],5,0)</f>
        <v>Hernandez Inc</v>
      </c>
      <c r="Q1901" s="12" t="str">
        <f>VLOOKUP(E1901,Table6[#All],2,0)</f>
        <v>Thomas, Bridges and Harris</v>
      </c>
      <c r="R1901" s="12" t="str">
        <f>VLOOKUP(E1901,Table6[#All],5,0)</f>
        <v>Online</v>
      </c>
      <c r="S1901" s="12" t="str">
        <f>VLOOKUP(E1901,Table6[#All],3,0)</f>
        <v>North</v>
      </c>
      <c r="T1901" s="12" t="str">
        <f>VLOOKUP(E1901,Table6[#All],4,0)</f>
        <v>Sabrinatown</v>
      </c>
    </row>
    <row r="1902" spans="1:20" x14ac:dyDescent="0.3">
      <c r="A1902" s="11" t="s">
        <v>3860</v>
      </c>
      <c r="B1902" s="12">
        <v>45329</v>
      </c>
      <c r="C1902" s="12" t="s">
        <v>936</v>
      </c>
      <c r="D1902" s="12" t="s">
        <v>1555</v>
      </c>
      <c r="E1902" s="12" t="s">
        <v>1922</v>
      </c>
      <c r="F1902" s="12" t="s">
        <v>1952</v>
      </c>
      <c r="G1902" s="17">
        <v>2</v>
      </c>
      <c r="H1902" s="20">
        <v>237.59</v>
      </c>
      <c r="I1902" s="23">
        <v>0.12</v>
      </c>
      <c r="J1902" s="25">
        <v>418.15839999999997</v>
      </c>
      <c r="K1902" s="25" t="str">
        <f>VLOOKUP(C1902,Table5[#All],8,0)</f>
        <v>Silver</v>
      </c>
      <c r="L1902" s="13" t="str">
        <f>VLOOKUP(C1902,Table5[#All],4,0)</f>
        <v>Male</v>
      </c>
      <c r="M1902" s="12" t="str">
        <f>VLOOKUP(D1902,Table2[#All],2,0)</f>
        <v>Men's Graphic T-Shirt</v>
      </c>
      <c r="N1902" s="12" t="str">
        <f>VLOOKUP(D1902,Table2[#All],3)</f>
        <v>Clothing</v>
      </c>
      <c r="O1902" s="12" t="str">
        <f>VLOOKUP(D1902,Table2[#All],4,0)</f>
        <v>Tops</v>
      </c>
      <c r="P1902" s="12" t="str">
        <f>VLOOKUP(D1902,Table2[#All],5,0)</f>
        <v>Terry-Moore</v>
      </c>
      <c r="Q1902" s="12" t="str">
        <f>VLOOKUP(E1902,Table6[#All],2,0)</f>
        <v>Thomas, Bridges and Harris</v>
      </c>
      <c r="R1902" s="12" t="str">
        <f>VLOOKUP(E1902,Table6[#All],5,0)</f>
        <v>Online</v>
      </c>
      <c r="S1902" s="12" t="str">
        <f>VLOOKUP(E1902,Table6[#All],3,0)</f>
        <v>North</v>
      </c>
      <c r="T1902" s="12" t="str">
        <f>VLOOKUP(E1902,Table6[#All],4,0)</f>
        <v>Sabrinatown</v>
      </c>
    </row>
    <row r="1903" spans="1:20" x14ac:dyDescent="0.3">
      <c r="A1903" s="11" t="s">
        <v>3861</v>
      </c>
      <c r="B1903" s="12">
        <v>45250</v>
      </c>
      <c r="C1903" s="12" t="s">
        <v>1348</v>
      </c>
      <c r="D1903" s="12" t="s">
        <v>1645</v>
      </c>
      <c r="E1903" s="12" t="s">
        <v>1910</v>
      </c>
      <c r="F1903" s="12" t="s">
        <v>1957</v>
      </c>
      <c r="G1903" s="17">
        <v>1</v>
      </c>
      <c r="H1903" s="20">
        <v>52.06</v>
      </c>
      <c r="I1903" s="23">
        <v>0.27</v>
      </c>
      <c r="J1903" s="25">
        <v>38.003799999999998</v>
      </c>
      <c r="K1903" s="25" t="str">
        <f>VLOOKUP(C1903,Table5[#All],8,0)</f>
        <v>Platinum</v>
      </c>
      <c r="L1903" s="13" t="str">
        <f>VLOOKUP(C1903,Table5[#All],4,0)</f>
        <v>Male</v>
      </c>
      <c r="M1903" s="12" t="str">
        <f>VLOOKUP(D1903,Table2[#All],2,0)</f>
        <v>Women's Scarf Set</v>
      </c>
      <c r="N1903" s="12" t="str">
        <f>VLOOKUP(D1903,Table2[#All],3)</f>
        <v>Clothing</v>
      </c>
      <c r="O1903" s="12" t="str">
        <f>VLOOKUP(D1903,Table2[#All],4,0)</f>
        <v>Accessories</v>
      </c>
      <c r="P1903" s="12" t="str">
        <f>VLOOKUP(D1903,Table2[#All],5,0)</f>
        <v>Brown and Sons</v>
      </c>
      <c r="Q1903" s="12" t="str">
        <f>VLOOKUP(E1903,Table6[#All],2,0)</f>
        <v>Bean, Jones and Park</v>
      </c>
      <c r="R1903" s="12" t="str">
        <f>VLOOKUP(E1903,Table6[#All],5,0)</f>
        <v>Online</v>
      </c>
      <c r="S1903" s="12" t="str">
        <f>VLOOKUP(E1903,Table6[#All],3,0)</f>
        <v>West</v>
      </c>
      <c r="T1903" s="12" t="str">
        <f>VLOOKUP(E1903,Table6[#All],4,0)</f>
        <v>Thompsonborough</v>
      </c>
    </row>
    <row r="1904" spans="1:20" x14ac:dyDescent="0.3">
      <c r="A1904" s="11" t="s">
        <v>3862</v>
      </c>
      <c r="B1904" s="12">
        <v>45691</v>
      </c>
      <c r="C1904" s="12" t="s">
        <v>1416</v>
      </c>
      <c r="D1904" s="12" t="s">
        <v>2054</v>
      </c>
      <c r="E1904" s="12" t="s">
        <v>1885</v>
      </c>
      <c r="F1904" s="12" t="s">
        <v>1952</v>
      </c>
      <c r="G1904" s="17">
        <v>2</v>
      </c>
      <c r="H1904" s="20">
        <v>594.63</v>
      </c>
      <c r="I1904" s="23">
        <v>0.12</v>
      </c>
      <c r="J1904" s="25">
        <v>1046.5488</v>
      </c>
      <c r="K1904" s="25" t="str">
        <f>VLOOKUP(C1904,Table5[#All],8,0)</f>
        <v>Gold</v>
      </c>
      <c r="L1904" s="13" t="str">
        <f>VLOOKUP(C1904,Table5[#All],4,0)</f>
        <v>Male</v>
      </c>
      <c r="M1904" s="12" t="str">
        <f>VLOOKUP(D1904,Table2[#All],2,0)</f>
        <v>Men's Running Jacket</v>
      </c>
      <c r="N1904" s="12" t="str">
        <f>VLOOKUP(D1904,Table2[#All],3)</f>
        <v>Home</v>
      </c>
      <c r="O1904" s="12" t="str">
        <f>VLOOKUP(D1904,Table2[#All],4,0)</f>
        <v>Outerwear</v>
      </c>
      <c r="P1904" s="12" t="str">
        <f>VLOOKUP(D1904,Table2[#All],5,0)</f>
        <v>Pineda Ltd</v>
      </c>
      <c r="Q1904" s="12" t="str">
        <f>VLOOKUP(E1904,Table6[#All],2,0)</f>
        <v>Martinez, Adkins and Johnson</v>
      </c>
      <c r="R1904" s="12" t="str">
        <f>VLOOKUP(E1904,Table6[#All],5,0)</f>
        <v>Flagship</v>
      </c>
      <c r="S1904" s="12" t="str">
        <f>VLOOKUP(E1904,Table6[#All],3,0)</f>
        <v>North</v>
      </c>
      <c r="T1904" s="12" t="str">
        <f>VLOOKUP(E1904,Table6[#All],4,0)</f>
        <v>Danielmouth</v>
      </c>
    </row>
    <row r="1905" spans="1:20" x14ac:dyDescent="0.3">
      <c r="A1905" s="11" t="s">
        <v>3863</v>
      </c>
      <c r="B1905" s="12">
        <v>45644</v>
      </c>
      <c r="C1905" s="12" t="s">
        <v>562</v>
      </c>
      <c r="D1905" s="12" t="s">
        <v>2054</v>
      </c>
      <c r="E1905" s="12" t="s">
        <v>1880</v>
      </c>
      <c r="F1905" s="12" t="s">
        <v>1957</v>
      </c>
      <c r="G1905" s="17">
        <v>3</v>
      </c>
      <c r="H1905" s="20">
        <v>476.1</v>
      </c>
      <c r="I1905" s="23">
        <v>0.05</v>
      </c>
      <c r="J1905" s="25">
        <v>1356.885</v>
      </c>
      <c r="K1905" s="25" t="str">
        <f>VLOOKUP(C1905,Table5[#All],8,0)</f>
        <v>Gold</v>
      </c>
      <c r="L1905" s="13" t="str">
        <f>VLOOKUP(C1905,Table5[#All],4,0)</f>
        <v>Female</v>
      </c>
      <c r="M1905" s="12" t="str">
        <f>VLOOKUP(D1905,Table2[#All],2,0)</f>
        <v>Men's Running Jacket</v>
      </c>
      <c r="N1905" s="12" t="str">
        <f>VLOOKUP(D1905,Table2[#All],3)</f>
        <v>Home</v>
      </c>
      <c r="O1905" s="12" t="str">
        <f>VLOOKUP(D1905,Table2[#All],4,0)</f>
        <v>Outerwear</v>
      </c>
      <c r="P1905" s="12" t="str">
        <f>VLOOKUP(D1905,Table2[#All],5,0)</f>
        <v>Pineda Ltd</v>
      </c>
      <c r="Q1905" s="12" t="str">
        <f>VLOOKUP(E1905,Table6[#All],2,0)</f>
        <v>Rivera-Warner</v>
      </c>
      <c r="R1905" s="12" t="str">
        <f>VLOOKUP(E1905,Table6[#All],5,0)</f>
        <v>Flagship</v>
      </c>
      <c r="S1905" s="12" t="str">
        <f>VLOOKUP(E1905,Table6[#All],3,0)</f>
        <v>East</v>
      </c>
      <c r="T1905" s="12" t="str">
        <f>VLOOKUP(E1905,Table6[#All],4,0)</f>
        <v>Washingtonfurt</v>
      </c>
    </row>
    <row r="1906" spans="1:20" x14ac:dyDescent="0.3">
      <c r="A1906" s="11" t="s">
        <v>3864</v>
      </c>
      <c r="B1906" s="12">
        <v>45514</v>
      </c>
      <c r="C1906" s="12" t="s">
        <v>231</v>
      </c>
      <c r="D1906" s="12" t="s">
        <v>1758</v>
      </c>
      <c r="E1906" s="12" t="s">
        <v>1904</v>
      </c>
      <c r="F1906" s="12" t="s">
        <v>1957</v>
      </c>
      <c r="G1906" s="17">
        <v>1</v>
      </c>
      <c r="H1906" s="20">
        <v>546.47</v>
      </c>
      <c r="I1906" s="23">
        <v>0.08</v>
      </c>
      <c r="J1906" s="25">
        <v>502.75240000000002</v>
      </c>
      <c r="K1906" s="25" t="str">
        <f>VLOOKUP(C1906,Table5[#All],8,0)</f>
        <v>Silver</v>
      </c>
      <c r="L1906" s="13" t="str">
        <f>VLOOKUP(C1906,Table5[#All],4,0)</f>
        <v>Male</v>
      </c>
      <c r="M1906" s="12" t="str">
        <f>VLOOKUP(D1906,Table2[#All],2,0)</f>
        <v>Tennis Ball 3-Pack</v>
      </c>
      <c r="N1906" s="12" t="str">
        <f>VLOOKUP(D1906,Table2[#All],3)</f>
        <v>Sports</v>
      </c>
      <c r="O1906" s="12" t="str">
        <f>VLOOKUP(D1906,Table2[#All],4,0)</f>
        <v>Equipment</v>
      </c>
      <c r="P1906" s="12" t="str">
        <f>VLOOKUP(D1906,Table2[#All],5,0)</f>
        <v>Lopez LLC</v>
      </c>
      <c r="Q1906" s="12" t="str">
        <f>VLOOKUP(E1906,Table6[#All],2,0)</f>
        <v>Benson-Elliott</v>
      </c>
      <c r="R1906" s="12" t="str">
        <f>VLOOKUP(E1906,Table6[#All],5,0)</f>
        <v>Online</v>
      </c>
      <c r="S1906" s="12" t="str">
        <f>VLOOKUP(E1906,Table6[#All],3,0)</f>
        <v>East</v>
      </c>
      <c r="T1906" s="12" t="str">
        <f>VLOOKUP(E1906,Table6[#All],4,0)</f>
        <v>Port Josephberg</v>
      </c>
    </row>
    <row r="1907" spans="1:20" x14ac:dyDescent="0.3">
      <c r="A1907" s="11" t="s">
        <v>3865</v>
      </c>
      <c r="B1907" s="12">
        <v>45760</v>
      </c>
      <c r="C1907" s="12" t="s">
        <v>589</v>
      </c>
      <c r="D1907" s="12" t="s">
        <v>1801</v>
      </c>
      <c r="E1907" s="12" t="s">
        <v>1922</v>
      </c>
      <c r="F1907" s="12" t="s">
        <v>1957</v>
      </c>
      <c r="G1907" s="17">
        <v>1</v>
      </c>
      <c r="H1907" s="20">
        <v>979.49</v>
      </c>
      <c r="I1907" s="23">
        <v>0.19</v>
      </c>
      <c r="J1907" s="25">
        <v>793.38690000000008</v>
      </c>
      <c r="K1907" s="25" t="str">
        <f>VLOOKUP(C1907,Table5[#All],8,0)</f>
        <v>Silver</v>
      </c>
      <c r="L1907" s="13" t="str">
        <f>VLOOKUP(C1907,Table5[#All],4,0)</f>
        <v>Male</v>
      </c>
      <c r="M1907" s="12" t="str">
        <f>VLOOKUP(D1907,Table2[#All],2,0)</f>
        <v>Women's Ankle Boots</v>
      </c>
      <c r="N1907" s="12" t="str">
        <f>VLOOKUP(D1907,Table2[#All],3)</f>
        <v>Clothing</v>
      </c>
      <c r="O1907" s="12" t="str">
        <f>VLOOKUP(D1907,Table2[#All],4,0)</f>
        <v>Footwear</v>
      </c>
      <c r="P1907" s="12" t="str">
        <f>VLOOKUP(D1907,Table2[#All],5,0)</f>
        <v>Poole PLC</v>
      </c>
      <c r="Q1907" s="12" t="str">
        <f>VLOOKUP(E1907,Table6[#All],2,0)</f>
        <v>Thomas, Bridges and Harris</v>
      </c>
      <c r="R1907" s="12" t="str">
        <f>VLOOKUP(E1907,Table6[#All],5,0)</f>
        <v>Online</v>
      </c>
      <c r="S1907" s="12" t="str">
        <f>VLOOKUP(E1907,Table6[#All],3,0)</f>
        <v>North</v>
      </c>
      <c r="T1907" s="12" t="str">
        <f>VLOOKUP(E1907,Table6[#All],4,0)</f>
        <v>Sabrinatown</v>
      </c>
    </row>
    <row r="1908" spans="1:20" x14ac:dyDescent="0.3">
      <c r="A1908" s="11" t="s">
        <v>3866</v>
      </c>
      <c r="B1908" s="12">
        <v>45289</v>
      </c>
      <c r="C1908" s="12" t="s">
        <v>641</v>
      </c>
      <c r="D1908" s="12" t="s">
        <v>1618</v>
      </c>
      <c r="E1908" s="12" t="s">
        <v>1889</v>
      </c>
      <c r="F1908" s="12" t="s">
        <v>1957</v>
      </c>
      <c r="G1908" s="17">
        <v>3</v>
      </c>
      <c r="H1908" s="20">
        <v>988.53</v>
      </c>
      <c r="I1908" s="23">
        <v>0.3</v>
      </c>
      <c r="J1908" s="25">
        <v>2075.913</v>
      </c>
      <c r="K1908" s="25" t="str">
        <f>VLOOKUP(C1908,Table5[#All],8,0)</f>
        <v>Gold</v>
      </c>
      <c r="L1908" s="13" t="str">
        <f>VLOOKUP(C1908,Table5[#All],4,0)</f>
        <v>Male</v>
      </c>
      <c r="M1908" s="12" t="str">
        <f>VLOOKUP(D1908,Table2[#All],2,0)</f>
        <v>Soccer Training Cone Set</v>
      </c>
      <c r="N1908" s="12" t="str">
        <f>VLOOKUP(D1908,Table2[#All],3)</f>
        <v>Sports</v>
      </c>
      <c r="O1908" s="12" t="str">
        <f>VLOOKUP(D1908,Table2[#All],4,0)</f>
        <v>Accessories</v>
      </c>
      <c r="P1908" s="12" t="str">
        <f>VLOOKUP(D1908,Table2[#All],5,0)</f>
        <v>Ford, Murphy and Wilson</v>
      </c>
      <c r="Q1908" s="12" t="str">
        <f>VLOOKUP(E1908,Table6[#All],2,0)</f>
        <v>Black-Horn</v>
      </c>
      <c r="R1908" s="12" t="str">
        <f>VLOOKUP(E1908,Table6[#All],5,0)</f>
        <v>Outlet</v>
      </c>
      <c r="S1908" s="12" t="str">
        <f>VLOOKUP(E1908,Table6[#All],3,0)</f>
        <v>South</v>
      </c>
      <c r="T1908" s="12" t="str">
        <f>VLOOKUP(E1908,Table6[#All],4,0)</f>
        <v>North Nancyview</v>
      </c>
    </row>
    <row r="1909" spans="1:20" x14ac:dyDescent="0.3">
      <c r="A1909" s="11" t="s">
        <v>3867</v>
      </c>
      <c r="B1909" s="12">
        <v>45704</v>
      </c>
      <c r="C1909" s="12" t="s">
        <v>825</v>
      </c>
      <c r="D1909" s="12" t="s">
        <v>1804</v>
      </c>
      <c r="E1909" s="12" t="s">
        <v>1894</v>
      </c>
      <c r="F1909" s="12" t="s">
        <v>1952</v>
      </c>
      <c r="G1909" s="17">
        <v>4</v>
      </c>
      <c r="H1909" s="20">
        <v>849.29</v>
      </c>
      <c r="I1909" s="23">
        <v>0.26</v>
      </c>
      <c r="J1909" s="25">
        <v>2513.8984</v>
      </c>
      <c r="K1909" s="25" t="str">
        <f>VLOOKUP(C1909,Table5[#All],8,0)</f>
        <v>Gold</v>
      </c>
      <c r="L1909" s="13" t="str">
        <f>VLOOKUP(C1909,Table5[#All],4,0)</f>
        <v>Male</v>
      </c>
      <c r="M1909" s="12" t="str">
        <f>VLOOKUP(D1909,Table2[#All],2,0)</f>
        <v>Wireless Mouse</v>
      </c>
      <c r="N1909" s="12" t="str">
        <f>VLOOKUP(D1909,Table2[#All],3)</f>
        <v>Electronics</v>
      </c>
      <c r="O1909" s="12" t="str">
        <f>VLOOKUP(D1909,Table2[#All],4,0)</f>
        <v>Computer</v>
      </c>
      <c r="P1909" s="12" t="str">
        <f>VLOOKUP(D1909,Table2[#All],5,0)</f>
        <v>Larson Ltd</v>
      </c>
      <c r="Q1909" s="12" t="str">
        <f>VLOOKUP(E1909,Table6[#All],2,0)</f>
        <v>Johnson-Wright</v>
      </c>
      <c r="R1909" s="12" t="str">
        <f>VLOOKUP(E1909,Table6[#All],5,0)</f>
        <v>Outlet</v>
      </c>
      <c r="S1909" s="12" t="str">
        <f>VLOOKUP(E1909,Table6[#All],3,0)</f>
        <v>North</v>
      </c>
      <c r="T1909" s="12" t="str">
        <f>VLOOKUP(E1909,Table6[#All],4,0)</f>
        <v>Hoodberg</v>
      </c>
    </row>
    <row r="1910" spans="1:20" x14ac:dyDescent="0.3">
      <c r="A1910" s="11" t="s">
        <v>3868</v>
      </c>
      <c r="B1910" s="12">
        <v>45318</v>
      </c>
      <c r="C1910" s="12" t="s">
        <v>1087</v>
      </c>
      <c r="D1910" s="12" t="s">
        <v>1861</v>
      </c>
      <c r="E1910" s="12" t="s">
        <v>1927</v>
      </c>
      <c r="F1910" s="12" t="s">
        <v>1957</v>
      </c>
      <c r="G1910" s="17">
        <v>2</v>
      </c>
      <c r="H1910" s="20">
        <v>452.29</v>
      </c>
      <c r="I1910" s="23">
        <v>0.01</v>
      </c>
      <c r="J1910" s="25">
        <v>895.53420000000006</v>
      </c>
      <c r="K1910" s="25" t="str">
        <f>VLOOKUP(C1910,Table5[#All],8,0)</f>
        <v>Bronze</v>
      </c>
      <c r="L1910" s="13" t="str">
        <f>VLOOKUP(C1910,Table5[#All],4,0)</f>
        <v>Male</v>
      </c>
      <c r="M1910" s="12" t="str">
        <f>VLOOKUP(D1910,Table2[#All],2,0)</f>
        <v>Sports Stopwatch Basic</v>
      </c>
      <c r="N1910" s="12" t="str">
        <f>VLOOKUP(D1910,Table2[#All],3)</f>
        <v>Sports</v>
      </c>
      <c r="O1910" s="12" t="str">
        <f>VLOOKUP(D1910,Table2[#All],4,0)</f>
        <v>Accessories</v>
      </c>
      <c r="P1910" s="12" t="str">
        <f>VLOOKUP(D1910,Table2[#All],5,0)</f>
        <v>Wilson Group</v>
      </c>
      <c r="Q1910" s="12" t="str">
        <f>VLOOKUP(E1910,Table6[#All],2,0)</f>
        <v>Mcdonald Inc</v>
      </c>
      <c r="R1910" s="12" t="str">
        <f>VLOOKUP(E1910,Table6[#All],5,0)</f>
        <v>Outlet</v>
      </c>
      <c r="S1910" s="12" t="str">
        <f>VLOOKUP(E1910,Table6[#All],3,0)</f>
        <v>South</v>
      </c>
      <c r="T1910" s="12" t="str">
        <f>VLOOKUP(E1910,Table6[#All],4,0)</f>
        <v>Christopherland</v>
      </c>
    </row>
    <row r="1911" spans="1:20" x14ac:dyDescent="0.3">
      <c r="A1911" s="11" t="s">
        <v>3869</v>
      </c>
      <c r="B1911" s="12">
        <v>45495</v>
      </c>
      <c r="C1911" s="12" t="s">
        <v>1388</v>
      </c>
      <c r="D1911" s="12" t="s">
        <v>1737</v>
      </c>
      <c r="E1911" s="12" t="s">
        <v>1938</v>
      </c>
      <c r="F1911" s="12" t="s">
        <v>1957</v>
      </c>
      <c r="G1911" s="17">
        <v>2</v>
      </c>
      <c r="H1911" s="20">
        <v>810.81</v>
      </c>
      <c r="I1911" s="23">
        <v>0.11</v>
      </c>
      <c r="J1911" s="25">
        <v>1443.2418</v>
      </c>
      <c r="K1911" s="25" t="str">
        <f>VLOOKUP(C1911,Table5[#All],8,0)</f>
        <v>Platinum</v>
      </c>
      <c r="L1911" s="13" t="str">
        <f>VLOOKUP(C1911,Table5[#All],4,0)</f>
        <v>Female</v>
      </c>
      <c r="M1911" s="12" t="str">
        <f>VLOOKUP(D1911,Table2[#All],2,0)</f>
        <v>Sports Stopwatch Pro</v>
      </c>
      <c r="N1911" s="12" t="str">
        <f>VLOOKUP(D1911,Table2[#All],3)</f>
        <v>Sports</v>
      </c>
      <c r="O1911" s="12" t="str">
        <f>VLOOKUP(D1911,Table2[#All],4,0)</f>
        <v>Accessories</v>
      </c>
      <c r="P1911" s="12" t="str">
        <f>VLOOKUP(D1911,Table2[#All],5,0)</f>
        <v>Thompson-French</v>
      </c>
      <c r="Q1911" s="12" t="str">
        <f>VLOOKUP(E1911,Table6[#All],2,0)</f>
        <v>Guerrero-Schmitt</v>
      </c>
      <c r="R1911" s="12" t="str">
        <f>VLOOKUP(E1911,Table6[#All],5,0)</f>
        <v>Flagship</v>
      </c>
      <c r="S1911" s="12" t="str">
        <f>VLOOKUP(E1911,Table6[#All],3,0)</f>
        <v>East</v>
      </c>
      <c r="T1911" s="12" t="str">
        <f>VLOOKUP(E1911,Table6[#All],4,0)</f>
        <v>East Stevechester</v>
      </c>
    </row>
    <row r="1912" spans="1:20" x14ac:dyDescent="0.3">
      <c r="A1912" s="11" t="s">
        <v>3870</v>
      </c>
      <c r="B1912" s="12">
        <v>45560</v>
      </c>
      <c r="C1912" s="12" t="s">
        <v>131</v>
      </c>
      <c r="D1912" s="12" t="s">
        <v>1758</v>
      </c>
      <c r="E1912" s="12" t="s">
        <v>1910</v>
      </c>
      <c r="F1912" s="12" t="s">
        <v>1957</v>
      </c>
      <c r="G1912" s="17">
        <v>1</v>
      </c>
      <c r="H1912" s="20">
        <v>846.67</v>
      </c>
      <c r="I1912" s="23">
        <v>0.1</v>
      </c>
      <c r="J1912" s="25">
        <v>762.00299999999993</v>
      </c>
      <c r="K1912" s="25" t="str">
        <f>VLOOKUP(C1912,Table5[#All],8,0)</f>
        <v>Silver</v>
      </c>
      <c r="L1912" s="13" t="str">
        <f>VLOOKUP(C1912,Table5[#All],4,0)</f>
        <v>Male</v>
      </c>
      <c r="M1912" s="12" t="str">
        <f>VLOOKUP(D1912,Table2[#All],2,0)</f>
        <v>Tennis Ball 3-Pack</v>
      </c>
      <c r="N1912" s="12" t="str">
        <f>VLOOKUP(D1912,Table2[#All],3)</f>
        <v>Sports</v>
      </c>
      <c r="O1912" s="12" t="str">
        <f>VLOOKUP(D1912,Table2[#All],4,0)</f>
        <v>Equipment</v>
      </c>
      <c r="P1912" s="12" t="str">
        <f>VLOOKUP(D1912,Table2[#All],5,0)</f>
        <v>Lopez LLC</v>
      </c>
      <c r="Q1912" s="12" t="str">
        <f>VLOOKUP(E1912,Table6[#All],2,0)</f>
        <v>Bean, Jones and Park</v>
      </c>
      <c r="R1912" s="12" t="str">
        <f>VLOOKUP(E1912,Table6[#All],5,0)</f>
        <v>Online</v>
      </c>
      <c r="S1912" s="12" t="str">
        <f>VLOOKUP(E1912,Table6[#All],3,0)</f>
        <v>West</v>
      </c>
      <c r="T1912" s="12" t="str">
        <f>VLOOKUP(E1912,Table6[#All],4,0)</f>
        <v>Thompsonborough</v>
      </c>
    </row>
    <row r="1913" spans="1:20" x14ac:dyDescent="0.3">
      <c r="A1913" s="11" t="s">
        <v>3871</v>
      </c>
      <c r="B1913" s="12">
        <v>45367</v>
      </c>
      <c r="C1913" s="12" t="s">
        <v>81</v>
      </c>
      <c r="D1913" s="12" t="s">
        <v>1641</v>
      </c>
      <c r="E1913" s="12" t="s">
        <v>1904</v>
      </c>
      <c r="F1913" s="12" t="s">
        <v>1957</v>
      </c>
      <c r="G1913" s="17">
        <v>4</v>
      </c>
      <c r="H1913" s="20">
        <v>73.55</v>
      </c>
      <c r="I1913" s="23">
        <v>0.24</v>
      </c>
      <c r="J1913" s="25">
        <v>223.59200000000001</v>
      </c>
      <c r="K1913" s="25" t="str">
        <f>VLOOKUP(C1913,Table5[#All],8,0)</f>
        <v>Platinum</v>
      </c>
      <c r="L1913" s="13" t="str">
        <f>VLOOKUP(C1913,Table5[#All],4,0)</f>
        <v>Female</v>
      </c>
      <c r="M1913" s="12" t="str">
        <f>VLOOKUP(D1913,Table2[#All],2,0)</f>
        <v>Foldable Camping Chair</v>
      </c>
      <c r="N1913" s="12" t="str">
        <f>VLOOKUP(D1913,Table2[#All],3)</f>
        <v>Sports</v>
      </c>
      <c r="O1913" s="12" t="str">
        <f>VLOOKUP(D1913,Table2[#All],4,0)</f>
        <v>Outdoor</v>
      </c>
      <c r="P1913" s="12" t="str">
        <f>VLOOKUP(D1913,Table2[#All],5,0)</f>
        <v>Cook Ltd</v>
      </c>
      <c r="Q1913" s="12" t="str">
        <f>VLOOKUP(E1913,Table6[#All],2,0)</f>
        <v>Benson-Elliott</v>
      </c>
      <c r="R1913" s="12" t="str">
        <f>VLOOKUP(E1913,Table6[#All],5,0)</f>
        <v>Online</v>
      </c>
      <c r="S1913" s="12" t="str">
        <f>VLOOKUP(E1913,Table6[#All],3,0)</f>
        <v>East</v>
      </c>
      <c r="T1913" s="12" t="str">
        <f>VLOOKUP(E1913,Table6[#All],4,0)</f>
        <v>Port Josephberg</v>
      </c>
    </row>
    <row r="1914" spans="1:20" x14ac:dyDescent="0.3">
      <c r="A1914" s="11" t="s">
        <v>3872</v>
      </c>
      <c r="B1914" s="12">
        <v>45861</v>
      </c>
      <c r="C1914" s="12" t="s">
        <v>894</v>
      </c>
      <c r="D1914" s="12" t="s">
        <v>1852</v>
      </c>
      <c r="E1914" s="12" t="s">
        <v>1904</v>
      </c>
      <c r="F1914" s="12" t="s">
        <v>1957</v>
      </c>
      <c r="G1914" s="17">
        <v>1</v>
      </c>
      <c r="H1914" s="20">
        <v>882.03</v>
      </c>
      <c r="I1914" s="23">
        <v>0.04</v>
      </c>
      <c r="J1914" s="25">
        <v>846.74879999999996</v>
      </c>
      <c r="K1914" s="25" t="str">
        <f>VLOOKUP(C1914,Table5[#All],8,0)</f>
        <v>Platinum</v>
      </c>
      <c r="L1914" s="13" t="str">
        <f>VLOOKUP(C1914,Table5[#All],4,0)</f>
        <v>Female</v>
      </c>
      <c r="M1914" s="12" t="str">
        <f>VLOOKUP(D1914,Table2[#All],2,0)</f>
        <v>Microwave Oven</v>
      </c>
      <c r="N1914" s="12" t="str">
        <f>VLOOKUP(D1914,Table2[#All],3)</f>
        <v>Home</v>
      </c>
      <c r="O1914" s="12" t="str">
        <f>VLOOKUP(D1914,Table2[#All],4,0)</f>
        <v>Appliances</v>
      </c>
      <c r="P1914" s="12" t="str">
        <f>VLOOKUP(D1914,Table2[#All],5,0)</f>
        <v>Green, Powell and Palmer</v>
      </c>
      <c r="Q1914" s="12" t="str">
        <f>VLOOKUP(E1914,Table6[#All],2,0)</f>
        <v>Benson-Elliott</v>
      </c>
      <c r="R1914" s="12" t="str">
        <f>VLOOKUP(E1914,Table6[#All],5,0)</f>
        <v>Online</v>
      </c>
      <c r="S1914" s="12" t="str">
        <f>VLOOKUP(E1914,Table6[#All],3,0)</f>
        <v>East</v>
      </c>
      <c r="T1914" s="12" t="str">
        <f>VLOOKUP(E1914,Table6[#All],4,0)</f>
        <v>Port Josephberg</v>
      </c>
    </row>
    <row r="1915" spans="1:20" x14ac:dyDescent="0.3">
      <c r="A1915" s="11" t="s">
        <v>3873</v>
      </c>
      <c r="B1915" s="12">
        <v>45589</v>
      </c>
      <c r="C1915" s="12" t="s">
        <v>46</v>
      </c>
      <c r="D1915" s="12" t="s">
        <v>1635</v>
      </c>
      <c r="E1915" s="12" t="s">
        <v>1927</v>
      </c>
      <c r="F1915" s="12" t="s">
        <v>1952</v>
      </c>
      <c r="G1915" s="17">
        <v>1</v>
      </c>
      <c r="H1915" s="20">
        <v>958.44</v>
      </c>
      <c r="I1915" s="23">
        <v>0.21</v>
      </c>
      <c r="J1915" s="25">
        <v>757.16760000000011</v>
      </c>
      <c r="K1915" s="25" t="str">
        <f>VLOOKUP(C1915,Table5[#All],8,0)</f>
        <v>Gold</v>
      </c>
      <c r="L1915" s="13" t="str">
        <f>VLOOKUP(C1915,Table5[#All],4,0)</f>
        <v>Female</v>
      </c>
      <c r="M1915" s="12" t="str">
        <f>VLOOKUP(D1915,Table2[#All],2,0)</f>
        <v>Carbon Fiber Tennis Racket</v>
      </c>
      <c r="N1915" s="12" t="str">
        <f>VLOOKUP(D1915,Table2[#All],3)</f>
        <v>Sports</v>
      </c>
      <c r="O1915" s="12" t="str">
        <f>VLOOKUP(D1915,Table2[#All],4,0)</f>
        <v>Equipment</v>
      </c>
      <c r="P1915" s="12" t="str">
        <f>VLOOKUP(D1915,Table2[#All],5,0)</f>
        <v>Flores, Pineda and Rodriguez</v>
      </c>
      <c r="Q1915" s="12" t="str">
        <f>VLOOKUP(E1915,Table6[#All],2,0)</f>
        <v>Mcdonald Inc</v>
      </c>
      <c r="R1915" s="12" t="str">
        <f>VLOOKUP(E1915,Table6[#All],5,0)</f>
        <v>Outlet</v>
      </c>
      <c r="S1915" s="12" t="str">
        <f>VLOOKUP(E1915,Table6[#All],3,0)</f>
        <v>South</v>
      </c>
      <c r="T1915" s="12" t="str">
        <f>VLOOKUP(E1915,Table6[#All],4,0)</f>
        <v>Christopherland</v>
      </c>
    </row>
    <row r="1916" spans="1:20" x14ac:dyDescent="0.3">
      <c r="A1916" s="11" t="s">
        <v>3874</v>
      </c>
      <c r="B1916" s="12">
        <v>45560</v>
      </c>
      <c r="C1916" s="12" t="s">
        <v>46</v>
      </c>
      <c r="D1916" s="12" t="s">
        <v>1873</v>
      </c>
      <c r="E1916" s="12" t="s">
        <v>1889</v>
      </c>
      <c r="F1916" s="12" t="s">
        <v>1954</v>
      </c>
      <c r="G1916" s="17">
        <v>1</v>
      </c>
      <c r="H1916" s="20">
        <v>716.29</v>
      </c>
      <c r="I1916" s="23">
        <v>0.01</v>
      </c>
      <c r="J1916" s="25">
        <v>709.12709999999993</v>
      </c>
      <c r="K1916" s="25" t="str">
        <f>VLOOKUP(C1916,Table5[#All],8,0)</f>
        <v>Gold</v>
      </c>
      <c r="L1916" s="13" t="str">
        <f>VLOOKUP(C1916,Table5[#All],4,0)</f>
        <v>Female</v>
      </c>
      <c r="M1916" s="12" t="str">
        <f>VLOOKUP(D1916,Table2[#All],2,0)</f>
        <v>Stainless Steel Cookware Set</v>
      </c>
      <c r="N1916" s="12" t="str">
        <f>VLOOKUP(D1916,Table2[#All],3)</f>
        <v>Home</v>
      </c>
      <c r="O1916" s="12" t="str">
        <f>VLOOKUP(D1916,Table2[#All],4,0)</f>
        <v>Kitchen</v>
      </c>
      <c r="P1916" s="12" t="str">
        <f>VLOOKUP(D1916,Table2[#All],5,0)</f>
        <v>Campbell Ltd</v>
      </c>
      <c r="Q1916" s="12" t="str">
        <f>VLOOKUP(E1916,Table6[#All],2,0)</f>
        <v>Black-Horn</v>
      </c>
      <c r="R1916" s="12" t="str">
        <f>VLOOKUP(E1916,Table6[#All],5,0)</f>
        <v>Outlet</v>
      </c>
      <c r="S1916" s="12" t="str">
        <f>VLOOKUP(E1916,Table6[#All],3,0)</f>
        <v>South</v>
      </c>
      <c r="T1916" s="12" t="str">
        <f>VLOOKUP(E1916,Table6[#All],4,0)</f>
        <v>North Nancyview</v>
      </c>
    </row>
    <row r="1917" spans="1:20" x14ac:dyDescent="0.3">
      <c r="A1917" s="11" t="s">
        <v>3875</v>
      </c>
      <c r="B1917" s="12">
        <v>45408</v>
      </c>
      <c r="C1917" s="12" t="s">
        <v>1027</v>
      </c>
      <c r="D1917" s="12" t="s">
        <v>1588</v>
      </c>
      <c r="E1917" s="12" t="s">
        <v>1932</v>
      </c>
      <c r="F1917" s="12" t="s">
        <v>1954</v>
      </c>
      <c r="G1917" s="17">
        <v>2</v>
      </c>
      <c r="H1917" s="20">
        <v>409.14</v>
      </c>
      <c r="I1917" s="23">
        <v>0.01</v>
      </c>
      <c r="J1917" s="25">
        <v>810.09719999999993</v>
      </c>
      <c r="K1917" s="25" t="str">
        <f>VLOOKUP(C1917,Table5[#All],8,0)</f>
        <v>Platinum</v>
      </c>
      <c r="L1917" s="13" t="str">
        <f>VLOOKUP(C1917,Table5[#All],4,0)</f>
        <v>Female</v>
      </c>
      <c r="M1917" s="12" t="str">
        <f>VLOOKUP(D1917,Table2[#All],2,0)</f>
        <v>Adjustable Dumbbell Set</v>
      </c>
      <c r="N1917" s="12" t="str">
        <f>VLOOKUP(D1917,Table2[#All],3)</f>
        <v>Beauty</v>
      </c>
      <c r="O1917" s="12" t="str">
        <f>VLOOKUP(D1917,Table2[#All],4,0)</f>
        <v>Fitness</v>
      </c>
      <c r="P1917" s="12" t="str">
        <f>VLOOKUP(D1917,Table2[#All],5,0)</f>
        <v>Hill PLC</v>
      </c>
      <c r="Q1917" s="12" t="str">
        <f>VLOOKUP(E1917,Table6[#All],2,0)</f>
        <v>Frederick-Wright</v>
      </c>
      <c r="R1917" s="12" t="str">
        <f>VLOOKUP(E1917,Table6[#All],5,0)</f>
        <v>Flagship</v>
      </c>
      <c r="S1917" s="12" t="str">
        <f>VLOOKUP(E1917,Table6[#All],3,0)</f>
        <v>West</v>
      </c>
      <c r="T1917" s="12" t="str">
        <f>VLOOKUP(E1917,Table6[#All],4,0)</f>
        <v>New Jimmymouth</v>
      </c>
    </row>
    <row r="1918" spans="1:20" x14ac:dyDescent="0.3">
      <c r="A1918" s="11" t="s">
        <v>3876</v>
      </c>
      <c r="B1918" s="12">
        <v>45714</v>
      </c>
      <c r="C1918" s="12" t="s">
        <v>308</v>
      </c>
      <c r="D1918" s="12" t="s">
        <v>1873</v>
      </c>
      <c r="E1918" s="12" t="s">
        <v>1914</v>
      </c>
      <c r="F1918" s="12" t="s">
        <v>1954</v>
      </c>
      <c r="G1918" s="17">
        <v>4</v>
      </c>
      <c r="H1918" s="20">
        <v>261.73</v>
      </c>
      <c r="I1918" s="23">
        <v>0.1</v>
      </c>
      <c r="J1918" s="25">
        <v>942.22800000000007</v>
      </c>
      <c r="K1918" s="25" t="str">
        <f>VLOOKUP(C1918,Table5[#All],8,0)</f>
        <v>Platinum</v>
      </c>
      <c r="L1918" s="13" t="str">
        <f>VLOOKUP(C1918,Table5[#All],4,0)</f>
        <v>Female</v>
      </c>
      <c r="M1918" s="12" t="str">
        <f>VLOOKUP(D1918,Table2[#All],2,0)</f>
        <v>Stainless Steel Cookware Set</v>
      </c>
      <c r="N1918" s="12" t="str">
        <f>VLOOKUP(D1918,Table2[#All],3)</f>
        <v>Home</v>
      </c>
      <c r="O1918" s="12" t="str">
        <f>VLOOKUP(D1918,Table2[#All],4,0)</f>
        <v>Kitchen</v>
      </c>
      <c r="P1918" s="12" t="str">
        <f>VLOOKUP(D1918,Table2[#All],5,0)</f>
        <v>Campbell Ltd</v>
      </c>
      <c r="Q1918" s="12" t="str">
        <f>VLOOKUP(E1918,Table6[#All],2,0)</f>
        <v>Moore, Padilla and Butler</v>
      </c>
      <c r="R1918" s="12" t="str">
        <f>VLOOKUP(E1918,Table6[#All],5,0)</f>
        <v>Flagship</v>
      </c>
      <c r="S1918" s="12" t="str">
        <f>VLOOKUP(E1918,Table6[#All],3,0)</f>
        <v>South</v>
      </c>
      <c r="T1918" s="12" t="str">
        <f>VLOOKUP(E1918,Table6[#All],4,0)</f>
        <v>East Johnstad</v>
      </c>
    </row>
    <row r="1919" spans="1:20" x14ac:dyDescent="0.3">
      <c r="A1919" s="11" t="s">
        <v>3877</v>
      </c>
      <c r="B1919" s="12">
        <v>45661</v>
      </c>
      <c r="C1919" s="12" t="s">
        <v>1447</v>
      </c>
      <c r="D1919" s="12" t="s">
        <v>1600</v>
      </c>
      <c r="E1919" s="12" t="s">
        <v>1880</v>
      </c>
      <c r="F1919" s="12" t="s">
        <v>1957</v>
      </c>
      <c r="G1919" s="17">
        <v>2</v>
      </c>
      <c r="H1919" s="20">
        <v>687.35</v>
      </c>
      <c r="I1919" s="23">
        <v>0.2</v>
      </c>
      <c r="J1919" s="25">
        <v>1099.76</v>
      </c>
      <c r="K1919" s="25" t="str">
        <f>VLOOKUP(C1919,Table5[#All],8,0)</f>
        <v>Silver</v>
      </c>
      <c r="L1919" s="13" t="str">
        <f>VLOOKUP(C1919,Table5[#All],4,0)</f>
        <v>Male</v>
      </c>
      <c r="M1919" s="12" t="str">
        <f>VLOOKUP(D1919,Table2[#All],2,0)</f>
        <v>Hair Strengthening Shampoo</v>
      </c>
      <c r="N1919" s="12" t="str">
        <f>VLOOKUP(D1919,Table2[#All],3)</f>
        <v>Beauty</v>
      </c>
      <c r="O1919" s="12" t="str">
        <f>VLOOKUP(D1919,Table2[#All],4,0)</f>
        <v>Haircare</v>
      </c>
      <c r="P1919" s="12" t="str">
        <f>VLOOKUP(D1919,Table2[#All],5,0)</f>
        <v>Rice LLC</v>
      </c>
      <c r="Q1919" s="12" t="str">
        <f>VLOOKUP(E1919,Table6[#All],2,0)</f>
        <v>Rivera-Warner</v>
      </c>
      <c r="R1919" s="12" t="str">
        <f>VLOOKUP(E1919,Table6[#All],5,0)</f>
        <v>Flagship</v>
      </c>
      <c r="S1919" s="12" t="str">
        <f>VLOOKUP(E1919,Table6[#All],3,0)</f>
        <v>East</v>
      </c>
      <c r="T1919" s="12" t="str">
        <f>VLOOKUP(E1919,Table6[#All],4,0)</f>
        <v>Washingtonfurt</v>
      </c>
    </row>
    <row r="1920" spans="1:20" x14ac:dyDescent="0.3">
      <c r="A1920" s="11" t="s">
        <v>3878</v>
      </c>
      <c r="B1920" s="12">
        <v>45921</v>
      </c>
      <c r="C1920" s="12" t="s">
        <v>682</v>
      </c>
      <c r="D1920" s="12" t="s">
        <v>1828</v>
      </c>
      <c r="E1920" s="12" t="s">
        <v>1910</v>
      </c>
      <c r="F1920" s="12" t="s">
        <v>1952</v>
      </c>
      <c r="G1920" s="17">
        <v>2</v>
      </c>
      <c r="H1920" s="20">
        <v>30.14</v>
      </c>
      <c r="I1920" s="23">
        <v>0.21</v>
      </c>
      <c r="J1920" s="25">
        <v>47.621200000000002</v>
      </c>
      <c r="K1920" s="25" t="str">
        <f>VLOOKUP(C1920,Table5[#All],8,0)</f>
        <v>Bronze</v>
      </c>
      <c r="L1920" s="13" t="str">
        <f>VLOOKUP(C1920,Table5[#All],4,0)</f>
        <v>Female</v>
      </c>
      <c r="M1920" s="12" t="str">
        <f>VLOOKUP(D1920,Table2[#All],2,0)</f>
        <v>Wooden Bookshelf</v>
      </c>
      <c r="N1920" s="12" t="str">
        <f>VLOOKUP(D1920,Table2[#All],3)</f>
        <v>Home</v>
      </c>
      <c r="O1920" s="12" t="str">
        <f>VLOOKUP(D1920,Table2[#All],4,0)</f>
        <v>Furniture</v>
      </c>
      <c r="P1920" s="12" t="str">
        <f>VLOOKUP(D1920,Table2[#All],5,0)</f>
        <v>Collins-Stephenson</v>
      </c>
      <c r="Q1920" s="12" t="str">
        <f>VLOOKUP(E1920,Table6[#All],2,0)</f>
        <v>Bean, Jones and Park</v>
      </c>
      <c r="R1920" s="12" t="str">
        <f>VLOOKUP(E1920,Table6[#All],5,0)</f>
        <v>Online</v>
      </c>
      <c r="S1920" s="12" t="str">
        <f>VLOOKUP(E1920,Table6[#All],3,0)</f>
        <v>West</v>
      </c>
      <c r="T1920" s="12" t="str">
        <f>VLOOKUP(E1920,Table6[#All],4,0)</f>
        <v>Thompsonborough</v>
      </c>
    </row>
    <row r="1921" spans="1:20" x14ac:dyDescent="0.3">
      <c r="A1921" s="11" t="s">
        <v>3879</v>
      </c>
      <c r="B1921" s="12">
        <v>45651</v>
      </c>
      <c r="C1921" s="12" t="s">
        <v>357</v>
      </c>
      <c r="D1921" s="12" t="s">
        <v>1673</v>
      </c>
      <c r="E1921" s="12" t="s">
        <v>1910</v>
      </c>
      <c r="F1921" s="12" t="s">
        <v>1954</v>
      </c>
      <c r="G1921" s="17">
        <v>3</v>
      </c>
      <c r="H1921" s="20">
        <v>570.12</v>
      </c>
      <c r="I1921" s="23">
        <v>0.12</v>
      </c>
      <c r="J1921" s="25">
        <v>1505.1168</v>
      </c>
      <c r="K1921" s="25" t="str">
        <f>VLOOKUP(C1921,Table5[#All],8,0)</f>
        <v>Silver</v>
      </c>
      <c r="L1921" s="13" t="str">
        <f>VLOOKUP(C1921,Table5[#All],4,0)</f>
        <v>Male</v>
      </c>
      <c r="M1921" s="12" t="str">
        <f>VLOOKUP(D1921,Table2[#All],2,0)</f>
        <v>Gaming Mechanical Keyboard</v>
      </c>
      <c r="N1921" s="12" t="str">
        <f>VLOOKUP(D1921,Table2[#All],3)</f>
        <v>Electronics</v>
      </c>
      <c r="O1921" s="12" t="str">
        <f>VLOOKUP(D1921,Table2[#All],4,0)</f>
        <v>Computer</v>
      </c>
      <c r="P1921" s="12" t="str">
        <f>VLOOKUP(D1921,Table2[#All],5,0)</f>
        <v>Lucero LLC</v>
      </c>
      <c r="Q1921" s="12" t="str">
        <f>VLOOKUP(E1921,Table6[#All],2,0)</f>
        <v>Bean, Jones and Park</v>
      </c>
      <c r="R1921" s="12" t="str">
        <f>VLOOKUP(E1921,Table6[#All],5,0)</f>
        <v>Online</v>
      </c>
      <c r="S1921" s="12" t="str">
        <f>VLOOKUP(E1921,Table6[#All],3,0)</f>
        <v>West</v>
      </c>
      <c r="T1921" s="12" t="str">
        <f>VLOOKUP(E1921,Table6[#All],4,0)</f>
        <v>Thompsonborough</v>
      </c>
    </row>
    <row r="1922" spans="1:20" x14ac:dyDescent="0.3">
      <c r="A1922" s="11" t="s">
        <v>3880</v>
      </c>
      <c r="B1922" s="12">
        <v>45883</v>
      </c>
      <c r="C1922" s="12" t="s">
        <v>903</v>
      </c>
      <c r="D1922" s="12" t="s">
        <v>1807</v>
      </c>
      <c r="E1922" s="12" t="s">
        <v>1941</v>
      </c>
      <c r="F1922" s="12" t="s">
        <v>1957</v>
      </c>
      <c r="G1922" s="17">
        <v>3</v>
      </c>
      <c r="H1922" s="20">
        <v>401.87</v>
      </c>
      <c r="I1922" s="23">
        <v>0.28999999999999998</v>
      </c>
      <c r="J1922" s="25">
        <v>855.98310000000004</v>
      </c>
      <c r="K1922" s="25" t="str">
        <f>VLOOKUP(C1922,Table5[#All],8,0)</f>
        <v>Platinum</v>
      </c>
      <c r="L1922" s="13" t="str">
        <f>VLOOKUP(C1922,Table5[#All],4,0)</f>
        <v>Male</v>
      </c>
      <c r="M1922" s="12" t="str">
        <f>VLOOKUP(D1922,Table2[#All],2,0)</f>
        <v>WiFi Mesh Router</v>
      </c>
      <c r="N1922" s="12" t="str">
        <f>VLOOKUP(D1922,Table2[#All],3)</f>
        <v>Electronics</v>
      </c>
      <c r="O1922" s="12" t="str">
        <f>VLOOKUP(D1922,Table2[#All],4,0)</f>
        <v>Appliances</v>
      </c>
      <c r="P1922" s="12" t="str">
        <f>VLOOKUP(D1922,Table2[#All],5,0)</f>
        <v>White, Reeves and Woods</v>
      </c>
      <c r="Q1922" s="12" t="str">
        <f>VLOOKUP(E1922,Table6[#All],2,0)</f>
        <v>Mann-Austin</v>
      </c>
      <c r="R1922" s="12" t="str">
        <f>VLOOKUP(E1922,Table6[#All],5,0)</f>
        <v>Online</v>
      </c>
      <c r="S1922" s="12" t="str">
        <f>VLOOKUP(E1922,Table6[#All],3,0)</f>
        <v>East</v>
      </c>
      <c r="T1922" s="12" t="str">
        <f>VLOOKUP(E1922,Table6[#All],4,0)</f>
        <v>Vasquezborough</v>
      </c>
    </row>
    <row r="1923" spans="1:20" x14ac:dyDescent="0.3">
      <c r="A1923" s="11" t="s">
        <v>3881</v>
      </c>
      <c r="B1923" s="12">
        <v>45624</v>
      </c>
      <c r="C1923" s="12" t="s">
        <v>1532</v>
      </c>
      <c r="D1923" s="12" t="s">
        <v>1813</v>
      </c>
      <c r="E1923" s="12" t="s">
        <v>1922</v>
      </c>
      <c r="F1923" s="12" t="s">
        <v>1952</v>
      </c>
      <c r="G1923" s="17">
        <v>4</v>
      </c>
      <c r="H1923" s="20">
        <v>619.35</v>
      </c>
      <c r="I1923" s="23">
        <v>0.3</v>
      </c>
      <c r="J1923" s="25">
        <v>1734.18</v>
      </c>
      <c r="K1923" s="25" t="str">
        <f>VLOOKUP(C1923,Table5[#All],8,0)</f>
        <v>Bronze</v>
      </c>
      <c r="L1923" s="13" t="str">
        <f>VLOOKUP(C1923,Table5[#All],4,0)</f>
        <v>Male</v>
      </c>
      <c r="M1923" s="12" t="str">
        <f>VLOOKUP(D1923,Table2[#All],2,0)</f>
        <v>Decorative Lamp Shade</v>
      </c>
      <c r="N1923" s="12" t="str">
        <f>VLOOKUP(D1923,Table2[#All],3)</f>
        <v>Home</v>
      </c>
      <c r="O1923" s="12" t="str">
        <f>VLOOKUP(D1923,Table2[#All],4,0)</f>
        <v>Lighting</v>
      </c>
      <c r="P1923" s="12" t="str">
        <f>VLOOKUP(D1923,Table2[#All],5,0)</f>
        <v>Ramirez-Hanson</v>
      </c>
      <c r="Q1923" s="12" t="str">
        <f>VLOOKUP(E1923,Table6[#All],2,0)</f>
        <v>Thomas, Bridges and Harris</v>
      </c>
      <c r="R1923" s="12" t="str">
        <f>VLOOKUP(E1923,Table6[#All],5,0)</f>
        <v>Online</v>
      </c>
      <c r="S1923" s="12" t="str">
        <f>VLOOKUP(E1923,Table6[#All],3,0)</f>
        <v>North</v>
      </c>
      <c r="T1923" s="12" t="str">
        <f>VLOOKUP(E1923,Table6[#All],4,0)</f>
        <v>Sabrinatown</v>
      </c>
    </row>
    <row r="1924" spans="1:20" x14ac:dyDescent="0.3">
      <c r="A1924" s="11" t="s">
        <v>3882</v>
      </c>
      <c r="B1924" s="12">
        <v>45276</v>
      </c>
      <c r="C1924" s="12" t="s">
        <v>801</v>
      </c>
      <c r="D1924" s="12" t="s">
        <v>1711</v>
      </c>
      <c r="E1924" s="12" t="s">
        <v>1935</v>
      </c>
      <c r="F1924" s="12" t="s">
        <v>1954</v>
      </c>
      <c r="G1924" s="17">
        <v>4</v>
      </c>
      <c r="H1924" s="20">
        <v>569.36</v>
      </c>
      <c r="I1924" s="23">
        <v>0.27</v>
      </c>
      <c r="J1924" s="25">
        <v>1662.5311999999999</v>
      </c>
      <c r="K1924" s="25" t="str">
        <f>VLOOKUP(C1924,Table5[#All],8,0)</f>
        <v>Platinum</v>
      </c>
      <c r="L1924" s="13" t="str">
        <f>VLOOKUP(C1924,Table5[#All],4,0)</f>
        <v>Male</v>
      </c>
      <c r="M1924" s="12" t="str">
        <f>VLOOKUP(D1924,Table2[#All],2,0)</f>
        <v>Men's Winter Jacket</v>
      </c>
      <c r="N1924" s="12" t="str">
        <f>VLOOKUP(D1924,Table2[#All],3)</f>
        <v>Clothing</v>
      </c>
      <c r="O1924" s="12" t="str">
        <f>VLOOKUP(D1924,Table2[#All],4,0)</f>
        <v>Outerwear</v>
      </c>
      <c r="P1924" s="12" t="str">
        <f>VLOOKUP(D1924,Table2[#All],5,0)</f>
        <v>Kelly, Smith and Perez</v>
      </c>
      <c r="Q1924" s="12" t="str">
        <f>VLOOKUP(E1924,Table6[#All],2,0)</f>
        <v>Holloway Ltd</v>
      </c>
      <c r="R1924" s="12" t="str">
        <f>VLOOKUP(E1924,Table6[#All],5,0)</f>
        <v>Flagship</v>
      </c>
      <c r="S1924" s="12" t="str">
        <f>VLOOKUP(E1924,Table6[#All],3,0)</f>
        <v>North</v>
      </c>
      <c r="T1924" s="12" t="str">
        <f>VLOOKUP(E1924,Table6[#All],4,0)</f>
        <v>Bensonhaven</v>
      </c>
    </row>
    <row r="1925" spans="1:20" x14ac:dyDescent="0.3">
      <c r="A1925" s="11" t="s">
        <v>3883</v>
      </c>
      <c r="B1925" s="12">
        <v>45344</v>
      </c>
      <c r="C1925" s="12" t="s">
        <v>1476</v>
      </c>
      <c r="D1925" s="12" t="s">
        <v>1651</v>
      </c>
      <c r="E1925" s="12" t="s">
        <v>1897</v>
      </c>
      <c r="F1925" s="12" t="s">
        <v>1957</v>
      </c>
      <c r="G1925" s="17">
        <v>2</v>
      </c>
      <c r="H1925" s="20">
        <v>846.35</v>
      </c>
      <c r="I1925" s="23">
        <v>0.3</v>
      </c>
      <c r="J1925" s="25">
        <v>1184.8900000000001</v>
      </c>
      <c r="K1925" s="25" t="str">
        <f>VLOOKUP(C1925,Table5[#All],8,0)</f>
        <v>Gold</v>
      </c>
      <c r="L1925" s="13" t="str">
        <f>VLOOKUP(C1925,Table5[#All],4,0)</f>
        <v>Female</v>
      </c>
      <c r="M1925" s="12" t="str">
        <f>VLOOKUP(D1925,Table2[#All],2,0)</f>
        <v>Decorative Floor Vase</v>
      </c>
      <c r="N1925" s="12" t="str">
        <f>VLOOKUP(D1925,Table2[#All],3)</f>
        <v>Home</v>
      </c>
      <c r="O1925" s="12" t="str">
        <f>VLOOKUP(D1925,Table2[#All],4,0)</f>
        <v>Decor</v>
      </c>
      <c r="P1925" s="12" t="str">
        <f>VLOOKUP(D1925,Table2[#All],5,0)</f>
        <v>Khan, Jones and Paul</v>
      </c>
      <c r="Q1925" s="12" t="str">
        <f>VLOOKUP(E1925,Table6[#All],2,0)</f>
        <v>Alexander Group</v>
      </c>
      <c r="R1925" s="12" t="str">
        <f>VLOOKUP(E1925,Table6[#All],5,0)</f>
        <v>Online</v>
      </c>
      <c r="S1925" s="12" t="str">
        <f>VLOOKUP(E1925,Table6[#All],3,0)</f>
        <v>South</v>
      </c>
      <c r="T1925" s="12" t="str">
        <f>VLOOKUP(E1925,Table6[#All],4,0)</f>
        <v>Port Sharon</v>
      </c>
    </row>
    <row r="1926" spans="1:20" x14ac:dyDescent="0.3">
      <c r="A1926" s="11" t="s">
        <v>3884</v>
      </c>
      <c r="B1926" s="12">
        <v>45849</v>
      </c>
      <c r="C1926" s="12" t="s">
        <v>1357</v>
      </c>
      <c r="D1926" s="12" t="s">
        <v>1660</v>
      </c>
      <c r="E1926" s="12" t="s">
        <v>1889</v>
      </c>
      <c r="F1926" s="12" t="s">
        <v>1954</v>
      </c>
      <c r="G1926" s="17">
        <v>1</v>
      </c>
      <c r="H1926" s="20">
        <v>788.45</v>
      </c>
      <c r="I1926" s="23">
        <v>0.28999999999999998</v>
      </c>
      <c r="J1926" s="25">
        <v>559.79949999999997</v>
      </c>
      <c r="K1926" s="25" t="str">
        <f>VLOOKUP(C1926,Table5[#All],8,0)</f>
        <v>Gold</v>
      </c>
      <c r="L1926" s="13" t="str">
        <f>VLOOKUP(C1926,Table5[#All],4,0)</f>
        <v>Female</v>
      </c>
      <c r="M1926" s="12" t="str">
        <f>VLOOKUP(D1926,Table2[#All],2,0)</f>
        <v>Stainless Steel Cutlery Set</v>
      </c>
      <c r="N1926" s="12" t="str">
        <f>VLOOKUP(D1926,Table2[#All],3)</f>
        <v>Home</v>
      </c>
      <c r="O1926" s="12" t="str">
        <f>VLOOKUP(D1926,Table2[#All],4,0)</f>
        <v>Kitchen</v>
      </c>
      <c r="P1926" s="12" t="str">
        <f>VLOOKUP(D1926,Table2[#All],5,0)</f>
        <v>Stevens, Fernandez and Martin</v>
      </c>
      <c r="Q1926" s="12" t="str">
        <f>VLOOKUP(E1926,Table6[#All],2,0)</f>
        <v>Black-Horn</v>
      </c>
      <c r="R1926" s="12" t="str">
        <f>VLOOKUP(E1926,Table6[#All],5,0)</f>
        <v>Outlet</v>
      </c>
      <c r="S1926" s="12" t="str">
        <f>VLOOKUP(E1926,Table6[#All],3,0)</f>
        <v>South</v>
      </c>
      <c r="T1926" s="12" t="str">
        <f>VLOOKUP(E1926,Table6[#All],4,0)</f>
        <v>North Nancyview</v>
      </c>
    </row>
    <row r="1927" spans="1:20" x14ac:dyDescent="0.3">
      <c r="A1927" s="11" t="s">
        <v>3885</v>
      </c>
      <c r="B1927" s="12">
        <v>45880</v>
      </c>
      <c r="C1927" s="12" t="s">
        <v>1138</v>
      </c>
      <c r="D1927" s="12" t="s">
        <v>1676</v>
      </c>
      <c r="E1927" s="12" t="s">
        <v>1922</v>
      </c>
      <c r="F1927" s="12" t="s">
        <v>1957</v>
      </c>
      <c r="G1927" s="17">
        <v>2</v>
      </c>
      <c r="H1927" s="20">
        <v>338.81</v>
      </c>
      <c r="I1927" s="23">
        <v>7.0000000000000007E-2</v>
      </c>
      <c r="J1927" s="25">
        <v>630.1866</v>
      </c>
      <c r="K1927" s="25" t="str">
        <f>VLOOKUP(C1927,Table5[#All],8,0)</f>
        <v>Platinum</v>
      </c>
      <c r="L1927" s="13" t="str">
        <f>VLOOKUP(C1927,Table5[#All],4,0)</f>
        <v>Male</v>
      </c>
      <c r="M1927" s="12" t="str">
        <f>VLOOKUP(D1927,Table2[#All],2,0)</f>
        <v>Bedroom Table Lamp</v>
      </c>
      <c r="N1927" s="12" t="str">
        <f>VLOOKUP(D1927,Table2[#All],3)</f>
        <v>Home</v>
      </c>
      <c r="O1927" s="12" t="str">
        <f>VLOOKUP(D1927,Table2[#All],4,0)</f>
        <v>Lighting</v>
      </c>
      <c r="P1927" s="12" t="str">
        <f>VLOOKUP(D1927,Table2[#All],5,0)</f>
        <v>Jones LLC</v>
      </c>
      <c r="Q1927" s="12" t="str">
        <f>VLOOKUP(E1927,Table6[#All],2,0)</f>
        <v>Thomas, Bridges and Harris</v>
      </c>
      <c r="R1927" s="12" t="str">
        <f>VLOOKUP(E1927,Table6[#All],5,0)</f>
        <v>Online</v>
      </c>
      <c r="S1927" s="12" t="str">
        <f>VLOOKUP(E1927,Table6[#All],3,0)</f>
        <v>North</v>
      </c>
      <c r="T1927" s="12" t="str">
        <f>VLOOKUP(E1927,Table6[#All],4,0)</f>
        <v>Sabrinatown</v>
      </c>
    </row>
    <row r="1928" spans="1:20" x14ac:dyDescent="0.3">
      <c r="A1928" s="11" t="s">
        <v>3886</v>
      </c>
      <c r="B1928" s="12">
        <v>45907</v>
      </c>
      <c r="C1928" s="12" t="s">
        <v>114</v>
      </c>
      <c r="D1928" s="12" t="s">
        <v>1607</v>
      </c>
      <c r="E1928" s="12" t="s">
        <v>1901</v>
      </c>
      <c r="F1928" s="12" t="s">
        <v>1957</v>
      </c>
      <c r="G1928" s="17">
        <v>4</v>
      </c>
      <c r="H1928" s="20">
        <v>94.48</v>
      </c>
      <c r="I1928" s="23">
        <v>0.06</v>
      </c>
      <c r="J1928" s="25">
        <v>355.2448</v>
      </c>
      <c r="K1928" s="25" t="str">
        <f>VLOOKUP(C1928,Table5[#All],8,0)</f>
        <v>Gold</v>
      </c>
      <c r="L1928" s="13" t="str">
        <f>VLOOKUP(C1928,Table5[#All],4,0)</f>
        <v>Female</v>
      </c>
      <c r="M1928" s="12" t="str">
        <f>VLOOKUP(D1928,Table2[#All],2,0)</f>
        <v>Decorative Wall Mirror</v>
      </c>
      <c r="N1928" s="12" t="str">
        <f>VLOOKUP(D1928,Table2[#All],3)</f>
        <v>Home</v>
      </c>
      <c r="O1928" s="12" t="str">
        <f>VLOOKUP(D1928,Table2[#All],4,0)</f>
        <v>Decor</v>
      </c>
      <c r="P1928" s="12" t="str">
        <f>VLOOKUP(D1928,Table2[#All],5,0)</f>
        <v>Luna, Anderson and Bowman</v>
      </c>
      <c r="Q1928" s="12" t="str">
        <f>VLOOKUP(E1928,Table6[#All],2,0)</f>
        <v>Gray Ltd</v>
      </c>
      <c r="R1928" s="12" t="str">
        <f>VLOOKUP(E1928,Table6[#All],5,0)</f>
        <v>Outlet</v>
      </c>
      <c r="S1928" s="12" t="str">
        <f>VLOOKUP(E1928,Table6[#All],3,0)</f>
        <v>North</v>
      </c>
      <c r="T1928" s="12" t="str">
        <f>VLOOKUP(E1928,Table6[#All],4,0)</f>
        <v>New Michaelchester</v>
      </c>
    </row>
    <row r="1929" spans="1:20" x14ac:dyDescent="0.3">
      <c r="A1929" s="11" t="s">
        <v>3887</v>
      </c>
      <c r="B1929" s="12">
        <v>45545</v>
      </c>
      <c r="C1929" s="12" t="s">
        <v>1479</v>
      </c>
      <c r="D1929" s="12" t="s">
        <v>1624</v>
      </c>
      <c r="E1929" s="12" t="s">
        <v>1925</v>
      </c>
      <c r="F1929" s="12" t="s">
        <v>1954</v>
      </c>
      <c r="G1929" s="17">
        <v>3</v>
      </c>
      <c r="H1929" s="20">
        <v>941.85</v>
      </c>
      <c r="I1929" s="23">
        <v>0.16</v>
      </c>
      <c r="J1929" s="25">
        <v>2373.462</v>
      </c>
      <c r="K1929" s="25" t="str">
        <f>VLOOKUP(C1929,Table5[#All],8,0)</f>
        <v>Platinum</v>
      </c>
      <c r="L1929" s="13" t="str">
        <f>VLOOKUP(C1929,Table5[#All],4,0)</f>
        <v>Female</v>
      </c>
      <c r="M1929" s="12" t="str">
        <f>VLOOKUP(D1929,Table2[#All],2,0)</f>
        <v>Knee Support Brace</v>
      </c>
      <c r="N1929" s="12" t="str">
        <f>VLOOKUP(D1929,Table2[#All],3)</f>
        <v>Sports</v>
      </c>
      <c r="O1929" s="12" t="str">
        <f>VLOOKUP(D1929,Table2[#All],4,0)</f>
        <v>Equipment</v>
      </c>
      <c r="P1929" s="12" t="str">
        <f>VLOOKUP(D1929,Table2[#All],5,0)</f>
        <v>May-Reese</v>
      </c>
      <c r="Q1929" s="12" t="str">
        <f>VLOOKUP(E1929,Table6[#All],2,0)</f>
        <v>Gardner, Humphrey and Contreras</v>
      </c>
      <c r="R1929" s="12" t="str">
        <f>VLOOKUP(E1929,Table6[#All],5,0)</f>
        <v>Flagship</v>
      </c>
      <c r="S1929" s="12" t="str">
        <f>VLOOKUP(E1929,Table6[#All],3,0)</f>
        <v>East</v>
      </c>
      <c r="T1929" s="12" t="str">
        <f>VLOOKUP(E1929,Table6[#All],4,0)</f>
        <v>Johnsonville</v>
      </c>
    </row>
    <row r="1930" spans="1:20" x14ac:dyDescent="0.3">
      <c r="A1930" s="11" t="s">
        <v>3888</v>
      </c>
      <c r="B1930" s="12">
        <v>45257</v>
      </c>
      <c r="C1930" s="12" t="s">
        <v>544</v>
      </c>
      <c r="D1930" s="12" t="s">
        <v>1708</v>
      </c>
      <c r="E1930" s="12" t="s">
        <v>1901</v>
      </c>
      <c r="F1930" s="12" t="s">
        <v>1954</v>
      </c>
      <c r="G1930" s="17">
        <v>2</v>
      </c>
      <c r="H1930" s="20">
        <v>336.97</v>
      </c>
      <c r="I1930" s="23">
        <v>0.14000000000000001</v>
      </c>
      <c r="J1930" s="25">
        <v>579.58840000000009</v>
      </c>
      <c r="K1930" s="25" t="str">
        <f>VLOOKUP(C1930,Table5[#All],8,0)</f>
        <v>Silver</v>
      </c>
      <c r="L1930" s="13" t="str">
        <f>VLOOKUP(C1930,Table5[#All],4,0)</f>
        <v>Female</v>
      </c>
      <c r="M1930" s="12" t="str">
        <f>VLOOKUP(D1930,Table2[#All],2,0)</f>
        <v>High-Grip Football</v>
      </c>
      <c r="N1930" s="12" t="str">
        <f>VLOOKUP(D1930,Table2[#All],3)</f>
        <v>Sports</v>
      </c>
      <c r="O1930" s="12" t="str">
        <f>VLOOKUP(D1930,Table2[#All],4,0)</f>
        <v>Team Sports</v>
      </c>
      <c r="P1930" s="12" t="str">
        <f>VLOOKUP(D1930,Table2[#All],5,0)</f>
        <v>Bridges, Banks and Cummings</v>
      </c>
      <c r="Q1930" s="12" t="str">
        <f>VLOOKUP(E1930,Table6[#All],2,0)</f>
        <v>Gray Ltd</v>
      </c>
      <c r="R1930" s="12" t="str">
        <f>VLOOKUP(E1930,Table6[#All],5,0)</f>
        <v>Outlet</v>
      </c>
      <c r="S1930" s="12" t="str">
        <f>VLOOKUP(E1930,Table6[#All],3,0)</f>
        <v>North</v>
      </c>
      <c r="T1930" s="12" t="str">
        <f>VLOOKUP(E1930,Table6[#All],4,0)</f>
        <v>New Michaelchester</v>
      </c>
    </row>
    <row r="1931" spans="1:20" x14ac:dyDescent="0.3">
      <c r="A1931" s="11" t="s">
        <v>3889</v>
      </c>
      <c r="B1931" s="12">
        <v>45466</v>
      </c>
      <c r="C1931" s="12" t="s">
        <v>988</v>
      </c>
      <c r="D1931" s="12" t="s">
        <v>1570</v>
      </c>
      <c r="E1931" s="12" t="s">
        <v>1901</v>
      </c>
      <c r="F1931" s="12" t="s">
        <v>1954</v>
      </c>
      <c r="G1931" s="17">
        <v>2</v>
      </c>
      <c r="H1931" s="20">
        <v>344.16</v>
      </c>
      <c r="I1931" s="23">
        <v>0.09</v>
      </c>
      <c r="J1931" s="25">
        <v>626.37120000000004</v>
      </c>
      <c r="K1931" s="25" t="str">
        <f>VLOOKUP(C1931,Table5[#All],8,0)</f>
        <v>Silver</v>
      </c>
      <c r="L1931" s="13" t="str">
        <f>VLOOKUP(C1931,Table5[#All],4,0)</f>
        <v>Male</v>
      </c>
      <c r="M1931" s="12" t="str">
        <f>VLOOKUP(D1931,Table2[#All],2,0)</f>
        <v>Men's Leather Belt</v>
      </c>
      <c r="N1931" s="12" t="str">
        <f>VLOOKUP(D1931,Table2[#All],3)</f>
        <v>Beauty</v>
      </c>
      <c r="O1931" s="12" t="str">
        <f>VLOOKUP(D1931,Table2[#All],4,0)</f>
        <v>Accessories</v>
      </c>
      <c r="P1931" s="12" t="str">
        <f>VLOOKUP(D1931,Table2[#All],5,0)</f>
        <v>Baldwin, Garza and Gonzalez</v>
      </c>
      <c r="Q1931" s="12" t="str">
        <f>VLOOKUP(E1931,Table6[#All],2,0)</f>
        <v>Gray Ltd</v>
      </c>
      <c r="R1931" s="12" t="str">
        <f>VLOOKUP(E1931,Table6[#All],5,0)</f>
        <v>Outlet</v>
      </c>
      <c r="S1931" s="12" t="str">
        <f>VLOOKUP(E1931,Table6[#All],3,0)</f>
        <v>North</v>
      </c>
      <c r="T1931" s="12" t="str">
        <f>VLOOKUP(E1931,Table6[#All],4,0)</f>
        <v>New Michaelchester</v>
      </c>
    </row>
    <row r="1932" spans="1:20" x14ac:dyDescent="0.3">
      <c r="A1932" s="11" t="s">
        <v>3890</v>
      </c>
      <c r="B1932" s="12">
        <v>45847</v>
      </c>
      <c r="C1932" s="12" t="s">
        <v>958</v>
      </c>
      <c r="D1932" s="12" t="s">
        <v>1718</v>
      </c>
      <c r="E1932" s="12" t="s">
        <v>1914</v>
      </c>
      <c r="F1932" s="12" t="s">
        <v>1952</v>
      </c>
      <c r="G1932" s="17">
        <v>1</v>
      </c>
      <c r="H1932" s="20">
        <v>841.53</v>
      </c>
      <c r="I1932" s="23">
        <v>0.15</v>
      </c>
      <c r="J1932" s="25">
        <v>715.30049999999994</v>
      </c>
      <c r="K1932" s="25" t="str">
        <f>VLOOKUP(C1932,Table5[#All],8,0)</f>
        <v>Silver</v>
      </c>
      <c r="L1932" s="13" t="str">
        <f>VLOOKUP(C1932,Table5[#All],4,0)</f>
        <v>Male</v>
      </c>
      <c r="M1932" s="12" t="str">
        <f>VLOOKUP(D1932,Table2[#All],2,0)</f>
        <v>Car Dashboard Phone Holder</v>
      </c>
      <c r="N1932" s="12" t="str">
        <f>VLOOKUP(D1932,Table2[#All],3)</f>
        <v>Electronics</v>
      </c>
      <c r="O1932" s="12" t="str">
        <f>VLOOKUP(D1932,Table2[#All],4,0)</f>
        <v>Accessories</v>
      </c>
      <c r="P1932" s="12" t="str">
        <f>VLOOKUP(D1932,Table2[#All],5,0)</f>
        <v>Byrd, Stewart and Valdez</v>
      </c>
      <c r="Q1932" s="12" t="str">
        <f>VLOOKUP(E1932,Table6[#All],2,0)</f>
        <v>Moore, Padilla and Butler</v>
      </c>
      <c r="R1932" s="12" t="str">
        <f>VLOOKUP(E1932,Table6[#All],5,0)</f>
        <v>Flagship</v>
      </c>
      <c r="S1932" s="12" t="str">
        <f>VLOOKUP(E1932,Table6[#All],3,0)</f>
        <v>South</v>
      </c>
      <c r="T1932" s="12" t="str">
        <f>VLOOKUP(E1932,Table6[#All],4,0)</f>
        <v>East Johnstad</v>
      </c>
    </row>
    <row r="1933" spans="1:20" x14ac:dyDescent="0.3">
      <c r="A1933" s="11" t="s">
        <v>3891</v>
      </c>
      <c r="B1933" s="12">
        <v>45825</v>
      </c>
      <c r="C1933" s="12" t="s">
        <v>1327</v>
      </c>
      <c r="D1933" s="12" t="s">
        <v>1825</v>
      </c>
      <c r="E1933" s="12" t="s">
        <v>1935</v>
      </c>
      <c r="F1933" s="12" t="s">
        <v>1957</v>
      </c>
      <c r="G1933" s="17">
        <v>3</v>
      </c>
      <c r="H1933" s="20">
        <v>63.36</v>
      </c>
      <c r="I1933" s="23">
        <v>0.28999999999999998</v>
      </c>
      <c r="J1933" s="25">
        <v>134.95679999999999</v>
      </c>
      <c r="K1933" s="25" t="str">
        <f>VLOOKUP(C1933,Table5[#All],8,0)</f>
        <v>Bronze</v>
      </c>
      <c r="L1933" s="13" t="str">
        <f>VLOOKUP(C1933,Table5[#All],4,0)</f>
        <v>Male</v>
      </c>
      <c r="M1933" s="12" t="str">
        <f>VLOOKUP(D1933,Table2[#All],2,0)</f>
        <v>Hydrating Face Cleanser</v>
      </c>
      <c r="N1933" s="12" t="str">
        <f>VLOOKUP(D1933,Table2[#All],3)</f>
        <v>Beauty</v>
      </c>
      <c r="O1933" s="12" t="str">
        <f>VLOOKUP(D1933,Table2[#All],4,0)</f>
        <v>Skincare</v>
      </c>
      <c r="P1933" s="12" t="str">
        <f>VLOOKUP(D1933,Table2[#All],5,0)</f>
        <v>Butler Group</v>
      </c>
      <c r="Q1933" s="12" t="str">
        <f>VLOOKUP(E1933,Table6[#All],2,0)</f>
        <v>Holloway Ltd</v>
      </c>
      <c r="R1933" s="12" t="str">
        <f>VLOOKUP(E1933,Table6[#All],5,0)</f>
        <v>Flagship</v>
      </c>
      <c r="S1933" s="12" t="str">
        <f>VLOOKUP(E1933,Table6[#All],3,0)</f>
        <v>North</v>
      </c>
      <c r="T1933" s="12" t="str">
        <f>VLOOKUP(E1933,Table6[#All],4,0)</f>
        <v>Bensonhaven</v>
      </c>
    </row>
    <row r="1934" spans="1:20" x14ac:dyDescent="0.3">
      <c r="A1934" s="11" t="s">
        <v>3892</v>
      </c>
      <c r="B1934" s="12">
        <v>45839</v>
      </c>
      <c r="C1934" s="12" t="s">
        <v>1532</v>
      </c>
      <c r="D1934" s="12" t="s">
        <v>1810</v>
      </c>
      <c r="E1934" s="12" t="s">
        <v>1910</v>
      </c>
      <c r="F1934" s="12" t="s">
        <v>1952</v>
      </c>
      <c r="G1934" s="17">
        <v>2</v>
      </c>
      <c r="H1934" s="20">
        <v>552.49</v>
      </c>
      <c r="I1934" s="23">
        <v>0.1</v>
      </c>
      <c r="J1934" s="25">
        <v>994.48200000000008</v>
      </c>
      <c r="K1934" s="25" t="str">
        <f>VLOOKUP(C1934,Table5[#All],8,0)</f>
        <v>Bronze</v>
      </c>
      <c r="L1934" s="13" t="str">
        <f>VLOOKUP(C1934,Table5[#All],4,0)</f>
        <v>Male</v>
      </c>
      <c r="M1934" s="12" t="str">
        <f>VLOOKUP(D1934,Table2[#All],2,0)</f>
        <v>Essential Oil Diffuser</v>
      </c>
      <c r="N1934" s="12" t="str">
        <f>VLOOKUP(D1934,Table2[#All],3)</f>
        <v>Home</v>
      </c>
      <c r="O1934" s="12" t="str">
        <f>VLOOKUP(D1934,Table2[#All],4,0)</f>
        <v>Decor</v>
      </c>
      <c r="P1934" s="12" t="str">
        <f>VLOOKUP(D1934,Table2[#All],5,0)</f>
        <v>Hernandez Inc</v>
      </c>
      <c r="Q1934" s="12" t="str">
        <f>VLOOKUP(E1934,Table6[#All],2,0)</f>
        <v>Bean, Jones and Park</v>
      </c>
      <c r="R1934" s="12" t="str">
        <f>VLOOKUP(E1934,Table6[#All],5,0)</f>
        <v>Online</v>
      </c>
      <c r="S1934" s="12" t="str">
        <f>VLOOKUP(E1934,Table6[#All],3,0)</f>
        <v>West</v>
      </c>
      <c r="T1934" s="12" t="str">
        <f>VLOOKUP(E1934,Table6[#All],4,0)</f>
        <v>Thompsonborough</v>
      </c>
    </row>
    <row r="1935" spans="1:20" x14ac:dyDescent="0.3">
      <c r="A1935" s="11" t="s">
        <v>3893</v>
      </c>
      <c r="B1935" s="12">
        <v>45720</v>
      </c>
      <c r="C1935" s="12" t="s">
        <v>768</v>
      </c>
      <c r="D1935" s="12" t="s">
        <v>1641</v>
      </c>
      <c r="E1935" s="12" t="s">
        <v>1904</v>
      </c>
      <c r="F1935" s="12" t="s">
        <v>1952</v>
      </c>
      <c r="G1935" s="17">
        <v>3</v>
      </c>
      <c r="H1935" s="20">
        <v>447.38</v>
      </c>
      <c r="I1935" s="23">
        <v>0.03</v>
      </c>
      <c r="J1935" s="25">
        <v>1301.8758</v>
      </c>
      <c r="K1935" s="25" t="str">
        <f>VLOOKUP(C1935,Table5[#All],8,0)</f>
        <v>Bronze</v>
      </c>
      <c r="L1935" s="13" t="str">
        <f>VLOOKUP(C1935,Table5[#All],4,0)</f>
        <v>Female</v>
      </c>
      <c r="M1935" s="12" t="str">
        <f>VLOOKUP(D1935,Table2[#All],2,0)</f>
        <v>Foldable Camping Chair</v>
      </c>
      <c r="N1935" s="12" t="str">
        <f>VLOOKUP(D1935,Table2[#All],3)</f>
        <v>Sports</v>
      </c>
      <c r="O1935" s="12" t="str">
        <f>VLOOKUP(D1935,Table2[#All],4,0)</f>
        <v>Outdoor</v>
      </c>
      <c r="P1935" s="12" t="str">
        <f>VLOOKUP(D1935,Table2[#All],5,0)</f>
        <v>Cook Ltd</v>
      </c>
      <c r="Q1935" s="12" t="str">
        <f>VLOOKUP(E1935,Table6[#All],2,0)</f>
        <v>Benson-Elliott</v>
      </c>
      <c r="R1935" s="12" t="str">
        <f>VLOOKUP(E1935,Table6[#All],5,0)</f>
        <v>Online</v>
      </c>
      <c r="S1935" s="12" t="str">
        <f>VLOOKUP(E1935,Table6[#All],3,0)</f>
        <v>East</v>
      </c>
      <c r="T1935" s="12" t="str">
        <f>VLOOKUP(E1935,Table6[#All],4,0)</f>
        <v>Port Josephberg</v>
      </c>
    </row>
    <row r="1936" spans="1:20" x14ac:dyDescent="0.3">
      <c r="A1936" s="11" t="s">
        <v>3894</v>
      </c>
      <c r="B1936" s="12">
        <v>45250</v>
      </c>
      <c r="C1936" s="12" t="s">
        <v>1403</v>
      </c>
      <c r="D1936" s="12" t="s">
        <v>1795</v>
      </c>
      <c r="E1936" s="12" t="s">
        <v>1941</v>
      </c>
      <c r="F1936" s="12" t="s">
        <v>1957</v>
      </c>
      <c r="G1936" s="17">
        <v>1</v>
      </c>
      <c r="H1936" s="20">
        <v>727.7</v>
      </c>
      <c r="I1936" s="23">
        <v>0.21</v>
      </c>
      <c r="J1936" s="25">
        <v>574.88300000000004</v>
      </c>
      <c r="K1936" s="25" t="str">
        <f>VLOOKUP(C1936,Table5[#All],8,0)</f>
        <v>Bronze</v>
      </c>
      <c r="L1936" s="13" t="str">
        <f>VLOOKUP(C1936,Table5[#All],4,0)</f>
        <v>Male</v>
      </c>
      <c r="M1936" s="12" t="str">
        <f>VLOOKUP(D1936,Table2[#All],2,0)</f>
        <v>Shin Guards – Adult</v>
      </c>
      <c r="N1936" s="12" t="str">
        <f>VLOOKUP(D1936,Table2[#All],3)</f>
        <v>Sports</v>
      </c>
      <c r="O1936" s="12" t="str">
        <f>VLOOKUP(D1936,Table2[#All],4,0)</f>
        <v>Team Sports</v>
      </c>
      <c r="P1936" s="12" t="str">
        <f>VLOOKUP(D1936,Table2[#All],5,0)</f>
        <v>French Ltd</v>
      </c>
      <c r="Q1936" s="12" t="str">
        <f>VLOOKUP(E1936,Table6[#All],2,0)</f>
        <v>Mann-Austin</v>
      </c>
      <c r="R1936" s="12" t="str">
        <f>VLOOKUP(E1936,Table6[#All],5,0)</f>
        <v>Online</v>
      </c>
      <c r="S1936" s="12" t="str">
        <f>VLOOKUP(E1936,Table6[#All],3,0)</f>
        <v>East</v>
      </c>
      <c r="T1936" s="12" t="str">
        <f>VLOOKUP(E1936,Table6[#All],4,0)</f>
        <v>Vasquezborough</v>
      </c>
    </row>
    <row r="1937" spans="1:20" x14ac:dyDescent="0.3">
      <c r="A1937" s="11" t="s">
        <v>3895</v>
      </c>
      <c r="B1937" s="12">
        <v>45258</v>
      </c>
      <c r="C1937" s="12" t="s">
        <v>1363</v>
      </c>
      <c r="D1937" s="12" t="s">
        <v>1728</v>
      </c>
      <c r="E1937" s="12" t="s">
        <v>1907</v>
      </c>
      <c r="F1937" s="12" t="s">
        <v>1952</v>
      </c>
      <c r="G1937" s="17">
        <v>4</v>
      </c>
      <c r="H1937" s="20">
        <v>581.34</v>
      </c>
      <c r="I1937" s="23">
        <v>0.08</v>
      </c>
      <c r="J1937" s="25">
        <v>2139.3312000000001</v>
      </c>
      <c r="K1937" s="25" t="str">
        <f>VLOOKUP(C1937,Table5[#All],8,0)</f>
        <v>Gold</v>
      </c>
      <c r="L1937" s="13" t="str">
        <f>VLOOKUP(C1937,Table5[#All],4,0)</f>
        <v>Male</v>
      </c>
      <c r="M1937" s="12" t="str">
        <f>VLOOKUP(D1937,Table2[#All],2,0)</f>
        <v>HDMI Cable – 2m</v>
      </c>
      <c r="N1937" s="12" t="str">
        <f>VLOOKUP(D1937,Table2[#All],3)</f>
        <v>Electronics</v>
      </c>
      <c r="O1937" s="12" t="str">
        <f>VLOOKUP(D1937,Table2[#All],4,0)</f>
        <v>Accessories</v>
      </c>
      <c r="P1937" s="12" t="str">
        <f>VLOOKUP(D1937,Table2[#All],5,0)</f>
        <v>Bautista, Green and Hale</v>
      </c>
      <c r="Q1937" s="12" t="str">
        <f>VLOOKUP(E1937,Table6[#All],2,0)</f>
        <v>Martinez-Mullins</v>
      </c>
      <c r="R1937" s="12" t="str">
        <f>VLOOKUP(E1937,Table6[#All],5,0)</f>
        <v>Online</v>
      </c>
      <c r="S1937" s="12" t="str">
        <f>VLOOKUP(E1937,Table6[#All],3,0)</f>
        <v>South</v>
      </c>
      <c r="T1937" s="12" t="str">
        <f>VLOOKUP(E1937,Table6[#All],4,0)</f>
        <v>Williamsfurt</v>
      </c>
    </row>
    <row r="1938" spans="1:20" x14ac:dyDescent="0.3">
      <c r="A1938" s="11" t="s">
        <v>3896</v>
      </c>
      <c r="B1938" s="12">
        <v>45793</v>
      </c>
      <c r="C1938" s="12" t="s">
        <v>348</v>
      </c>
      <c r="D1938" s="12" t="s">
        <v>1773</v>
      </c>
      <c r="E1938" s="12" t="s">
        <v>1885</v>
      </c>
      <c r="F1938" s="12" t="s">
        <v>1954</v>
      </c>
      <c r="G1938" s="17">
        <v>1</v>
      </c>
      <c r="H1938" s="20">
        <v>338.83</v>
      </c>
      <c r="I1938" s="23">
        <v>0.19</v>
      </c>
      <c r="J1938" s="25">
        <v>274.45229999999998</v>
      </c>
      <c r="K1938" s="25" t="str">
        <f>VLOOKUP(C1938,Table5[#All],8,0)</f>
        <v>Platinum</v>
      </c>
      <c r="L1938" s="13" t="str">
        <f>VLOOKUP(C1938,Table5[#All],4,0)</f>
        <v>Female</v>
      </c>
      <c r="M1938" s="12" t="str">
        <f>VLOOKUP(D1938,Table2[#All],2,0)</f>
        <v>Women's Hair Dryer Brush</v>
      </c>
      <c r="N1938" s="12" t="str">
        <f>VLOOKUP(D1938,Table2[#All],3)</f>
        <v>Beauty</v>
      </c>
      <c r="O1938" s="12" t="str">
        <f>VLOOKUP(D1938,Table2[#All],4,0)</f>
        <v>Haircare</v>
      </c>
      <c r="P1938" s="12" t="str">
        <f>VLOOKUP(D1938,Table2[#All],5,0)</f>
        <v>Torres, Spencer and Potter</v>
      </c>
      <c r="Q1938" s="12" t="str">
        <f>VLOOKUP(E1938,Table6[#All],2,0)</f>
        <v>Martinez, Adkins and Johnson</v>
      </c>
      <c r="R1938" s="12" t="str">
        <f>VLOOKUP(E1938,Table6[#All],5,0)</f>
        <v>Flagship</v>
      </c>
      <c r="S1938" s="12" t="str">
        <f>VLOOKUP(E1938,Table6[#All],3,0)</f>
        <v>North</v>
      </c>
      <c r="T1938" s="12" t="str">
        <f>VLOOKUP(E1938,Table6[#All],4,0)</f>
        <v>Danielmouth</v>
      </c>
    </row>
    <row r="1939" spans="1:20" x14ac:dyDescent="0.3">
      <c r="A1939" s="11" t="s">
        <v>3897</v>
      </c>
      <c r="B1939" s="12">
        <v>45265</v>
      </c>
      <c r="C1939" s="12" t="s">
        <v>915</v>
      </c>
      <c r="D1939" s="12" t="s">
        <v>1721</v>
      </c>
      <c r="E1939" s="12" t="s">
        <v>1925</v>
      </c>
      <c r="F1939" s="12" t="s">
        <v>1952</v>
      </c>
      <c r="G1939" s="17">
        <v>4</v>
      </c>
      <c r="H1939" s="20">
        <v>568.80999999999995</v>
      </c>
      <c r="I1939" s="23">
        <v>0.25</v>
      </c>
      <c r="J1939" s="25">
        <v>1706.43</v>
      </c>
      <c r="K1939" s="25" t="str">
        <f>VLOOKUP(C1939,Table5[#All],8,0)</f>
        <v>Silver</v>
      </c>
      <c r="L1939" s="13" t="str">
        <f>VLOOKUP(C1939,Table5[#All],4,0)</f>
        <v>Female</v>
      </c>
      <c r="M1939" s="12" t="str">
        <f>VLOOKUP(D1939,Table2[#All],2,0)</f>
        <v>Men's Roll-On Perfume</v>
      </c>
      <c r="N1939" s="12" t="str">
        <f>VLOOKUP(D1939,Table2[#All],3)</f>
        <v>Beauty</v>
      </c>
      <c r="O1939" s="12" t="str">
        <f>VLOOKUP(D1939,Table2[#All],4,0)</f>
        <v>Fragrance</v>
      </c>
      <c r="P1939" s="12" t="str">
        <f>VLOOKUP(D1939,Table2[#All],5,0)</f>
        <v>Sullivan and Sons</v>
      </c>
      <c r="Q1939" s="12" t="str">
        <f>VLOOKUP(E1939,Table6[#All],2,0)</f>
        <v>Gardner, Humphrey and Contreras</v>
      </c>
      <c r="R1939" s="12" t="str">
        <f>VLOOKUP(E1939,Table6[#All],5,0)</f>
        <v>Flagship</v>
      </c>
      <c r="S1939" s="12" t="str">
        <f>VLOOKUP(E1939,Table6[#All],3,0)</f>
        <v>East</v>
      </c>
      <c r="T1939" s="12" t="str">
        <f>VLOOKUP(E1939,Table6[#All],4,0)</f>
        <v>Johnsonville</v>
      </c>
    </row>
    <row r="1940" spans="1:20" x14ac:dyDescent="0.3">
      <c r="A1940" s="11" t="s">
        <v>3898</v>
      </c>
      <c r="B1940" s="12">
        <v>45607</v>
      </c>
      <c r="C1940" s="12" t="s">
        <v>1183</v>
      </c>
      <c r="D1940" s="12" t="s">
        <v>1758</v>
      </c>
      <c r="E1940" s="12" t="s">
        <v>1935</v>
      </c>
      <c r="F1940" s="12" t="s">
        <v>1954</v>
      </c>
      <c r="G1940" s="17">
        <v>2</v>
      </c>
      <c r="H1940" s="20">
        <v>352.63</v>
      </c>
      <c r="I1940" s="23">
        <v>0.15</v>
      </c>
      <c r="J1940" s="25">
        <v>599.471</v>
      </c>
      <c r="K1940" s="25" t="str">
        <f>VLOOKUP(C1940,Table5[#All],8,0)</f>
        <v>Platinum</v>
      </c>
      <c r="L1940" s="13" t="str">
        <f>VLOOKUP(C1940,Table5[#All],4,0)</f>
        <v>Male</v>
      </c>
      <c r="M1940" s="12" t="str">
        <f>VLOOKUP(D1940,Table2[#All],2,0)</f>
        <v>Tennis Ball 3-Pack</v>
      </c>
      <c r="N1940" s="12" t="str">
        <f>VLOOKUP(D1940,Table2[#All],3)</f>
        <v>Sports</v>
      </c>
      <c r="O1940" s="12" t="str">
        <f>VLOOKUP(D1940,Table2[#All],4,0)</f>
        <v>Equipment</v>
      </c>
      <c r="P1940" s="12" t="str">
        <f>VLOOKUP(D1940,Table2[#All],5,0)</f>
        <v>Lopez LLC</v>
      </c>
      <c r="Q1940" s="12" t="str">
        <f>VLOOKUP(E1940,Table6[#All],2,0)</f>
        <v>Holloway Ltd</v>
      </c>
      <c r="R1940" s="12" t="str">
        <f>VLOOKUP(E1940,Table6[#All],5,0)</f>
        <v>Flagship</v>
      </c>
      <c r="S1940" s="12" t="str">
        <f>VLOOKUP(E1940,Table6[#All],3,0)</f>
        <v>North</v>
      </c>
      <c r="T1940" s="12" t="str">
        <f>VLOOKUP(E1940,Table6[#All],4,0)</f>
        <v>Bensonhaven</v>
      </c>
    </row>
    <row r="1941" spans="1:20" x14ac:dyDescent="0.3">
      <c r="A1941" s="11" t="s">
        <v>3899</v>
      </c>
      <c r="B1941" s="12">
        <v>45382</v>
      </c>
      <c r="C1941" s="12" t="s">
        <v>529</v>
      </c>
      <c r="D1941" s="12" t="s">
        <v>1864</v>
      </c>
      <c r="E1941" s="12" t="s">
        <v>1925</v>
      </c>
      <c r="F1941" s="12" t="s">
        <v>1954</v>
      </c>
      <c r="G1941" s="17">
        <v>2</v>
      </c>
      <c r="H1941" s="20">
        <v>629.86</v>
      </c>
      <c r="I1941" s="23">
        <v>0.15</v>
      </c>
      <c r="J1941" s="25">
        <v>1070.7619999999999</v>
      </c>
      <c r="K1941" s="25" t="str">
        <f>VLOOKUP(C1941,Table5[#All],8,0)</f>
        <v>Bronze</v>
      </c>
      <c r="L1941" s="13" t="str">
        <f>VLOOKUP(C1941,Table5[#All],4,0)</f>
        <v>Male</v>
      </c>
      <c r="M1941" s="12" t="str">
        <f>VLOOKUP(D1941,Table2[#All],2,0)</f>
        <v>Women's Formal Blazer</v>
      </c>
      <c r="N1941" s="12" t="str">
        <f>VLOOKUP(D1941,Table2[#All],3)</f>
        <v>Clothing</v>
      </c>
      <c r="O1941" s="12" t="str">
        <f>VLOOKUP(D1941,Table2[#All],4,0)</f>
        <v>Outerwear</v>
      </c>
      <c r="P1941" s="12" t="str">
        <f>VLOOKUP(D1941,Table2[#All],5,0)</f>
        <v>Phillips and Sons</v>
      </c>
      <c r="Q1941" s="12" t="str">
        <f>VLOOKUP(E1941,Table6[#All],2,0)</f>
        <v>Gardner, Humphrey and Contreras</v>
      </c>
      <c r="R1941" s="12" t="str">
        <f>VLOOKUP(E1941,Table6[#All],5,0)</f>
        <v>Flagship</v>
      </c>
      <c r="S1941" s="12" t="str">
        <f>VLOOKUP(E1941,Table6[#All],3,0)</f>
        <v>East</v>
      </c>
      <c r="T1941" s="12" t="str">
        <f>VLOOKUP(E1941,Table6[#All],4,0)</f>
        <v>Johnsonville</v>
      </c>
    </row>
    <row r="1942" spans="1:20" x14ac:dyDescent="0.3">
      <c r="A1942" s="11" t="s">
        <v>3900</v>
      </c>
      <c r="B1942" s="12">
        <v>45793</v>
      </c>
      <c r="C1942" s="12" t="s">
        <v>1524</v>
      </c>
      <c r="D1942" s="12" t="s">
        <v>1870</v>
      </c>
      <c r="E1942" s="12" t="s">
        <v>1894</v>
      </c>
      <c r="F1942" s="12" t="s">
        <v>1952</v>
      </c>
      <c r="G1942" s="17">
        <v>3</v>
      </c>
      <c r="H1942" s="20">
        <v>212.08</v>
      </c>
      <c r="I1942" s="23">
        <v>7.0000000000000007E-2</v>
      </c>
      <c r="J1942" s="25">
        <v>591.70319999999992</v>
      </c>
      <c r="K1942" s="25" t="str">
        <f>VLOOKUP(C1942,Table5[#All],8,0)</f>
        <v>Silver</v>
      </c>
      <c r="L1942" s="13" t="str">
        <f>VLOOKUP(C1942,Table5[#All],4,0)</f>
        <v>Male</v>
      </c>
      <c r="M1942" s="12" t="str">
        <f>VLOOKUP(D1942,Table2[#All],2,0)</f>
        <v>Portable Bluetooth Speaker</v>
      </c>
      <c r="N1942" s="12" t="str">
        <f>VLOOKUP(D1942,Table2[#All],3)</f>
        <v>Electronics</v>
      </c>
      <c r="O1942" s="12" t="str">
        <f>VLOOKUP(D1942,Table2[#All],4,0)</f>
        <v>Audio</v>
      </c>
      <c r="P1942" s="12" t="str">
        <f>VLOOKUP(D1942,Table2[#All],5,0)</f>
        <v>Flores-King</v>
      </c>
      <c r="Q1942" s="12" t="str">
        <f>VLOOKUP(E1942,Table6[#All],2,0)</f>
        <v>Johnson-Wright</v>
      </c>
      <c r="R1942" s="12" t="str">
        <f>VLOOKUP(E1942,Table6[#All],5,0)</f>
        <v>Outlet</v>
      </c>
      <c r="S1942" s="12" t="str">
        <f>VLOOKUP(E1942,Table6[#All],3,0)</f>
        <v>North</v>
      </c>
      <c r="T1942" s="12" t="str">
        <f>VLOOKUP(E1942,Table6[#All],4,0)</f>
        <v>Hoodberg</v>
      </c>
    </row>
    <row r="1943" spans="1:20" x14ac:dyDescent="0.3">
      <c r="A1943" s="11" t="s">
        <v>3901</v>
      </c>
      <c r="B1943" s="12">
        <v>45590</v>
      </c>
      <c r="C1943" s="12" t="s">
        <v>544</v>
      </c>
      <c r="D1943" s="12" t="s">
        <v>1746</v>
      </c>
      <c r="E1943" s="12" t="s">
        <v>1889</v>
      </c>
      <c r="F1943" s="12" t="s">
        <v>1954</v>
      </c>
      <c r="G1943" s="17">
        <v>3</v>
      </c>
      <c r="H1943" s="20">
        <v>878.62</v>
      </c>
      <c r="I1943" s="23">
        <v>0.05</v>
      </c>
      <c r="J1943" s="25">
        <v>2504.067</v>
      </c>
      <c r="K1943" s="25" t="str">
        <f>VLOOKUP(C1943,Table5[#All],8,0)</f>
        <v>Silver</v>
      </c>
      <c r="L1943" s="13" t="str">
        <f>VLOOKUP(C1943,Table5[#All],4,0)</f>
        <v>Female</v>
      </c>
      <c r="M1943" s="12" t="str">
        <f>VLOOKUP(D1943,Table2[#All],2,0)</f>
        <v>Foam Roller</v>
      </c>
      <c r="N1943" s="12" t="str">
        <f>VLOOKUP(D1943,Table2[#All],3)</f>
        <v>Sports</v>
      </c>
      <c r="O1943" s="12" t="str">
        <f>VLOOKUP(D1943,Table2[#All],4,0)</f>
        <v>Fitness</v>
      </c>
      <c r="P1943" s="12" t="str">
        <f>VLOOKUP(D1943,Table2[#All],5,0)</f>
        <v>Atkinson, Camacho and Oliver</v>
      </c>
      <c r="Q1943" s="12" t="str">
        <f>VLOOKUP(E1943,Table6[#All],2,0)</f>
        <v>Black-Horn</v>
      </c>
      <c r="R1943" s="12" t="str">
        <f>VLOOKUP(E1943,Table6[#All],5,0)</f>
        <v>Outlet</v>
      </c>
      <c r="S1943" s="12" t="str">
        <f>VLOOKUP(E1943,Table6[#All],3,0)</f>
        <v>South</v>
      </c>
      <c r="T1943" s="12" t="str">
        <f>VLOOKUP(E1943,Table6[#All],4,0)</f>
        <v>North Nancyview</v>
      </c>
    </row>
    <row r="1944" spans="1:20" x14ac:dyDescent="0.3">
      <c r="A1944" s="11" t="s">
        <v>3902</v>
      </c>
      <c r="B1944" s="12">
        <v>45679</v>
      </c>
      <c r="C1944" s="12" t="s">
        <v>843</v>
      </c>
      <c r="D1944" s="12" t="s">
        <v>1816</v>
      </c>
      <c r="E1944" s="12" t="s">
        <v>1917</v>
      </c>
      <c r="F1944" s="12" t="s">
        <v>1954</v>
      </c>
      <c r="G1944" s="17">
        <v>4</v>
      </c>
      <c r="H1944" s="20">
        <v>87.83</v>
      </c>
      <c r="I1944" s="23">
        <v>0.23</v>
      </c>
      <c r="J1944" s="25">
        <v>270.51639999999998</v>
      </c>
      <c r="K1944" s="25" t="str">
        <f>VLOOKUP(C1944,Table5[#All],8,0)</f>
        <v>Silver</v>
      </c>
      <c r="L1944" s="13" t="str">
        <f>VLOOKUP(C1944,Table5[#All],4,0)</f>
        <v>Female</v>
      </c>
      <c r="M1944" s="12" t="str">
        <f>VLOOKUP(D1944,Table2[#All],2,0)</f>
        <v>Wall-Mounted Spice Rack</v>
      </c>
      <c r="N1944" s="12" t="str">
        <f>VLOOKUP(D1944,Table2[#All],3)</f>
        <v>Home</v>
      </c>
      <c r="O1944" s="12" t="str">
        <f>VLOOKUP(D1944,Table2[#All],4,0)</f>
        <v>Kitchen</v>
      </c>
      <c r="P1944" s="12" t="str">
        <f>VLOOKUP(D1944,Table2[#All],5,0)</f>
        <v>Allison Ltd</v>
      </c>
      <c r="Q1944" s="12" t="str">
        <f>VLOOKUP(E1944,Table6[#All],2,0)</f>
        <v>Hill, Wagner and Ballard</v>
      </c>
      <c r="R1944" s="12" t="str">
        <f>VLOOKUP(E1944,Table6[#All],5,0)</f>
        <v>Online</v>
      </c>
      <c r="S1944" s="12" t="str">
        <f>VLOOKUP(E1944,Table6[#All],3,0)</f>
        <v>East</v>
      </c>
      <c r="T1944" s="12" t="str">
        <f>VLOOKUP(E1944,Table6[#All],4,0)</f>
        <v>East Davidville</v>
      </c>
    </row>
    <row r="1945" spans="1:20" x14ac:dyDescent="0.3">
      <c r="A1945" s="11" t="s">
        <v>3903</v>
      </c>
      <c r="B1945" s="12">
        <v>45814</v>
      </c>
      <c r="C1945" s="12" t="s">
        <v>885</v>
      </c>
      <c r="D1945" s="12" t="s">
        <v>1743</v>
      </c>
      <c r="E1945" s="12" t="s">
        <v>1914</v>
      </c>
      <c r="F1945" s="12" t="s">
        <v>1957</v>
      </c>
      <c r="G1945" s="17">
        <v>3</v>
      </c>
      <c r="H1945" s="20">
        <v>442.64</v>
      </c>
      <c r="I1945" s="23">
        <v>0.15</v>
      </c>
      <c r="J1945" s="25">
        <v>1128.732</v>
      </c>
      <c r="K1945" s="25" t="str">
        <f>VLOOKUP(C1945,Table5[#All],8,0)</f>
        <v>Gold</v>
      </c>
      <c r="L1945" s="13" t="str">
        <f>VLOOKUP(C1945,Table5[#All],4,0)</f>
        <v>Male</v>
      </c>
      <c r="M1945" s="12" t="str">
        <f>VLOOKUP(D1945,Table2[#All],2,0)</f>
        <v>Premium Blanket Throw</v>
      </c>
      <c r="N1945" s="12" t="str">
        <f>VLOOKUP(D1945,Table2[#All],3)</f>
        <v>Home</v>
      </c>
      <c r="O1945" s="12" t="str">
        <f>VLOOKUP(D1945,Table2[#All],4,0)</f>
        <v>Decor</v>
      </c>
      <c r="P1945" s="12" t="str">
        <f>VLOOKUP(D1945,Table2[#All],5,0)</f>
        <v>Hernandez, Kennedy and Porter</v>
      </c>
      <c r="Q1945" s="12" t="str">
        <f>VLOOKUP(E1945,Table6[#All],2,0)</f>
        <v>Moore, Padilla and Butler</v>
      </c>
      <c r="R1945" s="12" t="str">
        <f>VLOOKUP(E1945,Table6[#All],5,0)</f>
        <v>Flagship</v>
      </c>
      <c r="S1945" s="12" t="str">
        <f>VLOOKUP(E1945,Table6[#All],3,0)</f>
        <v>South</v>
      </c>
      <c r="T1945" s="12" t="str">
        <f>VLOOKUP(E1945,Table6[#All],4,0)</f>
        <v>East Johnstad</v>
      </c>
    </row>
    <row r="1946" spans="1:20" x14ac:dyDescent="0.3">
      <c r="A1946" s="11" t="s">
        <v>3904</v>
      </c>
      <c r="B1946" s="12">
        <v>45795</v>
      </c>
      <c r="C1946" s="12" t="s">
        <v>339</v>
      </c>
      <c r="D1946" s="12" t="s">
        <v>1686</v>
      </c>
      <c r="E1946" s="12" t="s">
        <v>1889</v>
      </c>
      <c r="F1946" s="12" t="s">
        <v>1957</v>
      </c>
      <c r="G1946" s="17">
        <v>3</v>
      </c>
      <c r="H1946" s="20">
        <v>410.04</v>
      </c>
      <c r="I1946" s="23">
        <v>0.09</v>
      </c>
      <c r="J1946" s="25">
        <v>1119.4092000000001</v>
      </c>
      <c r="K1946" s="25" t="str">
        <f>VLOOKUP(C1946,Table5[#All],8,0)</f>
        <v>Gold</v>
      </c>
      <c r="L1946" s="13" t="str">
        <f>VLOOKUP(C1946,Table5[#All],4,0)</f>
        <v>Female</v>
      </c>
      <c r="M1946" s="12" t="str">
        <f>VLOOKUP(D1946,Table2[#All],2,0)</f>
        <v>Sports Water Hydration Pack</v>
      </c>
      <c r="N1946" s="12" t="str">
        <f>VLOOKUP(D1946,Table2[#All],3)</f>
        <v>Sports</v>
      </c>
      <c r="O1946" s="12" t="str">
        <f>VLOOKUP(D1946,Table2[#All],4,0)</f>
        <v>Outdoor</v>
      </c>
      <c r="P1946" s="12" t="str">
        <f>VLOOKUP(D1946,Table2[#All],5,0)</f>
        <v>Sims-Smith</v>
      </c>
      <c r="Q1946" s="12" t="str">
        <f>VLOOKUP(E1946,Table6[#All],2,0)</f>
        <v>Black-Horn</v>
      </c>
      <c r="R1946" s="12" t="str">
        <f>VLOOKUP(E1946,Table6[#All],5,0)</f>
        <v>Outlet</v>
      </c>
      <c r="S1946" s="12" t="str">
        <f>VLOOKUP(E1946,Table6[#All],3,0)</f>
        <v>South</v>
      </c>
      <c r="T1946" s="12" t="str">
        <f>VLOOKUP(E1946,Table6[#All],4,0)</f>
        <v>North Nancyview</v>
      </c>
    </row>
    <row r="1947" spans="1:20" x14ac:dyDescent="0.3">
      <c r="A1947" s="11" t="s">
        <v>3905</v>
      </c>
      <c r="B1947" s="12">
        <v>45797</v>
      </c>
      <c r="C1947" s="12" t="s">
        <v>461</v>
      </c>
      <c r="D1947" s="12" t="s">
        <v>1858</v>
      </c>
      <c r="E1947" s="12" t="s">
        <v>1935</v>
      </c>
      <c r="F1947" s="12" t="s">
        <v>1952</v>
      </c>
      <c r="G1947" s="17">
        <v>1</v>
      </c>
      <c r="H1947" s="20">
        <v>355.31</v>
      </c>
      <c r="I1947" s="23">
        <v>0.27</v>
      </c>
      <c r="J1947" s="25">
        <v>259.37630000000001</v>
      </c>
      <c r="K1947" s="25" t="str">
        <f>VLOOKUP(C1947,Table5[#All],8,0)</f>
        <v>Bronze</v>
      </c>
      <c r="L1947" s="13" t="str">
        <f>VLOOKUP(C1947,Table5[#All],4,0)</f>
        <v>Female</v>
      </c>
      <c r="M1947" s="12" t="str">
        <f>VLOOKUP(D1947,Table2[#All],2,0)</f>
        <v>Vitamin E Body Lotion</v>
      </c>
      <c r="N1947" s="12" t="str">
        <f>VLOOKUP(D1947,Table2[#All],3)</f>
        <v>Beauty</v>
      </c>
      <c r="O1947" s="12" t="str">
        <f>VLOOKUP(D1947,Table2[#All],4,0)</f>
        <v>Skincare</v>
      </c>
      <c r="P1947" s="12" t="str">
        <f>VLOOKUP(D1947,Table2[#All],5,0)</f>
        <v>Hoffman-Williams</v>
      </c>
      <c r="Q1947" s="12" t="str">
        <f>VLOOKUP(E1947,Table6[#All],2,0)</f>
        <v>Holloway Ltd</v>
      </c>
      <c r="R1947" s="12" t="str">
        <f>VLOOKUP(E1947,Table6[#All],5,0)</f>
        <v>Flagship</v>
      </c>
      <c r="S1947" s="12" t="str">
        <f>VLOOKUP(E1947,Table6[#All],3,0)</f>
        <v>North</v>
      </c>
      <c r="T1947" s="12" t="str">
        <f>VLOOKUP(E1947,Table6[#All],4,0)</f>
        <v>Bensonhaven</v>
      </c>
    </row>
    <row r="1948" spans="1:20" x14ac:dyDescent="0.3">
      <c r="A1948" s="11" t="s">
        <v>3906</v>
      </c>
      <c r="B1948" s="12">
        <v>45607</v>
      </c>
      <c r="C1948" s="12" t="s">
        <v>1186</v>
      </c>
      <c r="D1948" s="12" t="s">
        <v>1588</v>
      </c>
      <c r="E1948" s="12" t="s">
        <v>1925</v>
      </c>
      <c r="F1948" s="12" t="s">
        <v>1957</v>
      </c>
      <c r="G1948" s="17">
        <v>4</v>
      </c>
      <c r="H1948" s="20">
        <v>243.13</v>
      </c>
      <c r="I1948" s="23">
        <v>0.25</v>
      </c>
      <c r="J1948" s="25">
        <v>729.39</v>
      </c>
      <c r="K1948" s="25" t="str">
        <f>VLOOKUP(C1948,Table5[#All],8,0)</f>
        <v>Bronze</v>
      </c>
      <c r="L1948" s="13" t="str">
        <f>VLOOKUP(C1948,Table5[#All],4,0)</f>
        <v>Male</v>
      </c>
      <c r="M1948" s="12" t="str">
        <f>VLOOKUP(D1948,Table2[#All],2,0)</f>
        <v>Adjustable Dumbbell Set</v>
      </c>
      <c r="N1948" s="12" t="str">
        <f>VLOOKUP(D1948,Table2[#All],3)</f>
        <v>Beauty</v>
      </c>
      <c r="O1948" s="12" t="str">
        <f>VLOOKUP(D1948,Table2[#All],4,0)</f>
        <v>Fitness</v>
      </c>
      <c r="P1948" s="12" t="str">
        <f>VLOOKUP(D1948,Table2[#All],5,0)</f>
        <v>Hill PLC</v>
      </c>
      <c r="Q1948" s="12" t="str">
        <f>VLOOKUP(E1948,Table6[#All],2,0)</f>
        <v>Gardner, Humphrey and Contreras</v>
      </c>
      <c r="R1948" s="12" t="str">
        <f>VLOOKUP(E1948,Table6[#All],5,0)</f>
        <v>Flagship</v>
      </c>
      <c r="S1948" s="12" t="str">
        <f>VLOOKUP(E1948,Table6[#All],3,0)</f>
        <v>East</v>
      </c>
      <c r="T1948" s="12" t="str">
        <f>VLOOKUP(E1948,Table6[#All],4,0)</f>
        <v>Johnsonville</v>
      </c>
    </row>
    <row r="1949" spans="1:20" x14ac:dyDescent="0.3">
      <c r="A1949" s="11" t="s">
        <v>3907</v>
      </c>
      <c r="B1949" s="12">
        <v>45614</v>
      </c>
      <c r="C1949" s="12" t="s">
        <v>747</v>
      </c>
      <c r="D1949" s="12" t="s">
        <v>1752</v>
      </c>
      <c r="E1949" s="12" t="s">
        <v>1920</v>
      </c>
      <c r="F1949" s="12" t="s">
        <v>1957</v>
      </c>
      <c r="G1949" s="17">
        <v>2</v>
      </c>
      <c r="H1949" s="20">
        <v>410.63</v>
      </c>
      <c r="I1949" s="23">
        <v>0.28000000000000003</v>
      </c>
      <c r="J1949" s="25">
        <v>591.30719999999997</v>
      </c>
      <c r="K1949" s="25" t="str">
        <f>VLOOKUP(C1949,Table5[#All],8,0)</f>
        <v>Bronze</v>
      </c>
      <c r="L1949" s="13" t="str">
        <f>VLOOKUP(C1949,Table5[#All],4,0)</f>
        <v>Female</v>
      </c>
      <c r="M1949" s="12" t="str">
        <f>VLOOKUP(D1949,Table2[#All],2,0)</f>
        <v>Men's Hair Styling Gel</v>
      </c>
      <c r="N1949" s="12" t="str">
        <f>VLOOKUP(D1949,Table2[#All],3)</f>
        <v>Beauty</v>
      </c>
      <c r="O1949" s="12" t="str">
        <f>VLOOKUP(D1949,Table2[#All],4,0)</f>
        <v>Haircare</v>
      </c>
      <c r="P1949" s="12" t="str">
        <f>VLOOKUP(D1949,Table2[#All],5,0)</f>
        <v>Cline-Mccarthy</v>
      </c>
      <c r="Q1949" s="12" t="str">
        <f>VLOOKUP(E1949,Table6[#All],2,0)</f>
        <v>Aguirre-Keller</v>
      </c>
      <c r="R1949" s="12" t="str">
        <f>VLOOKUP(E1949,Table6[#All],5,0)</f>
        <v>Online</v>
      </c>
      <c r="S1949" s="12" t="str">
        <f>VLOOKUP(E1949,Table6[#All],3,0)</f>
        <v>South</v>
      </c>
      <c r="T1949" s="12" t="str">
        <f>VLOOKUP(E1949,Table6[#All],4,0)</f>
        <v>Lake Michael</v>
      </c>
    </row>
    <row r="1950" spans="1:20" x14ac:dyDescent="0.3">
      <c r="A1950" s="11" t="s">
        <v>3908</v>
      </c>
      <c r="B1950" s="12">
        <v>45293</v>
      </c>
      <c r="C1950" s="12" t="s">
        <v>1330</v>
      </c>
      <c r="D1950" s="12" t="s">
        <v>1858</v>
      </c>
      <c r="E1950" s="12" t="s">
        <v>1917</v>
      </c>
      <c r="F1950" s="12" t="s">
        <v>1954</v>
      </c>
      <c r="G1950" s="17">
        <v>4</v>
      </c>
      <c r="H1950" s="20">
        <v>101.25</v>
      </c>
      <c r="I1950" s="23">
        <v>0.16</v>
      </c>
      <c r="J1950" s="25">
        <v>340.2</v>
      </c>
      <c r="K1950" s="25" t="str">
        <f>VLOOKUP(C1950,Table5[#All],8,0)</f>
        <v>Bronze</v>
      </c>
      <c r="L1950" s="13" t="str">
        <f>VLOOKUP(C1950,Table5[#All],4,0)</f>
        <v>Male</v>
      </c>
      <c r="M1950" s="12" t="str">
        <f>VLOOKUP(D1950,Table2[#All],2,0)</f>
        <v>Vitamin E Body Lotion</v>
      </c>
      <c r="N1950" s="12" t="str">
        <f>VLOOKUP(D1950,Table2[#All],3)</f>
        <v>Beauty</v>
      </c>
      <c r="O1950" s="12" t="str">
        <f>VLOOKUP(D1950,Table2[#All],4,0)</f>
        <v>Skincare</v>
      </c>
      <c r="P1950" s="12" t="str">
        <f>VLOOKUP(D1950,Table2[#All],5,0)</f>
        <v>Hoffman-Williams</v>
      </c>
      <c r="Q1950" s="12" t="str">
        <f>VLOOKUP(E1950,Table6[#All],2,0)</f>
        <v>Hill, Wagner and Ballard</v>
      </c>
      <c r="R1950" s="12" t="str">
        <f>VLOOKUP(E1950,Table6[#All],5,0)</f>
        <v>Online</v>
      </c>
      <c r="S1950" s="12" t="str">
        <f>VLOOKUP(E1950,Table6[#All],3,0)</f>
        <v>East</v>
      </c>
      <c r="T1950" s="12" t="str">
        <f>VLOOKUP(E1950,Table6[#All],4,0)</f>
        <v>East Davidville</v>
      </c>
    </row>
    <row r="1951" spans="1:20" x14ac:dyDescent="0.3">
      <c r="A1951" s="11" t="s">
        <v>3909</v>
      </c>
      <c r="B1951" s="12">
        <v>45301</v>
      </c>
      <c r="C1951" s="12" t="s">
        <v>740</v>
      </c>
      <c r="D1951" s="12" t="s">
        <v>1579</v>
      </c>
      <c r="E1951" s="12" t="s">
        <v>1935</v>
      </c>
      <c r="F1951" s="12" t="s">
        <v>1954</v>
      </c>
      <c r="G1951" s="17">
        <v>4</v>
      </c>
      <c r="H1951" s="20">
        <v>716.39</v>
      </c>
      <c r="I1951" s="23">
        <v>0.03</v>
      </c>
      <c r="J1951" s="25">
        <v>2779.5931999999998</v>
      </c>
      <c r="K1951" s="25" t="str">
        <f>VLOOKUP(C1951,Table5[#All],8,0)</f>
        <v>Gold</v>
      </c>
      <c r="L1951" s="13" t="str">
        <f>VLOOKUP(C1951,Table5[#All],4,0)</f>
        <v>Male</v>
      </c>
      <c r="M1951" s="12" t="str">
        <f>VLOOKUP(D1951,Table2[#All],2,0)</f>
        <v>LED Table Lamp</v>
      </c>
      <c r="N1951" s="12" t="str">
        <f>VLOOKUP(D1951,Table2[#All],3)</f>
        <v>Clothing</v>
      </c>
      <c r="O1951" s="12" t="str">
        <f>VLOOKUP(D1951,Table2[#All],4,0)</f>
        <v>Lighting</v>
      </c>
      <c r="P1951" s="12" t="str">
        <f>VLOOKUP(D1951,Table2[#All],5,0)</f>
        <v>Harrell LLC</v>
      </c>
      <c r="Q1951" s="12" t="str">
        <f>VLOOKUP(E1951,Table6[#All],2,0)</f>
        <v>Holloway Ltd</v>
      </c>
      <c r="R1951" s="12" t="str">
        <f>VLOOKUP(E1951,Table6[#All],5,0)</f>
        <v>Flagship</v>
      </c>
      <c r="S1951" s="12" t="str">
        <f>VLOOKUP(E1951,Table6[#All],3,0)</f>
        <v>North</v>
      </c>
      <c r="T1951" s="12" t="str">
        <f>VLOOKUP(E1951,Table6[#All],4,0)</f>
        <v>Bensonhaven</v>
      </c>
    </row>
    <row r="1952" spans="1:20" x14ac:dyDescent="0.3">
      <c r="A1952" s="11" t="s">
        <v>3910</v>
      </c>
      <c r="B1952" s="12">
        <v>45311</v>
      </c>
      <c r="C1952" s="12" t="s">
        <v>342</v>
      </c>
      <c r="D1952" s="12" t="s">
        <v>1795</v>
      </c>
      <c r="E1952" s="12" t="s">
        <v>1885</v>
      </c>
      <c r="F1952" s="12" t="s">
        <v>1954</v>
      </c>
      <c r="G1952" s="17">
        <v>1</v>
      </c>
      <c r="H1952" s="20">
        <v>721.74</v>
      </c>
      <c r="I1952" s="23">
        <v>0.24</v>
      </c>
      <c r="J1952" s="25">
        <v>548.52240000000006</v>
      </c>
      <c r="K1952" s="25" t="str">
        <f>VLOOKUP(C1952,Table5[#All],8,0)</f>
        <v>Gold</v>
      </c>
      <c r="L1952" s="13" t="str">
        <f>VLOOKUP(C1952,Table5[#All],4,0)</f>
        <v>Female</v>
      </c>
      <c r="M1952" s="12" t="str">
        <f>VLOOKUP(D1952,Table2[#All],2,0)</f>
        <v>Shin Guards – Adult</v>
      </c>
      <c r="N1952" s="12" t="str">
        <f>VLOOKUP(D1952,Table2[#All],3)</f>
        <v>Sports</v>
      </c>
      <c r="O1952" s="12" t="str">
        <f>VLOOKUP(D1952,Table2[#All],4,0)</f>
        <v>Team Sports</v>
      </c>
      <c r="P1952" s="12" t="str">
        <f>VLOOKUP(D1952,Table2[#All],5,0)</f>
        <v>French Ltd</v>
      </c>
      <c r="Q1952" s="12" t="str">
        <f>VLOOKUP(E1952,Table6[#All],2,0)</f>
        <v>Martinez, Adkins and Johnson</v>
      </c>
      <c r="R1952" s="12" t="str">
        <f>VLOOKUP(E1952,Table6[#All],5,0)</f>
        <v>Flagship</v>
      </c>
      <c r="S1952" s="12" t="str">
        <f>VLOOKUP(E1952,Table6[#All],3,0)</f>
        <v>North</v>
      </c>
      <c r="T1952" s="12" t="str">
        <f>VLOOKUP(E1952,Table6[#All],4,0)</f>
        <v>Danielmouth</v>
      </c>
    </row>
    <row r="1953" spans="1:20" x14ac:dyDescent="0.3">
      <c r="A1953" s="11" t="s">
        <v>3911</v>
      </c>
      <c r="B1953" s="12">
        <v>45702</v>
      </c>
      <c r="C1953" s="12" t="s">
        <v>209</v>
      </c>
      <c r="D1953" s="12" t="s">
        <v>1761</v>
      </c>
      <c r="E1953" s="12" t="s">
        <v>1920</v>
      </c>
      <c r="F1953" s="12" t="s">
        <v>1952</v>
      </c>
      <c r="G1953" s="17">
        <v>2</v>
      </c>
      <c r="H1953" s="20">
        <v>527.91</v>
      </c>
      <c r="I1953" s="23">
        <v>0.02</v>
      </c>
      <c r="J1953" s="25">
        <v>1034.7036000000001</v>
      </c>
      <c r="K1953" s="25" t="str">
        <f>VLOOKUP(C1953,Table5[#All],8,0)</f>
        <v>Platinum</v>
      </c>
      <c r="L1953" s="13" t="str">
        <f>VLOOKUP(C1953,Table5[#All],4,0)</f>
        <v>Male</v>
      </c>
      <c r="M1953" s="12" t="str">
        <f>VLOOKUP(D1953,Table2[#All],2,0)</f>
        <v>Laptop Cooling Pad</v>
      </c>
      <c r="N1953" s="12" t="str">
        <f>VLOOKUP(D1953,Table2[#All],3)</f>
        <v>Electronics</v>
      </c>
      <c r="O1953" s="12" t="str">
        <f>VLOOKUP(D1953,Table2[#All],4,0)</f>
        <v>Computer</v>
      </c>
      <c r="P1953" s="12" t="str">
        <f>VLOOKUP(D1953,Table2[#All],5,0)</f>
        <v>Murray, Gould and Ware</v>
      </c>
      <c r="Q1953" s="12" t="str">
        <f>VLOOKUP(E1953,Table6[#All],2,0)</f>
        <v>Aguirre-Keller</v>
      </c>
      <c r="R1953" s="12" t="str">
        <f>VLOOKUP(E1953,Table6[#All],5,0)</f>
        <v>Online</v>
      </c>
      <c r="S1953" s="12" t="str">
        <f>VLOOKUP(E1953,Table6[#All],3,0)</f>
        <v>South</v>
      </c>
      <c r="T1953" s="12" t="str">
        <f>VLOOKUP(E1953,Table6[#All],4,0)</f>
        <v>Lake Michael</v>
      </c>
    </row>
    <row r="1954" spans="1:20" x14ac:dyDescent="0.3">
      <c r="A1954" s="11" t="s">
        <v>3912</v>
      </c>
      <c r="B1954" s="12">
        <v>45525</v>
      </c>
      <c r="C1954" s="12" t="s">
        <v>1015</v>
      </c>
      <c r="D1954" s="12" t="s">
        <v>1731</v>
      </c>
      <c r="E1954" s="12" t="s">
        <v>1925</v>
      </c>
      <c r="F1954" s="12" t="s">
        <v>1957</v>
      </c>
      <c r="G1954" s="17">
        <v>2</v>
      </c>
      <c r="H1954" s="20">
        <v>945.92</v>
      </c>
      <c r="I1954" s="23">
        <v>0.19</v>
      </c>
      <c r="J1954" s="25">
        <v>1532.3904</v>
      </c>
      <c r="K1954" s="25" t="str">
        <f>VLOOKUP(C1954,Table5[#All],8,0)</f>
        <v>Platinum</v>
      </c>
      <c r="L1954" s="13" t="str">
        <f>VLOOKUP(C1954,Table5[#All],4,0)</f>
        <v>Male</v>
      </c>
      <c r="M1954" s="12" t="str">
        <f>VLOOKUP(D1954,Table2[#All],2,0)</f>
        <v>Rugby Ball</v>
      </c>
      <c r="N1954" s="12" t="str">
        <f>VLOOKUP(D1954,Table2[#All],3)</f>
        <v>Sports</v>
      </c>
      <c r="O1954" s="12" t="str">
        <f>VLOOKUP(D1954,Table2[#All],4,0)</f>
        <v>Team Sports</v>
      </c>
      <c r="P1954" s="12" t="str">
        <f>VLOOKUP(D1954,Table2[#All],5,0)</f>
        <v>Harris Inc</v>
      </c>
      <c r="Q1954" s="12" t="str">
        <f>VLOOKUP(E1954,Table6[#All],2,0)</f>
        <v>Gardner, Humphrey and Contreras</v>
      </c>
      <c r="R1954" s="12" t="str">
        <f>VLOOKUP(E1954,Table6[#All],5,0)</f>
        <v>Flagship</v>
      </c>
      <c r="S1954" s="12" t="str">
        <f>VLOOKUP(E1954,Table6[#All],3,0)</f>
        <v>East</v>
      </c>
      <c r="T1954" s="12" t="str">
        <f>VLOOKUP(E1954,Table6[#All],4,0)</f>
        <v>Johnsonville</v>
      </c>
    </row>
    <row r="1955" spans="1:20" x14ac:dyDescent="0.3">
      <c r="A1955" s="11" t="s">
        <v>3913</v>
      </c>
      <c r="B1955" s="12">
        <v>45780</v>
      </c>
      <c r="C1955" s="12" t="s">
        <v>299</v>
      </c>
      <c r="D1955" s="12" t="s">
        <v>1743</v>
      </c>
      <c r="E1955" s="12" t="s">
        <v>1935</v>
      </c>
      <c r="F1955" s="12" t="s">
        <v>1954</v>
      </c>
      <c r="G1955" s="17">
        <v>2</v>
      </c>
      <c r="H1955" s="20">
        <v>981.35</v>
      </c>
      <c r="I1955" s="23">
        <v>0.16</v>
      </c>
      <c r="J1955" s="25">
        <v>1648.6679999999999</v>
      </c>
      <c r="K1955" s="25" t="str">
        <f>VLOOKUP(C1955,Table5[#All],8,0)</f>
        <v>Platinum</v>
      </c>
      <c r="L1955" s="13" t="str">
        <f>VLOOKUP(C1955,Table5[#All],4,0)</f>
        <v>Female</v>
      </c>
      <c r="M1955" s="12" t="str">
        <f>VLOOKUP(D1955,Table2[#All],2,0)</f>
        <v>Premium Blanket Throw</v>
      </c>
      <c r="N1955" s="12" t="str">
        <f>VLOOKUP(D1955,Table2[#All],3)</f>
        <v>Home</v>
      </c>
      <c r="O1955" s="12" t="str">
        <f>VLOOKUP(D1955,Table2[#All],4,0)</f>
        <v>Decor</v>
      </c>
      <c r="P1955" s="12" t="str">
        <f>VLOOKUP(D1955,Table2[#All],5,0)</f>
        <v>Hernandez, Kennedy and Porter</v>
      </c>
      <c r="Q1955" s="12" t="str">
        <f>VLOOKUP(E1955,Table6[#All],2,0)</f>
        <v>Holloway Ltd</v>
      </c>
      <c r="R1955" s="12" t="str">
        <f>VLOOKUP(E1955,Table6[#All],5,0)</f>
        <v>Flagship</v>
      </c>
      <c r="S1955" s="12" t="str">
        <f>VLOOKUP(E1955,Table6[#All],3,0)</f>
        <v>North</v>
      </c>
      <c r="T1955" s="12" t="str">
        <f>VLOOKUP(E1955,Table6[#All],4,0)</f>
        <v>Bensonhaven</v>
      </c>
    </row>
    <row r="1956" spans="1:20" x14ac:dyDescent="0.3">
      <c r="A1956" s="11" t="s">
        <v>3914</v>
      </c>
      <c r="B1956" s="12">
        <v>45819</v>
      </c>
      <c r="C1956" s="12" t="s">
        <v>731</v>
      </c>
      <c r="D1956" s="12" t="s">
        <v>1752</v>
      </c>
      <c r="E1956" s="12" t="s">
        <v>1894</v>
      </c>
      <c r="F1956" s="12" t="s">
        <v>1952</v>
      </c>
      <c r="G1956" s="17">
        <v>1</v>
      </c>
      <c r="H1956" s="20">
        <v>913.99</v>
      </c>
      <c r="I1956" s="23">
        <v>0.14000000000000001</v>
      </c>
      <c r="J1956" s="25">
        <v>786.03139999999996</v>
      </c>
      <c r="K1956" s="25" t="str">
        <f>VLOOKUP(C1956,Table5[#All],8,0)</f>
        <v>Platinum</v>
      </c>
      <c r="L1956" s="13" t="str">
        <f>VLOOKUP(C1956,Table5[#All],4,0)</f>
        <v>Male</v>
      </c>
      <c r="M1956" s="12" t="str">
        <f>VLOOKUP(D1956,Table2[#All],2,0)</f>
        <v>Men's Hair Styling Gel</v>
      </c>
      <c r="N1956" s="12" t="str">
        <f>VLOOKUP(D1956,Table2[#All],3)</f>
        <v>Beauty</v>
      </c>
      <c r="O1956" s="12" t="str">
        <f>VLOOKUP(D1956,Table2[#All],4,0)</f>
        <v>Haircare</v>
      </c>
      <c r="P1956" s="12" t="str">
        <f>VLOOKUP(D1956,Table2[#All],5,0)</f>
        <v>Cline-Mccarthy</v>
      </c>
      <c r="Q1956" s="12" t="str">
        <f>VLOOKUP(E1956,Table6[#All],2,0)</f>
        <v>Johnson-Wright</v>
      </c>
      <c r="R1956" s="12" t="str">
        <f>VLOOKUP(E1956,Table6[#All],5,0)</f>
        <v>Outlet</v>
      </c>
      <c r="S1956" s="12" t="str">
        <f>VLOOKUP(E1956,Table6[#All],3,0)</f>
        <v>North</v>
      </c>
      <c r="T1956" s="12" t="str">
        <f>VLOOKUP(E1956,Table6[#All],4,0)</f>
        <v>Hoodberg</v>
      </c>
    </row>
    <row r="1957" spans="1:20" x14ac:dyDescent="0.3">
      <c r="A1957" s="11" t="s">
        <v>3915</v>
      </c>
      <c r="B1957" s="12">
        <v>45863</v>
      </c>
      <c r="C1957" s="12" t="s">
        <v>58</v>
      </c>
      <c r="D1957" s="12" t="s">
        <v>1773</v>
      </c>
      <c r="E1957" s="12" t="s">
        <v>1910</v>
      </c>
      <c r="F1957" s="12" t="s">
        <v>1954</v>
      </c>
      <c r="G1957" s="17">
        <v>4</v>
      </c>
      <c r="H1957" s="20">
        <v>270.69</v>
      </c>
      <c r="I1957" s="23">
        <v>0.18</v>
      </c>
      <c r="J1957" s="25">
        <v>887.86320000000001</v>
      </c>
      <c r="K1957" s="25" t="str">
        <f>VLOOKUP(C1957,Table5[#All],8,0)</f>
        <v>Gold</v>
      </c>
      <c r="L1957" s="13" t="str">
        <f>VLOOKUP(C1957,Table5[#All],4,0)</f>
        <v>Female</v>
      </c>
      <c r="M1957" s="12" t="str">
        <f>VLOOKUP(D1957,Table2[#All],2,0)</f>
        <v>Women's Hair Dryer Brush</v>
      </c>
      <c r="N1957" s="12" t="str">
        <f>VLOOKUP(D1957,Table2[#All],3)</f>
        <v>Beauty</v>
      </c>
      <c r="O1957" s="12" t="str">
        <f>VLOOKUP(D1957,Table2[#All],4,0)</f>
        <v>Haircare</v>
      </c>
      <c r="P1957" s="12" t="str">
        <f>VLOOKUP(D1957,Table2[#All],5,0)</f>
        <v>Torres, Spencer and Potter</v>
      </c>
      <c r="Q1957" s="12" t="str">
        <f>VLOOKUP(E1957,Table6[#All],2,0)</f>
        <v>Bean, Jones and Park</v>
      </c>
      <c r="R1957" s="12" t="str">
        <f>VLOOKUP(E1957,Table6[#All],5,0)</f>
        <v>Online</v>
      </c>
      <c r="S1957" s="12" t="str">
        <f>VLOOKUP(E1957,Table6[#All],3,0)</f>
        <v>West</v>
      </c>
      <c r="T1957" s="12" t="str">
        <f>VLOOKUP(E1957,Table6[#All],4,0)</f>
        <v>Thompsonborough</v>
      </c>
    </row>
    <row r="1958" spans="1:20" x14ac:dyDescent="0.3">
      <c r="A1958" s="11" t="s">
        <v>3916</v>
      </c>
      <c r="B1958" s="12">
        <v>45687</v>
      </c>
      <c r="C1958" s="12" t="s">
        <v>544</v>
      </c>
      <c r="D1958" s="12" t="s">
        <v>1807</v>
      </c>
      <c r="E1958" s="12" t="s">
        <v>1904</v>
      </c>
      <c r="F1958" s="12" t="s">
        <v>1952</v>
      </c>
      <c r="G1958" s="17">
        <v>3</v>
      </c>
      <c r="H1958" s="20">
        <v>998.58</v>
      </c>
      <c r="I1958" s="23">
        <v>0.02</v>
      </c>
      <c r="J1958" s="25">
        <v>2935.8252000000002</v>
      </c>
      <c r="K1958" s="25" t="str">
        <f>VLOOKUP(C1958,Table5[#All],8,0)</f>
        <v>Silver</v>
      </c>
      <c r="L1958" s="13" t="str">
        <f>VLOOKUP(C1958,Table5[#All],4,0)</f>
        <v>Female</v>
      </c>
      <c r="M1958" s="12" t="str">
        <f>VLOOKUP(D1958,Table2[#All],2,0)</f>
        <v>WiFi Mesh Router</v>
      </c>
      <c r="N1958" s="12" t="str">
        <f>VLOOKUP(D1958,Table2[#All],3)</f>
        <v>Electronics</v>
      </c>
      <c r="O1958" s="12" t="str">
        <f>VLOOKUP(D1958,Table2[#All],4,0)</f>
        <v>Appliances</v>
      </c>
      <c r="P1958" s="12" t="str">
        <f>VLOOKUP(D1958,Table2[#All],5,0)</f>
        <v>White, Reeves and Woods</v>
      </c>
      <c r="Q1958" s="12" t="str">
        <f>VLOOKUP(E1958,Table6[#All],2,0)</f>
        <v>Benson-Elliott</v>
      </c>
      <c r="R1958" s="12" t="str">
        <f>VLOOKUP(E1958,Table6[#All],5,0)</f>
        <v>Online</v>
      </c>
      <c r="S1958" s="12" t="str">
        <f>VLOOKUP(E1958,Table6[#All],3,0)</f>
        <v>East</v>
      </c>
      <c r="T1958" s="12" t="str">
        <f>VLOOKUP(E1958,Table6[#All],4,0)</f>
        <v>Port Josephberg</v>
      </c>
    </row>
    <row r="1959" spans="1:20" x14ac:dyDescent="0.3">
      <c r="A1959" s="11" t="s">
        <v>3917</v>
      </c>
      <c r="B1959" s="12">
        <v>45806</v>
      </c>
      <c r="C1959" s="12" t="s">
        <v>1419</v>
      </c>
      <c r="D1959" s="12" t="s">
        <v>1682</v>
      </c>
      <c r="E1959" s="12" t="s">
        <v>1914</v>
      </c>
      <c r="F1959" s="12" t="s">
        <v>1952</v>
      </c>
      <c r="G1959" s="17">
        <v>3</v>
      </c>
      <c r="H1959" s="20">
        <v>765.12</v>
      </c>
      <c r="I1959" s="23">
        <v>0.18</v>
      </c>
      <c r="J1959" s="25">
        <v>1882.1952000000001</v>
      </c>
      <c r="K1959" s="25" t="str">
        <f>VLOOKUP(C1959,Table5[#All],8,0)</f>
        <v>Gold</v>
      </c>
      <c r="L1959" s="13" t="str">
        <f>VLOOKUP(C1959,Table5[#All],4,0)</f>
        <v>Female</v>
      </c>
      <c r="M1959" s="12" t="str">
        <f>VLOOKUP(D1959,Table2[#All],2,0)</f>
        <v>Men's Casual Sneakers</v>
      </c>
      <c r="N1959" s="12" t="str">
        <f>VLOOKUP(D1959,Table2[#All],3)</f>
        <v>Clothing</v>
      </c>
      <c r="O1959" s="12" t="str">
        <f>VLOOKUP(D1959,Table2[#All],4,0)</f>
        <v>Footwear</v>
      </c>
      <c r="P1959" s="12" t="str">
        <f>VLOOKUP(D1959,Table2[#All],5,0)</f>
        <v>Hogan-Lee</v>
      </c>
      <c r="Q1959" s="12" t="str">
        <f>VLOOKUP(E1959,Table6[#All],2,0)</f>
        <v>Moore, Padilla and Butler</v>
      </c>
      <c r="R1959" s="12" t="str">
        <f>VLOOKUP(E1959,Table6[#All],5,0)</f>
        <v>Flagship</v>
      </c>
      <c r="S1959" s="12" t="str">
        <f>VLOOKUP(E1959,Table6[#All],3,0)</f>
        <v>South</v>
      </c>
      <c r="T1959" s="12" t="str">
        <f>VLOOKUP(E1959,Table6[#All],4,0)</f>
        <v>East Johnstad</v>
      </c>
    </row>
    <row r="1960" spans="1:20" x14ac:dyDescent="0.3">
      <c r="A1960" s="11" t="s">
        <v>3918</v>
      </c>
      <c r="B1960" s="12">
        <v>45216</v>
      </c>
      <c r="C1960" s="12" t="s">
        <v>268</v>
      </c>
      <c r="D1960" s="12" t="s">
        <v>1767</v>
      </c>
      <c r="E1960" s="12" t="s">
        <v>1941</v>
      </c>
      <c r="F1960" s="12" t="s">
        <v>1957</v>
      </c>
      <c r="G1960" s="17">
        <v>3</v>
      </c>
      <c r="H1960" s="20">
        <v>449.99</v>
      </c>
      <c r="I1960" s="23">
        <v>0.17</v>
      </c>
      <c r="J1960" s="25">
        <v>1120.4751000000001</v>
      </c>
      <c r="K1960" s="25" t="str">
        <f>VLOOKUP(C1960,Table5[#All],8,0)</f>
        <v>Gold</v>
      </c>
      <c r="L1960" s="13" t="str">
        <f>VLOOKUP(C1960,Table5[#All],4,0)</f>
        <v>Female</v>
      </c>
      <c r="M1960" s="12" t="str">
        <f>VLOOKUP(D1960,Table2[#All],2,0)</f>
        <v>Matte Lipstick Set</v>
      </c>
      <c r="N1960" s="12" t="str">
        <f>VLOOKUP(D1960,Table2[#All],3)</f>
        <v>Beauty</v>
      </c>
      <c r="O1960" s="12" t="str">
        <f>VLOOKUP(D1960,Table2[#All],4,0)</f>
        <v>Makeup</v>
      </c>
      <c r="P1960" s="12" t="str">
        <f>VLOOKUP(D1960,Table2[#All],5,0)</f>
        <v>Zhang Inc</v>
      </c>
      <c r="Q1960" s="12" t="str">
        <f>VLOOKUP(E1960,Table6[#All],2,0)</f>
        <v>Mann-Austin</v>
      </c>
      <c r="R1960" s="12" t="str">
        <f>VLOOKUP(E1960,Table6[#All],5,0)</f>
        <v>Online</v>
      </c>
      <c r="S1960" s="12" t="str">
        <f>VLOOKUP(E1960,Table6[#All],3,0)</f>
        <v>East</v>
      </c>
      <c r="T1960" s="12" t="str">
        <f>VLOOKUP(E1960,Table6[#All],4,0)</f>
        <v>Vasquezborough</v>
      </c>
    </row>
    <row r="1961" spans="1:20" x14ac:dyDescent="0.3">
      <c r="A1961" s="11" t="s">
        <v>3919</v>
      </c>
      <c r="B1961" s="12">
        <v>45639</v>
      </c>
      <c r="C1961" s="12" t="s">
        <v>816</v>
      </c>
      <c r="D1961" s="12" t="s">
        <v>1702</v>
      </c>
      <c r="E1961" s="12" t="s">
        <v>1920</v>
      </c>
      <c r="F1961" s="12" t="s">
        <v>1957</v>
      </c>
      <c r="G1961" s="17">
        <v>2</v>
      </c>
      <c r="H1961" s="20">
        <v>249.02</v>
      </c>
      <c r="I1961" s="23">
        <v>0.01</v>
      </c>
      <c r="J1961" s="25">
        <v>493.05959999999999</v>
      </c>
      <c r="K1961" s="25" t="str">
        <f>VLOOKUP(C1961,Table5[#All],8,0)</f>
        <v>Silver</v>
      </c>
      <c r="L1961" s="13" t="str">
        <f>VLOOKUP(C1961,Table5[#All],4,0)</f>
        <v>Male</v>
      </c>
      <c r="M1961" s="12" t="str">
        <f>VLOOKUP(D1961,Table2[#All],2,0)</f>
        <v>USB External Hard Drive</v>
      </c>
      <c r="N1961" s="12" t="str">
        <f>VLOOKUP(D1961,Table2[#All],3)</f>
        <v>Electronics</v>
      </c>
      <c r="O1961" s="12" t="str">
        <f>VLOOKUP(D1961,Table2[#All],4,0)</f>
        <v>Computer</v>
      </c>
      <c r="P1961" s="12" t="str">
        <f>VLOOKUP(D1961,Table2[#All],5,0)</f>
        <v>Robinson Inc</v>
      </c>
      <c r="Q1961" s="12" t="str">
        <f>VLOOKUP(E1961,Table6[#All],2,0)</f>
        <v>Aguirre-Keller</v>
      </c>
      <c r="R1961" s="12" t="str">
        <f>VLOOKUP(E1961,Table6[#All],5,0)</f>
        <v>Online</v>
      </c>
      <c r="S1961" s="12" t="str">
        <f>VLOOKUP(E1961,Table6[#All],3,0)</f>
        <v>South</v>
      </c>
      <c r="T1961" s="12" t="str">
        <f>VLOOKUP(E1961,Table6[#All],4,0)</f>
        <v>Lake Michael</v>
      </c>
    </row>
    <row r="1962" spans="1:20" x14ac:dyDescent="0.3">
      <c r="A1962" s="11" t="s">
        <v>3920</v>
      </c>
      <c r="B1962" s="12">
        <v>45454</v>
      </c>
      <c r="C1962" s="12" t="s">
        <v>473</v>
      </c>
      <c r="D1962" s="12" t="s">
        <v>1746</v>
      </c>
      <c r="E1962" s="12" t="s">
        <v>1941</v>
      </c>
      <c r="F1962" s="12" t="s">
        <v>1952</v>
      </c>
      <c r="G1962" s="17">
        <v>3</v>
      </c>
      <c r="H1962" s="20">
        <v>223.64</v>
      </c>
      <c r="I1962" s="23">
        <v>0.05</v>
      </c>
      <c r="J1962" s="25">
        <v>637.37399999999991</v>
      </c>
      <c r="K1962" s="25" t="str">
        <f>VLOOKUP(C1962,Table5[#All],8,0)</f>
        <v>Platinum</v>
      </c>
      <c r="L1962" s="13" t="str">
        <f>VLOOKUP(C1962,Table5[#All],4,0)</f>
        <v>Female</v>
      </c>
      <c r="M1962" s="12" t="str">
        <f>VLOOKUP(D1962,Table2[#All],2,0)</f>
        <v>Foam Roller</v>
      </c>
      <c r="N1962" s="12" t="str">
        <f>VLOOKUP(D1962,Table2[#All],3)</f>
        <v>Sports</v>
      </c>
      <c r="O1962" s="12" t="str">
        <f>VLOOKUP(D1962,Table2[#All],4,0)</f>
        <v>Fitness</v>
      </c>
      <c r="P1962" s="12" t="str">
        <f>VLOOKUP(D1962,Table2[#All],5,0)</f>
        <v>Atkinson, Camacho and Oliver</v>
      </c>
      <c r="Q1962" s="12" t="str">
        <f>VLOOKUP(E1962,Table6[#All],2,0)</f>
        <v>Mann-Austin</v>
      </c>
      <c r="R1962" s="12" t="str">
        <f>VLOOKUP(E1962,Table6[#All],5,0)</f>
        <v>Online</v>
      </c>
      <c r="S1962" s="12" t="str">
        <f>VLOOKUP(E1962,Table6[#All],3,0)</f>
        <v>East</v>
      </c>
      <c r="T1962" s="12" t="str">
        <f>VLOOKUP(E1962,Table6[#All],4,0)</f>
        <v>Vasquezborough</v>
      </c>
    </row>
    <row r="1963" spans="1:20" x14ac:dyDescent="0.3">
      <c r="A1963" s="11" t="s">
        <v>3921</v>
      </c>
      <c r="B1963" s="12">
        <v>45934</v>
      </c>
      <c r="C1963" s="12" t="s">
        <v>379</v>
      </c>
      <c r="D1963" s="12" t="s">
        <v>1641</v>
      </c>
      <c r="E1963" s="12" t="s">
        <v>1897</v>
      </c>
      <c r="F1963" s="12" t="s">
        <v>1952</v>
      </c>
      <c r="G1963" s="17">
        <v>2</v>
      </c>
      <c r="H1963" s="20">
        <v>92.94</v>
      </c>
      <c r="I1963" s="23">
        <v>0.12</v>
      </c>
      <c r="J1963" s="25">
        <v>163.5744</v>
      </c>
      <c r="K1963" s="25" t="str">
        <f>VLOOKUP(C1963,Table5[#All],8,0)</f>
        <v>Bronze</v>
      </c>
      <c r="L1963" s="13" t="str">
        <f>VLOOKUP(C1963,Table5[#All],4,0)</f>
        <v>Female</v>
      </c>
      <c r="M1963" s="12" t="str">
        <f>VLOOKUP(D1963,Table2[#All],2,0)</f>
        <v>Foldable Camping Chair</v>
      </c>
      <c r="N1963" s="12" t="str">
        <f>VLOOKUP(D1963,Table2[#All],3)</f>
        <v>Sports</v>
      </c>
      <c r="O1963" s="12" t="str">
        <f>VLOOKUP(D1963,Table2[#All],4,0)</f>
        <v>Outdoor</v>
      </c>
      <c r="P1963" s="12" t="str">
        <f>VLOOKUP(D1963,Table2[#All],5,0)</f>
        <v>Cook Ltd</v>
      </c>
      <c r="Q1963" s="12" t="str">
        <f>VLOOKUP(E1963,Table6[#All],2,0)</f>
        <v>Alexander Group</v>
      </c>
      <c r="R1963" s="12" t="str">
        <f>VLOOKUP(E1963,Table6[#All],5,0)</f>
        <v>Online</v>
      </c>
      <c r="S1963" s="12" t="str">
        <f>VLOOKUP(E1963,Table6[#All],3,0)</f>
        <v>South</v>
      </c>
      <c r="T1963" s="12" t="str">
        <f>VLOOKUP(E1963,Table6[#All],4,0)</f>
        <v>Port Sharon</v>
      </c>
    </row>
    <row r="1964" spans="1:20" x14ac:dyDescent="0.3">
      <c r="A1964" s="11" t="s">
        <v>3922</v>
      </c>
      <c r="B1964" s="12">
        <v>45401</v>
      </c>
      <c r="C1964" s="12" t="s">
        <v>1141</v>
      </c>
      <c r="D1964" s="12" t="s">
        <v>1991</v>
      </c>
      <c r="E1964" s="12" t="s">
        <v>1889</v>
      </c>
      <c r="F1964" s="12" t="s">
        <v>1957</v>
      </c>
      <c r="G1964" s="17">
        <v>4</v>
      </c>
      <c r="H1964" s="20">
        <v>268.3</v>
      </c>
      <c r="I1964" s="23">
        <v>0.02</v>
      </c>
      <c r="J1964" s="25">
        <v>1051.7360000000001</v>
      </c>
      <c r="K1964" s="25" t="str">
        <f>VLOOKUP(C1964,Table5[#All],8,0)</f>
        <v>Platinum</v>
      </c>
      <c r="L1964" s="13" t="str">
        <f>VLOOKUP(C1964,Table5[#All],4,0)</f>
        <v>Male</v>
      </c>
      <c r="M1964" s="12" t="str">
        <f>VLOOKUP(D1964,Table2[#All],2,0)</f>
        <v>Beard Grooming Kit</v>
      </c>
      <c r="N1964" s="12" t="str">
        <f>VLOOKUP(D1964,Table2[#All],3)</f>
        <v>Beauty</v>
      </c>
      <c r="O1964" s="12" t="str">
        <f>VLOOKUP(D1964,Table2[#All],4,0)</f>
        <v>Grooming</v>
      </c>
      <c r="P1964" s="12" t="str">
        <f>VLOOKUP(D1964,Table2[#All],5,0)</f>
        <v>Erickson-Green</v>
      </c>
      <c r="Q1964" s="12" t="str">
        <f>VLOOKUP(E1964,Table6[#All],2,0)</f>
        <v>Black-Horn</v>
      </c>
      <c r="R1964" s="12" t="str">
        <f>VLOOKUP(E1964,Table6[#All],5,0)</f>
        <v>Outlet</v>
      </c>
      <c r="S1964" s="12" t="str">
        <f>VLOOKUP(E1964,Table6[#All],3,0)</f>
        <v>South</v>
      </c>
      <c r="T1964" s="12" t="str">
        <f>VLOOKUP(E1964,Table6[#All],4,0)</f>
        <v>North Nancyview</v>
      </c>
    </row>
    <row r="1965" spans="1:20" x14ac:dyDescent="0.3">
      <c r="A1965" s="11" t="s">
        <v>3923</v>
      </c>
      <c r="B1965" s="12">
        <v>45770</v>
      </c>
      <c r="C1965" s="12" t="s">
        <v>1379</v>
      </c>
      <c r="D1965" s="12" t="s">
        <v>1752</v>
      </c>
      <c r="E1965" s="12" t="s">
        <v>1941</v>
      </c>
      <c r="F1965" s="12" t="s">
        <v>1952</v>
      </c>
      <c r="G1965" s="17">
        <v>4</v>
      </c>
      <c r="H1965" s="20">
        <v>835.61</v>
      </c>
      <c r="I1965" s="23">
        <v>0.03</v>
      </c>
      <c r="J1965" s="25">
        <v>3242.1668</v>
      </c>
      <c r="K1965" s="25" t="str">
        <f>VLOOKUP(C1965,Table5[#All],8,0)</f>
        <v>Bronze</v>
      </c>
      <c r="L1965" s="13" t="str">
        <f>VLOOKUP(C1965,Table5[#All],4,0)</f>
        <v>Female</v>
      </c>
      <c r="M1965" s="12" t="str">
        <f>VLOOKUP(D1965,Table2[#All],2,0)</f>
        <v>Men's Hair Styling Gel</v>
      </c>
      <c r="N1965" s="12" t="str">
        <f>VLOOKUP(D1965,Table2[#All],3)</f>
        <v>Beauty</v>
      </c>
      <c r="O1965" s="12" t="str">
        <f>VLOOKUP(D1965,Table2[#All],4,0)</f>
        <v>Haircare</v>
      </c>
      <c r="P1965" s="12" t="str">
        <f>VLOOKUP(D1965,Table2[#All],5,0)</f>
        <v>Cline-Mccarthy</v>
      </c>
      <c r="Q1965" s="12" t="str">
        <f>VLOOKUP(E1965,Table6[#All],2,0)</f>
        <v>Mann-Austin</v>
      </c>
      <c r="R1965" s="12" t="str">
        <f>VLOOKUP(E1965,Table6[#All],5,0)</f>
        <v>Online</v>
      </c>
      <c r="S1965" s="12" t="str">
        <f>VLOOKUP(E1965,Table6[#All],3,0)</f>
        <v>East</v>
      </c>
      <c r="T1965" s="12" t="str">
        <f>VLOOKUP(E1965,Table6[#All],4,0)</f>
        <v>Vasquezborough</v>
      </c>
    </row>
    <row r="1966" spans="1:20" x14ac:dyDescent="0.3">
      <c r="A1966" s="11" t="s">
        <v>3924</v>
      </c>
      <c r="B1966" s="12">
        <v>45405</v>
      </c>
      <c r="C1966" s="12" t="s">
        <v>1204</v>
      </c>
      <c r="D1966" s="12" t="s">
        <v>1779</v>
      </c>
      <c r="E1966" s="12" t="s">
        <v>1901</v>
      </c>
      <c r="F1966" s="12" t="s">
        <v>1952</v>
      </c>
      <c r="G1966" s="17">
        <v>3</v>
      </c>
      <c r="H1966" s="20">
        <v>120.97</v>
      </c>
      <c r="I1966" s="23">
        <v>0.11</v>
      </c>
      <c r="J1966" s="25">
        <v>322.98989999999998</v>
      </c>
      <c r="K1966" s="25" t="str">
        <f>VLOOKUP(C1966,Table5[#All],8,0)</f>
        <v>Gold</v>
      </c>
      <c r="L1966" s="13" t="str">
        <f>VLOOKUP(C1966,Table5[#All],4,0)</f>
        <v>Female</v>
      </c>
      <c r="M1966" s="12" t="str">
        <f>VLOOKUP(D1966,Table2[#All],2,0)</f>
        <v>Wooden Nightstand</v>
      </c>
      <c r="N1966" s="12" t="str">
        <f>VLOOKUP(D1966,Table2[#All],3)</f>
        <v>Home</v>
      </c>
      <c r="O1966" s="12" t="str">
        <f>VLOOKUP(D1966,Table2[#All],4,0)</f>
        <v>Furniture</v>
      </c>
      <c r="P1966" s="12" t="str">
        <f>VLOOKUP(D1966,Table2[#All],5,0)</f>
        <v>Wolfe, Ross and Hester</v>
      </c>
      <c r="Q1966" s="12" t="str">
        <f>VLOOKUP(E1966,Table6[#All],2,0)</f>
        <v>Gray Ltd</v>
      </c>
      <c r="R1966" s="12" t="str">
        <f>VLOOKUP(E1966,Table6[#All],5,0)</f>
        <v>Outlet</v>
      </c>
      <c r="S1966" s="12" t="str">
        <f>VLOOKUP(E1966,Table6[#All],3,0)</f>
        <v>North</v>
      </c>
      <c r="T1966" s="12" t="str">
        <f>VLOOKUP(E1966,Table6[#All],4,0)</f>
        <v>New Michaelchester</v>
      </c>
    </row>
    <row r="1967" spans="1:20" x14ac:dyDescent="0.3">
      <c r="A1967" s="11" t="s">
        <v>3925</v>
      </c>
      <c r="B1967" s="12">
        <v>45424</v>
      </c>
      <c r="C1967" s="12" t="s">
        <v>128</v>
      </c>
      <c r="D1967" s="12" t="s">
        <v>1693</v>
      </c>
      <c r="E1967" s="12" t="s">
        <v>1914</v>
      </c>
      <c r="F1967" s="12" t="s">
        <v>1957</v>
      </c>
      <c r="G1967" s="17">
        <v>2</v>
      </c>
      <c r="H1967" s="20">
        <v>26.36</v>
      </c>
      <c r="I1967" s="23">
        <v>0.03</v>
      </c>
      <c r="J1967" s="25">
        <v>51.138399999999997</v>
      </c>
      <c r="K1967" s="25" t="str">
        <f>VLOOKUP(C1967,Table5[#All],8,0)</f>
        <v>Bronze</v>
      </c>
      <c r="L1967" s="13" t="str">
        <f>VLOOKUP(C1967,Table5[#All],4,0)</f>
        <v>Female</v>
      </c>
      <c r="M1967" s="12" t="str">
        <f>VLOOKUP(D1967,Table2[#All],2,0)</f>
        <v>Noise-Canceling Headphones</v>
      </c>
      <c r="N1967" s="12" t="str">
        <f>VLOOKUP(D1967,Table2[#All],3)</f>
        <v>Electronics</v>
      </c>
      <c r="O1967" s="12" t="str">
        <f>VLOOKUP(D1967,Table2[#All],4,0)</f>
        <v>Audio</v>
      </c>
      <c r="P1967" s="12" t="str">
        <f>VLOOKUP(D1967,Table2[#All],5,0)</f>
        <v>Taylor-Hart</v>
      </c>
      <c r="Q1967" s="12" t="str">
        <f>VLOOKUP(E1967,Table6[#All],2,0)</f>
        <v>Moore, Padilla and Butler</v>
      </c>
      <c r="R1967" s="12" t="str">
        <f>VLOOKUP(E1967,Table6[#All],5,0)</f>
        <v>Flagship</v>
      </c>
      <c r="S1967" s="12" t="str">
        <f>VLOOKUP(E1967,Table6[#All],3,0)</f>
        <v>South</v>
      </c>
      <c r="T1967" s="12" t="str">
        <f>VLOOKUP(E1967,Table6[#All],4,0)</f>
        <v>East Johnstad</v>
      </c>
    </row>
    <row r="1968" spans="1:20" x14ac:dyDescent="0.3">
      <c r="A1968" s="11" t="s">
        <v>3926</v>
      </c>
      <c r="B1968" s="12">
        <v>45881</v>
      </c>
      <c r="C1968" s="12" t="s">
        <v>138</v>
      </c>
      <c r="D1968" s="12" t="s">
        <v>1807</v>
      </c>
      <c r="E1968" s="12" t="s">
        <v>1904</v>
      </c>
      <c r="F1968" s="12" t="s">
        <v>1954</v>
      </c>
      <c r="G1968" s="17">
        <v>1</v>
      </c>
      <c r="H1968" s="20">
        <v>918.87</v>
      </c>
      <c r="I1968" s="23">
        <v>0.11</v>
      </c>
      <c r="J1968" s="25">
        <v>817.79430000000002</v>
      </c>
      <c r="K1968" s="25" t="str">
        <f>VLOOKUP(C1968,Table5[#All],8,0)</f>
        <v>Platinum</v>
      </c>
      <c r="L1968" s="13" t="str">
        <f>VLOOKUP(C1968,Table5[#All],4,0)</f>
        <v>Male</v>
      </c>
      <c r="M1968" s="12" t="str">
        <f>VLOOKUP(D1968,Table2[#All],2,0)</f>
        <v>WiFi Mesh Router</v>
      </c>
      <c r="N1968" s="12" t="str">
        <f>VLOOKUP(D1968,Table2[#All],3)</f>
        <v>Electronics</v>
      </c>
      <c r="O1968" s="12" t="str">
        <f>VLOOKUP(D1968,Table2[#All],4,0)</f>
        <v>Appliances</v>
      </c>
      <c r="P1968" s="12" t="str">
        <f>VLOOKUP(D1968,Table2[#All],5,0)</f>
        <v>White, Reeves and Woods</v>
      </c>
      <c r="Q1968" s="12" t="str">
        <f>VLOOKUP(E1968,Table6[#All],2,0)</f>
        <v>Benson-Elliott</v>
      </c>
      <c r="R1968" s="12" t="str">
        <f>VLOOKUP(E1968,Table6[#All],5,0)</f>
        <v>Online</v>
      </c>
      <c r="S1968" s="12" t="str">
        <f>VLOOKUP(E1968,Table6[#All],3,0)</f>
        <v>East</v>
      </c>
      <c r="T1968" s="12" t="str">
        <f>VLOOKUP(E1968,Table6[#All],4,0)</f>
        <v>Port Josephberg</v>
      </c>
    </row>
    <row r="1969" spans="1:20" x14ac:dyDescent="0.3">
      <c r="A1969" s="11" t="s">
        <v>3927</v>
      </c>
      <c r="B1969" s="12">
        <v>45794</v>
      </c>
      <c r="C1969" s="12" t="s">
        <v>131</v>
      </c>
      <c r="D1969" s="12" t="s">
        <v>1776</v>
      </c>
      <c r="E1969" s="12" t="s">
        <v>1920</v>
      </c>
      <c r="F1969" s="12" t="s">
        <v>1954</v>
      </c>
      <c r="G1969" s="17">
        <v>2</v>
      </c>
      <c r="H1969" s="20">
        <v>924.73</v>
      </c>
      <c r="I1969" s="23">
        <v>0.28999999999999998</v>
      </c>
      <c r="J1969" s="25">
        <v>1313.1166000000001</v>
      </c>
      <c r="K1969" s="25" t="str">
        <f>VLOOKUP(C1969,Table5[#All],8,0)</f>
        <v>Silver</v>
      </c>
      <c r="L1969" s="13" t="str">
        <f>VLOOKUP(C1969,Table5[#All],4,0)</f>
        <v>Male</v>
      </c>
      <c r="M1969" s="12" t="str">
        <f>VLOOKUP(D1969,Table2[#All],2,0)</f>
        <v>Smart LED Light Strip</v>
      </c>
      <c r="N1969" s="12" t="str">
        <f>VLOOKUP(D1969,Table2[#All],3)</f>
        <v>Electronics</v>
      </c>
      <c r="O1969" s="12" t="str">
        <f>VLOOKUP(D1969,Table2[#All],4,0)</f>
        <v>Accessories</v>
      </c>
      <c r="P1969" s="12" t="str">
        <f>VLOOKUP(D1969,Table2[#All],5,0)</f>
        <v>Flores-Davis</v>
      </c>
      <c r="Q1969" s="12" t="str">
        <f>VLOOKUP(E1969,Table6[#All],2,0)</f>
        <v>Aguirre-Keller</v>
      </c>
      <c r="R1969" s="12" t="str">
        <f>VLOOKUP(E1969,Table6[#All],5,0)</f>
        <v>Online</v>
      </c>
      <c r="S1969" s="12" t="str">
        <f>VLOOKUP(E1969,Table6[#All],3,0)</f>
        <v>South</v>
      </c>
      <c r="T1969" s="12" t="str">
        <f>VLOOKUP(E1969,Table6[#All],4,0)</f>
        <v>Lake Michael</v>
      </c>
    </row>
    <row r="1970" spans="1:20" x14ac:dyDescent="0.3">
      <c r="A1970" s="11" t="s">
        <v>3928</v>
      </c>
      <c r="B1970" s="12">
        <v>45665</v>
      </c>
      <c r="C1970" s="12" t="s">
        <v>96</v>
      </c>
      <c r="D1970" s="12" t="s">
        <v>1600</v>
      </c>
      <c r="E1970" s="12" t="s">
        <v>1917</v>
      </c>
      <c r="F1970" s="12" t="s">
        <v>1957</v>
      </c>
      <c r="G1970" s="17">
        <v>3</v>
      </c>
      <c r="H1970" s="20">
        <v>195.31</v>
      </c>
      <c r="I1970" s="23">
        <v>0.13</v>
      </c>
      <c r="J1970" s="25">
        <v>509.75909999999999</v>
      </c>
      <c r="K1970" s="25" t="str">
        <f>VLOOKUP(C1970,Table5[#All],8,0)</f>
        <v>Gold</v>
      </c>
      <c r="L1970" s="13" t="str">
        <f>VLOOKUP(C1970,Table5[#All],4,0)</f>
        <v>Female</v>
      </c>
      <c r="M1970" s="12" t="str">
        <f>VLOOKUP(D1970,Table2[#All],2,0)</f>
        <v>Hair Strengthening Shampoo</v>
      </c>
      <c r="N1970" s="12" t="str">
        <f>VLOOKUP(D1970,Table2[#All],3)</f>
        <v>Beauty</v>
      </c>
      <c r="O1970" s="12" t="str">
        <f>VLOOKUP(D1970,Table2[#All],4,0)</f>
        <v>Haircare</v>
      </c>
      <c r="P1970" s="12" t="str">
        <f>VLOOKUP(D1970,Table2[#All],5,0)</f>
        <v>Rice LLC</v>
      </c>
      <c r="Q1970" s="12" t="str">
        <f>VLOOKUP(E1970,Table6[#All],2,0)</f>
        <v>Hill, Wagner and Ballard</v>
      </c>
      <c r="R1970" s="12" t="str">
        <f>VLOOKUP(E1970,Table6[#All],5,0)</f>
        <v>Online</v>
      </c>
      <c r="S1970" s="12" t="str">
        <f>VLOOKUP(E1970,Table6[#All],3,0)</f>
        <v>East</v>
      </c>
      <c r="T1970" s="12" t="str">
        <f>VLOOKUP(E1970,Table6[#All],4,0)</f>
        <v>East Davidville</v>
      </c>
    </row>
    <row r="1971" spans="1:20" x14ac:dyDescent="0.3">
      <c r="A1971" s="11" t="s">
        <v>3929</v>
      </c>
      <c r="B1971" s="12">
        <v>45793</v>
      </c>
      <c r="C1971" s="12" t="s">
        <v>487</v>
      </c>
      <c r="D1971" s="12" t="s">
        <v>1686</v>
      </c>
      <c r="E1971" s="12" t="s">
        <v>1910</v>
      </c>
      <c r="F1971" s="12" t="s">
        <v>1952</v>
      </c>
      <c r="G1971" s="17">
        <v>1</v>
      </c>
      <c r="H1971" s="20">
        <v>91.38</v>
      </c>
      <c r="I1971" s="23">
        <v>0.14000000000000001</v>
      </c>
      <c r="J1971" s="25">
        <v>78.586799999999997</v>
      </c>
      <c r="K1971" s="25" t="str">
        <f>VLOOKUP(C1971,Table5[#All],8,0)</f>
        <v>Bronze</v>
      </c>
      <c r="L1971" s="13" t="str">
        <f>VLOOKUP(C1971,Table5[#All],4,0)</f>
        <v>Male</v>
      </c>
      <c r="M1971" s="12" t="str">
        <f>VLOOKUP(D1971,Table2[#All],2,0)</f>
        <v>Sports Water Hydration Pack</v>
      </c>
      <c r="N1971" s="12" t="str">
        <f>VLOOKUP(D1971,Table2[#All],3)</f>
        <v>Sports</v>
      </c>
      <c r="O1971" s="12" t="str">
        <f>VLOOKUP(D1971,Table2[#All],4,0)</f>
        <v>Outdoor</v>
      </c>
      <c r="P1971" s="12" t="str">
        <f>VLOOKUP(D1971,Table2[#All],5,0)</f>
        <v>Sims-Smith</v>
      </c>
      <c r="Q1971" s="12" t="str">
        <f>VLOOKUP(E1971,Table6[#All],2,0)</f>
        <v>Bean, Jones and Park</v>
      </c>
      <c r="R1971" s="12" t="str">
        <f>VLOOKUP(E1971,Table6[#All],5,0)</f>
        <v>Online</v>
      </c>
      <c r="S1971" s="12" t="str">
        <f>VLOOKUP(E1971,Table6[#All],3,0)</f>
        <v>West</v>
      </c>
      <c r="T1971" s="12" t="str">
        <f>VLOOKUP(E1971,Table6[#All],4,0)</f>
        <v>Thompsonborough</v>
      </c>
    </row>
    <row r="1972" spans="1:20" x14ac:dyDescent="0.3">
      <c r="A1972" s="11" t="s">
        <v>3930</v>
      </c>
      <c r="B1972" s="12">
        <v>45563</v>
      </c>
      <c r="C1972" s="12" t="s">
        <v>1497</v>
      </c>
      <c r="D1972" s="12" t="s">
        <v>1834</v>
      </c>
      <c r="E1972" s="12" t="s">
        <v>1920</v>
      </c>
      <c r="F1972" s="12" t="s">
        <v>1952</v>
      </c>
      <c r="G1972" s="17">
        <v>2</v>
      </c>
      <c r="H1972" s="20">
        <v>494.35</v>
      </c>
      <c r="I1972" s="23">
        <v>0.1</v>
      </c>
      <c r="J1972" s="25">
        <v>889.83</v>
      </c>
      <c r="K1972" s="25" t="str">
        <f>VLOOKUP(C1972,Table5[#All],8,0)</f>
        <v>Gold</v>
      </c>
      <c r="L1972" s="13" t="str">
        <f>VLOOKUP(C1972,Table5[#All],4,0)</f>
        <v>Male</v>
      </c>
      <c r="M1972" s="12" t="str">
        <f>VLOOKUP(D1972,Table2[#All],2,0)</f>
        <v>Kitchen Cutting Board</v>
      </c>
      <c r="N1972" s="12" t="str">
        <f>VLOOKUP(D1972,Table2[#All],3)</f>
        <v>Home</v>
      </c>
      <c r="O1972" s="12" t="str">
        <f>VLOOKUP(D1972,Table2[#All],4,0)</f>
        <v>Kitchen</v>
      </c>
      <c r="P1972" s="12" t="str">
        <f>VLOOKUP(D1972,Table2[#All],5,0)</f>
        <v>Taylor, Dodson and Johnston</v>
      </c>
      <c r="Q1972" s="12" t="str">
        <f>VLOOKUP(E1972,Table6[#All],2,0)</f>
        <v>Aguirre-Keller</v>
      </c>
      <c r="R1972" s="12" t="str">
        <f>VLOOKUP(E1972,Table6[#All],5,0)</f>
        <v>Online</v>
      </c>
      <c r="S1972" s="12" t="str">
        <f>VLOOKUP(E1972,Table6[#All],3,0)</f>
        <v>South</v>
      </c>
      <c r="T1972" s="12" t="str">
        <f>VLOOKUP(E1972,Table6[#All],4,0)</f>
        <v>Lake Michael</v>
      </c>
    </row>
    <row r="1973" spans="1:20" x14ac:dyDescent="0.3">
      <c r="A1973" s="11" t="s">
        <v>3931</v>
      </c>
      <c r="B1973" s="12">
        <v>45577</v>
      </c>
      <c r="C1973" s="12" t="s">
        <v>825</v>
      </c>
      <c r="D1973" s="12" t="s">
        <v>1641</v>
      </c>
      <c r="E1973" s="12" t="s">
        <v>1917</v>
      </c>
      <c r="F1973" s="12" t="s">
        <v>1952</v>
      </c>
      <c r="G1973" s="17">
        <v>1</v>
      </c>
      <c r="H1973" s="20">
        <v>412.2</v>
      </c>
      <c r="I1973" s="23">
        <v>0.11</v>
      </c>
      <c r="J1973" s="25">
        <v>366.858</v>
      </c>
      <c r="K1973" s="25" t="str">
        <f>VLOOKUP(C1973,Table5[#All],8,0)</f>
        <v>Gold</v>
      </c>
      <c r="L1973" s="13" t="str">
        <f>VLOOKUP(C1973,Table5[#All],4,0)</f>
        <v>Male</v>
      </c>
      <c r="M1973" s="12" t="str">
        <f>VLOOKUP(D1973,Table2[#All],2,0)</f>
        <v>Foldable Camping Chair</v>
      </c>
      <c r="N1973" s="12" t="str">
        <f>VLOOKUP(D1973,Table2[#All],3)</f>
        <v>Sports</v>
      </c>
      <c r="O1973" s="12" t="str">
        <f>VLOOKUP(D1973,Table2[#All],4,0)</f>
        <v>Outdoor</v>
      </c>
      <c r="P1973" s="12" t="str">
        <f>VLOOKUP(D1973,Table2[#All],5,0)</f>
        <v>Cook Ltd</v>
      </c>
      <c r="Q1973" s="12" t="str">
        <f>VLOOKUP(E1973,Table6[#All],2,0)</f>
        <v>Hill, Wagner and Ballard</v>
      </c>
      <c r="R1973" s="12" t="str">
        <f>VLOOKUP(E1973,Table6[#All],5,0)</f>
        <v>Online</v>
      </c>
      <c r="S1973" s="12" t="str">
        <f>VLOOKUP(E1973,Table6[#All],3,0)</f>
        <v>East</v>
      </c>
      <c r="T1973" s="12" t="str">
        <f>VLOOKUP(E1973,Table6[#All],4,0)</f>
        <v>East Davidville</v>
      </c>
    </row>
    <row r="1974" spans="1:20" x14ac:dyDescent="0.3">
      <c r="A1974" s="11" t="s">
        <v>3932</v>
      </c>
      <c r="B1974" s="12">
        <v>45466</v>
      </c>
      <c r="C1974" s="12" t="s">
        <v>1240</v>
      </c>
      <c r="D1974" s="12" t="s">
        <v>1813</v>
      </c>
      <c r="E1974" s="12" t="s">
        <v>1932</v>
      </c>
      <c r="F1974" s="12" t="s">
        <v>1954</v>
      </c>
      <c r="G1974" s="17">
        <v>1</v>
      </c>
      <c r="H1974" s="20">
        <v>650.47</v>
      </c>
      <c r="I1974" s="23">
        <v>0.13</v>
      </c>
      <c r="J1974" s="25">
        <v>565.90890000000002</v>
      </c>
      <c r="K1974" s="25" t="str">
        <f>VLOOKUP(C1974,Table5[#All],8,0)</f>
        <v>Bronze</v>
      </c>
      <c r="L1974" s="13" t="str">
        <f>VLOOKUP(C1974,Table5[#All],4,0)</f>
        <v>Female</v>
      </c>
      <c r="M1974" s="12" t="str">
        <f>VLOOKUP(D1974,Table2[#All],2,0)</f>
        <v>Decorative Lamp Shade</v>
      </c>
      <c r="N1974" s="12" t="str">
        <f>VLOOKUP(D1974,Table2[#All],3)</f>
        <v>Home</v>
      </c>
      <c r="O1974" s="12" t="str">
        <f>VLOOKUP(D1974,Table2[#All],4,0)</f>
        <v>Lighting</v>
      </c>
      <c r="P1974" s="12" t="str">
        <f>VLOOKUP(D1974,Table2[#All],5,0)</f>
        <v>Ramirez-Hanson</v>
      </c>
      <c r="Q1974" s="12" t="str">
        <f>VLOOKUP(E1974,Table6[#All],2,0)</f>
        <v>Frederick-Wright</v>
      </c>
      <c r="R1974" s="12" t="str">
        <f>VLOOKUP(E1974,Table6[#All],5,0)</f>
        <v>Flagship</v>
      </c>
      <c r="S1974" s="12" t="str">
        <f>VLOOKUP(E1974,Table6[#All],3,0)</f>
        <v>West</v>
      </c>
      <c r="T1974" s="12" t="str">
        <f>VLOOKUP(E1974,Table6[#All],4,0)</f>
        <v>New Jimmymouth</v>
      </c>
    </row>
    <row r="1975" spans="1:20" x14ac:dyDescent="0.3">
      <c r="A1975" s="11" t="s">
        <v>3933</v>
      </c>
      <c r="B1975" s="12">
        <v>45256</v>
      </c>
      <c r="C1975" s="12" t="s">
        <v>526</v>
      </c>
      <c r="D1975" s="12" t="s">
        <v>1607</v>
      </c>
      <c r="E1975" s="12" t="s">
        <v>1922</v>
      </c>
      <c r="F1975" s="12" t="s">
        <v>1954</v>
      </c>
      <c r="G1975" s="17">
        <v>1</v>
      </c>
      <c r="H1975" s="20">
        <v>68.209999999999994</v>
      </c>
      <c r="I1975" s="23">
        <v>0.05</v>
      </c>
      <c r="J1975" s="25">
        <v>64.799499999999995</v>
      </c>
      <c r="K1975" s="25" t="str">
        <f>VLOOKUP(C1975,Table5[#All],8,0)</f>
        <v>Gold</v>
      </c>
      <c r="L1975" s="13" t="str">
        <f>VLOOKUP(C1975,Table5[#All],4,0)</f>
        <v>Female</v>
      </c>
      <c r="M1975" s="12" t="str">
        <f>VLOOKUP(D1975,Table2[#All],2,0)</f>
        <v>Decorative Wall Mirror</v>
      </c>
      <c r="N1975" s="12" t="str">
        <f>VLOOKUP(D1975,Table2[#All],3)</f>
        <v>Home</v>
      </c>
      <c r="O1975" s="12" t="str">
        <f>VLOOKUP(D1975,Table2[#All],4,0)</f>
        <v>Decor</v>
      </c>
      <c r="P1975" s="12" t="str">
        <f>VLOOKUP(D1975,Table2[#All],5,0)</f>
        <v>Luna, Anderson and Bowman</v>
      </c>
      <c r="Q1975" s="12" t="str">
        <f>VLOOKUP(E1975,Table6[#All],2,0)</f>
        <v>Thomas, Bridges and Harris</v>
      </c>
      <c r="R1975" s="12" t="str">
        <f>VLOOKUP(E1975,Table6[#All],5,0)</f>
        <v>Online</v>
      </c>
      <c r="S1975" s="12" t="str">
        <f>VLOOKUP(E1975,Table6[#All],3,0)</f>
        <v>North</v>
      </c>
      <c r="T1975" s="12" t="str">
        <f>VLOOKUP(E1975,Table6[#All],4,0)</f>
        <v>Sabrinatown</v>
      </c>
    </row>
    <row r="1976" spans="1:20" x14ac:dyDescent="0.3">
      <c r="A1976" s="11" t="s">
        <v>3934</v>
      </c>
      <c r="B1976" s="12">
        <v>45886</v>
      </c>
      <c r="C1976" s="12" t="s">
        <v>467</v>
      </c>
      <c r="D1976" s="12" t="s">
        <v>1734</v>
      </c>
      <c r="E1976" s="12" t="s">
        <v>1907</v>
      </c>
      <c r="F1976" s="12" t="s">
        <v>1957</v>
      </c>
      <c r="G1976" s="17">
        <v>2</v>
      </c>
      <c r="H1976" s="20">
        <v>842.89</v>
      </c>
      <c r="I1976" s="23">
        <v>0.25</v>
      </c>
      <c r="J1976" s="25">
        <v>1264.335</v>
      </c>
      <c r="K1976" s="25" t="str">
        <f>VLOOKUP(C1976,Table5[#All],8,0)</f>
        <v>Platinum</v>
      </c>
      <c r="L1976" s="13" t="str">
        <f>VLOOKUP(C1976,Table5[#All],4,0)</f>
        <v>Female</v>
      </c>
      <c r="M1976" s="12" t="str">
        <f>VLOOKUP(D1976,Table2[#All],2,0)</f>
        <v>Men's Track Pants</v>
      </c>
      <c r="N1976" s="12" t="str">
        <f>VLOOKUP(D1976,Table2[#All],3)</f>
        <v>Clothing</v>
      </c>
      <c r="O1976" s="12" t="str">
        <f>VLOOKUP(D1976,Table2[#All],4,0)</f>
        <v>Bottoms</v>
      </c>
      <c r="P1976" s="12" t="str">
        <f>VLOOKUP(D1976,Table2[#All],5,0)</f>
        <v>Hamilton, Woods and Walker</v>
      </c>
      <c r="Q1976" s="12" t="str">
        <f>VLOOKUP(E1976,Table6[#All],2,0)</f>
        <v>Martinez-Mullins</v>
      </c>
      <c r="R1976" s="12" t="str">
        <f>VLOOKUP(E1976,Table6[#All],5,0)</f>
        <v>Online</v>
      </c>
      <c r="S1976" s="12" t="str">
        <f>VLOOKUP(E1976,Table6[#All],3,0)</f>
        <v>South</v>
      </c>
      <c r="T1976" s="12" t="str">
        <f>VLOOKUP(E1976,Table6[#All],4,0)</f>
        <v>Williamsfurt</v>
      </c>
    </row>
    <row r="1977" spans="1:20" x14ac:dyDescent="0.3">
      <c r="A1977" s="11" t="s">
        <v>3935</v>
      </c>
      <c r="B1977" s="12">
        <v>45390</v>
      </c>
      <c r="C1977" s="12" t="s">
        <v>958</v>
      </c>
      <c r="D1977" s="12" t="s">
        <v>1570</v>
      </c>
      <c r="E1977" s="12" t="s">
        <v>1897</v>
      </c>
      <c r="F1977" s="12" t="s">
        <v>1957</v>
      </c>
      <c r="G1977" s="17">
        <v>2</v>
      </c>
      <c r="H1977" s="20">
        <v>227.95</v>
      </c>
      <c r="I1977" s="23">
        <v>0.24</v>
      </c>
      <c r="J1977" s="25">
        <v>346.48399999999998</v>
      </c>
      <c r="K1977" s="25" t="str">
        <f>VLOOKUP(C1977,Table5[#All],8,0)</f>
        <v>Silver</v>
      </c>
      <c r="L1977" s="13" t="str">
        <f>VLOOKUP(C1977,Table5[#All],4,0)</f>
        <v>Male</v>
      </c>
      <c r="M1977" s="12" t="str">
        <f>VLOOKUP(D1977,Table2[#All],2,0)</f>
        <v>Men's Leather Belt</v>
      </c>
      <c r="N1977" s="12" t="str">
        <f>VLOOKUP(D1977,Table2[#All],3)</f>
        <v>Beauty</v>
      </c>
      <c r="O1977" s="12" t="str">
        <f>VLOOKUP(D1977,Table2[#All],4,0)</f>
        <v>Accessories</v>
      </c>
      <c r="P1977" s="12" t="str">
        <f>VLOOKUP(D1977,Table2[#All],5,0)</f>
        <v>Baldwin, Garza and Gonzalez</v>
      </c>
      <c r="Q1977" s="12" t="str">
        <f>VLOOKUP(E1977,Table6[#All],2,0)</f>
        <v>Alexander Group</v>
      </c>
      <c r="R1977" s="12" t="str">
        <f>VLOOKUP(E1977,Table6[#All],5,0)</f>
        <v>Online</v>
      </c>
      <c r="S1977" s="12" t="str">
        <f>VLOOKUP(E1977,Table6[#All],3,0)</f>
        <v>South</v>
      </c>
      <c r="T1977" s="12" t="str">
        <f>VLOOKUP(E1977,Table6[#All],4,0)</f>
        <v>Port Sharon</v>
      </c>
    </row>
    <row r="1978" spans="1:20" x14ac:dyDescent="0.3">
      <c r="A1978" s="11" t="s">
        <v>3936</v>
      </c>
      <c r="B1978" s="12">
        <v>45388</v>
      </c>
      <c r="C1978" s="12" t="s">
        <v>638</v>
      </c>
      <c r="D1978" s="12" t="s">
        <v>1773</v>
      </c>
      <c r="E1978" s="12" t="s">
        <v>1922</v>
      </c>
      <c r="F1978" s="12" t="s">
        <v>1954</v>
      </c>
      <c r="G1978" s="17">
        <v>3</v>
      </c>
      <c r="H1978" s="20">
        <v>685.97</v>
      </c>
      <c r="I1978" s="23">
        <v>0.24</v>
      </c>
      <c r="J1978" s="25">
        <v>1564.0116</v>
      </c>
      <c r="K1978" s="25" t="str">
        <f>VLOOKUP(C1978,Table5[#All],8,0)</f>
        <v>Gold</v>
      </c>
      <c r="L1978" s="13" t="str">
        <f>VLOOKUP(C1978,Table5[#All],4,0)</f>
        <v>Male</v>
      </c>
      <c r="M1978" s="12" t="str">
        <f>VLOOKUP(D1978,Table2[#All],2,0)</f>
        <v>Women's Hair Dryer Brush</v>
      </c>
      <c r="N1978" s="12" t="str">
        <f>VLOOKUP(D1978,Table2[#All],3)</f>
        <v>Beauty</v>
      </c>
      <c r="O1978" s="12" t="str">
        <f>VLOOKUP(D1978,Table2[#All],4,0)</f>
        <v>Haircare</v>
      </c>
      <c r="P1978" s="12" t="str">
        <f>VLOOKUP(D1978,Table2[#All],5,0)</f>
        <v>Torres, Spencer and Potter</v>
      </c>
      <c r="Q1978" s="12" t="str">
        <f>VLOOKUP(E1978,Table6[#All],2,0)</f>
        <v>Thomas, Bridges and Harris</v>
      </c>
      <c r="R1978" s="12" t="str">
        <f>VLOOKUP(E1978,Table6[#All],5,0)</f>
        <v>Online</v>
      </c>
      <c r="S1978" s="12" t="str">
        <f>VLOOKUP(E1978,Table6[#All],3,0)</f>
        <v>North</v>
      </c>
      <c r="T1978" s="12" t="str">
        <f>VLOOKUP(E1978,Table6[#All],4,0)</f>
        <v>Sabrinatown</v>
      </c>
    </row>
    <row r="1979" spans="1:20" x14ac:dyDescent="0.3">
      <c r="A1979" s="11" t="s">
        <v>3937</v>
      </c>
      <c r="B1979" s="12">
        <v>45793</v>
      </c>
      <c r="C1979" s="12" t="s">
        <v>1153</v>
      </c>
      <c r="D1979" s="12" t="s">
        <v>1657</v>
      </c>
      <c r="E1979" s="12" t="s">
        <v>1889</v>
      </c>
      <c r="F1979" s="12" t="s">
        <v>1952</v>
      </c>
      <c r="G1979" s="17">
        <v>1</v>
      </c>
      <c r="H1979" s="20">
        <v>722.57</v>
      </c>
      <c r="I1979" s="23">
        <v>0.18</v>
      </c>
      <c r="J1979" s="25">
        <v>592.50740000000008</v>
      </c>
      <c r="K1979" s="25" t="str">
        <f>VLOOKUP(C1979,Table5[#All],8,0)</f>
        <v>Platinum</v>
      </c>
      <c r="L1979" s="13" t="str">
        <f>VLOOKUP(C1979,Table5[#All],4,0)</f>
        <v>Female</v>
      </c>
      <c r="M1979" s="12" t="str">
        <f>VLOOKUP(D1979,Table2[#All],2,0)</f>
        <v>Fabric Sofa Throw Blanket</v>
      </c>
      <c r="N1979" s="12" t="str">
        <f>VLOOKUP(D1979,Table2[#All],3)</f>
        <v>Home</v>
      </c>
      <c r="O1979" s="12" t="str">
        <f>VLOOKUP(D1979,Table2[#All],4,0)</f>
        <v>Decor</v>
      </c>
      <c r="P1979" s="12" t="str">
        <f>VLOOKUP(D1979,Table2[#All],5,0)</f>
        <v>Hoffman Group</v>
      </c>
      <c r="Q1979" s="12" t="str">
        <f>VLOOKUP(E1979,Table6[#All],2,0)</f>
        <v>Black-Horn</v>
      </c>
      <c r="R1979" s="12" t="str">
        <f>VLOOKUP(E1979,Table6[#All],5,0)</f>
        <v>Outlet</v>
      </c>
      <c r="S1979" s="12" t="str">
        <f>VLOOKUP(E1979,Table6[#All],3,0)</f>
        <v>South</v>
      </c>
      <c r="T1979" s="12" t="str">
        <f>VLOOKUP(E1979,Table6[#All],4,0)</f>
        <v>North Nancyview</v>
      </c>
    </row>
    <row r="1980" spans="1:20" x14ac:dyDescent="0.3">
      <c r="A1980" s="11" t="s">
        <v>3938</v>
      </c>
      <c r="B1980" s="12">
        <v>45615</v>
      </c>
      <c r="C1980" s="12" t="s">
        <v>481</v>
      </c>
      <c r="D1980" s="12" t="s">
        <v>1676</v>
      </c>
      <c r="E1980" s="12" t="s">
        <v>1901</v>
      </c>
      <c r="F1980" s="12" t="s">
        <v>1957</v>
      </c>
      <c r="G1980" s="17">
        <v>3</v>
      </c>
      <c r="H1980" s="20">
        <v>585.54999999999995</v>
      </c>
      <c r="I1980" s="23">
        <v>0.14000000000000001</v>
      </c>
      <c r="J1980" s="25">
        <v>1510.7190000000001</v>
      </c>
      <c r="K1980" s="25" t="str">
        <f>VLOOKUP(C1980,Table5[#All],8,0)</f>
        <v>Gold</v>
      </c>
      <c r="L1980" s="13" t="str">
        <f>VLOOKUP(C1980,Table5[#All],4,0)</f>
        <v>Female</v>
      </c>
      <c r="M1980" s="12" t="str">
        <f>VLOOKUP(D1980,Table2[#All],2,0)</f>
        <v>Bedroom Table Lamp</v>
      </c>
      <c r="N1980" s="12" t="str">
        <f>VLOOKUP(D1980,Table2[#All],3)</f>
        <v>Home</v>
      </c>
      <c r="O1980" s="12" t="str">
        <f>VLOOKUP(D1980,Table2[#All],4,0)</f>
        <v>Lighting</v>
      </c>
      <c r="P1980" s="12" t="str">
        <f>VLOOKUP(D1980,Table2[#All],5,0)</f>
        <v>Jones LLC</v>
      </c>
      <c r="Q1980" s="12" t="str">
        <f>VLOOKUP(E1980,Table6[#All],2,0)</f>
        <v>Gray Ltd</v>
      </c>
      <c r="R1980" s="12" t="str">
        <f>VLOOKUP(E1980,Table6[#All],5,0)</f>
        <v>Outlet</v>
      </c>
      <c r="S1980" s="12" t="str">
        <f>VLOOKUP(E1980,Table6[#All],3,0)</f>
        <v>North</v>
      </c>
      <c r="T1980" s="12" t="str">
        <f>VLOOKUP(E1980,Table6[#All],4,0)</f>
        <v>New Michaelchester</v>
      </c>
    </row>
    <row r="1981" spans="1:20" x14ac:dyDescent="0.3">
      <c r="A1981" s="11" t="s">
        <v>3939</v>
      </c>
      <c r="B1981" s="12">
        <v>45666</v>
      </c>
      <c r="C1981" s="12" t="s">
        <v>985</v>
      </c>
      <c r="D1981" s="12" t="s">
        <v>1711</v>
      </c>
      <c r="E1981" s="12" t="s">
        <v>1925</v>
      </c>
      <c r="F1981" s="12" t="s">
        <v>1954</v>
      </c>
      <c r="G1981" s="17">
        <v>2</v>
      </c>
      <c r="H1981" s="20">
        <v>635.80999999999995</v>
      </c>
      <c r="I1981" s="23">
        <v>0.13</v>
      </c>
      <c r="J1981" s="25">
        <v>1106.3094000000001</v>
      </c>
      <c r="K1981" s="25" t="str">
        <f>VLOOKUP(C1981,Table5[#All],8,0)</f>
        <v>Bronze</v>
      </c>
      <c r="L1981" s="13" t="str">
        <f>VLOOKUP(C1981,Table5[#All],4,0)</f>
        <v>Female</v>
      </c>
      <c r="M1981" s="12" t="str">
        <f>VLOOKUP(D1981,Table2[#All],2,0)</f>
        <v>Men's Winter Jacket</v>
      </c>
      <c r="N1981" s="12" t="str">
        <f>VLOOKUP(D1981,Table2[#All],3)</f>
        <v>Clothing</v>
      </c>
      <c r="O1981" s="12" t="str">
        <f>VLOOKUP(D1981,Table2[#All],4,0)</f>
        <v>Outerwear</v>
      </c>
      <c r="P1981" s="12" t="str">
        <f>VLOOKUP(D1981,Table2[#All],5,0)</f>
        <v>Kelly, Smith and Perez</v>
      </c>
      <c r="Q1981" s="12" t="str">
        <f>VLOOKUP(E1981,Table6[#All],2,0)</f>
        <v>Gardner, Humphrey and Contreras</v>
      </c>
      <c r="R1981" s="12" t="str">
        <f>VLOOKUP(E1981,Table6[#All],5,0)</f>
        <v>Flagship</v>
      </c>
      <c r="S1981" s="12" t="str">
        <f>VLOOKUP(E1981,Table6[#All],3,0)</f>
        <v>East</v>
      </c>
      <c r="T1981" s="12" t="str">
        <f>VLOOKUP(E1981,Table6[#All],4,0)</f>
        <v>Johnsonville</v>
      </c>
    </row>
    <row r="1982" spans="1:20" x14ac:dyDescent="0.3">
      <c r="A1982" s="11" t="s">
        <v>3940</v>
      </c>
      <c r="B1982" s="12">
        <v>45644</v>
      </c>
      <c r="C1982" s="12" t="s">
        <v>891</v>
      </c>
      <c r="D1982" s="12" t="s">
        <v>1607</v>
      </c>
      <c r="E1982" s="12" t="s">
        <v>1897</v>
      </c>
      <c r="F1982" s="12" t="s">
        <v>1952</v>
      </c>
      <c r="G1982" s="17">
        <v>2</v>
      </c>
      <c r="H1982" s="20">
        <v>353.74</v>
      </c>
      <c r="I1982" s="23">
        <v>0.01</v>
      </c>
      <c r="J1982" s="25">
        <v>700.40520000000004</v>
      </c>
      <c r="K1982" s="25" t="str">
        <f>VLOOKUP(C1982,Table5[#All],8,0)</f>
        <v>Platinum</v>
      </c>
      <c r="L1982" s="13" t="str">
        <f>VLOOKUP(C1982,Table5[#All],4,0)</f>
        <v>Female</v>
      </c>
      <c r="M1982" s="12" t="str">
        <f>VLOOKUP(D1982,Table2[#All],2,0)</f>
        <v>Decorative Wall Mirror</v>
      </c>
      <c r="N1982" s="12" t="str">
        <f>VLOOKUP(D1982,Table2[#All],3)</f>
        <v>Home</v>
      </c>
      <c r="O1982" s="12" t="str">
        <f>VLOOKUP(D1982,Table2[#All],4,0)</f>
        <v>Decor</v>
      </c>
      <c r="P1982" s="12" t="str">
        <f>VLOOKUP(D1982,Table2[#All],5,0)</f>
        <v>Luna, Anderson and Bowman</v>
      </c>
      <c r="Q1982" s="12" t="str">
        <f>VLOOKUP(E1982,Table6[#All],2,0)</f>
        <v>Alexander Group</v>
      </c>
      <c r="R1982" s="12" t="str">
        <f>VLOOKUP(E1982,Table6[#All],5,0)</f>
        <v>Online</v>
      </c>
      <c r="S1982" s="12" t="str">
        <f>VLOOKUP(E1982,Table6[#All],3,0)</f>
        <v>South</v>
      </c>
      <c r="T1982" s="12" t="str">
        <f>VLOOKUP(E1982,Table6[#All],4,0)</f>
        <v>Port Sharon</v>
      </c>
    </row>
    <row r="1983" spans="1:20" x14ac:dyDescent="0.3">
      <c r="A1983" s="11" t="s">
        <v>3941</v>
      </c>
      <c r="B1983" s="12">
        <v>45648</v>
      </c>
      <c r="C1983" s="12" t="s">
        <v>852</v>
      </c>
      <c r="D1983" s="12" t="s">
        <v>1679</v>
      </c>
      <c r="E1983" s="12" t="s">
        <v>1907</v>
      </c>
      <c r="F1983" s="12" t="s">
        <v>1952</v>
      </c>
      <c r="G1983" s="17">
        <v>1</v>
      </c>
      <c r="H1983" s="20">
        <v>377.52</v>
      </c>
      <c r="I1983" s="23">
        <v>0.15</v>
      </c>
      <c r="J1983" s="25">
        <v>320.892</v>
      </c>
      <c r="K1983" s="25" t="str">
        <f>VLOOKUP(C1983,Table5[#All],8,0)</f>
        <v>Gold</v>
      </c>
      <c r="L1983" s="13" t="str">
        <f>VLOOKUP(C1983,Table5[#All],4,0)</f>
        <v>Male</v>
      </c>
      <c r="M1983" s="12" t="str">
        <f>VLOOKUP(D1983,Table2[#All],2,0)</f>
        <v>Women's Summer Dress</v>
      </c>
      <c r="N1983" s="12" t="str">
        <f>VLOOKUP(D1983,Table2[#All],3)</f>
        <v>Clothing</v>
      </c>
      <c r="O1983" s="12" t="str">
        <f>VLOOKUP(D1983,Table2[#All],4,0)</f>
        <v>Tops</v>
      </c>
      <c r="P1983" s="12" t="str">
        <f>VLOOKUP(D1983,Table2[#All],5,0)</f>
        <v>Smith-Mills</v>
      </c>
      <c r="Q1983" s="12" t="str">
        <f>VLOOKUP(E1983,Table6[#All],2,0)</f>
        <v>Martinez-Mullins</v>
      </c>
      <c r="R1983" s="12" t="str">
        <f>VLOOKUP(E1983,Table6[#All],5,0)</f>
        <v>Online</v>
      </c>
      <c r="S1983" s="12" t="str">
        <f>VLOOKUP(E1983,Table6[#All],3,0)</f>
        <v>South</v>
      </c>
      <c r="T1983" s="12" t="str">
        <f>VLOOKUP(E1983,Table6[#All],4,0)</f>
        <v>Williamsfurt</v>
      </c>
    </row>
    <row r="1984" spans="1:20" x14ac:dyDescent="0.3">
      <c r="A1984" s="11" t="s">
        <v>3942</v>
      </c>
      <c r="B1984" s="12">
        <v>45500</v>
      </c>
      <c r="C1984" s="12" t="s">
        <v>676</v>
      </c>
      <c r="D1984" s="12" t="s">
        <v>1779</v>
      </c>
      <c r="E1984" s="12" t="s">
        <v>1889</v>
      </c>
      <c r="F1984" s="12" t="s">
        <v>1952</v>
      </c>
      <c r="G1984" s="17">
        <v>3</v>
      </c>
      <c r="H1984" s="20">
        <v>901.49</v>
      </c>
      <c r="I1984" s="23">
        <v>0</v>
      </c>
      <c r="J1984" s="25">
        <v>2704.47</v>
      </c>
      <c r="K1984" s="25" t="str">
        <f>VLOOKUP(C1984,Table5[#All],8,0)</f>
        <v>Gold</v>
      </c>
      <c r="L1984" s="13" t="str">
        <f>VLOOKUP(C1984,Table5[#All],4,0)</f>
        <v>Female</v>
      </c>
      <c r="M1984" s="12" t="str">
        <f>VLOOKUP(D1984,Table2[#All],2,0)</f>
        <v>Wooden Nightstand</v>
      </c>
      <c r="N1984" s="12" t="str">
        <f>VLOOKUP(D1984,Table2[#All],3)</f>
        <v>Home</v>
      </c>
      <c r="O1984" s="12" t="str">
        <f>VLOOKUP(D1984,Table2[#All],4,0)</f>
        <v>Furniture</v>
      </c>
      <c r="P1984" s="12" t="str">
        <f>VLOOKUP(D1984,Table2[#All],5,0)</f>
        <v>Wolfe, Ross and Hester</v>
      </c>
      <c r="Q1984" s="12" t="str">
        <f>VLOOKUP(E1984,Table6[#All],2,0)</f>
        <v>Black-Horn</v>
      </c>
      <c r="R1984" s="12" t="str">
        <f>VLOOKUP(E1984,Table6[#All],5,0)</f>
        <v>Outlet</v>
      </c>
      <c r="S1984" s="12" t="str">
        <f>VLOOKUP(E1984,Table6[#All],3,0)</f>
        <v>South</v>
      </c>
      <c r="T1984" s="12" t="str">
        <f>VLOOKUP(E1984,Table6[#All],4,0)</f>
        <v>North Nancyview</v>
      </c>
    </row>
    <row r="1985" spans="1:20" x14ac:dyDescent="0.3">
      <c r="A1985" s="11" t="s">
        <v>3943</v>
      </c>
      <c r="B1985" s="12">
        <v>45806</v>
      </c>
      <c r="C1985" s="12" t="s">
        <v>661</v>
      </c>
      <c r="D1985" s="12" t="s">
        <v>1660</v>
      </c>
      <c r="E1985" s="12" t="s">
        <v>1901</v>
      </c>
      <c r="F1985" s="12" t="s">
        <v>1952</v>
      </c>
      <c r="G1985" s="17">
        <v>1</v>
      </c>
      <c r="H1985" s="20">
        <v>563.01</v>
      </c>
      <c r="I1985" s="23">
        <v>0.1</v>
      </c>
      <c r="J1985" s="25">
        <v>506.709</v>
      </c>
      <c r="K1985" s="25" t="str">
        <f>VLOOKUP(C1985,Table5[#All],8,0)</f>
        <v>Platinum</v>
      </c>
      <c r="L1985" s="13" t="str">
        <f>VLOOKUP(C1985,Table5[#All],4,0)</f>
        <v>Male</v>
      </c>
      <c r="M1985" s="12" t="str">
        <f>VLOOKUP(D1985,Table2[#All],2,0)</f>
        <v>Stainless Steel Cutlery Set</v>
      </c>
      <c r="N1985" s="12" t="str">
        <f>VLOOKUP(D1985,Table2[#All],3)</f>
        <v>Home</v>
      </c>
      <c r="O1985" s="12" t="str">
        <f>VLOOKUP(D1985,Table2[#All],4,0)</f>
        <v>Kitchen</v>
      </c>
      <c r="P1985" s="12" t="str">
        <f>VLOOKUP(D1985,Table2[#All],5,0)</f>
        <v>Stevens, Fernandez and Martin</v>
      </c>
      <c r="Q1985" s="12" t="str">
        <f>VLOOKUP(E1985,Table6[#All],2,0)</f>
        <v>Gray Ltd</v>
      </c>
      <c r="R1985" s="12" t="str">
        <f>VLOOKUP(E1985,Table6[#All],5,0)</f>
        <v>Outlet</v>
      </c>
      <c r="S1985" s="12" t="str">
        <f>VLOOKUP(E1985,Table6[#All],3,0)</f>
        <v>North</v>
      </c>
      <c r="T1985" s="12" t="str">
        <f>VLOOKUP(E1985,Table6[#All],4,0)</f>
        <v>New Michaelchester</v>
      </c>
    </row>
    <row r="1986" spans="1:20" x14ac:dyDescent="0.3">
      <c r="A1986" s="11" t="s">
        <v>3944</v>
      </c>
      <c r="B1986" s="12">
        <v>45365</v>
      </c>
      <c r="C1986" s="12" t="s">
        <v>202</v>
      </c>
      <c r="D1986" s="12" t="s">
        <v>1786</v>
      </c>
      <c r="E1986" s="12" t="s">
        <v>1904</v>
      </c>
      <c r="F1986" s="12" t="s">
        <v>1952</v>
      </c>
      <c r="G1986" s="17">
        <v>4</v>
      </c>
      <c r="H1986" s="20">
        <v>167.25</v>
      </c>
      <c r="I1986" s="23">
        <v>0.11</v>
      </c>
      <c r="J1986" s="25">
        <v>595.41</v>
      </c>
      <c r="K1986" s="25" t="str">
        <f>VLOOKUP(C1986,Table5[#All],8,0)</f>
        <v>Bronze</v>
      </c>
      <c r="L1986" s="13" t="str">
        <f>VLOOKUP(C1986,Table5[#All],4,0)</f>
        <v>Male</v>
      </c>
      <c r="M1986" s="12" t="str">
        <f>VLOOKUP(D1986,Table2[#All],2,0)</f>
        <v>Kitchen Storage Rack</v>
      </c>
      <c r="N1986" s="12" t="str">
        <f>VLOOKUP(D1986,Table2[#All],3)</f>
        <v>Home</v>
      </c>
      <c r="O1986" s="12" t="str">
        <f>VLOOKUP(D1986,Table2[#All],4,0)</f>
        <v>Storage</v>
      </c>
      <c r="P1986" s="12" t="str">
        <f>VLOOKUP(D1986,Table2[#All],5,0)</f>
        <v>Duran Group</v>
      </c>
      <c r="Q1986" s="12" t="str">
        <f>VLOOKUP(E1986,Table6[#All],2,0)</f>
        <v>Benson-Elliott</v>
      </c>
      <c r="R1986" s="12" t="str">
        <f>VLOOKUP(E1986,Table6[#All],5,0)</f>
        <v>Online</v>
      </c>
      <c r="S1986" s="12" t="str">
        <f>VLOOKUP(E1986,Table6[#All],3,0)</f>
        <v>East</v>
      </c>
      <c r="T1986" s="12" t="str">
        <f>VLOOKUP(E1986,Table6[#All],4,0)</f>
        <v>Port Josephberg</v>
      </c>
    </row>
    <row r="1987" spans="1:20" x14ac:dyDescent="0.3">
      <c r="A1987" s="11" t="s">
        <v>3945</v>
      </c>
      <c r="B1987" s="12">
        <v>45229</v>
      </c>
      <c r="C1987" s="12" t="s">
        <v>1414</v>
      </c>
      <c r="D1987" s="12" t="s">
        <v>1755</v>
      </c>
      <c r="E1987" s="12" t="s">
        <v>1938</v>
      </c>
      <c r="F1987" s="12" t="s">
        <v>1957</v>
      </c>
      <c r="G1987" s="17">
        <v>3</v>
      </c>
      <c r="H1987" s="20">
        <v>345.43</v>
      </c>
      <c r="I1987" s="23">
        <v>0.08</v>
      </c>
      <c r="J1987" s="25">
        <v>953.38679999999999</v>
      </c>
      <c r="K1987" s="25" t="str">
        <f>VLOOKUP(C1987,Table5[#All],8,0)</f>
        <v>Gold</v>
      </c>
      <c r="L1987" s="13" t="str">
        <f>VLOOKUP(C1987,Table5[#All],4,0)</f>
        <v>Male</v>
      </c>
      <c r="M1987" s="12" t="str">
        <f>VLOOKUP(D1987,Table2[#All],2,0)</f>
        <v>Luxury Perfume Spray</v>
      </c>
      <c r="N1987" s="12" t="str">
        <f>VLOOKUP(D1987,Table2[#All],3)</f>
        <v>Beauty</v>
      </c>
      <c r="O1987" s="12" t="str">
        <f>VLOOKUP(D1987,Table2[#All],4,0)</f>
        <v>Fragrance</v>
      </c>
      <c r="P1987" s="12" t="str">
        <f>VLOOKUP(D1987,Table2[#All],5,0)</f>
        <v>Gibson, Green and Lopez</v>
      </c>
      <c r="Q1987" s="12" t="str">
        <f>VLOOKUP(E1987,Table6[#All],2,0)</f>
        <v>Guerrero-Schmitt</v>
      </c>
      <c r="R1987" s="12" t="str">
        <f>VLOOKUP(E1987,Table6[#All],5,0)</f>
        <v>Flagship</v>
      </c>
      <c r="S1987" s="12" t="str">
        <f>VLOOKUP(E1987,Table6[#All],3,0)</f>
        <v>East</v>
      </c>
      <c r="T1987" s="12" t="str">
        <f>VLOOKUP(E1987,Table6[#All],4,0)</f>
        <v>East Stevechester</v>
      </c>
    </row>
    <row r="1988" spans="1:20" x14ac:dyDescent="0.3">
      <c r="A1988" s="11" t="s">
        <v>3946</v>
      </c>
      <c r="B1988" s="12">
        <v>45349</v>
      </c>
      <c r="C1988" s="12" t="s">
        <v>982</v>
      </c>
      <c r="D1988" s="12" t="s">
        <v>1822</v>
      </c>
      <c r="E1988" s="12" t="s">
        <v>1914</v>
      </c>
      <c r="F1988" s="12" t="s">
        <v>1952</v>
      </c>
      <c r="G1988" s="17">
        <v>4</v>
      </c>
      <c r="H1988" s="20">
        <v>752.48</v>
      </c>
      <c r="I1988" s="23">
        <v>0.23</v>
      </c>
      <c r="J1988" s="25">
        <v>2317.6383999999998</v>
      </c>
      <c r="K1988" s="25" t="str">
        <f>VLOOKUP(C1988,Table5[#All],8,0)</f>
        <v>Gold</v>
      </c>
      <c r="L1988" s="13" t="str">
        <f>VLOOKUP(C1988,Table5[#All],4,0)</f>
        <v>Female</v>
      </c>
      <c r="M1988" s="12" t="str">
        <f>VLOOKUP(D1988,Table2[#All],2,0)</f>
        <v>Fitness Resistance Bands</v>
      </c>
      <c r="N1988" s="12" t="str">
        <f>VLOOKUP(D1988,Table2[#All],3)</f>
        <v>Sports</v>
      </c>
      <c r="O1988" s="12" t="str">
        <f>VLOOKUP(D1988,Table2[#All],4,0)</f>
        <v>Fitness</v>
      </c>
      <c r="P1988" s="12" t="str">
        <f>VLOOKUP(D1988,Table2[#All],5,0)</f>
        <v>Reese-Watson</v>
      </c>
      <c r="Q1988" s="12" t="str">
        <f>VLOOKUP(E1988,Table6[#All],2,0)</f>
        <v>Moore, Padilla and Butler</v>
      </c>
      <c r="R1988" s="12" t="str">
        <f>VLOOKUP(E1988,Table6[#All],5,0)</f>
        <v>Flagship</v>
      </c>
      <c r="S1988" s="12" t="str">
        <f>VLOOKUP(E1988,Table6[#All],3,0)</f>
        <v>South</v>
      </c>
      <c r="T1988" s="12" t="str">
        <f>VLOOKUP(E1988,Table6[#All],4,0)</f>
        <v>East Johnstad</v>
      </c>
    </row>
    <row r="1989" spans="1:20" x14ac:dyDescent="0.3">
      <c r="A1989" s="11" t="s">
        <v>3947</v>
      </c>
      <c r="B1989" s="12">
        <v>45886</v>
      </c>
      <c r="C1989" s="12" t="s">
        <v>1400</v>
      </c>
      <c r="D1989" s="12" t="s">
        <v>1746</v>
      </c>
      <c r="E1989" s="12" t="s">
        <v>1941</v>
      </c>
      <c r="F1989" s="12" t="s">
        <v>1952</v>
      </c>
      <c r="G1989" s="17">
        <v>1</v>
      </c>
      <c r="H1989" s="20">
        <v>120.02</v>
      </c>
      <c r="I1989" s="23">
        <v>0.26</v>
      </c>
      <c r="J1989" s="25">
        <v>88.814799999999991</v>
      </c>
      <c r="K1989" s="25" t="str">
        <f>VLOOKUP(C1989,Table5[#All],8,0)</f>
        <v>Bronze</v>
      </c>
      <c r="L1989" s="13" t="str">
        <f>VLOOKUP(C1989,Table5[#All],4,0)</f>
        <v>Male</v>
      </c>
      <c r="M1989" s="12" t="str">
        <f>VLOOKUP(D1989,Table2[#All],2,0)</f>
        <v>Foam Roller</v>
      </c>
      <c r="N1989" s="12" t="str">
        <f>VLOOKUP(D1989,Table2[#All],3)</f>
        <v>Sports</v>
      </c>
      <c r="O1989" s="12" t="str">
        <f>VLOOKUP(D1989,Table2[#All],4,0)</f>
        <v>Fitness</v>
      </c>
      <c r="P1989" s="12" t="str">
        <f>VLOOKUP(D1989,Table2[#All],5,0)</f>
        <v>Atkinson, Camacho and Oliver</v>
      </c>
      <c r="Q1989" s="12" t="str">
        <f>VLOOKUP(E1989,Table6[#All],2,0)</f>
        <v>Mann-Austin</v>
      </c>
      <c r="R1989" s="12" t="str">
        <f>VLOOKUP(E1989,Table6[#All],5,0)</f>
        <v>Online</v>
      </c>
      <c r="S1989" s="12" t="str">
        <f>VLOOKUP(E1989,Table6[#All],3,0)</f>
        <v>East</v>
      </c>
      <c r="T1989" s="12" t="str">
        <f>VLOOKUP(E1989,Table6[#All],4,0)</f>
        <v>Vasquezborough</v>
      </c>
    </row>
    <row r="1990" spans="1:20" x14ac:dyDescent="0.3">
      <c r="A1990" s="11" t="s">
        <v>3948</v>
      </c>
      <c r="B1990" s="12">
        <v>45359</v>
      </c>
      <c r="C1990" s="12" t="s">
        <v>1027</v>
      </c>
      <c r="D1990" s="12" t="s">
        <v>1696</v>
      </c>
      <c r="E1990" s="12" t="s">
        <v>1910</v>
      </c>
      <c r="F1990" s="12" t="s">
        <v>1952</v>
      </c>
      <c r="G1990" s="17">
        <v>3</v>
      </c>
      <c r="H1990" s="20">
        <v>146.71</v>
      </c>
      <c r="I1990" s="23">
        <v>0.28000000000000003</v>
      </c>
      <c r="J1990" s="25">
        <v>316.89359999999999</v>
      </c>
      <c r="K1990" s="25" t="str">
        <f>VLOOKUP(C1990,Table5[#All],8,0)</f>
        <v>Platinum</v>
      </c>
      <c r="L1990" s="13" t="str">
        <f>VLOOKUP(C1990,Table5[#All],4,0)</f>
        <v>Female</v>
      </c>
      <c r="M1990" s="12" t="str">
        <f>VLOOKUP(D1990,Table2[#All],2,0)</f>
        <v>Yoga Exercise Mat</v>
      </c>
      <c r="N1990" s="12" t="str">
        <f>VLOOKUP(D1990,Table2[#All],3)</f>
        <v>Sports</v>
      </c>
      <c r="O1990" s="12" t="str">
        <f>VLOOKUP(D1990,Table2[#All],4,0)</f>
        <v>Fitness</v>
      </c>
      <c r="P1990" s="12" t="str">
        <f>VLOOKUP(D1990,Table2[#All],5,0)</f>
        <v>Carroll, Long and Mendoza</v>
      </c>
      <c r="Q1990" s="12" t="str">
        <f>VLOOKUP(E1990,Table6[#All],2,0)</f>
        <v>Bean, Jones and Park</v>
      </c>
      <c r="R1990" s="12" t="str">
        <f>VLOOKUP(E1990,Table6[#All],5,0)</f>
        <v>Online</v>
      </c>
      <c r="S1990" s="12" t="str">
        <f>VLOOKUP(E1990,Table6[#All],3,0)</f>
        <v>West</v>
      </c>
      <c r="T1990" s="12" t="str">
        <f>VLOOKUP(E1990,Table6[#All],4,0)</f>
        <v>Thompsonborough</v>
      </c>
    </row>
    <row r="1991" spans="1:20" x14ac:dyDescent="0.3">
      <c r="A1991" s="11" t="s">
        <v>3949</v>
      </c>
      <c r="B1991" s="12">
        <v>45730</v>
      </c>
      <c r="C1991" s="12" t="s">
        <v>302</v>
      </c>
      <c r="D1991" s="12" t="s">
        <v>1767</v>
      </c>
      <c r="E1991" s="12" t="s">
        <v>1880</v>
      </c>
      <c r="F1991" s="12" t="s">
        <v>1952</v>
      </c>
      <c r="G1991" s="17">
        <v>2</v>
      </c>
      <c r="H1991" s="20">
        <v>358.87</v>
      </c>
      <c r="I1991" s="23">
        <v>0.24</v>
      </c>
      <c r="J1991" s="25">
        <v>545.48239999999998</v>
      </c>
      <c r="K1991" s="25" t="str">
        <f>VLOOKUP(C1991,Table5[#All],8,0)</f>
        <v>Bronze</v>
      </c>
      <c r="L1991" s="13" t="str">
        <f>VLOOKUP(C1991,Table5[#All],4,0)</f>
        <v>Male</v>
      </c>
      <c r="M1991" s="12" t="str">
        <f>VLOOKUP(D1991,Table2[#All],2,0)</f>
        <v>Matte Lipstick Set</v>
      </c>
      <c r="N1991" s="12" t="str">
        <f>VLOOKUP(D1991,Table2[#All],3)</f>
        <v>Beauty</v>
      </c>
      <c r="O1991" s="12" t="str">
        <f>VLOOKUP(D1991,Table2[#All],4,0)</f>
        <v>Makeup</v>
      </c>
      <c r="P1991" s="12" t="str">
        <f>VLOOKUP(D1991,Table2[#All],5,0)</f>
        <v>Zhang Inc</v>
      </c>
      <c r="Q1991" s="12" t="str">
        <f>VLOOKUP(E1991,Table6[#All],2,0)</f>
        <v>Rivera-Warner</v>
      </c>
      <c r="R1991" s="12" t="str">
        <f>VLOOKUP(E1991,Table6[#All],5,0)</f>
        <v>Flagship</v>
      </c>
      <c r="S1991" s="12" t="str">
        <f>VLOOKUP(E1991,Table6[#All],3,0)</f>
        <v>East</v>
      </c>
      <c r="T1991" s="12" t="str">
        <f>VLOOKUP(E1991,Table6[#All],4,0)</f>
        <v>Washingtonfurt</v>
      </c>
    </row>
    <row r="1992" spans="1:20" x14ac:dyDescent="0.3">
      <c r="A1992" s="11" t="s">
        <v>3950</v>
      </c>
      <c r="B1992" s="12">
        <v>45456</v>
      </c>
      <c r="C1992" s="12" t="s">
        <v>783</v>
      </c>
      <c r="D1992" s="12" t="s">
        <v>1731</v>
      </c>
      <c r="E1992" s="12" t="s">
        <v>1894</v>
      </c>
      <c r="F1992" s="12" t="s">
        <v>1957</v>
      </c>
      <c r="G1992" s="17">
        <v>4</v>
      </c>
      <c r="H1992" s="20">
        <v>212.75</v>
      </c>
      <c r="I1992" s="23">
        <v>0.11</v>
      </c>
      <c r="J1992" s="25">
        <v>757.39</v>
      </c>
      <c r="K1992" s="25" t="str">
        <f>VLOOKUP(C1992,Table5[#All],8,0)</f>
        <v>Platinum</v>
      </c>
      <c r="L1992" s="13" t="str">
        <f>VLOOKUP(C1992,Table5[#All],4,0)</f>
        <v>Male</v>
      </c>
      <c r="M1992" s="12" t="str">
        <f>VLOOKUP(D1992,Table2[#All],2,0)</f>
        <v>Rugby Ball</v>
      </c>
      <c r="N1992" s="12" t="str">
        <f>VLOOKUP(D1992,Table2[#All],3)</f>
        <v>Sports</v>
      </c>
      <c r="O1992" s="12" t="str">
        <f>VLOOKUP(D1992,Table2[#All],4,0)</f>
        <v>Team Sports</v>
      </c>
      <c r="P1992" s="12" t="str">
        <f>VLOOKUP(D1992,Table2[#All],5,0)</f>
        <v>Harris Inc</v>
      </c>
      <c r="Q1992" s="12" t="str">
        <f>VLOOKUP(E1992,Table6[#All],2,0)</f>
        <v>Johnson-Wright</v>
      </c>
      <c r="R1992" s="12" t="str">
        <f>VLOOKUP(E1992,Table6[#All],5,0)</f>
        <v>Outlet</v>
      </c>
      <c r="S1992" s="12" t="str">
        <f>VLOOKUP(E1992,Table6[#All],3,0)</f>
        <v>North</v>
      </c>
      <c r="T1992" s="12" t="str">
        <f>VLOOKUP(E1992,Table6[#All],4,0)</f>
        <v>Hoodberg</v>
      </c>
    </row>
    <row r="1993" spans="1:20" x14ac:dyDescent="0.3">
      <c r="A1993" s="11" t="s">
        <v>3951</v>
      </c>
      <c r="B1993" s="12">
        <v>45450</v>
      </c>
      <c r="C1993" s="12" t="s">
        <v>1039</v>
      </c>
      <c r="D1993" s="12" t="s">
        <v>1708</v>
      </c>
      <c r="E1993" s="12" t="s">
        <v>1920</v>
      </c>
      <c r="F1993" s="12" t="s">
        <v>1954</v>
      </c>
      <c r="G1993" s="17">
        <v>1</v>
      </c>
      <c r="H1993" s="20">
        <v>183.47</v>
      </c>
      <c r="I1993" s="23">
        <v>0.17</v>
      </c>
      <c r="J1993" s="25">
        <v>152.2801</v>
      </c>
      <c r="K1993" s="25" t="str">
        <f>VLOOKUP(C1993,Table5[#All],8,0)</f>
        <v>Bronze</v>
      </c>
      <c r="L1993" s="13" t="str">
        <f>VLOOKUP(C1993,Table5[#All],4,0)</f>
        <v>Female</v>
      </c>
      <c r="M1993" s="12" t="str">
        <f>VLOOKUP(D1993,Table2[#All],2,0)</f>
        <v>High-Grip Football</v>
      </c>
      <c r="N1993" s="12" t="str">
        <f>VLOOKUP(D1993,Table2[#All],3)</f>
        <v>Sports</v>
      </c>
      <c r="O1993" s="12" t="str">
        <f>VLOOKUP(D1993,Table2[#All],4,0)</f>
        <v>Team Sports</v>
      </c>
      <c r="P1993" s="12" t="str">
        <f>VLOOKUP(D1993,Table2[#All],5,0)</f>
        <v>Bridges, Banks and Cummings</v>
      </c>
      <c r="Q1993" s="12" t="str">
        <f>VLOOKUP(E1993,Table6[#All],2,0)</f>
        <v>Aguirre-Keller</v>
      </c>
      <c r="R1993" s="12" t="str">
        <f>VLOOKUP(E1993,Table6[#All],5,0)</f>
        <v>Online</v>
      </c>
      <c r="S1993" s="12" t="str">
        <f>VLOOKUP(E1993,Table6[#All],3,0)</f>
        <v>South</v>
      </c>
      <c r="T1993" s="12" t="str">
        <f>VLOOKUP(E1993,Table6[#All],4,0)</f>
        <v>Lake Michael</v>
      </c>
    </row>
    <row r="1994" spans="1:20" x14ac:dyDescent="0.3">
      <c r="A1994" s="11" t="s">
        <v>3952</v>
      </c>
      <c r="B1994" s="12">
        <v>45493</v>
      </c>
      <c r="C1994" s="12" t="s">
        <v>255</v>
      </c>
      <c r="D1994" s="12" t="s">
        <v>1843</v>
      </c>
      <c r="E1994" s="12" t="s">
        <v>1929</v>
      </c>
      <c r="F1994" s="12" t="s">
        <v>1952</v>
      </c>
      <c r="G1994" s="17">
        <v>4</v>
      </c>
      <c r="H1994" s="20">
        <v>569.98</v>
      </c>
      <c r="I1994" s="23">
        <v>0.23</v>
      </c>
      <c r="J1994" s="25">
        <v>1755.5383999999999</v>
      </c>
      <c r="K1994" s="25" t="str">
        <f>VLOOKUP(C1994,Table5[#All],8,0)</f>
        <v>Silver</v>
      </c>
      <c r="L1994" s="13" t="str">
        <f>VLOOKUP(C1994,Table5[#All],4,0)</f>
        <v>Female</v>
      </c>
      <c r="M1994" s="12" t="str">
        <f>VLOOKUP(D1994,Table2[#All],2,0)</f>
        <v>Face Foundation Kit</v>
      </c>
      <c r="N1994" s="12" t="str">
        <f>VLOOKUP(D1994,Table2[#All],3)</f>
        <v>Beauty</v>
      </c>
      <c r="O1994" s="12" t="str">
        <f>VLOOKUP(D1994,Table2[#All],4,0)</f>
        <v>Makeup</v>
      </c>
      <c r="P1994" s="12" t="str">
        <f>VLOOKUP(D1994,Table2[#All],5,0)</f>
        <v>Taylor-Elliott</v>
      </c>
      <c r="Q1994" s="12" t="str">
        <f>VLOOKUP(E1994,Table6[#All],2,0)</f>
        <v>Shelton PLC</v>
      </c>
      <c r="R1994" s="12" t="str">
        <f>VLOOKUP(E1994,Table6[#All],5,0)</f>
        <v>Flagship</v>
      </c>
      <c r="S1994" s="12" t="str">
        <f>VLOOKUP(E1994,Table6[#All],3,0)</f>
        <v>North</v>
      </c>
      <c r="T1994" s="12" t="str">
        <f>VLOOKUP(E1994,Table6[#All],4,0)</f>
        <v>East Jenniferstad</v>
      </c>
    </row>
    <row r="1995" spans="1:20" x14ac:dyDescent="0.3">
      <c r="A1995" s="11" t="s">
        <v>3953</v>
      </c>
      <c r="B1995" s="12">
        <v>45274</v>
      </c>
      <c r="C1995" s="12" t="s">
        <v>1465</v>
      </c>
      <c r="D1995" s="12" t="s">
        <v>1631</v>
      </c>
      <c r="E1995" s="12" t="s">
        <v>1922</v>
      </c>
      <c r="F1995" s="12" t="s">
        <v>1952</v>
      </c>
      <c r="G1995" s="17">
        <v>3</v>
      </c>
      <c r="H1995" s="20">
        <v>984.12</v>
      </c>
      <c r="I1995" s="23">
        <v>0.27</v>
      </c>
      <c r="J1995" s="25">
        <v>2155.2228</v>
      </c>
      <c r="K1995" s="25" t="str">
        <f>VLOOKUP(C1995,Table5[#All],8,0)</f>
        <v>Silver</v>
      </c>
      <c r="L1995" s="13" t="str">
        <f>VLOOKUP(C1995,Table5[#All],4,0)</f>
        <v>Male</v>
      </c>
      <c r="M1995" s="12" t="str">
        <f>VLOOKUP(D1995,Table2[#All],2,0)</f>
        <v>Multi-Purpose Storage Box</v>
      </c>
      <c r="N1995" s="12" t="str">
        <f>VLOOKUP(D1995,Table2[#All],3)</f>
        <v>Home</v>
      </c>
      <c r="O1995" s="12" t="str">
        <f>VLOOKUP(D1995,Table2[#All],4,0)</f>
        <v>Storage</v>
      </c>
      <c r="P1995" s="12" t="str">
        <f>VLOOKUP(D1995,Table2[#All],5,0)</f>
        <v>Gardner-Montes</v>
      </c>
      <c r="Q1995" s="12" t="str">
        <f>VLOOKUP(E1995,Table6[#All],2,0)</f>
        <v>Thomas, Bridges and Harris</v>
      </c>
      <c r="R1995" s="12" t="str">
        <f>VLOOKUP(E1995,Table6[#All],5,0)</f>
        <v>Online</v>
      </c>
      <c r="S1995" s="12" t="str">
        <f>VLOOKUP(E1995,Table6[#All],3,0)</f>
        <v>North</v>
      </c>
      <c r="T1995" s="12" t="str">
        <f>VLOOKUP(E1995,Table6[#All],4,0)</f>
        <v>Sabrinatown</v>
      </c>
    </row>
    <row r="1996" spans="1:20" x14ac:dyDescent="0.3">
      <c r="A1996" s="11" t="s">
        <v>3954</v>
      </c>
      <c r="B1996" s="12">
        <v>45844</v>
      </c>
      <c r="C1996" s="12" t="s">
        <v>1468</v>
      </c>
      <c r="D1996" s="12" t="s">
        <v>1828</v>
      </c>
      <c r="E1996" s="12" t="s">
        <v>1910</v>
      </c>
      <c r="F1996" s="12" t="s">
        <v>1952</v>
      </c>
      <c r="G1996" s="17">
        <v>1</v>
      </c>
      <c r="H1996" s="20">
        <v>905.23</v>
      </c>
      <c r="I1996" s="23">
        <v>0</v>
      </c>
      <c r="J1996" s="25">
        <v>905.23</v>
      </c>
      <c r="K1996" s="25" t="str">
        <f>VLOOKUP(C1996,Table5[#All],8,0)</f>
        <v>Bronze</v>
      </c>
      <c r="L1996" s="13" t="str">
        <f>VLOOKUP(C1996,Table5[#All],4,0)</f>
        <v>Male</v>
      </c>
      <c r="M1996" s="12" t="str">
        <f>VLOOKUP(D1996,Table2[#All],2,0)</f>
        <v>Wooden Bookshelf</v>
      </c>
      <c r="N1996" s="12" t="str">
        <f>VLOOKUP(D1996,Table2[#All],3)</f>
        <v>Home</v>
      </c>
      <c r="O1996" s="12" t="str">
        <f>VLOOKUP(D1996,Table2[#All],4,0)</f>
        <v>Furniture</v>
      </c>
      <c r="P1996" s="12" t="str">
        <f>VLOOKUP(D1996,Table2[#All],5,0)</f>
        <v>Collins-Stephenson</v>
      </c>
      <c r="Q1996" s="12" t="str">
        <f>VLOOKUP(E1996,Table6[#All],2,0)</f>
        <v>Bean, Jones and Park</v>
      </c>
      <c r="R1996" s="12" t="str">
        <f>VLOOKUP(E1996,Table6[#All],5,0)</f>
        <v>Online</v>
      </c>
      <c r="S1996" s="12" t="str">
        <f>VLOOKUP(E1996,Table6[#All],3,0)</f>
        <v>West</v>
      </c>
      <c r="T1996" s="12" t="str">
        <f>VLOOKUP(E1996,Table6[#All],4,0)</f>
        <v>Thompsonborough</v>
      </c>
    </row>
    <row r="1997" spans="1:20" x14ac:dyDescent="0.3">
      <c r="A1997" s="11" t="s">
        <v>3955</v>
      </c>
      <c r="B1997" s="12">
        <v>45264</v>
      </c>
      <c r="C1997" s="12" t="s">
        <v>620</v>
      </c>
      <c r="D1997" s="12" t="s">
        <v>1873</v>
      </c>
      <c r="E1997" s="12" t="s">
        <v>1941</v>
      </c>
      <c r="F1997" s="12" t="s">
        <v>1952</v>
      </c>
      <c r="G1997" s="17">
        <v>3</v>
      </c>
      <c r="H1997" s="20">
        <v>112.77</v>
      </c>
      <c r="I1997" s="23">
        <v>0.19</v>
      </c>
      <c r="J1997" s="25">
        <v>274.03109999999998</v>
      </c>
      <c r="K1997" s="25" t="str">
        <f>VLOOKUP(C1997,Table5[#All],8,0)</f>
        <v>Silver</v>
      </c>
      <c r="L1997" s="13" t="str">
        <f>VLOOKUP(C1997,Table5[#All],4,0)</f>
        <v>Male</v>
      </c>
      <c r="M1997" s="12" t="str">
        <f>VLOOKUP(D1997,Table2[#All],2,0)</f>
        <v>Stainless Steel Cookware Set</v>
      </c>
      <c r="N1997" s="12" t="str">
        <f>VLOOKUP(D1997,Table2[#All],3)</f>
        <v>Home</v>
      </c>
      <c r="O1997" s="12" t="str">
        <f>VLOOKUP(D1997,Table2[#All],4,0)</f>
        <v>Kitchen</v>
      </c>
      <c r="P1997" s="12" t="str">
        <f>VLOOKUP(D1997,Table2[#All],5,0)</f>
        <v>Campbell Ltd</v>
      </c>
      <c r="Q1997" s="12" t="str">
        <f>VLOOKUP(E1997,Table6[#All],2,0)</f>
        <v>Mann-Austin</v>
      </c>
      <c r="R1997" s="12" t="str">
        <f>VLOOKUP(E1997,Table6[#All],5,0)</f>
        <v>Online</v>
      </c>
      <c r="S1997" s="12" t="str">
        <f>VLOOKUP(E1997,Table6[#All],3,0)</f>
        <v>East</v>
      </c>
      <c r="T1997" s="12" t="str">
        <f>VLOOKUP(E1997,Table6[#All],4,0)</f>
        <v>Vasquezborough</v>
      </c>
    </row>
    <row r="1998" spans="1:20" x14ac:dyDescent="0.3">
      <c r="A1998" s="11" t="s">
        <v>3956</v>
      </c>
      <c r="B1998" s="12">
        <v>45773</v>
      </c>
      <c r="C1998" s="12" t="s">
        <v>544</v>
      </c>
      <c r="D1998" s="12" t="s">
        <v>1676</v>
      </c>
      <c r="E1998" s="12" t="s">
        <v>1910</v>
      </c>
      <c r="F1998" s="12" t="s">
        <v>1954</v>
      </c>
      <c r="G1998" s="17">
        <v>3</v>
      </c>
      <c r="H1998" s="20">
        <v>875.99</v>
      </c>
      <c r="I1998" s="23">
        <v>0.09</v>
      </c>
      <c r="J1998" s="25">
        <v>2391.4526999999998</v>
      </c>
      <c r="K1998" s="25" t="str">
        <f>VLOOKUP(C1998,Table5[#All],8,0)</f>
        <v>Silver</v>
      </c>
      <c r="L1998" s="13" t="str">
        <f>VLOOKUP(C1998,Table5[#All],4,0)</f>
        <v>Female</v>
      </c>
      <c r="M1998" s="12" t="str">
        <f>VLOOKUP(D1998,Table2[#All],2,0)</f>
        <v>Bedroom Table Lamp</v>
      </c>
      <c r="N1998" s="12" t="str">
        <f>VLOOKUP(D1998,Table2[#All],3)</f>
        <v>Home</v>
      </c>
      <c r="O1998" s="12" t="str">
        <f>VLOOKUP(D1998,Table2[#All],4,0)</f>
        <v>Lighting</v>
      </c>
      <c r="P1998" s="12" t="str">
        <f>VLOOKUP(D1998,Table2[#All],5,0)</f>
        <v>Jones LLC</v>
      </c>
      <c r="Q1998" s="12" t="str">
        <f>VLOOKUP(E1998,Table6[#All],2,0)</f>
        <v>Bean, Jones and Park</v>
      </c>
      <c r="R1998" s="12" t="str">
        <f>VLOOKUP(E1998,Table6[#All],5,0)</f>
        <v>Online</v>
      </c>
      <c r="S1998" s="12" t="str">
        <f>VLOOKUP(E1998,Table6[#All],3,0)</f>
        <v>West</v>
      </c>
      <c r="T1998" s="12" t="str">
        <f>VLOOKUP(E1998,Table6[#All],4,0)</f>
        <v>Thompsonborough</v>
      </c>
    </row>
    <row r="1999" spans="1:20" x14ac:dyDescent="0.3">
      <c r="A1999" s="11" t="s">
        <v>3957</v>
      </c>
      <c r="B1999" s="12">
        <v>45460</v>
      </c>
      <c r="C1999" s="12" t="s">
        <v>446</v>
      </c>
      <c r="D1999" s="12" t="s">
        <v>1843</v>
      </c>
      <c r="E1999" s="12" t="s">
        <v>1917</v>
      </c>
      <c r="F1999" s="12" t="s">
        <v>1954</v>
      </c>
      <c r="G1999" s="17">
        <v>2</v>
      </c>
      <c r="H1999" s="20">
        <v>685.31</v>
      </c>
      <c r="I1999" s="23">
        <v>0.26</v>
      </c>
      <c r="J1999" s="25">
        <v>1014.2588</v>
      </c>
      <c r="K1999" s="25" t="str">
        <f>VLOOKUP(C1999,Table5[#All],8,0)</f>
        <v>Silver</v>
      </c>
      <c r="L1999" s="13" t="str">
        <f>VLOOKUP(C1999,Table5[#All],4,0)</f>
        <v>Male</v>
      </c>
      <c r="M1999" s="12" t="str">
        <f>VLOOKUP(D1999,Table2[#All],2,0)</f>
        <v>Face Foundation Kit</v>
      </c>
      <c r="N1999" s="12" t="str">
        <f>VLOOKUP(D1999,Table2[#All],3)</f>
        <v>Beauty</v>
      </c>
      <c r="O1999" s="12" t="str">
        <f>VLOOKUP(D1999,Table2[#All],4,0)</f>
        <v>Makeup</v>
      </c>
      <c r="P1999" s="12" t="str">
        <f>VLOOKUP(D1999,Table2[#All],5,0)</f>
        <v>Taylor-Elliott</v>
      </c>
      <c r="Q1999" s="12" t="str">
        <f>VLOOKUP(E1999,Table6[#All],2,0)</f>
        <v>Hill, Wagner and Ballard</v>
      </c>
      <c r="R1999" s="12" t="str">
        <f>VLOOKUP(E1999,Table6[#All],5,0)</f>
        <v>Online</v>
      </c>
      <c r="S1999" s="12" t="str">
        <f>VLOOKUP(E1999,Table6[#All],3,0)</f>
        <v>East</v>
      </c>
      <c r="T1999" s="12" t="str">
        <f>VLOOKUP(E1999,Table6[#All],4,0)</f>
        <v>East Davidville</v>
      </c>
    </row>
    <row r="2000" spans="1:20" x14ac:dyDescent="0.3">
      <c r="A2000" s="11" t="s">
        <v>3958</v>
      </c>
      <c r="B2000" s="12">
        <v>45607</v>
      </c>
      <c r="C2000" s="12" t="s">
        <v>202</v>
      </c>
      <c r="D2000" s="12" t="s">
        <v>1758</v>
      </c>
      <c r="E2000" s="12" t="s">
        <v>1920</v>
      </c>
      <c r="F2000" s="12" t="s">
        <v>1952</v>
      </c>
      <c r="G2000" s="17">
        <v>3</v>
      </c>
      <c r="H2000" s="20">
        <v>945.37</v>
      </c>
      <c r="I2000" s="23">
        <v>0.05</v>
      </c>
      <c r="J2000" s="25">
        <v>2694.3045000000002</v>
      </c>
      <c r="K2000" s="25" t="str">
        <f>VLOOKUP(C2000,Table5[#All],8,0)</f>
        <v>Bronze</v>
      </c>
      <c r="L2000" s="13" t="str">
        <f>VLOOKUP(C2000,Table5[#All],4,0)</f>
        <v>Male</v>
      </c>
      <c r="M2000" s="12" t="str">
        <f>VLOOKUP(D2000,Table2[#All],2,0)</f>
        <v>Tennis Ball 3-Pack</v>
      </c>
      <c r="N2000" s="12" t="str">
        <f>VLOOKUP(D2000,Table2[#All],3)</f>
        <v>Sports</v>
      </c>
      <c r="O2000" s="12" t="str">
        <f>VLOOKUP(D2000,Table2[#All],4,0)</f>
        <v>Equipment</v>
      </c>
      <c r="P2000" s="12" t="str">
        <f>VLOOKUP(D2000,Table2[#All],5,0)</f>
        <v>Lopez LLC</v>
      </c>
      <c r="Q2000" s="12" t="str">
        <f>VLOOKUP(E2000,Table6[#All],2,0)</f>
        <v>Aguirre-Keller</v>
      </c>
      <c r="R2000" s="12" t="str">
        <f>VLOOKUP(E2000,Table6[#All],5,0)</f>
        <v>Online</v>
      </c>
      <c r="S2000" s="12" t="str">
        <f>VLOOKUP(E2000,Table6[#All],3,0)</f>
        <v>South</v>
      </c>
      <c r="T2000" s="12" t="str">
        <f>VLOOKUP(E2000,Table6[#All],4,0)</f>
        <v>Lake Michael</v>
      </c>
    </row>
    <row r="2001" spans="1:20" x14ac:dyDescent="0.3">
      <c r="A2001" s="14" t="s">
        <v>3959</v>
      </c>
      <c r="B2001" s="15">
        <v>45267</v>
      </c>
      <c r="C2001" s="15" t="s">
        <v>104</v>
      </c>
      <c r="D2001" s="15" t="s">
        <v>1804</v>
      </c>
      <c r="E2001" s="15" t="s">
        <v>1941</v>
      </c>
      <c r="F2001" s="15" t="s">
        <v>1954</v>
      </c>
      <c r="G2001" s="18">
        <v>3</v>
      </c>
      <c r="H2001" s="21">
        <v>68.45</v>
      </c>
      <c r="I2001" s="24">
        <v>0.17</v>
      </c>
      <c r="J2001" s="26">
        <v>170.44049999999999</v>
      </c>
      <c r="K2001" s="25" t="str">
        <f>VLOOKUP(C2001,Table5[#All],8,0)</f>
        <v>Silver</v>
      </c>
      <c r="L2001" s="13" t="str">
        <f>VLOOKUP(C2001,Table5[#All],4,0)</f>
        <v>Female</v>
      </c>
      <c r="M2001" s="15" t="str">
        <f>VLOOKUP(D2001,Table2[#All],2,0)</f>
        <v>Wireless Mouse</v>
      </c>
      <c r="N2001" s="15" t="str">
        <f>VLOOKUP(D2001,Table2[#All],3)</f>
        <v>Electronics</v>
      </c>
      <c r="O2001" s="15" t="str">
        <f>VLOOKUP(D2001,Table2[#All],4,0)</f>
        <v>Computer</v>
      </c>
      <c r="P2001" s="15" t="str">
        <f>VLOOKUP(D2001,Table2[#All],5,0)</f>
        <v>Larson Ltd</v>
      </c>
      <c r="Q2001" s="15" t="str">
        <f>VLOOKUP(E2001,Table6[#All],2,0)</f>
        <v>Mann-Austin</v>
      </c>
      <c r="R2001" s="15" t="str">
        <f>VLOOKUP(E2001,Table6[#All],5,0)</f>
        <v>Online</v>
      </c>
      <c r="S2001" s="15" t="str">
        <f>VLOOKUP(E2001,Table6[#All],3,0)</f>
        <v>East</v>
      </c>
      <c r="T2001" s="15" t="str">
        <f>VLOOKUP(E2001,Table6[#All],4,0)</f>
        <v>Vasquezborough</v>
      </c>
    </row>
    <row r="2002" spans="1:20" x14ac:dyDescent="0.3">
      <c r="K2002" s="22"/>
      <c r="L2002"/>
      <c r="M2002"/>
      <c r="N2002"/>
      <c r="O2002"/>
      <c r="P2002"/>
    </row>
    <row r="2003" spans="1:20" x14ac:dyDescent="0.3">
      <c r="K2003" s="22"/>
      <c r="L2003"/>
      <c r="M2003"/>
      <c r="N2003"/>
      <c r="O2003"/>
      <c r="P2003"/>
    </row>
    <row r="2004" spans="1:20" x14ac:dyDescent="0.3">
      <c r="K2004" s="22"/>
      <c r="L2004"/>
      <c r="M2004"/>
      <c r="N2004"/>
      <c r="O2004"/>
      <c r="P2004"/>
    </row>
    <row r="2005" spans="1:20" x14ac:dyDescent="0.3">
      <c r="K2005" s="22"/>
      <c r="L2005"/>
      <c r="M2005"/>
      <c r="N2005"/>
      <c r="O2005"/>
      <c r="P2005"/>
    </row>
    <row r="2006" spans="1:20" x14ac:dyDescent="0.3">
      <c r="K2006" s="22"/>
      <c r="L2006"/>
      <c r="M2006"/>
      <c r="N2006"/>
      <c r="O2006"/>
      <c r="P2006"/>
    </row>
    <row r="2007" spans="1:20" x14ac:dyDescent="0.3">
      <c r="K2007" s="22"/>
      <c r="L2007"/>
      <c r="M2007"/>
      <c r="N2007"/>
      <c r="O2007"/>
      <c r="P2007"/>
    </row>
    <row r="2008" spans="1:20" x14ac:dyDescent="0.3">
      <c r="K2008" s="22"/>
      <c r="L2008"/>
      <c r="M2008"/>
      <c r="N2008"/>
      <c r="O2008"/>
      <c r="P2008"/>
    </row>
    <row r="2009" spans="1:20" x14ac:dyDescent="0.3">
      <c r="K2009" s="22"/>
      <c r="L2009"/>
      <c r="M2009"/>
      <c r="N2009"/>
      <c r="O2009"/>
      <c r="P2009"/>
    </row>
    <row r="2010" spans="1:20" x14ac:dyDescent="0.3">
      <c r="K2010" s="22"/>
      <c r="L2010"/>
      <c r="M2010"/>
      <c r="N2010"/>
      <c r="O2010"/>
      <c r="P2010"/>
    </row>
    <row r="2011" spans="1:20" x14ac:dyDescent="0.3">
      <c r="K2011" s="22"/>
      <c r="L2011"/>
      <c r="M2011"/>
      <c r="N2011"/>
      <c r="O2011"/>
      <c r="P2011"/>
    </row>
    <row r="2012" spans="1:20" x14ac:dyDescent="0.3">
      <c r="K2012" s="22"/>
      <c r="L2012"/>
      <c r="M2012"/>
      <c r="N2012"/>
      <c r="O2012"/>
      <c r="P2012"/>
    </row>
    <row r="2013" spans="1:20" x14ac:dyDescent="0.3">
      <c r="K2013" s="22"/>
      <c r="L2013"/>
      <c r="M2013"/>
      <c r="N2013"/>
      <c r="O2013"/>
      <c r="P2013"/>
    </row>
    <row r="2014" spans="1:20" x14ac:dyDescent="0.3">
      <c r="K2014" s="22"/>
      <c r="L2014"/>
      <c r="M2014"/>
      <c r="N2014"/>
      <c r="O2014"/>
      <c r="P2014"/>
    </row>
    <row r="2015" spans="1:20" x14ac:dyDescent="0.3">
      <c r="K2015" s="22"/>
      <c r="L2015"/>
      <c r="M2015"/>
      <c r="N2015"/>
      <c r="O2015"/>
      <c r="P2015"/>
    </row>
    <row r="2016" spans="1:20" x14ac:dyDescent="0.3">
      <c r="K2016" s="22"/>
      <c r="L2016"/>
      <c r="M2016"/>
      <c r="N2016"/>
      <c r="O2016"/>
      <c r="P2016"/>
    </row>
    <row r="2017" spans="11:16" x14ac:dyDescent="0.3">
      <c r="K2017" s="22"/>
      <c r="L2017"/>
      <c r="M2017"/>
      <c r="N2017"/>
      <c r="O2017"/>
      <c r="P2017"/>
    </row>
    <row r="2018" spans="11:16" x14ac:dyDescent="0.3">
      <c r="K2018" s="22"/>
      <c r="L2018"/>
      <c r="M2018"/>
      <c r="N2018"/>
      <c r="O2018"/>
      <c r="P2018"/>
    </row>
    <row r="2019" spans="11:16" x14ac:dyDescent="0.3">
      <c r="K2019" s="22"/>
      <c r="L2019"/>
      <c r="M2019"/>
      <c r="N2019"/>
      <c r="O2019"/>
      <c r="P2019"/>
    </row>
    <row r="2020" spans="11:16" x14ac:dyDescent="0.3">
      <c r="K2020" s="22"/>
      <c r="L2020"/>
      <c r="M2020"/>
      <c r="N2020"/>
      <c r="O2020"/>
      <c r="P2020"/>
    </row>
    <row r="2021" spans="11:16" x14ac:dyDescent="0.3">
      <c r="K2021" s="22"/>
      <c r="L2021"/>
      <c r="M2021"/>
      <c r="N2021"/>
      <c r="O2021"/>
      <c r="P2021"/>
    </row>
    <row r="2022" spans="11:16" x14ac:dyDescent="0.3">
      <c r="K2022" s="22"/>
      <c r="L2022"/>
      <c r="M2022"/>
      <c r="N2022"/>
      <c r="O2022"/>
      <c r="P2022"/>
    </row>
    <row r="2023" spans="11:16" x14ac:dyDescent="0.3">
      <c r="K2023" s="22"/>
      <c r="L2023"/>
      <c r="M2023"/>
      <c r="N2023"/>
      <c r="O2023"/>
      <c r="P2023"/>
    </row>
    <row r="2024" spans="11:16" x14ac:dyDescent="0.3">
      <c r="K2024" s="22"/>
      <c r="L2024"/>
      <c r="M2024"/>
      <c r="N2024"/>
      <c r="O2024"/>
      <c r="P2024"/>
    </row>
    <row r="2025" spans="11:16" x14ac:dyDescent="0.3">
      <c r="K2025" s="22"/>
      <c r="L2025"/>
      <c r="M2025"/>
      <c r="N2025"/>
      <c r="O2025"/>
      <c r="P2025"/>
    </row>
    <row r="2026" spans="11:16" x14ac:dyDescent="0.3">
      <c r="K2026" s="22"/>
      <c r="L2026"/>
      <c r="M2026"/>
      <c r="N2026"/>
      <c r="O2026"/>
      <c r="P2026"/>
    </row>
    <row r="2027" spans="11:16" x14ac:dyDescent="0.3">
      <c r="K2027" s="22"/>
      <c r="L2027"/>
      <c r="M2027"/>
      <c r="N2027"/>
      <c r="O2027"/>
      <c r="P2027"/>
    </row>
    <row r="2028" spans="11:16" x14ac:dyDescent="0.3">
      <c r="K2028" s="22"/>
      <c r="L2028"/>
      <c r="M2028"/>
      <c r="N2028"/>
      <c r="O2028"/>
      <c r="P2028"/>
    </row>
    <row r="2029" spans="11:16" x14ac:dyDescent="0.3">
      <c r="K2029" s="22"/>
      <c r="L2029"/>
      <c r="M2029"/>
      <c r="N2029"/>
      <c r="O2029"/>
      <c r="P2029"/>
    </row>
    <row r="2030" spans="11:16" x14ac:dyDescent="0.3">
      <c r="K2030" s="22"/>
      <c r="L2030"/>
      <c r="M2030"/>
      <c r="N2030"/>
      <c r="O2030"/>
      <c r="P2030"/>
    </row>
    <row r="2031" spans="11:16" x14ac:dyDescent="0.3">
      <c r="K2031" s="22"/>
      <c r="L2031"/>
      <c r="M2031"/>
      <c r="N2031"/>
      <c r="O2031"/>
      <c r="P2031"/>
    </row>
    <row r="2032" spans="11:16" x14ac:dyDescent="0.3">
      <c r="K2032" s="22"/>
      <c r="L2032"/>
      <c r="M2032"/>
      <c r="N2032"/>
      <c r="O2032"/>
      <c r="P2032"/>
    </row>
    <row r="2033" spans="11:16" x14ac:dyDescent="0.3">
      <c r="K2033" s="22"/>
      <c r="L2033"/>
      <c r="M2033"/>
      <c r="N2033"/>
      <c r="O2033"/>
      <c r="P2033"/>
    </row>
    <row r="2034" spans="11:16" x14ac:dyDescent="0.3">
      <c r="K2034" s="22"/>
      <c r="L2034"/>
      <c r="M2034"/>
      <c r="N2034"/>
      <c r="O2034"/>
      <c r="P2034"/>
    </row>
    <row r="2035" spans="11:16" x14ac:dyDescent="0.3">
      <c r="K2035" s="22"/>
      <c r="L2035"/>
      <c r="M2035"/>
      <c r="N2035"/>
      <c r="O2035"/>
      <c r="P2035"/>
    </row>
    <row r="2036" spans="11:16" x14ac:dyDescent="0.3">
      <c r="K2036" s="22"/>
      <c r="L2036"/>
      <c r="M2036"/>
      <c r="N2036"/>
      <c r="O2036"/>
      <c r="P2036"/>
    </row>
    <row r="2037" spans="11:16" x14ac:dyDescent="0.3">
      <c r="K2037" s="22"/>
      <c r="L2037"/>
      <c r="M2037"/>
      <c r="N2037"/>
      <c r="O2037"/>
      <c r="P2037"/>
    </row>
    <row r="2038" spans="11:16" x14ac:dyDescent="0.3">
      <c r="K2038" s="22"/>
      <c r="L2038"/>
      <c r="M2038"/>
      <c r="N2038"/>
      <c r="O2038"/>
      <c r="P2038"/>
    </row>
    <row r="2039" spans="11:16" x14ac:dyDescent="0.3">
      <c r="K2039" s="22"/>
      <c r="L2039"/>
      <c r="M2039"/>
      <c r="N2039"/>
      <c r="O2039"/>
      <c r="P2039"/>
    </row>
    <row r="2040" spans="11:16" x14ac:dyDescent="0.3">
      <c r="K2040" s="22"/>
      <c r="L2040"/>
      <c r="M2040"/>
      <c r="N2040"/>
      <c r="O2040"/>
      <c r="P2040"/>
    </row>
    <row r="2041" spans="11:16" x14ac:dyDescent="0.3">
      <c r="K2041" s="22"/>
      <c r="L2041"/>
      <c r="M2041"/>
      <c r="N2041"/>
      <c r="O2041"/>
      <c r="P2041"/>
    </row>
    <row r="2042" spans="11:16" x14ac:dyDescent="0.3">
      <c r="K2042" s="22"/>
      <c r="L2042"/>
      <c r="M2042"/>
      <c r="N2042"/>
      <c r="O2042"/>
      <c r="P2042"/>
    </row>
    <row r="2043" spans="11:16" x14ac:dyDescent="0.3">
      <c r="K2043" s="22"/>
      <c r="L2043"/>
      <c r="M2043"/>
      <c r="N2043"/>
      <c r="O2043"/>
      <c r="P2043"/>
    </row>
    <row r="2044" spans="11:16" x14ac:dyDescent="0.3">
      <c r="K2044" s="22"/>
      <c r="L2044"/>
      <c r="M2044"/>
      <c r="N2044"/>
      <c r="O2044"/>
      <c r="P2044"/>
    </row>
    <row r="2045" spans="11:16" x14ac:dyDescent="0.3">
      <c r="K2045" s="22"/>
      <c r="L2045"/>
      <c r="M2045"/>
      <c r="N2045"/>
      <c r="O2045"/>
      <c r="P2045"/>
    </row>
    <row r="2046" spans="11:16" x14ac:dyDescent="0.3">
      <c r="K2046" s="22"/>
      <c r="L2046"/>
      <c r="M2046"/>
      <c r="N2046"/>
      <c r="O2046"/>
      <c r="P2046"/>
    </row>
    <row r="2047" spans="11:16" x14ac:dyDescent="0.3">
      <c r="K2047" s="22"/>
      <c r="L2047"/>
      <c r="M2047"/>
      <c r="N2047"/>
      <c r="O2047"/>
      <c r="P2047"/>
    </row>
    <row r="2048" spans="11:16" x14ac:dyDescent="0.3">
      <c r="K2048" s="22"/>
      <c r="L2048"/>
      <c r="M2048"/>
      <c r="N2048"/>
      <c r="O2048"/>
      <c r="P2048"/>
    </row>
    <row r="2049" spans="11:16" x14ac:dyDescent="0.3">
      <c r="K2049" s="22"/>
      <c r="L2049"/>
      <c r="M2049"/>
      <c r="N2049"/>
      <c r="O2049"/>
      <c r="P2049"/>
    </row>
    <row r="2050" spans="11:16" x14ac:dyDescent="0.3">
      <c r="K2050" s="22"/>
      <c r="L2050"/>
      <c r="M2050"/>
      <c r="N2050"/>
      <c r="O2050"/>
      <c r="P2050"/>
    </row>
    <row r="2051" spans="11:16" x14ac:dyDescent="0.3">
      <c r="K2051" s="22"/>
      <c r="L2051"/>
      <c r="M2051"/>
      <c r="N2051"/>
      <c r="O2051"/>
      <c r="P2051"/>
    </row>
    <row r="2052" spans="11:16" x14ac:dyDescent="0.3">
      <c r="K2052" s="22"/>
      <c r="L2052"/>
      <c r="M2052"/>
      <c r="N2052"/>
      <c r="O2052"/>
      <c r="P2052"/>
    </row>
    <row r="2053" spans="11:16" x14ac:dyDescent="0.3">
      <c r="K2053" s="22"/>
      <c r="L2053"/>
      <c r="M2053"/>
      <c r="N2053"/>
      <c r="O2053"/>
      <c r="P2053"/>
    </row>
    <row r="2054" spans="11:16" x14ac:dyDescent="0.3">
      <c r="K2054" s="22"/>
      <c r="L2054"/>
      <c r="M2054"/>
      <c r="N2054"/>
      <c r="O2054"/>
      <c r="P2054"/>
    </row>
    <row r="2055" spans="11:16" x14ac:dyDescent="0.3">
      <c r="K2055" s="22"/>
      <c r="L2055"/>
      <c r="M2055"/>
      <c r="N2055"/>
      <c r="O2055"/>
      <c r="P2055"/>
    </row>
    <row r="2056" spans="11:16" x14ac:dyDescent="0.3">
      <c r="K2056" s="22"/>
      <c r="L2056"/>
      <c r="M2056"/>
      <c r="N2056"/>
      <c r="O2056"/>
      <c r="P2056"/>
    </row>
    <row r="2057" spans="11:16" x14ac:dyDescent="0.3">
      <c r="K2057" s="22"/>
      <c r="L2057"/>
      <c r="M2057"/>
      <c r="N2057"/>
      <c r="O2057"/>
      <c r="P2057"/>
    </row>
    <row r="2058" spans="11:16" x14ac:dyDescent="0.3">
      <c r="K2058" s="22"/>
      <c r="L2058"/>
      <c r="M2058"/>
      <c r="N2058"/>
      <c r="O2058"/>
      <c r="P2058"/>
    </row>
    <row r="2059" spans="11:16" x14ac:dyDescent="0.3">
      <c r="K2059" s="22"/>
      <c r="L2059"/>
      <c r="M2059"/>
      <c r="N2059"/>
      <c r="O2059"/>
      <c r="P2059"/>
    </row>
    <row r="2060" spans="11:16" x14ac:dyDescent="0.3">
      <c r="K2060" s="22"/>
      <c r="L2060"/>
      <c r="M2060"/>
      <c r="N2060"/>
      <c r="O2060"/>
      <c r="P2060"/>
    </row>
    <row r="2061" spans="11:16" x14ac:dyDescent="0.3">
      <c r="K2061" s="22"/>
      <c r="L2061"/>
      <c r="M2061"/>
      <c r="N2061"/>
      <c r="O2061"/>
      <c r="P2061"/>
    </row>
    <row r="2062" spans="11:16" x14ac:dyDescent="0.3">
      <c r="K2062" s="22"/>
      <c r="L2062"/>
      <c r="M2062"/>
      <c r="N2062"/>
      <c r="O2062"/>
      <c r="P2062"/>
    </row>
    <row r="2063" spans="11:16" x14ac:dyDescent="0.3">
      <c r="K2063" s="22"/>
      <c r="L2063"/>
      <c r="M2063"/>
      <c r="N2063"/>
      <c r="O2063"/>
      <c r="P2063"/>
    </row>
    <row r="2064" spans="11:16" x14ac:dyDescent="0.3">
      <c r="K2064" s="22"/>
      <c r="L2064"/>
      <c r="M2064"/>
      <c r="N2064"/>
      <c r="O2064"/>
      <c r="P2064"/>
    </row>
    <row r="2065" spans="11:16" x14ac:dyDescent="0.3">
      <c r="K2065" s="22"/>
      <c r="L2065"/>
      <c r="M2065"/>
      <c r="N2065"/>
      <c r="O2065"/>
      <c r="P2065"/>
    </row>
    <row r="2066" spans="11:16" x14ac:dyDescent="0.3">
      <c r="K2066" s="22"/>
      <c r="L2066"/>
      <c r="M2066"/>
      <c r="N2066"/>
      <c r="O2066"/>
      <c r="P2066"/>
    </row>
    <row r="2067" spans="11:16" x14ac:dyDescent="0.3">
      <c r="K2067" s="22"/>
      <c r="L2067"/>
      <c r="M2067"/>
      <c r="N2067"/>
      <c r="O2067"/>
      <c r="P2067"/>
    </row>
    <row r="2068" spans="11:16" x14ac:dyDescent="0.3">
      <c r="K2068" s="22"/>
      <c r="L2068"/>
      <c r="M2068"/>
      <c r="N2068"/>
      <c r="O2068"/>
      <c r="P2068"/>
    </row>
    <row r="2069" spans="11:16" x14ac:dyDescent="0.3">
      <c r="K2069" s="22"/>
      <c r="L2069"/>
      <c r="M2069"/>
      <c r="N2069"/>
      <c r="O2069"/>
      <c r="P2069"/>
    </row>
    <row r="2070" spans="11:16" x14ac:dyDescent="0.3">
      <c r="K2070" s="22"/>
      <c r="L2070"/>
      <c r="M2070"/>
      <c r="N2070"/>
      <c r="O2070"/>
      <c r="P2070"/>
    </row>
    <row r="2071" spans="11:16" x14ac:dyDescent="0.3">
      <c r="K2071" s="22"/>
      <c r="L2071"/>
      <c r="M2071"/>
      <c r="N2071"/>
      <c r="O2071"/>
      <c r="P2071"/>
    </row>
    <row r="2072" spans="11:16" x14ac:dyDescent="0.3">
      <c r="K2072" s="22"/>
      <c r="L2072"/>
      <c r="M2072"/>
      <c r="N2072"/>
      <c r="O2072"/>
      <c r="P2072"/>
    </row>
    <row r="2073" spans="11:16" x14ac:dyDescent="0.3">
      <c r="K2073" s="22"/>
      <c r="L2073"/>
      <c r="M2073"/>
      <c r="N2073"/>
      <c r="O2073"/>
      <c r="P2073"/>
    </row>
    <row r="2074" spans="11:16" x14ac:dyDescent="0.3">
      <c r="K2074" s="22"/>
      <c r="L2074"/>
      <c r="M2074"/>
      <c r="N2074"/>
      <c r="O2074"/>
      <c r="P2074"/>
    </row>
    <row r="2075" spans="11:16" x14ac:dyDescent="0.3">
      <c r="K2075" s="22"/>
      <c r="L2075"/>
      <c r="M2075"/>
      <c r="N2075"/>
      <c r="O2075"/>
      <c r="P2075"/>
    </row>
    <row r="2076" spans="11:16" x14ac:dyDescent="0.3">
      <c r="K2076" s="22"/>
      <c r="L2076"/>
      <c r="M2076"/>
      <c r="N2076"/>
      <c r="O2076"/>
      <c r="P2076"/>
    </row>
    <row r="2077" spans="11:16" x14ac:dyDescent="0.3">
      <c r="K2077" s="22"/>
      <c r="L2077"/>
      <c r="M2077"/>
      <c r="N2077"/>
      <c r="O2077"/>
      <c r="P2077"/>
    </row>
    <row r="2078" spans="11:16" x14ac:dyDescent="0.3">
      <c r="K2078" s="22"/>
      <c r="L2078"/>
      <c r="M2078"/>
      <c r="N2078"/>
      <c r="O2078"/>
      <c r="P2078"/>
    </row>
    <row r="2079" spans="11:16" x14ac:dyDescent="0.3">
      <c r="K2079" s="22"/>
      <c r="L2079"/>
      <c r="M2079"/>
      <c r="N2079"/>
      <c r="O2079"/>
      <c r="P2079"/>
    </row>
    <row r="2080" spans="11:16" x14ac:dyDescent="0.3">
      <c r="K2080" s="22"/>
      <c r="L2080"/>
      <c r="M2080"/>
      <c r="N2080"/>
      <c r="O2080"/>
      <c r="P2080"/>
    </row>
    <row r="2081" spans="11:16" x14ac:dyDescent="0.3">
      <c r="K2081" s="22"/>
      <c r="L2081"/>
      <c r="M2081"/>
      <c r="N2081"/>
      <c r="O2081"/>
      <c r="P2081"/>
    </row>
    <row r="2082" spans="11:16" x14ac:dyDescent="0.3">
      <c r="K2082" s="22"/>
      <c r="L2082"/>
      <c r="M2082"/>
      <c r="N2082"/>
      <c r="O2082"/>
      <c r="P2082"/>
    </row>
    <row r="2083" spans="11:16" x14ac:dyDescent="0.3">
      <c r="K2083" s="22"/>
      <c r="L2083"/>
      <c r="M2083"/>
      <c r="N2083"/>
      <c r="O2083"/>
      <c r="P2083"/>
    </row>
    <row r="2084" spans="11:16" x14ac:dyDescent="0.3">
      <c r="K2084" s="22"/>
      <c r="L2084"/>
      <c r="M2084"/>
      <c r="N2084"/>
      <c r="O2084"/>
      <c r="P2084"/>
    </row>
    <row r="2085" spans="11:16" x14ac:dyDescent="0.3">
      <c r="K2085" s="22"/>
      <c r="L2085"/>
      <c r="M2085"/>
      <c r="N2085"/>
      <c r="O2085"/>
      <c r="P2085"/>
    </row>
    <row r="2086" spans="11:16" x14ac:dyDescent="0.3">
      <c r="K2086" s="22"/>
      <c r="L2086"/>
      <c r="M2086"/>
      <c r="N2086"/>
      <c r="O2086"/>
      <c r="P2086"/>
    </row>
    <row r="2087" spans="11:16" x14ac:dyDescent="0.3">
      <c r="K2087" s="22"/>
      <c r="L2087"/>
      <c r="M2087"/>
      <c r="N2087"/>
      <c r="O2087"/>
      <c r="P2087"/>
    </row>
    <row r="2088" spans="11:16" x14ac:dyDescent="0.3">
      <c r="K2088" s="22"/>
      <c r="L2088"/>
      <c r="M2088"/>
      <c r="N2088"/>
      <c r="O2088"/>
      <c r="P2088"/>
    </row>
    <row r="2089" spans="11:16" x14ac:dyDescent="0.3">
      <c r="K2089" s="22"/>
      <c r="L2089"/>
      <c r="M2089"/>
      <c r="N2089"/>
      <c r="O2089"/>
      <c r="P2089"/>
    </row>
    <row r="2090" spans="11:16" x14ac:dyDescent="0.3">
      <c r="K2090" s="22"/>
      <c r="L2090"/>
      <c r="M2090"/>
      <c r="N2090"/>
      <c r="O2090"/>
      <c r="P2090"/>
    </row>
    <row r="2091" spans="11:16" x14ac:dyDescent="0.3">
      <c r="K2091" s="22"/>
      <c r="L2091"/>
      <c r="M2091"/>
      <c r="N2091"/>
      <c r="O2091"/>
      <c r="P2091"/>
    </row>
    <row r="2092" spans="11:16" x14ac:dyDescent="0.3">
      <c r="K2092" s="22"/>
      <c r="L2092"/>
      <c r="M2092"/>
      <c r="N2092"/>
      <c r="O2092"/>
      <c r="P2092"/>
    </row>
    <row r="2093" spans="11:16" x14ac:dyDescent="0.3">
      <c r="K2093" s="22"/>
      <c r="L2093"/>
      <c r="M2093"/>
      <c r="N2093"/>
      <c r="O2093"/>
      <c r="P2093"/>
    </row>
    <row r="2094" spans="11:16" x14ac:dyDescent="0.3">
      <c r="K2094" s="22"/>
      <c r="L2094"/>
      <c r="M2094"/>
      <c r="N2094"/>
      <c r="O2094"/>
      <c r="P2094"/>
    </row>
    <row r="2095" spans="11:16" x14ac:dyDescent="0.3">
      <c r="K2095" s="22"/>
      <c r="L2095"/>
      <c r="M2095"/>
      <c r="N2095"/>
      <c r="O2095"/>
      <c r="P2095"/>
    </row>
    <row r="2096" spans="11:16" x14ac:dyDescent="0.3">
      <c r="K2096" s="22"/>
      <c r="L2096"/>
      <c r="M2096"/>
      <c r="N2096"/>
      <c r="O2096"/>
      <c r="P2096"/>
    </row>
    <row r="2097" spans="11:16" x14ac:dyDescent="0.3">
      <c r="K2097" s="22"/>
      <c r="L2097"/>
      <c r="M2097"/>
      <c r="N2097"/>
      <c r="O2097"/>
      <c r="P2097"/>
    </row>
    <row r="2098" spans="11:16" x14ac:dyDescent="0.3">
      <c r="K2098" s="22"/>
      <c r="L2098"/>
      <c r="M2098"/>
      <c r="N2098"/>
      <c r="O2098"/>
      <c r="P2098"/>
    </row>
    <row r="2099" spans="11:16" x14ac:dyDescent="0.3">
      <c r="K2099" s="22"/>
      <c r="L2099"/>
      <c r="M2099"/>
      <c r="N2099"/>
      <c r="O2099"/>
      <c r="P2099"/>
    </row>
    <row r="2100" spans="11:16" x14ac:dyDescent="0.3">
      <c r="K2100" s="22"/>
      <c r="L2100"/>
      <c r="M2100"/>
      <c r="N2100"/>
      <c r="O2100"/>
      <c r="P2100"/>
    </row>
    <row r="2101" spans="11:16" x14ac:dyDescent="0.3">
      <c r="K2101" s="22"/>
      <c r="L2101"/>
      <c r="M2101"/>
      <c r="N2101"/>
      <c r="O2101"/>
      <c r="P2101"/>
    </row>
    <row r="2102" spans="11:16" x14ac:dyDescent="0.3">
      <c r="K2102" s="22"/>
      <c r="L2102"/>
      <c r="M2102"/>
      <c r="N2102"/>
      <c r="O2102"/>
      <c r="P2102"/>
    </row>
    <row r="2103" spans="11:16" x14ac:dyDescent="0.3">
      <c r="K2103" s="22"/>
      <c r="L2103"/>
      <c r="M2103"/>
      <c r="N2103"/>
      <c r="O2103"/>
      <c r="P2103"/>
    </row>
    <row r="2104" spans="11:16" x14ac:dyDescent="0.3">
      <c r="K2104" s="22"/>
      <c r="L2104"/>
      <c r="M2104"/>
      <c r="N2104"/>
      <c r="O2104"/>
      <c r="P2104"/>
    </row>
    <row r="2105" spans="11:16" x14ac:dyDescent="0.3">
      <c r="K2105" s="22"/>
      <c r="L2105"/>
      <c r="M2105"/>
      <c r="N2105"/>
      <c r="O2105"/>
      <c r="P2105"/>
    </row>
    <row r="2106" spans="11:16" x14ac:dyDescent="0.3">
      <c r="K2106" s="22"/>
      <c r="L2106"/>
      <c r="M2106"/>
      <c r="N2106"/>
      <c r="O2106"/>
      <c r="P2106"/>
    </row>
    <row r="2107" spans="11:16" x14ac:dyDescent="0.3">
      <c r="K2107" s="22"/>
      <c r="L2107"/>
      <c r="M2107"/>
      <c r="N2107"/>
      <c r="O2107"/>
      <c r="P2107"/>
    </row>
    <row r="2108" spans="11:16" x14ac:dyDescent="0.3">
      <c r="K2108" s="22"/>
      <c r="L2108"/>
      <c r="M2108"/>
      <c r="N2108"/>
      <c r="O2108"/>
      <c r="P2108"/>
    </row>
    <row r="2109" spans="11:16" x14ac:dyDescent="0.3">
      <c r="K2109" s="22"/>
      <c r="L2109"/>
      <c r="M2109"/>
      <c r="N2109"/>
      <c r="O2109"/>
      <c r="P2109"/>
    </row>
    <row r="2110" spans="11:16" x14ac:dyDescent="0.3">
      <c r="K2110" s="22"/>
      <c r="L2110"/>
      <c r="M2110"/>
      <c r="N2110"/>
      <c r="O2110"/>
      <c r="P2110"/>
    </row>
    <row r="2111" spans="11:16" x14ac:dyDescent="0.3">
      <c r="K2111" s="22"/>
      <c r="L2111"/>
      <c r="M2111"/>
      <c r="N2111"/>
      <c r="O2111"/>
      <c r="P2111"/>
    </row>
    <row r="2112" spans="11:16" x14ac:dyDescent="0.3">
      <c r="K2112" s="22"/>
      <c r="L2112"/>
      <c r="M2112"/>
      <c r="N2112"/>
      <c r="O2112"/>
      <c r="P2112"/>
    </row>
    <row r="2113" spans="11:16" x14ac:dyDescent="0.3">
      <c r="K2113" s="22"/>
      <c r="L2113"/>
      <c r="M2113"/>
      <c r="N2113"/>
      <c r="O2113"/>
      <c r="P2113"/>
    </row>
    <row r="2114" spans="11:16" x14ac:dyDescent="0.3">
      <c r="K2114" s="22"/>
      <c r="L2114"/>
      <c r="M2114"/>
      <c r="N2114"/>
      <c r="O2114"/>
      <c r="P2114"/>
    </row>
    <row r="2115" spans="11:16" x14ac:dyDescent="0.3">
      <c r="K2115" s="22"/>
      <c r="L2115"/>
      <c r="M2115"/>
      <c r="N2115"/>
      <c r="O2115"/>
      <c r="P2115"/>
    </row>
    <row r="2116" spans="11:16" x14ac:dyDescent="0.3">
      <c r="K2116" s="22"/>
      <c r="L2116"/>
      <c r="M2116"/>
      <c r="N2116"/>
      <c r="O2116"/>
      <c r="P2116"/>
    </row>
    <row r="2117" spans="11:16" x14ac:dyDescent="0.3">
      <c r="K2117" s="22"/>
      <c r="L2117"/>
      <c r="M2117"/>
      <c r="N2117"/>
      <c r="O2117"/>
      <c r="P2117"/>
    </row>
    <row r="2118" spans="11:16" x14ac:dyDescent="0.3">
      <c r="K2118" s="22"/>
      <c r="L2118"/>
      <c r="M2118"/>
      <c r="N2118"/>
      <c r="O2118"/>
      <c r="P2118"/>
    </row>
    <row r="2119" spans="11:16" x14ac:dyDescent="0.3">
      <c r="K2119" s="22"/>
      <c r="L2119"/>
      <c r="M2119"/>
      <c r="N2119"/>
      <c r="O2119"/>
      <c r="P2119"/>
    </row>
    <row r="2120" spans="11:16" x14ac:dyDescent="0.3">
      <c r="K2120" s="22"/>
      <c r="L2120"/>
      <c r="M2120"/>
      <c r="N2120"/>
      <c r="O2120"/>
      <c r="P2120"/>
    </row>
    <row r="2121" spans="11:16" x14ac:dyDescent="0.3">
      <c r="K2121" s="22"/>
      <c r="L2121"/>
      <c r="M2121"/>
      <c r="N2121"/>
      <c r="O2121"/>
      <c r="P2121"/>
    </row>
    <row r="2122" spans="11:16" x14ac:dyDescent="0.3">
      <c r="K2122" s="22"/>
      <c r="L2122"/>
      <c r="M2122"/>
      <c r="N2122"/>
      <c r="O2122"/>
      <c r="P2122"/>
    </row>
    <row r="2123" spans="11:16" x14ac:dyDescent="0.3">
      <c r="K2123" s="22"/>
      <c r="L2123"/>
      <c r="M2123"/>
      <c r="N2123"/>
      <c r="O2123"/>
      <c r="P2123"/>
    </row>
    <row r="2124" spans="11:16" x14ac:dyDescent="0.3">
      <c r="K2124" s="22"/>
      <c r="L2124"/>
      <c r="M2124"/>
      <c r="N2124"/>
      <c r="O2124"/>
      <c r="P2124"/>
    </row>
    <row r="2125" spans="11:16" x14ac:dyDescent="0.3">
      <c r="K2125" s="22"/>
      <c r="L2125"/>
      <c r="M2125"/>
      <c r="N2125"/>
      <c r="O2125"/>
      <c r="P2125"/>
    </row>
    <row r="2126" spans="11:16" x14ac:dyDescent="0.3">
      <c r="K2126" s="22"/>
      <c r="L2126"/>
      <c r="M2126"/>
      <c r="N2126"/>
      <c r="O2126"/>
      <c r="P2126"/>
    </row>
    <row r="2127" spans="11:16" x14ac:dyDescent="0.3">
      <c r="K2127" s="22"/>
      <c r="L2127"/>
      <c r="M2127"/>
      <c r="N2127"/>
      <c r="O2127"/>
      <c r="P2127"/>
    </row>
    <row r="2128" spans="11:16" x14ac:dyDescent="0.3">
      <c r="K2128" s="22"/>
      <c r="L2128"/>
      <c r="M2128"/>
      <c r="N2128"/>
      <c r="O2128"/>
      <c r="P2128"/>
    </row>
    <row r="2129" spans="11:16" x14ac:dyDescent="0.3">
      <c r="K2129" s="22"/>
      <c r="L2129"/>
      <c r="M2129"/>
      <c r="N2129"/>
      <c r="O2129"/>
      <c r="P2129"/>
    </row>
    <row r="2130" spans="11:16" x14ac:dyDescent="0.3">
      <c r="K2130" s="22"/>
      <c r="L2130"/>
      <c r="M2130"/>
      <c r="N2130"/>
      <c r="O2130"/>
      <c r="P2130"/>
    </row>
    <row r="2131" spans="11:16" x14ac:dyDescent="0.3">
      <c r="K2131" s="22"/>
      <c r="L2131"/>
      <c r="M2131"/>
      <c r="N2131"/>
      <c r="O2131"/>
      <c r="P2131"/>
    </row>
    <row r="2132" spans="11:16" x14ac:dyDescent="0.3">
      <c r="K2132" s="22"/>
      <c r="L2132"/>
      <c r="M2132"/>
      <c r="N2132"/>
      <c r="O2132"/>
      <c r="P2132"/>
    </row>
    <row r="2133" spans="11:16" x14ac:dyDescent="0.3">
      <c r="K2133" s="22"/>
      <c r="L2133"/>
      <c r="M2133"/>
      <c r="N2133"/>
      <c r="O2133"/>
      <c r="P2133"/>
    </row>
    <row r="2134" spans="11:16" x14ac:dyDescent="0.3">
      <c r="K2134" s="22"/>
      <c r="L2134"/>
      <c r="M2134"/>
      <c r="N2134"/>
      <c r="O2134"/>
      <c r="P2134"/>
    </row>
    <row r="2135" spans="11:16" x14ac:dyDescent="0.3">
      <c r="K2135" s="22"/>
      <c r="L2135"/>
      <c r="M2135"/>
      <c r="N2135"/>
      <c r="O2135"/>
      <c r="P2135"/>
    </row>
    <row r="2136" spans="11:16" x14ac:dyDescent="0.3">
      <c r="K2136" s="22"/>
      <c r="L2136"/>
      <c r="M2136"/>
      <c r="N2136"/>
      <c r="O2136"/>
      <c r="P2136"/>
    </row>
    <row r="2137" spans="11:16" x14ac:dyDescent="0.3">
      <c r="K2137" s="22"/>
      <c r="L2137"/>
      <c r="M2137"/>
      <c r="N2137"/>
      <c r="O2137"/>
      <c r="P2137"/>
    </row>
    <row r="2138" spans="11:16" x14ac:dyDescent="0.3">
      <c r="K2138" s="22"/>
      <c r="L2138"/>
      <c r="M2138"/>
      <c r="N2138"/>
      <c r="O2138"/>
      <c r="P2138"/>
    </row>
    <row r="2139" spans="11:16" x14ac:dyDescent="0.3">
      <c r="K2139" s="22"/>
      <c r="L2139"/>
      <c r="M2139"/>
      <c r="N2139"/>
      <c r="O2139"/>
      <c r="P2139"/>
    </row>
    <row r="2140" spans="11:16" x14ac:dyDescent="0.3">
      <c r="K2140" s="22"/>
      <c r="L2140"/>
      <c r="M2140"/>
      <c r="N2140"/>
      <c r="O2140"/>
      <c r="P2140"/>
    </row>
    <row r="2141" spans="11:16" x14ac:dyDescent="0.3">
      <c r="K2141" s="22"/>
      <c r="L2141"/>
      <c r="M2141"/>
      <c r="N2141"/>
      <c r="O2141"/>
      <c r="P2141"/>
    </row>
    <row r="2142" spans="11:16" x14ac:dyDescent="0.3">
      <c r="K2142" s="22"/>
      <c r="L2142"/>
      <c r="M2142"/>
      <c r="N2142"/>
      <c r="O2142"/>
      <c r="P2142"/>
    </row>
    <row r="2143" spans="11:16" x14ac:dyDescent="0.3">
      <c r="K2143" s="22"/>
      <c r="L2143"/>
      <c r="M2143"/>
      <c r="N2143"/>
      <c r="O2143"/>
      <c r="P2143"/>
    </row>
    <row r="2144" spans="11:16" x14ac:dyDescent="0.3">
      <c r="K2144" s="22"/>
      <c r="L2144"/>
      <c r="M2144"/>
      <c r="N2144"/>
      <c r="O2144"/>
      <c r="P2144"/>
    </row>
    <row r="2145" spans="11:16" x14ac:dyDescent="0.3">
      <c r="K2145" s="22"/>
      <c r="L2145"/>
      <c r="M2145"/>
      <c r="N2145"/>
      <c r="O2145"/>
      <c r="P2145"/>
    </row>
    <row r="2146" spans="11:16" x14ac:dyDescent="0.3">
      <c r="K2146" s="22"/>
      <c r="L2146"/>
      <c r="M2146"/>
      <c r="N2146"/>
      <c r="O2146"/>
      <c r="P2146"/>
    </row>
    <row r="2147" spans="11:16" x14ac:dyDescent="0.3">
      <c r="K2147" s="22"/>
      <c r="L2147"/>
      <c r="M2147"/>
      <c r="N2147"/>
      <c r="O2147"/>
      <c r="P2147"/>
    </row>
    <row r="2148" spans="11:16" x14ac:dyDescent="0.3">
      <c r="K2148" s="22"/>
      <c r="L2148"/>
      <c r="M2148"/>
      <c r="N2148"/>
      <c r="O2148"/>
      <c r="P2148"/>
    </row>
    <row r="2149" spans="11:16" x14ac:dyDescent="0.3">
      <c r="K2149" s="22"/>
      <c r="L2149"/>
      <c r="M2149"/>
      <c r="N2149"/>
      <c r="O2149"/>
      <c r="P2149"/>
    </row>
    <row r="2150" spans="11:16" x14ac:dyDescent="0.3">
      <c r="K2150" s="22"/>
      <c r="L2150"/>
      <c r="M2150"/>
      <c r="N2150"/>
      <c r="O2150"/>
      <c r="P2150"/>
    </row>
    <row r="2151" spans="11:16" x14ac:dyDescent="0.3">
      <c r="K2151" s="22"/>
      <c r="L2151"/>
      <c r="M2151"/>
      <c r="N2151"/>
      <c r="O2151"/>
      <c r="P2151"/>
    </row>
    <row r="2152" spans="11:16" x14ac:dyDescent="0.3">
      <c r="K2152" s="22"/>
      <c r="L2152"/>
      <c r="M2152"/>
      <c r="N2152"/>
      <c r="O2152"/>
      <c r="P2152"/>
    </row>
    <row r="2153" spans="11:16" x14ac:dyDescent="0.3">
      <c r="K2153" s="22"/>
      <c r="L2153"/>
      <c r="M2153"/>
      <c r="N2153"/>
      <c r="O2153"/>
      <c r="P2153"/>
    </row>
    <row r="2154" spans="11:16" x14ac:dyDescent="0.3">
      <c r="K2154" s="22"/>
      <c r="L2154"/>
      <c r="M2154"/>
      <c r="N2154"/>
      <c r="O2154"/>
      <c r="P2154"/>
    </row>
    <row r="2155" spans="11:16" x14ac:dyDescent="0.3">
      <c r="K2155" s="22"/>
      <c r="L2155"/>
      <c r="M2155"/>
      <c r="N2155"/>
      <c r="O2155"/>
      <c r="P2155"/>
    </row>
    <row r="2156" spans="11:16" x14ac:dyDescent="0.3">
      <c r="K2156" s="22"/>
      <c r="L2156"/>
      <c r="M2156"/>
      <c r="N2156"/>
      <c r="O2156"/>
      <c r="P2156"/>
    </row>
    <row r="2157" spans="11:16" x14ac:dyDescent="0.3">
      <c r="K2157" s="22"/>
      <c r="L2157"/>
      <c r="M2157"/>
      <c r="N2157"/>
      <c r="O2157"/>
      <c r="P2157"/>
    </row>
    <row r="2158" spans="11:16" x14ac:dyDescent="0.3">
      <c r="K2158" s="22"/>
      <c r="L2158"/>
      <c r="M2158"/>
      <c r="N2158"/>
      <c r="O2158"/>
      <c r="P2158"/>
    </row>
    <row r="2159" spans="11:16" x14ac:dyDescent="0.3">
      <c r="K2159" s="22"/>
      <c r="L2159"/>
      <c r="M2159"/>
      <c r="N2159"/>
      <c r="O2159"/>
      <c r="P2159"/>
    </row>
    <row r="2160" spans="11:16" x14ac:dyDescent="0.3">
      <c r="K2160" s="22"/>
      <c r="L2160"/>
      <c r="M2160"/>
      <c r="N2160"/>
      <c r="O2160"/>
      <c r="P2160"/>
    </row>
    <row r="2161" spans="11:16" x14ac:dyDescent="0.3">
      <c r="K2161" s="22"/>
      <c r="L2161"/>
      <c r="M2161"/>
      <c r="N2161"/>
      <c r="O2161"/>
      <c r="P2161"/>
    </row>
    <row r="2162" spans="11:16" x14ac:dyDescent="0.3">
      <c r="K2162" s="22"/>
      <c r="L2162"/>
      <c r="M2162"/>
      <c r="N2162"/>
      <c r="O2162"/>
      <c r="P2162"/>
    </row>
    <row r="2163" spans="11:16" x14ac:dyDescent="0.3">
      <c r="K2163" s="22"/>
      <c r="L2163"/>
      <c r="M2163"/>
      <c r="N2163"/>
      <c r="O2163"/>
      <c r="P2163"/>
    </row>
    <row r="2164" spans="11:16" x14ac:dyDescent="0.3">
      <c r="K2164" s="22"/>
      <c r="L2164"/>
      <c r="M2164"/>
      <c r="N2164"/>
      <c r="O2164"/>
      <c r="P2164"/>
    </row>
    <row r="2165" spans="11:16" x14ac:dyDescent="0.3">
      <c r="K2165" s="22"/>
      <c r="L2165"/>
      <c r="M2165"/>
      <c r="N2165"/>
      <c r="O2165"/>
      <c r="P2165"/>
    </row>
    <row r="2166" spans="11:16" x14ac:dyDescent="0.3">
      <c r="K2166" s="22"/>
      <c r="L2166"/>
      <c r="M2166"/>
      <c r="N2166"/>
      <c r="O2166"/>
      <c r="P2166"/>
    </row>
    <row r="2167" spans="11:16" x14ac:dyDescent="0.3">
      <c r="K2167" s="22"/>
      <c r="L2167"/>
      <c r="M2167"/>
      <c r="N2167"/>
      <c r="O2167"/>
      <c r="P2167"/>
    </row>
    <row r="2168" spans="11:16" x14ac:dyDescent="0.3">
      <c r="K2168" s="22"/>
      <c r="L2168"/>
      <c r="M2168"/>
      <c r="N2168"/>
      <c r="O2168"/>
      <c r="P2168"/>
    </row>
    <row r="2169" spans="11:16" x14ac:dyDescent="0.3">
      <c r="K2169" s="22"/>
      <c r="L2169"/>
      <c r="M2169"/>
      <c r="N2169"/>
      <c r="O2169"/>
      <c r="P2169"/>
    </row>
    <row r="2170" spans="11:16" x14ac:dyDescent="0.3">
      <c r="K2170" s="22"/>
      <c r="L2170"/>
      <c r="M2170"/>
      <c r="N2170"/>
      <c r="O2170"/>
      <c r="P2170"/>
    </row>
    <row r="2171" spans="11:16" x14ac:dyDescent="0.3">
      <c r="K2171" s="22"/>
      <c r="L2171"/>
      <c r="M2171"/>
      <c r="N2171"/>
      <c r="O2171"/>
      <c r="P2171"/>
    </row>
    <row r="2172" spans="11:16" x14ac:dyDescent="0.3">
      <c r="K2172" s="22"/>
      <c r="L2172"/>
      <c r="M2172"/>
      <c r="N2172"/>
      <c r="O2172"/>
      <c r="P2172"/>
    </row>
    <row r="2173" spans="11:16" x14ac:dyDescent="0.3">
      <c r="K2173" s="22"/>
      <c r="L2173"/>
      <c r="M2173"/>
      <c r="N2173"/>
      <c r="O2173"/>
      <c r="P2173"/>
    </row>
    <row r="2174" spans="11:16" x14ac:dyDescent="0.3">
      <c r="K2174" s="22"/>
      <c r="L2174"/>
      <c r="M2174"/>
      <c r="N2174"/>
      <c r="O2174"/>
      <c r="P2174"/>
    </row>
    <row r="2175" spans="11:16" x14ac:dyDescent="0.3">
      <c r="K2175" s="22"/>
      <c r="L2175"/>
      <c r="M2175"/>
      <c r="N2175"/>
      <c r="O2175"/>
      <c r="P2175"/>
    </row>
    <row r="2176" spans="11:16" x14ac:dyDescent="0.3">
      <c r="K2176" s="22"/>
      <c r="L2176"/>
      <c r="M2176"/>
      <c r="N2176"/>
      <c r="O2176"/>
      <c r="P2176"/>
    </row>
    <row r="2177" spans="11:16" x14ac:dyDescent="0.3">
      <c r="K2177" s="22"/>
      <c r="L2177"/>
      <c r="M2177"/>
      <c r="N2177"/>
      <c r="O2177"/>
      <c r="P2177"/>
    </row>
    <row r="2178" spans="11:16" x14ac:dyDescent="0.3">
      <c r="K2178" s="22"/>
      <c r="L2178"/>
      <c r="M2178"/>
      <c r="N2178"/>
      <c r="O2178"/>
      <c r="P2178"/>
    </row>
    <row r="2179" spans="11:16" x14ac:dyDescent="0.3">
      <c r="K2179" s="22"/>
      <c r="L2179"/>
      <c r="M2179"/>
      <c r="N2179"/>
      <c r="O2179"/>
      <c r="P2179"/>
    </row>
    <row r="2180" spans="11:16" x14ac:dyDescent="0.3">
      <c r="K2180" s="22"/>
      <c r="L2180"/>
      <c r="M2180"/>
      <c r="N2180"/>
      <c r="O2180"/>
      <c r="P2180"/>
    </row>
    <row r="2181" spans="11:16" x14ac:dyDescent="0.3">
      <c r="K2181" s="22"/>
      <c r="L2181"/>
      <c r="M2181"/>
      <c r="N2181"/>
      <c r="O2181"/>
      <c r="P2181"/>
    </row>
    <row r="2182" spans="11:16" x14ac:dyDescent="0.3">
      <c r="K2182" s="22"/>
      <c r="L2182"/>
      <c r="M2182"/>
      <c r="N2182"/>
      <c r="O2182"/>
      <c r="P2182"/>
    </row>
    <row r="2183" spans="11:16" x14ac:dyDescent="0.3">
      <c r="K2183" s="22"/>
      <c r="L2183"/>
      <c r="M2183"/>
      <c r="N2183"/>
      <c r="O2183"/>
      <c r="P2183"/>
    </row>
    <row r="2184" spans="11:16" x14ac:dyDescent="0.3">
      <c r="K2184" s="22"/>
      <c r="L2184"/>
      <c r="M2184"/>
      <c r="N2184"/>
      <c r="O2184"/>
      <c r="P2184"/>
    </row>
    <row r="2185" spans="11:16" x14ac:dyDescent="0.3">
      <c r="K2185" s="22"/>
      <c r="L2185"/>
      <c r="M2185"/>
      <c r="N2185"/>
      <c r="O2185"/>
      <c r="P2185"/>
    </row>
    <row r="2186" spans="11:16" x14ac:dyDescent="0.3">
      <c r="K2186" s="22"/>
      <c r="L2186"/>
      <c r="M2186"/>
      <c r="N2186"/>
      <c r="O2186"/>
      <c r="P2186"/>
    </row>
    <row r="2187" spans="11:16" x14ac:dyDescent="0.3">
      <c r="K2187" s="22"/>
      <c r="L2187"/>
      <c r="M2187"/>
      <c r="N2187"/>
      <c r="O2187"/>
      <c r="P2187"/>
    </row>
    <row r="2188" spans="11:16" x14ac:dyDescent="0.3">
      <c r="K2188" s="22"/>
      <c r="L2188"/>
      <c r="M2188"/>
      <c r="N2188"/>
      <c r="O2188"/>
      <c r="P2188"/>
    </row>
    <row r="2189" spans="11:16" x14ac:dyDescent="0.3">
      <c r="K2189" s="22"/>
      <c r="L2189"/>
      <c r="M2189"/>
      <c r="N2189"/>
      <c r="O2189"/>
      <c r="P2189"/>
    </row>
    <row r="2190" spans="11:16" x14ac:dyDescent="0.3">
      <c r="K2190" s="22"/>
      <c r="L2190"/>
      <c r="M2190"/>
      <c r="N2190"/>
      <c r="O2190"/>
      <c r="P2190"/>
    </row>
    <row r="2191" spans="11:16" x14ac:dyDescent="0.3">
      <c r="K2191" s="22"/>
      <c r="L2191"/>
      <c r="M2191"/>
      <c r="N2191"/>
      <c r="O2191"/>
      <c r="P2191"/>
    </row>
    <row r="2192" spans="11:16" x14ac:dyDescent="0.3">
      <c r="K2192" s="22"/>
      <c r="L2192"/>
      <c r="M2192"/>
      <c r="N2192"/>
      <c r="O2192"/>
      <c r="P2192"/>
    </row>
    <row r="2193" spans="11:16" x14ac:dyDescent="0.3">
      <c r="K2193" s="22"/>
      <c r="L2193"/>
      <c r="M2193"/>
      <c r="N2193"/>
      <c r="O2193"/>
      <c r="P2193"/>
    </row>
    <row r="2194" spans="11:16" x14ac:dyDescent="0.3">
      <c r="K2194" s="22"/>
      <c r="L2194"/>
      <c r="M2194"/>
      <c r="N2194"/>
      <c r="O2194"/>
      <c r="P2194"/>
    </row>
    <row r="2195" spans="11:16" x14ac:dyDescent="0.3">
      <c r="K2195" s="22"/>
      <c r="L2195"/>
      <c r="M2195"/>
      <c r="N2195"/>
      <c r="O2195"/>
      <c r="P2195"/>
    </row>
    <row r="2196" spans="11:16" x14ac:dyDescent="0.3">
      <c r="K2196" s="22"/>
      <c r="L2196"/>
      <c r="M2196"/>
      <c r="N2196"/>
      <c r="O2196"/>
      <c r="P2196"/>
    </row>
    <row r="2197" spans="11:16" x14ac:dyDescent="0.3">
      <c r="K2197" s="22"/>
      <c r="L2197"/>
      <c r="M2197"/>
      <c r="N2197"/>
      <c r="O2197"/>
      <c r="P2197"/>
    </row>
    <row r="2198" spans="11:16" x14ac:dyDescent="0.3">
      <c r="K2198" s="22"/>
      <c r="L2198"/>
      <c r="M2198"/>
      <c r="N2198"/>
      <c r="O2198"/>
      <c r="P2198"/>
    </row>
    <row r="2199" spans="11:16" x14ac:dyDescent="0.3">
      <c r="K2199" s="22"/>
      <c r="L2199"/>
      <c r="M2199"/>
      <c r="N2199"/>
      <c r="O2199"/>
      <c r="P2199"/>
    </row>
    <row r="2200" spans="11:16" x14ac:dyDescent="0.3">
      <c r="K2200" s="22"/>
      <c r="L2200"/>
      <c r="M2200"/>
      <c r="N2200"/>
      <c r="O2200"/>
      <c r="P2200"/>
    </row>
    <row r="2201" spans="11:16" x14ac:dyDescent="0.3">
      <c r="K2201" s="22"/>
      <c r="L2201"/>
      <c r="M2201"/>
      <c r="N2201"/>
      <c r="O2201"/>
      <c r="P2201"/>
    </row>
    <row r="2202" spans="11:16" x14ac:dyDescent="0.3">
      <c r="K2202" s="22"/>
      <c r="L2202"/>
      <c r="M2202"/>
      <c r="N2202"/>
      <c r="O2202"/>
      <c r="P2202"/>
    </row>
    <row r="2203" spans="11:16" x14ac:dyDescent="0.3">
      <c r="K2203" s="22"/>
      <c r="L2203"/>
      <c r="M2203"/>
      <c r="N2203"/>
      <c r="O2203"/>
      <c r="P2203"/>
    </row>
    <row r="2204" spans="11:16" x14ac:dyDescent="0.3">
      <c r="K2204" s="22"/>
      <c r="L2204"/>
      <c r="M2204"/>
      <c r="N2204"/>
      <c r="O2204"/>
      <c r="P2204"/>
    </row>
    <row r="2205" spans="11:16" x14ac:dyDescent="0.3">
      <c r="K2205" s="22"/>
      <c r="L2205"/>
      <c r="M2205"/>
      <c r="N2205"/>
      <c r="O2205"/>
      <c r="P2205"/>
    </row>
    <row r="2206" spans="11:16" x14ac:dyDescent="0.3">
      <c r="K2206" s="22"/>
      <c r="L2206"/>
      <c r="M2206"/>
      <c r="N2206"/>
      <c r="O2206"/>
      <c r="P2206"/>
    </row>
    <row r="2207" spans="11:16" x14ac:dyDescent="0.3">
      <c r="K2207" s="22"/>
      <c r="L2207"/>
      <c r="M2207"/>
      <c r="N2207"/>
      <c r="O2207"/>
      <c r="P2207"/>
    </row>
    <row r="2208" spans="11:16" x14ac:dyDescent="0.3">
      <c r="K2208" s="22"/>
      <c r="L2208"/>
      <c r="M2208"/>
      <c r="N2208"/>
      <c r="O2208"/>
      <c r="P2208"/>
    </row>
    <row r="2209" spans="11:16" x14ac:dyDescent="0.3">
      <c r="K2209" s="22"/>
      <c r="L2209"/>
      <c r="M2209"/>
      <c r="N2209"/>
      <c r="O2209"/>
      <c r="P2209"/>
    </row>
    <row r="2210" spans="11:16" x14ac:dyDescent="0.3">
      <c r="K2210" s="22"/>
      <c r="L2210"/>
      <c r="M2210"/>
      <c r="N2210"/>
      <c r="O2210"/>
      <c r="P2210"/>
    </row>
    <row r="2211" spans="11:16" x14ac:dyDescent="0.3">
      <c r="K2211" s="22"/>
      <c r="L2211"/>
      <c r="M2211"/>
      <c r="N2211"/>
      <c r="O2211"/>
      <c r="P2211"/>
    </row>
    <row r="2212" spans="11:16" x14ac:dyDescent="0.3">
      <c r="K2212" s="22"/>
      <c r="L2212"/>
      <c r="M2212"/>
      <c r="N2212"/>
      <c r="O2212"/>
      <c r="P2212"/>
    </row>
    <row r="2213" spans="11:16" x14ac:dyDescent="0.3">
      <c r="K2213" s="22"/>
      <c r="L2213"/>
      <c r="M2213"/>
      <c r="N2213"/>
      <c r="O2213"/>
      <c r="P2213"/>
    </row>
    <row r="2214" spans="11:16" x14ac:dyDescent="0.3">
      <c r="K2214" s="22"/>
      <c r="L2214"/>
      <c r="M2214"/>
      <c r="N2214"/>
      <c r="O2214"/>
      <c r="P2214"/>
    </row>
    <row r="2215" spans="11:16" x14ac:dyDescent="0.3">
      <c r="K2215" s="22"/>
      <c r="L2215"/>
      <c r="M2215"/>
      <c r="N2215"/>
      <c r="O2215"/>
      <c r="P2215"/>
    </row>
    <row r="2216" spans="11:16" x14ac:dyDescent="0.3">
      <c r="K2216" s="22"/>
      <c r="L2216"/>
      <c r="M2216"/>
      <c r="N2216"/>
      <c r="O2216"/>
      <c r="P2216"/>
    </row>
    <row r="2217" spans="11:16" x14ac:dyDescent="0.3">
      <c r="K2217" s="22"/>
      <c r="L2217"/>
      <c r="M2217"/>
      <c r="N2217"/>
      <c r="O2217"/>
      <c r="P2217"/>
    </row>
    <row r="2218" spans="11:16" x14ac:dyDescent="0.3">
      <c r="K2218" s="22"/>
      <c r="L2218"/>
      <c r="M2218"/>
      <c r="N2218"/>
      <c r="O2218"/>
      <c r="P2218"/>
    </row>
    <row r="2219" spans="11:16" x14ac:dyDescent="0.3">
      <c r="K2219" s="22"/>
      <c r="L2219"/>
      <c r="M2219"/>
      <c r="N2219"/>
      <c r="O2219"/>
      <c r="P2219"/>
    </row>
    <row r="2220" spans="11:16" x14ac:dyDescent="0.3">
      <c r="K2220" s="22"/>
      <c r="L2220"/>
      <c r="M2220"/>
      <c r="N2220"/>
      <c r="O2220"/>
      <c r="P2220"/>
    </row>
    <row r="2221" spans="11:16" x14ac:dyDescent="0.3">
      <c r="K2221" s="22"/>
      <c r="L2221"/>
      <c r="M2221"/>
      <c r="N2221"/>
      <c r="O2221"/>
      <c r="P2221"/>
    </row>
    <row r="2222" spans="11:16" x14ac:dyDescent="0.3">
      <c r="K2222" s="22"/>
      <c r="L2222"/>
      <c r="M2222"/>
      <c r="N2222"/>
      <c r="O2222"/>
      <c r="P2222"/>
    </row>
    <row r="2223" spans="11:16" x14ac:dyDescent="0.3">
      <c r="K2223" s="22"/>
      <c r="L2223"/>
      <c r="M2223"/>
      <c r="N2223"/>
      <c r="O2223"/>
      <c r="P2223"/>
    </row>
    <row r="2224" spans="11:16" x14ac:dyDescent="0.3">
      <c r="K2224" s="22"/>
      <c r="L2224"/>
      <c r="M2224"/>
      <c r="N2224"/>
      <c r="O2224"/>
      <c r="P2224"/>
    </row>
    <row r="2225" spans="11:16" x14ac:dyDescent="0.3">
      <c r="K2225" s="22"/>
      <c r="L2225"/>
      <c r="M2225"/>
      <c r="N2225"/>
      <c r="O2225"/>
      <c r="P2225"/>
    </row>
    <row r="2226" spans="11:16" x14ac:dyDescent="0.3">
      <c r="K2226" s="22"/>
      <c r="L2226"/>
      <c r="M2226"/>
      <c r="N2226"/>
      <c r="O2226"/>
      <c r="P2226"/>
    </row>
    <row r="2227" spans="11:16" x14ac:dyDescent="0.3">
      <c r="K2227" s="22"/>
      <c r="L2227"/>
      <c r="M2227"/>
      <c r="N2227"/>
      <c r="O2227"/>
      <c r="P2227"/>
    </row>
    <row r="2228" spans="11:16" x14ac:dyDescent="0.3">
      <c r="K2228" s="22"/>
      <c r="L2228"/>
      <c r="M2228"/>
      <c r="N2228"/>
      <c r="O2228"/>
      <c r="P2228"/>
    </row>
    <row r="2229" spans="11:16" x14ac:dyDescent="0.3">
      <c r="K2229" s="22"/>
      <c r="L2229"/>
      <c r="M2229"/>
      <c r="N2229"/>
      <c r="O2229"/>
      <c r="P2229"/>
    </row>
    <row r="2230" spans="11:16" x14ac:dyDescent="0.3">
      <c r="K2230" s="22"/>
      <c r="L2230"/>
      <c r="M2230"/>
      <c r="N2230"/>
      <c r="O2230"/>
      <c r="P2230"/>
    </row>
    <row r="2231" spans="11:16" x14ac:dyDescent="0.3">
      <c r="K2231" s="22"/>
      <c r="L2231"/>
      <c r="M2231"/>
      <c r="N2231"/>
      <c r="O2231"/>
      <c r="P2231"/>
    </row>
    <row r="2232" spans="11:16" x14ac:dyDescent="0.3">
      <c r="K2232" s="22"/>
      <c r="L2232"/>
      <c r="M2232"/>
      <c r="N2232"/>
      <c r="O2232"/>
      <c r="P2232"/>
    </row>
    <row r="2233" spans="11:16" x14ac:dyDescent="0.3">
      <c r="K2233" s="22"/>
      <c r="L2233"/>
      <c r="M2233"/>
      <c r="N2233"/>
      <c r="O2233"/>
      <c r="P2233"/>
    </row>
    <row r="2234" spans="11:16" x14ac:dyDescent="0.3">
      <c r="K2234" s="22"/>
      <c r="L2234"/>
      <c r="M2234"/>
      <c r="N2234"/>
      <c r="O2234"/>
      <c r="P2234"/>
    </row>
    <row r="2235" spans="11:16" x14ac:dyDescent="0.3">
      <c r="K2235" s="22"/>
      <c r="L2235"/>
      <c r="M2235"/>
      <c r="N2235"/>
      <c r="O2235"/>
      <c r="P2235"/>
    </row>
    <row r="2236" spans="11:16" x14ac:dyDescent="0.3">
      <c r="K2236" s="22"/>
      <c r="L2236"/>
      <c r="M2236"/>
      <c r="N2236"/>
      <c r="O2236"/>
      <c r="P2236"/>
    </row>
    <row r="2237" spans="11:16" x14ac:dyDescent="0.3">
      <c r="K2237" s="22"/>
      <c r="L2237"/>
      <c r="M2237"/>
      <c r="N2237"/>
      <c r="O2237"/>
      <c r="P2237"/>
    </row>
    <row r="2238" spans="11:16" x14ac:dyDescent="0.3">
      <c r="K2238" s="22"/>
      <c r="L2238"/>
      <c r="M2238"/>
      <c r="N2238"/>
      <c r="O2238"/>
      <c r="P2238"/>
    </row>
    <row r="2239" spans="11:16" x14ac:dyDescent="0.3">
      <c r="K2239" s="22"/>
      <c r="L2239"/>
      <c r="M2239"/>
      <c r="N2239"/>
      <c r="O2239"/>
      <c r="P2239"/>
    </row>
    <row r="2240" spans="11:16" x14ac:dyDescent="0.3">
      <c r="K2240" s="22"/>
      <c r="L2240"/>
      <c r="M2240"/>
      <c r="N2240"/>
      <c r="O2240"/>
      <c r="P2240"/>
    </row>
    <row r="2241" spans="11:16" x14ac:dyDescent="0.3">
      <c r="K2241" s="22"/>
      <c r="L2241"/>
      <c r="M2241"/>
      <c r="N2241"/>
      <c r="O2241"/>
      <c r="P2241"/>
    </row>
    <row r="2242" spans="11:16" x14ac:dyDescent="0.3">
      <c r="K2242" s="22"/>
      <c r="L2242"/>
      <c r="M2242"/>
      <c r="N2242"/>
      <c r="O2242"/>
      <c r="P2242"/>
    </row>
    <row r="2243" spans="11:16" x14ac:dyDescent="0.3">
      <c r="K2243" s="22"/>
      <c r="L2243"/>
      <c r="M2243"/>
      <c r="N2243"/>
      <c r="O2243"/>
      <c r="P2243"/>
    </row>
    <row r="2244" spans="11:16" x14ac:dyDescent="0.3">
      <c r="K2244" s="22"/>
      <c r="L2244"/>
      <c r="M2244"/>
      <c r="N2244"/>
      <c r="O2244"/>
      <c r="P2244"/>
    </row>
    <row r="2245" spans="11:16" x14ac:dyDescent="0.3">
      <c r="K2245" s="22"/>
      <c r="L2245"/>
      <c r="M2245"/>
      <c r="N2245"/>
      <c r="O2245"/>
      <c r="P2245"/>
    </row>
    <row r="2246" spans="11:16" x14ac:dyDescent="0.3">
      <c r="K2246" s="22"/>
      <c r="L2246"/>
      <c r="M2246"/>
      <c r="N2246"/>
      <c r="O2246"/>
      <c r="P2246"/>
    </row>
    <row r="2247" spans="11:16" x14ac:dyDescent="0.3">
      <c r="K2247" s="22"/>
      <c r="L2247"/>
      <c r="M2247"/>
      <c r="N2247"/>
      <c r="O2247"/>
      <c r="P2247"/>
    </row>
    <row r="2248" spans="11:16" x14ac:dyDescent="0.3">
      <c r="K2248" s="22"/>
      <c r="L2248"/>
      <c r="M2248"/>
      <c r="N2248"/>
      <c r="O2248"/>
      <c r="P2248"/>
    </row>
    <row r="2249" spans="11:16" x14ac:dyDescent="0.3">
      <c r="K2249" s="22"/>
      <c r="L2249"/>
      <c r="M2249"/>
      <c r="N2249"/>
      <c r="O2249"/>
      <c r="P2249"/>
    </row>
    <row r="2250" spans="11:16" x14ac:dyDescent="0.3">
      <c r="K2250" s="22"/>
      <c r="L2250"/>
      <c r="M2250"/>
      <c r="N2250"/>
      <c r="O2250"/>
      <c r="P2250"/>
    </row>
    <row r="2251" spans="11:16" x14ac:dyDescent="0.3">
      <c r="K2251" s="22"/>
      <c r="L2251"/>
      <c r="M2251"/>
      <c r="N2251"/>
      <c r="O2251"/>
      <c r="P2251"/>
    </row>
    <row r="2252" spans="11:16" x14ac:dyDescent="0.3">
      <c r="K2252" s="22"/>
      <c r="L2252"/>
      <c r="M2252"/>
      <c r="N2252"/>
      <c r="O2252"/>
      <c r="P2252"/>
    </row>
    <row r="2253" spans="11:16" x14ac:dyDescent="0.3">
      <c r="K2253" s="22"/>
      <c r="L2253"/>
      <c r="M2253"/>
      <c r="N2253"/>
      <c r="O2253"/>
      <c r="P2253"/>
    </row>
    <row r="2254" spans="11:16" x14ac:dyDescent="0.3">
      <c r="K2254" s="22"/>
      <c r="L2254"/>
      <c r="M2254"/>
      <c r="N2254"/>
      <c r="O2254"/>
      <c r="P2254"/>
    </row>
    <row r="2255" spans="11:16" x14ac:dyDescent="0.3">
      <c r="K2255" s="22"/>
      <c r="L2255"/>
      <c r="M2255"/>
      <c r="N2255"/>
      <c r="O2255"/>
      <c r="P2255"/>
    </row>
    <row r="2256" spans="11:16" x14ac:dyDescent="0.3">
      <c r="K2256" s="22"/>
      <c r="L2256"/>
      <c r="M2256"/>
      <c r="N2256"/>
      <c r="O2256"/>
      <c r="P2256"/>
    </row>
    <row r="2257" spans="11:16" x14ac:dyDescent="0.3">
      <c r="K2257" s="22"/>
      <c r="L2257"/>
      <c r="M2257"/>
      <c r="N2257"/>
      <c r="O2257"/>
      <c r="P2257"/>
    </row>
    <row r="2258" spans="11:16" x14ac:dyDescent="0.3">
      <c r="K2258" s="22"/>
      <c r="L2258"/>
      <c r="M2258"/>
      <c r="N2258"/>
      <c r="O2258"/>
      <c r="P2258"/>
    </row>
    <row r="2259" spans="11:16" x14ac:dyDescent="0.3">
      <c r="K2259" s="22"/>
      <c r="L2259"/>
      <c r="M2259"/>
      <c r="N2259"/>
      <c r="O2259"/>
      <c r="P2259"/>
    </row>
    <row r="2260" spans="11:16" x14ac:dyDescent="0.3">
      <c r="K2260" s="22"/>
      <c r="L2260"/>
      <c r="M2260"/>
      <c r="N2260"/>
      <c r="O2260"/>
      <c r="P2260"/>
    </row>
    <row r="2261" spans="11:16" x14ac:dyDescent="0.3">
      <c r="K2261" s="22"/>
      <c r="L2261"/>
      <c r="M2261"/>
      <c r="N2261"/>
      <c r="O2261"/>
      <c r="P2261"/>
    </row>
    <row r="2262" spans="11:16" x14ac:dyDescent="0.3">
      <c r="K2262" s="22"/>
      <c r="L2262"/>
      <c r="M2262"/>
      <c r="N2262"/>
      <c r="O2262"/>
      <c r="P2262"/>
    </row>
    <row r="2263" spans="11:16" x14ac:dyDescent="0.3">
      <c r="K2263" s="22"/>
      <c r="L2263"/>
      <c r="M2263"/>
      <c r="N2263"/>
      <c r="O2263"/>
      <c r="P2263"/>
    </row>
    <row r="2264" spans="11:16" x14ac:dyDescent="0.3">
      <c r="K2264" s="22"/>
      <c r="L2264"/>
      <c r="M2264"/>
      <c r="N2264"/>
      <c r="O2264"/>
      <c r="P2264"/>
    </row>
    <row r="2265" spans="11:16" x14ac:dyDescent="0.3">
      <c r="K2265" s="22"/>
      <c r="L2265"/>
      <c r="M2265"/>
      <c r="N2265"/>
      <c r="O2265"/>
      <c r="P2265"/>
    </row>
    <row r="2266" spans="11:16" x14ac:dyDescent="0.3">
      <c r="K2266" s="22"/>
      <c r="L2266"/>
      <c r="M2266"/>
      <c r="N2266"/>
      <c r="O2266"/>
      <c r="P2266"/>
    </row>
    <row r="2267" spans="11:16" x14ac:dyDescent="0.3">
      <c r="K2267" s="22"/>
      <c r="L2267"/>
      <c r="M2267"/>
      <c r="N2267"/>
      <c r="O2267"/>
      <c r="P2267"/>
    </row>
    <row r="2268" spans="11:16" x14ac:dyDescent="0.3">
      <c r="K2268" s="22"/>
      <c r="L2268"/>
      <c r="M2268"/>
      <c r="N2268"/>
      <c r="O2268"/>
      <c r="P2268"/>
    </row>
    <row r="2269" spans="11:16" x14ac:dyDescent="0.3">
      <c r="K2269" s="22"/>
      <c r="L2269"/>
      <c r="M2269"/>
      <c r="N2269"/>
      <c r="O2269"/>
      <c r="P2269"/>
    </row>
    <row r="2270" spans="11:16" x14ac:dyDescent="0.3">
      <c r="K2270" s="22"/>
      <c r="L2270"/>
      <c r="M2270"/>
      <c r="N2270"/>
      <c r="O2270"/>
      <c r="P2270"/>
    </row>
    <row r="2271" spans="11:16" x14ac:dyDescent="0.3">
      <c r="K2271" s="22"/>
      <c r="L2271"/>
      <c r="M2271"/>
      <c r="N2271"/>
      <c r="O2271"/>
      <c r="P2271"/>
    </row>
    <row r="2272" spans="11:16" x14ac:dyDescent="0.3">
      <c r="K2272" s="22"/>
      <c r="L2272"/>
      <c r="M2272"/>
      <c r="N2272"/>
      <c r="O2272"/>
      <c r="P2272"/>
    </row>
    <row r="2273" spans="11:16" x14ac:dyDescent="0.3">
      <c r="K2273" s="22"/>
      <c r="L2273"/>
      <c r="M2273"/>
      <c r="N2273"/>
      <c r="O2273"/>
      <c r="P2273"/>
    </row>
    <row r="2274" spans="11:16" x14ac:dyDescent="0.3">
      <c r="K2274" s="22"/>
      <c r="L2274"/>
      <c r="M2274"/>
      <c r="N2274"/>
      <c r="O2274"/>
      <c r="P2274"/>
    </row>
    <row r="2275" spans="11:16" x14ac:dyDescent="0.3">
      <c r="K2275" s="22"/>
      <c r="L2275"/>
      <c r="M2275"/>
      <c r="N2275"/>
      <c r="O2275"/>
      <c r="P2275"/>
    </row>
    <row r="2276" spans="11:16" x14ac:dyDescent="0.3">
      <c r="K2276" s="22"/>
      <c r="L2276"/>
      <c r="M2276"/>
      <c r="N2276"/>
      <c r="O2276"/>
      <c r="P2276"/>
    </row>
    <row r="2277" spans="11:16" x14ac:dyDescent="0.3">
      <c r="K2277" s="22"/>
      <c r="L2277"/>
      <c r="M2277"/>
      <c r="N2277"/>
      <c r="O2277"/>
      <c r="P2277"/>
    </row>
    <row r="2278" spans="11:16" x14ac:dyDescent="0.3">
      <c r="K2278" s="22"/>
      <c r="L2278"/>
      <c r="M2278"/>
      <c r="N2278"/>
      <c r="O2278"/>
      <c r="P2278"/>
    </row>
    <row r="2279" spans="11:16" x14ac:dyDescent="0.3">
      <c r="K2279" s="22"/>
      <c r="L2279"/>
      <c r="M2279"/>
      <c r="N2279"/>
      <c r="O2279"/>
      <c r="P2279"/>
    </row>
    <row r="2280" spans="11:16" x14ac:dyDescent="0.3">
      <c r="K2280" s="22"/>
      <c r="L2280"/>
      <c r="M2280"/>
      <c r="N2280"/>
      <c r="O2280"/>
      <c r="P2280"/>
    </row>
    <row r="2281" spans="11:16" x14ac:dyDescent="0.3">
      <c r="K2281" s="22"/>
      <c r="L2281"/>
      <c r="M2281"/>
      <c r="N2281"/>
      <c r="O2281"/>
      <c r="P2281"/>
    </row>
    <row r="2282" spans="11:16" x14ac:dyDescent="0.3">
      <c r="K2282" s="22"/>
      <c r="L2282"/>
      <c r="M2282"/>
      <c r="N2282"/>
      <c r="O2282"/>
      <c r="P2282"/>
    </row>
    <row r="2283" spans="11:16" x14ac:dyDescent="0.3">
      <c r="K2283" s="22"/>
      <c r="L2283"/>
      <c r="M2283"/>
      <c r="N2283"/>
      <c r="O2283"/>
      <c r="P2283"/>
    </row>
    <row r="2284" spans="11:16" x14ac:dyDescent="0.3">
      <c r="K2284" s="22"/>
      <c r="L2284"/>
      <c r="M2284"/>
      <c r="N2284"/>
      <c r="O2284"/>
      <c r="P2284"/>
    </row>
    <row r="2285" spans="11:16" x14ac:dyDescent="0.3">
      <c r="K2285" s="22"/>
      <c r="L2285"/>
      <c r="M2285"/>
      <c r="N2285"/>
      <c r="O2285"/>
      <c r="P2285"/>
    </row>
    <row r="2286" spans="11:16" x14ac:dyDescent="0.3">
      <c r="K2286" s="22"/>
      <c r="L2286"/>
      <c r="M2286"/>
      <c r="N2286"/>
      <c r="O2286"/>
      <c r="P2286"/>
    </row>
    <row r="2287" spans="11:16" x14ac:dyDescent="0.3">
      <c r="K2287" s="22"/>
      <c r="L2287"/>
      <c r="M2287"/>
      <c r="N2287"/>
      <c r="O2287"/>
      <c r="P2287"/>
    </row>
    <row r="2288" spans="11:16" x14ac:dyDescent="0.3">
      <c r="K2288" s="22"/>
      <c r="L2288"/>
      <c r="M2288"/>
      <c r="N2288"/>
      <c r="O2288"/>
      <c r="P2288"/>
    </row>
    <row r="2289" spans="11:16" x14ac:dyDescent="0.3">
      <c r="K2289" s="22"/>
      <c r="L2289"/>
      <c r="M2289"/>
      <c r="N2289"/>
      <c r="O2289"/>
      <c r="P2289"/>
    </row>
    <row r="2290" spans="11:16" x14ac:dyDescent="0.3">
      <c r="K2290" s="22"/>
      <c r="L2290"/>
      <c r="M2290"/>
      <c r="N2290"/>
      <c r="O2290"/>
      <c r="P2290"/>
    </row>
    <row r="2291" spans="11:16" x14ac:dyDescent="0.3">
      <c r="K2291" s="22"/>
      <c r="L2291"/>
      <c r="M2291"/>
      <c r="N2291"/>
      <c r="O2291"/>
      <c r="P2291"/>
    </row>
    <row r="2292" spans="11:16" x14ac:dyDescent="0.3">
      <c r="K2292" s="22"/>
      <c r="L2292"/>
      <c r="M2292"/>
      <c r="N2292"/>
      <c r="O2292"/>
      <c r="P2292"/>
    </row>
    <row r="2293" spans="11:16" x14ac:dyDescent="0.3">
      <c r="K2293" s="22"/>
      <c r="L2293"/>
      <c r="M2293"/>
      <c r="N2293"/>
      <c r="O2293"/>
      <c r="P2293"/>
    </row>
    <row r="2294" spans="11:16" x14ac:dyDescent="0.3">
      <c r="K2294" s="22"/>
      <c r="L2294"/>
      <c r="M2294"/>
      <c r="N2294"/>
      <c r="O2294"/>
      <c r="P2294"/>
    </row>
    <row r="2295" spans="11:16" x14ac:dyDescent="0.3">
      <c r="K2295" s="22"/>
      <c r="L2295"/>
      <c r="M2295"/>
      <c r="N2295"/>
      <c r="O2295"/>
      <c r="P2295"/>
    </row>
    <row r="2296" spans="11:16" x14ac:dyDescent="0.3">
      <c r="K2296" s="22"/>
      <c r="L2296"/>
      <c r="M2296"/>
      <c r="N2296"/>
      <c r="O2296"/>
      <c r="P2296"/>
    </row>
    <row r="2297" spans="11:16" x14ac:dyDescent="0.3">
      <c r="K2297" s="22"/>
      <c r="L2297"/>
      <c r="M2297"/>
      <c r="N2297"/>
      <c r="O2297"/>
      <c r="P2297"/>
    </row>
    <row r="2298" spans="11:16" x14ac:dyDescent="0.3">
      <c r="K2298" s="22"/>
      <c r="L2298"/>
      <c r="M2298"/>
      <c r="N2298"/>
      <c r="O2298"/>
      <c r="P2298"/>
    </row>
    <row r="2299" spans="11:16" x14ac:dyDescent="0.3">
      <c r="K2299" s="22"/>
      <c r="L2299"/>
      <c r="M2299"/>
      <c r="N2299"/>
      <c r="O2299"/>
      <c r="P2299"/>
    </row>
    <row r="2300" spans="11:16" x14ac:dyDescent="0.3">
      <c r="K2300" s="22"/>
      <c r="L2300"/>
      <c r="M2300"/>
      <c r="N2300"/>
      <c r="O2300"/>
      <c r="P2300"/>
    </row>
    <row r="2301" spans="11:16" x14ac:dyDescent="0.3">
      <c r="K2301" s="22"/>
      <c r="L2301"/>
      <c r="M2301"/>
      <c r="N2301"/>
      <c r="O2301"/>
      <c r="P2301"/>
    </row>
    <row r="2302" spans="11:16" x14ac:dyDescent="0.3">
      <c r="K2302" s="22"/>
      <c r="L2302"/>
      <c r="M2302"/>
      <c r="N2302"/>
      <c r="O2302"/>
      <c r="P2302"/>
    </row>
    <row r="2303" spans="11:16" x14ac:dyDescent="0.3">
      <c r="K2303" s="22"/>
      <c r="L2303"/>
      <c r="M2303"/>
      <c r="N2303"/>
      <c r="O2303"/>
      <c r="P2303"/>
    </row>
    <row r="2304" spans="11:16" x14ac:dyDescent="0.3">
      <c r="K2304" s="22"/>
      <c r="L2304"/>
      <c r="M2304"/>
      <c r="N2304"/>
      <c r="O2304"/>
      <c r="P2304"/>
    </row>
    <row r="2305" spans="11:16" x14ac:dyDescent="0.3">
      <c r="K2305" s="22"/>
      <c r="L2305"/>
      <c r="M2305"/>
      <c r="N2305"/>
      <c r="O2305"/>
      <c r="P2305"/>
    </row>
    <row r="2306" spans="11:16" x14ac:dyDescent="0.3">
      <c r="K2306" s="22"/>
      <c r="L2306"/>
      <c r="M2306"/>
      <c r="N2306"/>
      <c r="O2306"/>
      <c r="P2306"/>
    </row>
    <row r="2307" spans="11:16" x14ac:dyDescent="0.3">
      <c r="K2307" s="22"/>
      <c r="L2307"/>
      <c r="M2307"/>
      <c r="N2307"/>
      <c r="O2307"/>
      <c r="P2307"/>
    </row>
    <row r="2308" spans="11:16" x14ac:dyDescent="0.3">
      <c r="K2308" s="22"/>
      <c r="L2308"/>
      <c r="M2308"/>
      <c r="N2308"/>
      <c r="O2308"/>
      <c r="P2308"/>
    </row>
    <row r="2309" spans="11:16" x14ac:dyDescent="0.3">
      <c r="K2309" s="22"/>
      <c r="L2309"/>
      <c r="M2309"/>
      <c r="N2309"/>
      <c r="O2309"/>
      <c r="P2309"/>
    </row>
    <row r="2310" spans="11:16" x14ac:dyDescent="0.3">
      <c r="K2310" s="22"/>
      <c r="L2310"/>
      <c r="M2310"/>
      <c r="N2310"/>
      <c r="O2310"/>
      <c r="P2310"/>
    </row>
    <row r="2311" spans="11:16" x14ac:dyDescent="0.3">
      <c r="K2311" s="22"/>
      <c r="L2311"/>
      <c r="M2311"/>
      <c r="N2311"/>
      <c r="O2311"/>
      <c r="P2311"/>
    </row>
    <row r="2312" spans="11:16" x14ac:dyDescent="0.3">
      <c r="K2312" s="22"/>
      <c r="L2312"/>
      <c r="M2312"/>
      <c r="N2312"/>
      <c r="O2312"/>
      <c r="P2312"/>
    </row>
    <row r="2313" spans="11:16" x14ac:dyDescent="0.3">
      <c r="K2313" s="22"/>
      <c r="L2313"/>
      <c r="M2313"/>
      <c r="N2313"/>
      <c r="O2313"/>
      <c r="P2313"/>
    </row>
    <row r="2314" spans="11:16" x14ac:dyDescent="0.3">
      <c r="K2314" s="22"/>
      <c r="L2314"/>
      <c r="M2314"/>
      <c r="N2314"/>
      <c r="O2314"/>
      <c r="P2314"/>
    </row>
    <row r="2315" spans="11:16" x14ac:dyDescent="0.3">
      <c r="K2315" s="22"/>
      <c r="L2315"/>
      <c r="M2315"/>
      <c r="N2315"/>
      <c r="O2315"/>
      <c r="P2315"/>
    </row>
    <row r="2316" spans="11:16" x14ac:dyDescent="0.3">
      <c r="K2316" s="22"/>
      <c r="L2316"/>
      <c r="M2316"/>
      <c r="N2316"/>
      <c r="O2316"/>
      <c r="P2316"/>
    </row>
    <row r="2317" spans="11:16" x14ac:dyDescent="0.3">
      <c r="K2317" s="22"/>
      <c r="L2317"/>
      <c r="M2317"/>
      <c r="N2317"/>
      <c r="O2317"/>
      <c r="P2317"/>
    </row>
    <row r="2318" spans="11:16" x14ac:dyDescent="0.3">
      <c r="K2318" s="22"/>
      <c r="L2318"/>
      <c r="M2318"/>
      <c r="N2318"/>
      <c r="O2318"/>
      <c r="P2318"/>
    </row>
    <row r="2319" spans="11:16" x14ac:dyDescent="0.3">
      <c r="K2319" s="22"/>
      <c r="L2319"/>
      <c r="M2319"/>
      <c r="N2319"/>
      <c r="O2319"/>
      <c r="P2319"/>
    </row>
    <row r="2320" spans="11:16" x14ac:dyDescent="0.3">
      <c r="K2320" s="22"/>
      <c r="L2320"/>
      <c r="M2320"/>
      <c r="N2320"/>
      <c r="O2320"/>
      <c r="P2320"/>
    </row>
    <row r="2321" spans="11:16" x14ac:dyDescent="0.3">
      <c r="K2321" s="22"/>
      <c r="L2321"/>
      <c r="M2321"/>
      <c r="N2321"/>
      <c r="O2321"/>
      <c r="P2321"/>
    </row>
    <row r="2322" spans="11:16" x14ac:dyDescent="0.3">
      <c r="K2322" s="22"/>
      <c r="L2322"/>
      <c r="M2322"/>
      <c r="N2322"/>
      <c r="O2322"/>
      <c r="P2322"/>
    </row>
    <row r="2323" spans="11:16" x14ac:dyDescent="0.3">
      <c r="K2323" s="22"/>
      <c r="L2323"/>
      <c r="M2323"/>
      <c r="N2323"/>
      <c r="O2323"/>
      <c r="P2323"/>
    </row>
    <row r="2324" spans="11:16" x14ac:dyDescent="0.3">
      <c r="K2324" s="22"/>
      <c r="L2324"/>
      <c r="M2324"/>
      <c r="N2324"/>
      <c r="O2324"/>
      <c r="P2324"/>
    </row>
    <row r="2325" spans="11:16" x14ac:dyDescent="0.3">
      <c r="K2325" s="22"/>
      <c r="L2325"/>
      <c r="M2325"/>
      <c r="N2325"/>
      <c r="O2325"/>
      <c r="P2325"/>
    </row>
    <row r="2326" spans="11:16" x14ac:dyDescent="0.3">
      <c r="K2326" s="22"/>
      <c r="L2326"/>
      <c r="M2326"/>
      <c r="N2326"/>
      <c r="O2326"/>
      <c r="P2326"/>
    </row>
    <row r="2327" spans="11:16" x14ac:dyDescent="0.3">
      <c r="K2327" s="22"/>
      <c r="L2327"/>
      <c r="M2327"/>
      <c r="N2327"/>
      <c r="O2327"/>
      <c r="P2327"/>
    </row>
    <row r="2328" spans="11:16" x14ac:dyDescent="0.3">
      <c r="K2328" s="22"/>
      <c r="L2328"/>
      <c r="M2328"/>
      <c r="N2328"/>
      <c r="O2328"/>
      <c r="P2328"/>
    </row>
    <row r="2329" spans="11:16" x14ac:dyDescent="0.3">
      <c r="K2329" s="22"/>
      <c r="L2329"/>
      <c r="M2329"/>
      <c r="N2329"/>
      <c r="O2329"/>
      <c r="P2329"/>
    </row>
    <row r="2330" spans="11:16" x14ac:dyDescent="0.3">
      <c r="K2330" s="22"/>
      <c r="L2330"/>
      <c r="M2330"/>
      <c r="N2330"/>
      <c r="O2330"/>
      <c r="P2330"/>
    </row>
    <row r="2331" spans="11:16" x14ac:dyDescent="0.3">
      <c r="K2331" s="22"/>
      <c r="L2331"/>
      <c r="M2331"/>
      <c r="N2331"/>
      <c r="O2331"/>
      <c r="P2331"/>
    </row>
    <row r="2332" spans="11:16" x14ac:dyDescent="0.3">
      <c r="K2332" s="22"/>
      <c r="L2332"/>
      <c r="M2332"/>
      <c r="N2332"/>
      <c r="O2332"/>
      <c r="P2332"/>
    </row>
    <row r="2333" spans="11:16" x14ac:dyDescent="0.3">
      <c r="K2333" s="22"/>
      <c r="L2333"/>
      <c r="M2333"/>
      <c r="N2333"/>
      <c r="O2333"/>
      <c r="P2333"/>
    </row>
    <row r="2334" spans="11:16" x14ac:dyDescent="0.3">
      <c r="K2334" s="22"/>
      <c r="L2334"/>
      <c r="M2334"/>
      <c r="N2334"/>
      <c r="O2334"/>
      <c r="P2334"/>
    </row>
    <row r="2335" spans="11:16" x14ac:dyDescent="0.3">
      <c r="K2335" s="22"/>
      <c r="L2335"/>
      <c r="M2335"/>
      <c r="N2335"/>
      <c r="O2335"/>
      <c r="P2335"/>
    </row>
    <row r="2336" spans="11:16" x14ac:dyDescent="0.3">
      <c r="K2336" s="22"/>
      <c r="L2336"/>
      <c r="M2336"/>
      <c r="N2336"/>
      <c r="O2336"/>
      <c r="P2336"/>
    </row>
    <row r="2337" spans="11:16" x14ac:dyDescent="0.3">
      <c r="K2337" s="22"/>
      <c r="L2337"/>
      <c r="M2337"/>
      <c r="N2337"/>
      <c r="O2337"/>
      <c r="P2337"/>
    </row>
    <row r="2338" spans="11:16" x14ac:dyDescent="0.3">
      <c r="K2338" s="22"/>
      <c r="L2338"/>
      <c r="M2338"/>
      <c r="N2338"/>
      <c r="O2338"/>
      <c r="P2338"/>
    </row>
    <row r="2339" spans="11:16" x14ac:dyDescent="0.3">
      <c r="K2339" s="22"/>
      <c r="L2339"/>
      <c r="M2339"/>
      <c r="N2339"/>
      <c r="O2339"/>
      <c r="P2339"/>
    </row>
    <row r="2340" spans="11:16" x14ac:dyDescent="0.3">
      <c r="K2340" s="22"/>
      <c r="L2340"/>
      <c r="M2340"/>
      <c r="N2340"/>
      <c r="O2340"/>
      <c r="P2340"/>
    </row>
    <row r="2341" spans="11:16" x14ac:dyDescent="0.3">
      <c r="K2341" s="22"/>
      <c r="L2341"/>
      <c r="M2341"/>
      <c r="N2341"/>
      <c r="O2341"/>
      <c r="P2341"/>
    </row>
    <row r="2342" spans="11:16" x14ac:dyDescent="0.3">
      <c r="K2342" s="22"/>
      <c r="L2342"/>
      <c r="M2342"/>
      <c r="N2342"/>
      <c r="O2342"/>
      <c r="P2342"/>
    </row>
    <row r="2343" spans="11:16" x14ac:dyDescent="0.3">
      <c r="K2343" s="22"/>
      <c r="L2343"/>
      <c r="M2343"/>
      <c r="N2343"/>
      <c r="O2343"/>
      <c r="P2343"/>
    </row>
    <row r="2344" spans="11:16" x14ac:dyDescent="0.3">
      <c r="K2344" s="22"/>
      <c r="L2344"/>
      <c r="M2344"/>
      <c r="N2344"/>
      <c r="O2344"/>
      <c r="P2344"/>
    </row>
    <row r="2345" spans="11:16" x14ac:dyDescent="0.3">
      <c r="K2345" s="22"/>
      <c r="L2345"/>
      <c r="M2345"/>
      <c r="N2345"/>
      <c r="O2345"/>
      <c r="P2345"/>
    </row>
    <row r="2346" spans="11:16" x14ac:dyDescent="0.3">
      <c r="K2346" s="22"/>
      <c r="L2346"/>
      <c r="M2346"/>
      <c r="N2346"/>
      <c r="O2346"/>
      <c r="P2346"/>
    </row>
    <row r="2347" spans="11:16" x14ac:dyDescent="0.3">
      <c r="K2347" s="22"/>
      <c r="L2347"/>
      <c r="M2347"/>
      <c r="N2347"/>
      <c r="O2347"/>
      <c r="P2347"/>
    </row>
    <row r="2348" spans="11:16" x14ac:dyDescent="0.3">
      <c r="K2348" s="22"/>
      <c r="L2348"/>
      <c r="M2348"/>
      <c r="N2348"/>
      <c r="O2348"/>
      <c r="P2348"/>
    </row>
    <row r="2349" spans="11:16" x14ac:dyDescent="0.3">
      <c r="K2349" s="22"/>
      <c r="L2349"/>
      <c r="M2349"/>
      <c r="N2349"/>
      <c r="O2349"/>
      <c r="P2349"/>
    </row>
    <row r="2350" spans="11:16" x14ac:dyDescent="0.3">
      <c r="K2350" s="22"/>
      <c r="L2350"/>
      <c r="M2350"/>
      <c r="N2350"/>
      <c r="O2350"/>
      <c r="P2350"/>
    </row>
    <row r="2351" spans="11:16" x14ac:dyDescent="0.3">
      <c r="K2351" s="22"/>
      <c r="L2351"/>
      <c r="M2351"/>
      <c r="N2351"/>
      <c r="O2351"/>
      <c r="P2351"/>
    </row>
    <row r="2352" spans="11:16" x14ac:dyDescent="0.3">
      <c r="K2352" s="22"/>
      <c r="L2352"/>
      <c r="M2352"/>
      <c r="N2352"/>
      <c r="O2352"/>
      <c r="P2352"/>
    </row>
    <row r="2353" spans="11:16" x14ac:dyDescent="0.3">
      <c r="K2353" s="22"/>
      <c r="L2353"/>
      <c r="M2353"/>
      <c r="N2353"/>
      <c r="O2353"/>
      <c r="P2353"/>
    </row>
    <row r="2354" spans="11:16" x14ac:dyDescent="0.3">
      <c r="K2354" s="22"/>
      <c r="L2354"/>
      <c r="M2354"/>
      <c r="N2354"/>
      <c r="O2354"/>
      <c r="P2354"/>
    </row>
    <row r="2355" spans="11:16" x14ac:dyDescent="0.3">
      <c r="K2355" s="22"/>
      <c r="L2355"/>
      <c r="M2355"/>
      <c r="N2355"/>
      <c r="O2355"/>
      <c r="P2355"/>
    </row>
    <row r="2356" spans="11:16" x14ac:dyDescent="0.3">
      <c r="K2356" s="22"/>
      <c r="L2356"/>
      <c r="M2356"/>
      <c r="N2356"/>
      <c r="O2356"/>
      <c r="P2356"/>
    </row>
    <row r="2357" spans="11:16" x14ac:dyDescent="0.3">
      <c r="K2357" s="22"/>
      <c r="L2357"/>
      <c r="M2357"/>
      <c r="N2357"/>
      <c r="O2357"/>
      <c r="P2357"/>
    </row>
    <row r="2358" spans="11:16" x14ac:dyDescent="0.3">
      <c r="K2358" s="22"/>
      <c r="L2358"/>
      <c r="M2358"/>
      <c r="N2358"/>
      <c r="O2358"/>
      <c r="P2358"/>
    </row>
    <row r="2359" spans="11:16" x14ac:dyDescent="0.3">
      <c r="K2359" s="22"/>
      <c r="L2359"/>
      <c r="M2359"/>
      <c r="N2359"/>
      <c r="O2359"/>
      <c r="P2359"/>
    </row>
    <row r="2360" spans="11:16" x14ac:dyDescent="0.3">
      <c r="K2360" s="22"/>
      <c r="L2360"/>
      <c r="M2360"/>
      <c r="N2360"/>
      <c r="O2360"/>
      <c r="P2360"/>
    </row>
    <row r="2361" spans="11:16" x14ac:dyDescent="0.3">
      <c r="K2361" s="22"/>
      <c r="L2361"/>
      <c r="M2361"/>
      <c r="N2361"/>
      <c r="O2361"/>
      <c r="P2361"/>
    </row>
    <row r="2362" spans="11:16" x14ac:dyDescent="0.3">
      <c r="K2362" s="22"/>
      <c r="L2362"/>
      <c r="M2362"/>
      <c r="N2362"/>
      <c r="O2362"/>
      <c r="P2362"/>
    </row>
    <row r="2363" spans="11:16" x14ac:dyDescent="0.3">
      <c r="K2363" s="22"/>
      <c r="L2363"/>
      <c r="M2363"/>
      <c r="N2363"/>
      <c r="O2363"/>
      <c r="P2363"/>
    </row>
    <row r="2364" spans="11:16" x14ac:dyDescent="0.3">
      <c r="K2364" s="22"/>
      <c r="L2364"/>
      <c r="M2364"/>
      <c r="N2364"/>
      <c r="O2364"/>
      <c r="P2364"/>
    </row>
    <row r="2365" spans="11:16" x14ac:dyDescent="0.3">
      <c r="K2365" s="22"/>
      <c r="L2365"/>
      <c r="M2365"/>
      <c r="N2365"/>
      <c r="O2365"/>
      <c r="P2365"/>
    </row>
    <row r="2366" spans="11:16" x14ac:dyDescent="0.3">
      <c r="K2366" s="22"/>
      <c r="L2366"/>
      <c r="M2366"/>
      <c r="N2366"/>
      <c r="O2366"/>
      <c r="P2366"/>
    </row>
    <row r="2367" spans="11:16" x14ac:dyDescent="0.3">
      <c r="K2367" s="22"/>
      <c r="L2367"/>
      <c r="M2367"/>
      <c r="N2367"/>
      <c r="O2367"/>
      <c r="P2367"/>
    </row>
    <row r="2368" spans="11:16" x14ac:dyDescent="0.3">
      <c r="K2368" s="22"/>
      <c r="L2368"/>
      <c r="M2368"/>
      <c r="N2368"/>
      <c r="O2368"/>
      <c r="P2368"/>
    </row>
    <row r="2369" spans="11:16" x14ac:dyDescent="0.3">
      <c r="K2369" s="22"/>
      <c r="L2369"/>
      <c r="M2369"/>
      <c r="N2369"/>
      <c r="O2369"/>
      <c r="P2369"/>
    </row>
    <row r="2370" spans="11:16" x14ac:dyDescent="0.3">
      <c r="K2370" s="22"/>
      <c r="L2370"/>
      <c r="M2370"/>
      <c r="N2370"/>
      <c r="O2370"/>
      <c r="P2370"/>
    </row>
    <row r="2371" spans="11:16" x14ac:dyDescent="0.3">
      <c r="K2371" s="22"/>
      <c r="L2371"/>
      <c r="M2371"/>
      <c r="N2371"/>
      <c r="O2371"/>
      <c r="P2371"/>
    </row>
    <row r="2372" spans="11:16" x14ac:dyDescent="0.3">
      <c r="K2372" s="22"/>
      <c r="L2372"/>
      <c r="M2372"/>
      <c r="N2372"/>
      <c r="O2372"/>
      <c r="P2372"/>
    </row>
    <row r="2373" spans="11:16" x14ac:dyDescent="0.3">
      <c r="K2373" s="22"/>
      <c r="L2373"/>
      <c r="M2373"/>
      <c r="N2373"/>
      <c r="O2373"/>
      <c r="P2373"/>
    </row>
    <row r="2374" spans="11:16" x14ac:dyDescent="0.3">
      <c r="K2374" s="22"/>
      <c r="L2374"/>
      <c r="M2374"/>
      <c r="N2374"/>
      <c r="O2374"/>
      <c r="P2374"/>
    </row>
    <row r="2375" spans="11:16" x14ac:dyDescent="0.3">
      <c r="K2375" s="22"/>
      <c r="L2375"/>
      <c r="M2375"/>
      <c r="N2375"/>
      <c r="O2375"/>
      <c r="P2375"/>
    </row>
    <row r="2376" spans="11:16" x14ac:dyDescent="0.3">
      <c r="K2376" s="22"/>
      <c r="L2376"/>
      <c r="M2376"/>
      <c r="N2376"/>
      <c r="O2376"/>
      <c r="P2376"/>
    </row>
    <row r="2377" spans="11:16" x14ac:dyDescent="0.3">
      <c r="K2377" s="22"/>
      <c r="L2377"/>
      <c r="M2377"/>
      <c r="N2377"/>
      <c r="O2377"/>
      <c r="P2377"/>
    </row>
    <row r="2378" spans="11:16" x14ac:dyDescent="0.3">
      <c r="K2378" s="22"/>
      <c r="L2378"/>
      <c r="M2378"/>
      <c r="N2378"/>
      <c r="O2378"/>
      <c r="P2378"/>
    </row>
    <row r="2379" spans="11:16" x14ac:dyDescent="0.3">
      <c r="K2379" s="22"/>
      <c r="L2379"/>
      <c r="M2379"/>
      <c r="N2379"/>
      <c r="O2379"/>
      <c r="P2379"/>
    </row>
    <row r="2380" spans="11:16" x14ac:dyDescent="0.3">
      <c r="K2380" s="22"/>
      <c r="L2380"/>
      <c r="M2380"/>
      <c r="N2380"/>
      <c r="O2380"/>
      <c r="P2380"/>
    </row>
    <row r="2381" spans="11:16" x14ac:dyDescent="0.3">
      <c r="K2381" s="22"/>
      <c r="L2381"/>
      <c r="M2381"/>
      <c r="N2381"/>
      <c r="O2381"/>
      <c r="P2381"/>
    </row>
    <row r="2382" spans="11:16" x14ac:dyDescent="0.3">
      <c r="K2382" s="22"/>
      <c r="L2382"/>
      <c r="M2382"/>
      <c r="N2382"/>
      <c r="O2382"/>
      <c r="P2382"/>
    </row>
    <row r="2383" spans="11:16" x14ac:dyDescent="0.3">
      <c r="K2383" s="22"/>
      <c r="L2383"/>
      <c r="M2383"/>
      <c r="N2383"/>
      <c r="O2383"/>
      <c r="P2383"/>
    </row>
    <row r="2384" spans="11:16" x14ac:dyDescent="0.3">
      <c r="K2384" s="22"/>
      <c r="L2384"/>
      <c r="M2384"/>
      <c r="N2384"/>
      <c r="O2384"/>
      <c r="P2384"/>
    </row>
    <row r="2385" spans="11:16" x14ac:dyDescent="0.3">
      <c r="K2385" s="22"/>
      <c r="L2385"/>
      <c r="M2385"/>
      <c r="N2385"/>
      <c r="O2385"/>
      <c r="P2385"/>
    </row>
    <row r="2386" spans="11:16" x14ac:dyDescent="0.3">
      <c r="K2386" s="22"/>
      <c r="L2386"/>
      <c r="M2386"/>
      <c r="N2386"/>
      <c r="O2386"/>
      <c r="P2386"/>
    </row>
    <row r="2387" spans="11:16" x14ac:dyDescent="0.3">
      <c r="K2387" s="22"/>
      <c r="L2387"/>
      <c r="M2387"/>
      <c r="N2387"/>
      <c r="O2387"/>
      <c r="P2387"/>
    </row>
    <row r="2388" spans="11:16" x14ac:dyDescent="0.3">
      <c r="K2388" s="22"/>
      <c r="L2388"/>
      <c r="M2388"/>
      <c r="N2388"/>
      <c r="O2388"/>
      <c r="P2388"/>
    </row>
    <row r="2389" spans="11:16" x14ac:dyDescent="0.3">
      <c r="K2389" s="22"/>
      <c r="L2389"/>
      <c r="M2389"/>
      <c r="N2389"/>
      <c r="O2389"/>
      <c r="P2389"/>
    </row>
    <row r="2390" spans="11:16" x14ac:dyDescent="0.3">
      <c r="K2390" s="22"/>
      <c r="L2390"/>
      <c r="M2390"/>
      <c r="N2390"/>
      <c r="O2390"/>
      <c r="P2390"/>
    </row>
    <row r="2391" spans="11:16" x14ac:dyDescent="0.3">
      <c r="K2391" s="22"/>
      <c r="L2391"/>
      <c r="M2391"/>
      <c r="N2391"/>
      <c r="O2391"/>
      <c r="P2391"/>
    </row>
    <row r="2392" spans="11:16" x14ac:dyDescent="0.3">
      <c r="K2392" s="22"/>
      <c r="L2392"/>
      <c r="M2392"/>
      <c r="N2392"/>
      <c r="O2392"/>
      <c r="P2392"/>
    </row>
    <row r="2393" spans="11:16" x14ac:dyDescent="0.3">
      <c r="K2393" s="22"/>
      <c r="L2393"/>
      <c r="M2393"/>
      <c r="N2393"/>
      <c r="O2393"/>
      <c r="P2393"/>
    </row>
    <row r="2394" spans="11:16" x14ac:dyDescent="0.3">
      <c r="K2394" s="22"/>
      <c r="L2394"/>
      <c r="M2394"/>
      <c r="N2394"/>
      <c r="O2394"/>
      <c r="P2394"/>
    </row>
    <row r="2395" spans="11:16" x14ac:dyDescent="0.3">
      <c r="K2395" s="22"/>
      <c r="L2395"/>
      <c r="M2395"/>
      <c r="N2395"/>
      <c r="O2395"/>
      <c r="P2395"/>
    </row>
    <row r="2396" spans="11:16" x14ac:dyDescent="0.3">
      <c r="K2396" s="22"/>
      <c r="L2396"/>
      <c r="M2396"/>
      <c r="N2396"/>
      <c r="O2396"/>
      <c r="P2396"/>
    </row>
    <row r="2397" spans="11:16" x14ac:dyDescent="0.3">
      <c r="K2397" s="22"/>
      <c r="L2397"/>
      <c r="M2397"/>
      <c r="N2397"/>
      <c r="O2397"/>
      <c r="P2397"/>
    </row>
    <row r="2398" spans="11:16" x14ac:dyDescent="0.3">
      <c r="K2398" s="22"/>
      <c r="L2398"/>
      <c r="M2398"/>
      <c r="N2398"/>
      <c r="O2398"/>
      <c r="P2398"/>
    </row>
    <row r="2399" spans="11:16" x14ac:dyDescent="0.3">
      <c r="K2399" s="22"/>
      <c r="L2399"/>
      <c r="M2399"/>
      <c r="N2399"/>
      <c r="O2399"/>
      <c r="P2399"/>
    </row>
    <row r="2400" spans="11:16" x14ac:dyDescent="0.3">
      <c r="K2400" s="22"/>
      <c r="L2400"/>
      <c r="M2400"/>
      <c r="N2400"/>
      <c r="O2400"/>
      <c r="P2400"/>
    </row>
    <row r="2401" spans="11:16" x14ac:dyDescent="0.3">
      <c r="K2401" s="22"/>
      <c r="L2401"/>
      <c r="M2401"/>
      <c r="N2401"/>
      <c r="O2401"/>
      <c r="P2401"/>
    </row>
    <row r="2402" spans="11:16" x14ac:dyDescent="0.3">
      <c r="K2402" s="22"/>
      <c r="L2402"/>
      <c r="M2402"/>
      <c r="N2402"/>
      <c r="O2402"/>
      <c r="P2402"/>
    </row>
    <row r="2403" spans="11:16" x14ac:dyDescent="0.3">
      <c r="K2403" s="22"/>
      <c r="L2403"/>
      <c r="M2403"/>
      <c r="N2403"/>
      <c r="O2403"/>
      <c r="P2403"/>
    </row>
    <row r="2404" spans="11:16" x14ac:dyDescent="0.3">
      <c r="K2404" s="22"/>
      <c r="L2404"/>
      <c r="M2404"/>
      <c r="N2404"/>
      <c r="O2404"/>
      <c r="P2404"/>
    </row>
    <row r="2405" spans="11:16" x14ac:dyDescent="0.3">
      <c r="K2405" s="22"/>
      <c r="L2405"/>
      <c r="M2405"/>
      <c r="N2405"/>
      <c r="O2405"/>
      <c r="P2405"/>
    </row>
    <row r="2406" spans="11:16" x14ac:dyDescent="0.3">
      <c r="K2406" s="22"/>
      <c r="L2406"/>
      <c r="M2406"/>
      <c r="N2406"/>
      <c r="O2406"/>
      <c r="P2406"/>
    </row>
    <row r="2407" spans="11:16" x14ac:dyDescent="0.3">
      <c r="K2407" s="22"/>
      <c r="L2407"/>
      <c r="M2407"/>
      <c r="N2407"/>
      <c r="O2407"/>
      <c r="P2407"/>
    </row>
    <row r="2408" spans="11:16" x14ac:dyDescent="0.3">
      <c r="K2408" s="22"/>
      <c r="L2408"/>
      <c r="M2408"/>
      <c r="N2408"/>
      <c r="O2408"/>
      <c r="P2408"/>
    </row>
    <row r="2409" spans="11:16" x14ac:dyDescent="0.3">
      <c r="K2409" s="22"/>
      <c r="L2409"/>
      <c r="M2409"/>
      <c r="N2409"/>
      <c r="O2409"/>
      <c r="P2409"/>
    </row>
    <row r="2410" spans="11:16" x14ac:dyDescent="0.3">
      <c r="K2410" s="22"/>
      <c r="L2410"/>
      <c r="M2410"/>
      <c r="N2410"/>
      <c r="O2410"/>
      <c r="P2410"/>
    </row>
    <row r="2411" spans="11:16" x14ac:dyDescent="0.3">
      <c r="K2411" s="22"/>
      <c r="L2411"/>
      <c r="M2411"/>
      <c r="N2411"/>
      <c r="O2411"/>
      <c r="P2411"/>
    </row>
    <row r="2412" spans="11:16" x14ac:dyDescent="0.3">
      <c r="K2412" s="22"/>
      <c r="L2412"/>
      <c r="M2412"/>
      <c r="N2412"/>
      <c r="O2412"/>
      <c r="P2412"/>
    </row>
    <row r="2413" spans="11:16" x14ac:dyDescent="0.3">
      <c r="K2413" s="22"/>
      <c r="L2413"/>
      <c r="M2413"/>
      <c r="N2413"/>
      <c r="O2413"/>
      <c r="P2413"/>
    </row>
    <row r="2414" spans="11:16" x14ac:dyDescent="0.3">
      <c r="K2414" s="22"/>
      <c r="L2414"/>
      <c r="M2414"/>
      <c r="N2414"/>
      <c r="O2414"/>
      <c r="P2414"/>
    </row>
    <row r="2415" spans="11:16" x14ac:dyDescent="0.3">
      <c r="K2415" s="22"/>
      <c r="L2415"/>
      <c r="M2415"/>
      <c r="N2415"/>
      <c r="O2415"/>
      <c r="P2415"/>
    </row>
    <row r="2416" spans="11:16" x14ac:dyDescent="0.3">
      <c r="K2416" s="22"/>
      <c r="L2416"/>
      <c r="M2416"/>
      <c r="N2416"/>
      <c r="O2416"/>
      <c r="P2416"/>
    </row>
    <row r="2417" spans="11:16" x14ac:dyDescent="0.3">
      <c r="K2417" s="22"/>
      <c r="L2417"/>
      <c r="M2417"/>
      <c r="N2417"/>
      <c r="O2417"/>
      <c r="P2417"/>
    </row>
    <row r="2418" spans="11:16" x14ac:dyDescent="0.3">
      <c r="K2418" s="22"/>
      <c r="L2418"/>
      <c r="M2418"/>
      <c r="N2418"/>
      <c r="O2418"/>
      <c r="P2418"/>
    </row>
    <row r="2419" spans="11:16" x14ac:dyDescent="0.3">
      <c r="K2419" s="22"/>
      <c r="L2419"/>
      <c r="M2419"/>
      <c r="N2419"/>
      <c r="O2419"/>
      <c r="P2419"/>
    </row>
    <row r="2420" spans="11:16" x14ac:dyDescent="0.3">
      <c r="K2420" s="22"/>
      <c r="L2420"/>
      <c r="M2420"/>
      <c r="N2420"/>
      <c r="O2420"/>
      <c r="P2420"/>
    </row>
    <row r="2421" spans="11:16" x14ac:dyDescent="0.3">
      <c r="K2421" s="22"/>
      <c r="L2421"/>
      <c r="M2421"/>
      <c r="N2421"/>
      <c r="O2421"/>
      <c r="P2421"/>
    </row>
    <row r="2422" spans="11:16" x14ac:dyDescent="0.3">
      <c r="K2422" s="22"/>
      <c r="L2422"/>
      <c r="M2422"/>
      <c r="N2422"/>
      <c r="O2422"/>
      <c r="P2422"/>
    </row>
    <row r="2423" spans="11:16" x14ac:dyDescent="0.3">
      <c r="K2423" s="22"/>
      <c r="L2423"/>
      <c r="M2423"/>
      <c r="N2423"/>
      <c r="O2423"/>
      <c r="P2423"/>
    </row>
    <row r="2424" spans="11:16" x14ac:dyDescent="0.3">
      <c r="K2424" s="22"/>
      <c r="L2424"/>
      <c r="M2424"/>
      <c r="N2424"/>
      <c r="O2424"/>
      <c r="P2424"/>
    </row>
    <row r="2425" spans="11:16" x14ac:dyDescent="0.3">
      <c r="K2425" s="22"/>
      <c r="L2425"/>
      <c r="M2425"/>
      <c r="N2425"/>
      <c r="O2425"/>
      <c r="P2425"/>
    </row>
    <row r="2426" spans="11:16" x14ac:dyDescent="0.3">
      <c r="K2426" s="22"/>
      <c r="L2426"/>
      <c r="M2426"/>
      <c r="N2426"/>
      <c r="O2426"/>
      <c r="P2426"/>
    </row>
    <row r="2427" spans="11:16" x14ac:dyDescent="0.3">
      <c r="K2427" s="22"/>
      <c r="L2427"/>
      <c r="M2427"/>
      <c r="N2427"/>
      <c r="O2427"/>
      <c r="P2427"/>
    </row>
    <row r="2428" spans="11:16" x14ac:dyDescent="0.3">
      <c r="K2428" s="22"/>
      <c r="L2428"/>
      <c r="M2428"/>
      <c r="N2428"/>
      <c r="O2428"/>
      <c r="P2428"/>
    </row>
    <row r="2429" spans="11:16" x14ac:dyDescent="0.3">
      <c r="K2429" s="22"/>
      <c r="L2429"/>
      <c r="M2429"/>
      <c r="N2429"/>
      <c r="O2429"/>
      <c r="P2429"/>
    </row>
    <row r="2430" spans="11:16" x14ac:dyDescent="0.3">
      <c r="K2430" s="22"/>
      <c r="L2430"/>
      <c r="M2430"/>
      <c r="N2430"/>
      <c r="O2430"/>
      <c r="P2430"/>
    </row>
    <row r="2431" spans="11:16" x14ac:dyDescent="0.3">
      <c r="K2431" s="22"/>
      <c r="L2431"/>
      <c r="M2431"/>
      <c r="N2431"/>
      <c r="O2431"/>
      <c r="P2431"/>
    </row>
    <row r="2432" spans="11:16" x14ac:dyDescent="0.3">
      <c r="K2432" s="22"/>
      <c r="L2432"/>
      <c r="M2432"/>
      <c r="N2432"/>
      <c r="O2432"/>
      <c r="P2432"/>
    </row>
    <row r="2433" spans="11:16" x14ac:dyDescent="0.3">
      <c r="K2433" s="22"/>
      <c r="L2433"/>
      <c r="M2433"/>
      <c r="N2433"/>
      <c r="O2433"/>
      <c r="P2433"/>
    </row>
    <row r="2434" spans="11:16" x14ac:dyDescent="0.3">
      <c r="K2434" s="22"/>
      <c r="L2434"/>
      <c r="M2434"/>
      <c r="N2434"/>
      <c r="O2434"/>
      <c r="P2434"/>
    </row>
    <row r="2435" spans="11:16" x14ac:dyDescent="0.3">
      <c r="K2435" s="22"/>
      <c r="L2435"/>
      <c r="M2435"/>
      <c r="N2435"/>
      <c r="O2435"/>
      <c r="P2435"/>
    </row>
    <row r="2436" spans="11:16" x14ac:dyDescent="0.3">
      <c r="K2436" s="22"/>
      <c r="L2436"/>
      <c r="M2436"/>
      <c r="N2436"/>
      <c r="O2436"/>
      <c r="P2436"/>
    </row>
    <row r="2437" spans="11:16" x14ac:dyDescent="0.3">
      <c r="K2437" s="22"/>
      <c r="L2437"/>
      <c r="M2437"/>
      <c r="N2437"/>
      <c r="O2437"/>
      <c r="P2437"/>
    </row>
    <row r="2438" spans="11:16" x14ac:dyDescent="0.3">
      <c r="K2438" s="22"/>
      <c r="L2438"/>
      <c r="M2438"/>
      <c r="N2438"/>
      <c r="O2438"/>
      <c r="P2438"/>
    </row>
    <row r="2439" spans="11:16" x14ac:dyDescent="0.3">
      <c r="K2439" s="22"/>
      <c r="L2439"/>
      <c r="M2439"/>
      <c r="N2439"/>
      <c r="O2439"/>
      <c r="P2439"/>
    </row>
    <row r="2440" spans="11:16" x14ac:dyDescent="0.3">
      <c r="K2440" s="22"/>
      <c r="L2440"/>
      <c r="M2440"/>
      <c r="N2440"/>
      <c r="O2440"/>
      <c r="P2440"/>
    </row>
    <row r="2441" spans="11:16" x14ac:dyDescent="0.3">
      <c r="K2441" s="22"/>
      <c r="L2441"/>
      <c r="M2441"/>
      <c r="N2441"/>
      <c r="O2441"/>
      <c r="P2441"/>
    </row>
    <row r="2442" spans="11:16" x14ac:dyDescent="0.3">
      <c r="K2442" s="22"/>
      <c r="L2442"/>
      <c r="M2442"/>
      <c r="N2442"/>
      <c r="O2442"/>
      <c r="P2442"/>
    </row>
    <row r="2443" spans="11:16" x14ac:dyDescent="0.3">
      <c r="K2443" s="22"/>
      <c r="L2443"/>
      <c r="M2443"/>
      <c r="N2443"/>
      <c r="O2443"/>
      <c r="P2443"/>
    </row>
    <row r="2444" spans="11:16" x14ac:dyDescent="0.3">
      <c r="K2444" s="22"/>
      <c r="L2444"/>
      <c r="M2444"/>
      <c r="N2444"/>
      <c r="O2444"/>
      <c r="P2444"/>
    </row>
    <row r="2445" spans="11:16" x14ac:dyDescent="0.3">
      <c r="K2445" s="22"/>
      <c r="L2445"/>
      <c r="M2445"/>
      <c r="N2445"/>
      <c r="O2445"/>
      <c r="P2445"/>
    </row>
    <row r="2446" spans="11:16" x14ac:dyDescent="0.3">
      <c r="K2446" s="22"/>
      <c r="L2446"/>
      <c r="M2446"/>
      <c r="N2446"/>
      <c r="O2446"/>
      <c r="P2446"/>
    </row>
    <row r="2447" spans="11:16" x14ac:dyDescent="0.3">
      <c r="K2447" s="22"/>
      <c r="L2447"/>
      <c r="M2447"/>
      <c r="N2447"/>
      <c r="O2447"/>
      <c r="P2447"/>
    </row>
    <row r="2448" spans="11:16" x14ac:dyDescent="0.3">
      <c r="K2448" s="22"/>
      <c r="L2448"/>
      <c r="M2448"/>
      <c r="N2448"/>
      <c r="O2448"/>
      <c r="P2448"/>
    </row>
    <row r="2449" spans="11:16" x14ac:dyDescent="0.3">
      <c r="K2449" s="22"/>
      <c r="L2449"/>
      <c r="M2449"/>
      <c r="N2449"/>
      <c r="O2449"/>
      <c r="P2449"/>
    </row>
    <row r="2450" spans="11:16" x14ac:dyDescent="0.3">
      <c r="K2450" s="22"/>
      <c r="L2450"/>
      <c r="M2450"/>
      <c r="N2450"/>
      <c r="O2450"/>
      <c r="P2450"/>
    </row>
    <row r="2451" spans="11:16" x14ac:dyDescent="0.3">
      <c r="K2451" s="22"/>
      <c r="L2451"/>
      <c r="M2451"/>
      <c r="N2451"/>
      <c r="O2451"/>
      <c r="P2451"/>
    </row>
    <row r="2452" spans="11:16" x14ac:dyDescent="0.3">
      <c r="K2452" s="22"/>
      <c r="L2452"/>
      <c r="M2452"/>
      <c r="N2452"/>
      <c r="O2452"/>
      <c r="P2452"/>
    </row>
    <row r="2453" spans="11:16" x14ac:dyDescent="0.3">
      <c r="K2453" s="22"/>
      <c r="L2453"/>
      <c r="M2453"/>
      <c r="N2453"/>
      <c r="O2453"/>
      <c r="P2453"/>
    </row>
    <row r="2454" spans="11:16" x14ac:dyDescent="0.3">
      <c r="K2454" s="22"/>
      <c r="L2454"/>
      <c r="M2454"/>
      <c r="N2454"/>
      <c r="O2454"/>
      <c r="P2454"/>
    </row>
    <row r="2455" spans="11:16" x14ac:dyDescent="0.3">
      <c r="K2455" s="22"/>
      <c r="L2455"/>
      <c r="M2455"/>
      <c r="N2455"/>
      <c r="O2455"/>
      <c r="P2455"/>
    </row>
    <row r="2456" spans="11:16" x14ac:dyDescent="0.3">
      <c r="K2456" s="22"/>
      <c r="L2456"/>
      <c r="M2456"/>
      <c r="N2456"/>
      <c r="O2456"/>
      <c r="P2456"/>
    </row>
    <row r="2457" spans="11:16" x14ac:dyDescent="0.3">
      <c r="K2457" s="22"/>
      <c r="L2457"/>
      <c r="M2457"/>
      <c r="N2457"/>
      <c r="O2457"/>
      <c r="P2457"/>
    </row>
    <row r="2458" spans="11:16" x14ac:dyDescent="0.3">
      <c r="K2458" s="22"/>
      <c r="L2458"/>
      <c r="M2458"/>
      <c r="N2458"/>
      <c r="O2458"/>
      <c r="P2458"/>
    </row>
    <row r="2459" spans="11:16" x14ac:dyDescent="0.3">
      <c r="K2459" s="22"/>
      <c r="L2459"/>
      <c r="M2459"/>
      <c r="N2459"/>
      <c r="O2459"/>
      <c r="P2459"/>
    </row>
    <row r="2460" spans="11:16" x14ac:dyDescent="0.3">
      <c r="K2460" s="22"/>
      <c r="L2460"/>
      <c r="M2460"/>
      <c r="N2460"/>
      <c r="O2460"/>
      <c r="P2460"/>
    </row>
    <row r="2461" spans="11:16" x14ac:dyDescent="0.3">
      <c r="K2461" s="22"/>
      <c r="L2461"/>
      <c r="M2461"/>
      <c r="N2461"/>
      <c r="O2461"/>
      <c r="P2461"/>
    </row>
    <row r="2462" spans="11:16" x14ac:dyDescent="0.3">
      <c r="K2462" s="22"/>
      <c r="L2462"/>
      <c r="M2462"/>
      <c r="N2462"/>
      <c r="O2462"/>
      <c r="P2462"/>
    </row>
    <row r="2463" spans="11:16" x14ac:dyDescent="0.3">
      <c r="K2463" s="22"/>
      <c r="L2463"/>
      <c r="M2463"/>
      <c r="N2463"/>
      <c r="O2463"/>
      <c r="P2463"/>
    </row>
    <row r="2464" spans="11:16" x14ac:dyDescent="0.3">
      <c r="K2464" s="22"/>
      <c r="L2464"/>
      <c r="M2464"/>
      <c r="N2464"/>
      <c r="O2464"/>
      <c r="P2464"/>
    </row>
    <row r="2465" spans="11:16" x14ac:dyDescent="0.3">
      <c r="K2465" s="22"/>
      <c r="L2465"/>
      <c r="M2465"/>
      <c r="N2465"/>
      <c r="O2465"/>
      <c r="P2465"/>
    </row>
    <row r="2466" spans="11:16" x14ac:dyDescent="0.3">
      <c r="K2466" s="22"/>
      <c r="L2466"/>
      <c r="M2466"/>
      <c r="N2466"/>
      <c r="O2466"/>
      <c r="P2466"/>
    </row>
    <row r="2467" spans="11:16" x14ac:dyDescent="0.3">
      <c r="K2467" s="22"/>
      <c r="L2467"/>
      <c r="M2467"/>
      <c r="N2467"/>
      <c r="O2467"/>
      <c r="P2467"/>
    </row>
    <row r="2468" spans="11:16" x14ac:dyDescent="0.3">
      <c r="K2468" s="22"/>
      <c r="L2468"/>
      <c r="M2468"/>
      <c r="N2468"/>
      <c r="O2468"/>
      <c r="P2468"/>
    </row>
    <row r="2469" spans="11:16" x14ac:dyDescent="0.3">
      <c r="K2469" s="22"/>
      <c r="L2469"/>
      <c r="M2469"/>
      <c r="N2469"/>
      <c r="O2469"/>
      <c r="P2469"/>
    </row>
    <row r="2470" spans="11:16" x14ac:dyDescent="0.3">
      <c r="K2470" s="22"/>
      <c r="L2470"/>
      <c r="M2470"/>
      <c r="N2470"/>
      <c r="O2470"/>
      <c r="P2470"/>
    </row>
    <row r="2471" spans="11:16" x14ac:dyDescent="0.3">
      <c r="K2471" s="22"/>
      <c r="L2471"/>
      <c r="M2471"/>
      <c r="N2471"/>
      <c r="O2471"/>
      <c r="P2471"/>
    </row>
    <row r="2472" spans="11:16" x14ac:dyDescent="0.3">
      <c r="K2472" s="22"/>
      <c r="L2472"/>
      <c r="M2472"/>
      <c r="N2472"/>
      <c r="O2472"/>
      <c r="P2472"/>
    </row>
    <row r="2473" spans="11:16" x14ac:dyDescent="0.3">
      <c r="K2473" s="22"/>
      <c r="L2473"/>
      <c r="M2473"/>
      <c r="N2473"/>
      <c r="O2473"/>
      <c r="P2473"/>
    </row>
    <row r="2474" spans="11:16" x14ac:dyDescent="0.3">
      <c r="K2474" s="22"/>
      <c r="L2474"/>
      <c r="M2474"/>
      <c r="N2474"/>
      <c r="O2474"/>
      <c r="P2474"/>
    </row>
    <row r="2475" spans="11:16" x14ac:dyDescent="0.3">
      <c r="K2475" s="22"/>
      <c r="L2475"/>
      <c r="M2475"/>
      <c r="N2475"/>
      <c r="O2475"/>
      <c r="P2475"/>
    </row>
    <row r="2476" spans="11:16" x14ac:dyDescent="0.3">
      <c r="K2476" s="22"/>
      <c r="L2476"/>
      <c r="M2476"/>
      <c r="N2476"/>
      <c r="O2476"/>
      <c r="P2476"/>
    </row>
    <row r="2477" spans="11:16" x14ac:dyDescent="0.3">
      <c r="K2477" s="22"/>
      <c r="L2477"/>
      <c r="M2477"/>
      <c r="N2477"/>
      <c r="O2477"/>
      <c r="P2477"/>
    </row>
    <row r="2478" spans="11:16" x14ac:dyDescent="0.3">
      <c r="K2478" s="22"/>
      <c r="L2478"/>
      <c r="M2478"/>
      <c r="N2478"/>
      <c r="O2478"/>
      <c r="P2478"/>
    </row>
    <row r="2479" spans="11:16" x14ac:dyDescent="0.3">
      <c r="K2479" s="22"/>
      <c r="L2479"/>
      <c r="M2479"/>
      <c r="N2479"/>
      <c r="O2479"/>
      <c r="P2479"/>
    </row>
    <row r="2480" spans="11:16" x14ac:dyDescent="0.3">
      <c r="K2480" s="22"/>
      <c r="L2480"/>
      <c r="M2480"/>
      <c r="N2480"/>
      <c r="O2480"/>
      <c r="P2480"/>
    </row>
    <row r="2481" spans="11:16" x14ac:dyDescent="0.3">
      <c r="K2481" s="22"/>
      <c r="L2481"/>
      <c r="M2481"/>
      <c r="N2481"/>
      <c r="O2481"/>
      <c r="P2481"/>
    </row>
    <row r="2482" spans="11:16" x14ac:dyDescent="0.3">
      <c r="K2482" s="22"/>
      <c r="L2482"/>
      <c r="M2482"/>
      <c r="N2482"/>
      <c r="O2482"/>
      <c r="P2482"/>
    </row>
    <row r="2483" spans="11:16" x14ac:dyDescent="0.3">
      <c r="K2483" s="22"/>
      <c r="L2483"/>
      <c r="M2483"/>
      <c r="N2483"/>
      <c r="O2483"/>
      <c r="P2483"/>
    </row>
    <row r="2484" spans="11:16" x14ac:dyDescent="0.3">
      <c r="K2484" s="22"/>
      <c r="L2484"/>
      <c r="M2484"/>
      <c r="N2484"/>
      <c r="O2484"/>
      <c r="P2484"/>
    </row>
    <row r="2485" spans="11:16" x14ac:dyDescent="0.3">
      <c r="K2485" s="22"/>
      <c r="L2485"/>
      <c r="M2485"/>
      <c r="N2485"/>
      <c r="O2485"/>
      <c r="P2485"/>
    </row>
    <row r="2486" spans="11:16" x14ac:dyDescent="0.3">
      <c r="K2486" s="22"/>
      <c r="L2486"/>
      <c r="M2486"/>
      <c r="N2486"/>
      <c r="O2486"/>
      <c r="P2486"/>
    </row>
    <row r="2487" spans="11:16" x14ac:dyDescent="0.3">
      <c r="K2487" s="22"/>
      <c r="L2487"/>
      <c r="M2487"/>
      <c r="N2487"/>
      <c r="O2487"/>
      <c r="P2487"/>
    </row>
    <row r="2488" spans="11:16" x14ac:dyDescent="0.3">
      <c r="K2488" s="22"/>
      <c r="L2488"/>
      <c r="M2488"/>
      <c r="N2488"/>
      <c r="O2488"/>
      <c r="P2488"/>
    </row>
    <row r="2489" spans="11:16" x14ac:dyDescent="0.3">
      <c r="K2489" s="22"/>
      <c r="L2489"/>
      <c r="M2489"/>
      <c r="N2489"/>
      <c r="O2489"/>
      <c r="P2489"/>
    </row>
    <row r="2490" spans="11:16" x14ac:dyDescent="0.3">
      <c r="K2490" s="22"/>
      <c r="L2490"/>
      <c r="M2490"/>
      <c r="N2490"/>
      <c r="O2490"/>
      <c r="P2490"/>
    </row>
    <row r="2491" spans="11:16" x14ac:dyDescent="0.3">
      <c r="K2491" s="22"/>
      <c r="L2491"/>
      <c r="M2491"/>
      <c r="N2491"/>
      <c r="O2491"/>
      <c r="P2491"/>
    </row>
    <row r="2492" spans="11:16" x14ac:dyDescent="0.3">
      <c r="K2492" s="22"/>
      <c r="L2492"/>
      <c r="M2492"/>
      <c r="N2492"/>
      <c r="O2492"/>
      <c r="P2492"/>
    </row>
    <row r="2493" spans="11:16" x14ac:dyDescent="0.3">
      <c r="K2493" s="22"/>
      <c r="L2493"/>
      <c r="M2493"/>
      <c r="N2493"/>
      <c r="O2493"/>
      <c r="P2493"/>
    </row>
    <row r="2494" spans="11:16" x14ac:dyDescent="0.3">
      <c r="K2494" s="22"/>
      <c r="L2494"/>
      <c r="M2494"/>
      <c r="N2494"/>
      <c r="O2494"/>
      <c r="P2494"/>
    </row>
    <row r="2495" spans="11:16" x14ac:dyDescent="0.3">
      <c r="K2495" s="22"/>
      <c r="L2495"/>
      <c r="M2495"/>
      <c r="N2495"/>
      <c r="O2495"/>
      <c r="P2495"/>
    </row>
    <row r="2496" spans="11:16" x14ac:dyDescent="0.3">
      <c r="K2496" s="22"/>
      <c r="L2496"/>
      <c r="M2496"/>
      <c r="N2496"/>
      <c r="O2496"/>
      <c r="P2496"/>
    </row>
    <row r="2497" spans="11:16" x14ac:dyDescent="0.3">
      <c r="K2497" s="22"/>
      <c r="L2497"/>
      <c r="M2497"/>
      <c r="N2497"/>
      <c r="O2497"/>
      <c r="P2497"/>
    </row>
    <row r="2498" spans="11:16" x14ac:dyDescent="0.3">
      <c r="K2498" s="22"/>
      <c r="L2498"/>
      <c r="M2498"/>
      <c r="N2498"/>
      <c r="O2498"/>
      <c r="P2498"/>
    </row>
    <row r="2499" spans="11:16" x14ac:dyDescent="0.3">
      <c r="K2499" s="22"/>
      <c r="L2499"/>
      <c r="M2499"/>
      <c r="N2499"/>
      <c r="O2499"/>
      <c r="P2499"/>
    </row>
    <row r="2500" spans="11:16" x14ac:dyDescent="0.3">
      <c r="K2500" s="22"/>
      <c r="L2500"/>
      <c r="M2500"/>
      <c r="N2500"/>
      <c r="O2500"/>
      <c r="P2500"/>
    </row>
    <row r="2501" spans="11:16" x14ac:dyDescent="0.3">
      <c r="K2501" s="22"/>
      <c r="L2501"/>
      <c r="M2501"/>
      <c r="N2501"/>
      <c r="O2501"/>
      <c r="P2501"/>
    </row>
    <row r="2502" spans="11:16" x14ac:dyDescent="0.3">
      <c r="K2502" s="22"/>
      <c r="L2502"/>
      <c r="M2502"/>
      <c r="N2502"/>
      <c r="O2502"/>
      <c r="P2502"/>
    </row>
    <row r="2503" spans="11:16" x14ac:dyDescent="0.3">
      <c r="K2503" s="22"/>
      <c r="L2503"/>
      <c r="M2503"/>
      <c r="N2503"/>
      <c r="O2503"/>
      <c r="P2503"/>
    </row>
    <row r="2504" spans="11:16" x14ac:dyDescent="0.3">
      <c r="K2504" s="22"/>
      <c r="L2504"/>
      <c r="M2504"/>
      <c r="N2504"/>
      <c r="O2504"/>
      <c r="P2504"/>
    </row>
    <row r="2505" spans="11:16" x14ac:dyDescent="0.3">
      <c r="K2505" s="22"/>
      <c r="L2505"/>
      <c r="M2505"/>
      <c r="N2505"/>
      <c r="O2505"/>
      <c r="P2505"/>
    </row>
    <row r="2506" spans="11:16" x14ac:dyDescent="0.3">
      <c r="K2506" s="22"/>
      <c r="L2506"/>
      <c r="M2506"/>
      <c r="N2506"/>
      <c r="O2506"/>
      <c r="P2506"/>
    </row>
    <row r="2507" spans="11:16" x14ac:dyDescent="0.3">
      <c r="K2507" s="22"/>
      <c r="L2507"/>
      <c r="M2507"/>
      <c r="N2507"/>
      <c r="O2507"/>
      <c r="P2507"/>
    </row>
    <row r="2508" spans="11:16" x14ac:dyDescent="0.3">
      <c r="K2508" s="22"/>
      <c r="L2508"/>
      <c r="M2508"/>
      <c r="N2508"/>
      <c r="O2508"/>
      <c r="P2508"/>
    </row>
    <row r="2509" spans="11:16" x14ac:dyDescent="0.3">
      <c r="K2509" s="22"/>
      <c r="L2509"/>
      <c r="M2509"/>
      <c r="N2509"/>
      <c r="O2509"/>
      <c r="P2509"/>
    </row>
    <row r="2510" spans="11:16" x14ac:dyDescent="0.3">
      <c r="K2510" s="22"/>
      <c r="L2510"/>
      <c r="M2510"/>
      <c r="N2510"/>
      <c r="O2510"/>
      <c r="P2510"/>
    </row>
    <row r="2511" spans="11:16" x14ac:dyDescent="0.3">
      <c r="K2511" s="22"/>
      <c r="L2511"/>
      <c r="M2511"/>
      <c r="N2511"/>
      <c r="O2511"/>
      <c r="P2511"/>
    </row>
    <row r="2512" spans="11:16" x14ac:dyDescent="0.3">
      <c r="K2512" s="22"/>
      <c r="L2512"/>
      <c r="M2512"/>
      <c r="N2512"/>
      <c r="O2512"/>
      <c r="P2512"/>
    </row>
    <row r="2513" spans="11:16" x14ac:dyDescent="0.3">
      <c r="K2513" s="22"/>
      <c r="L2513"/>
      <c r="M2513"/>
      <c r="N2513"/>
      <c r="O2513"/>
      <c r="P2513"/>
    </row>
    <row r="2514" spans="11:16" x14ac:dyDescent="0.3">
      <c r="K2514" s="22"/>
      <c r="L2514"/>
      <c r="M2514"/>
      <c r="N2514"/>
      <c r="O2514"/>
      <c r="P2514"/>
    </row>
    <row r="2515" spans="11:16" x14ac:dyDescent="0.3">
      <c r="K2515" s="22"/>
      <c r="L2515"/>
      <c r="M2515"/>
      <c r="N2515"/>
      <c r="O2515"/>
      <c r="P2515"/>
    </row>
    <row r="2516" spans="11:16" x14ac:dyDescent="0.3">
      <c r="K2516" s="22"/>
      <c r="L2516"/>
      <c r="M2516"/>
      <c r="N2516"/>
      <c r="O2516"/>
      <c r="P2516"/>
    </row>
    <row r="2517" spans="11:16" x14ac:dyDescent="0.3">
      <c r="K2517" s="22"/>
      <c r="L2517"/>
      <c r="M2517"/>
      <c r="N2517"/>
      <c r="O2517"/>
      <c r="P2517"/>
    </row>
    <row r="2518" spans="11:16" x14ac:dyDescent="0.3">
      <c r="K2518" s="22"/>
      <c r="L2518"/>
      <c r="M2518"/>
      <c r="N2518"/>
      <c r="O2518"/>
      <c r="P2518"/>
    </row>
    <row r="2519" spans="11:16" x14ac:dyDescent="0.3">
      <c r="K2519" s="22"/>
      <c r="L2519"/>
      <c r="M2519"/>
      <c r="N2519"/>
      <c r="O2519"/>
      <c r="P2519"/>
    </row>
    <row r="2520" spans="11:16" x14ac:dyDescent="0.3">
      <c r="K2520" s="22"/>
      <c r="L2520"/>
      <c r="M2520"/>
      <c r="N2520"/>
      <c r="O2520"/>
      <c r="P2520"/>
    </row>
    <row r="2521" spans="11:16" x14ac:dyDescent="0.3">
      <c r="K2521" s="22"/>
      <c r="L2521"/>
      <c r="M2521"/>
      <c r="N2521"/>
      <c r="O2521"/>
      <c r="P2521"/>
    </row>
    <row r="2522" spans="11:16" x14ac:dyDescent="0.3">
      <c r="K2522" s="22"/>
      <c r="L2522"/>
      <c r="M2522"/>
      <c r="N2522"/>
      <c r="O2522"/>
      <c r="P2522"/>
    </row>
    <row r="2523" spans="11:16" x14ac:dyDescent="0.3">
      <c r="K2523" s="22"/>
      <c r="L2523"/>
      <c r="M2523"/>
      <c r="N2523"/>
      <c r="O2523"/>
      <c r="P2523"/>
    </row>
    <row r="2524" spans="11:16" x14ac:dyDescent="0.3">
      <c r="K2524" s="22"/>
      <c r="L2524"/>
      <c r="M2524"/>
      <c r="N2524"/>
      <c r="O2524"/>
      <c r="P2524"/>
    </row>
    <row r="2525" spans="11:16" x14ac:dyDescent="0.3">
      <c r="K2525" s="22"/>
      <c r="L2525"/>
      <c r="M2525"/>
      <c r="N2525"/>
      <c r="O2525"/>
      <c r="P2525"/>
    </row>
    <row r="2526" spans="11:16" x14ac:dyDescent="0.3">
      <c r="K2526" s="22"/>
      <c r="L2526"/>
      <c r="M2526"/>
      <c r="N2526"/>
      <c r="O2526"/>
      <c r="P2526"/>
    </row>
    <row r="2527" spans="11:16" x14ac:dyDescent="0.3">
      <c r="K2527" s="22"/>
      <c r="L2527"/>
      <c r="M2527"/>
      <c r="N2527"/>
      <c r="O2527"/>
      <c r="P2527"/>
    </row>
    <row r="2528" spans="11:16" x14ac:dyDescent="0.3">
      <c r="K2528" s="22"/>
      <c r="L2528"/>
      <c r="M2528"/>
      <c r="N2528"/>
      <c r="O2528"/>
      <c r="P2528"/>
    </row>
    <row r="2529" spans="11:16" x14ac:dyDescent="0.3">
      <c r="K2529" s="22"/>
      <c r="L2529"/>
      <c r="M2529"/>
      <c r="N2529"/>
      <c r="O2529"/>
      <c r="P2529"/>
    </row>
    <row r="2530" spans="11:16" x14ac:dyDescent="0.3">
      <c r="K2530" s="22"/>
      <c r="L2530"/>
      <c r="M2530"/>
      <c r="N2530"/>
      <c r="O2530"/>
      <c r="P2530"/>
    </row>
    <row r="2531" spans="11:16" x14ac:dyDescent="0.3">
      <c r="K2531" s="22"/>
      <c r="L2531"/>
      <c r="M2531"/>
      <c r="N2531"/>
      <c r="O2531"/>
      <c r="P2531"/>
    </row>
    <row r="2532" spans="11:16" x14ac:dyDescent="0.3">
      <c r="K2532" s="22"/>
      <c r="L2532"/>
      <c r="M2532"/>
      <c r="N2532"/>
      <c r="O2532"/>
      <c r="P2532"/>
    </row>
    <row r="2533" spans="11:16" x14ac:dyDescent="0.3">
      <c r="K2533" s="22"/>
      <c r="L2533"/>
      <c r="M2533"/>
      <c r="N2533"/>
      <c r="O2533"/>
      <c r="P2533"/>
    </row>
    <row r="2534" spans="11:16" x14ac:dyDescent="0.3">
      <c r="K2534" s="22"/>
      <c r="L2534"/>
      <c r="M2534"/>
      <c r="N2534"/>
      <c r="O2534"/>
      <c r="P2534"/>
    </row>
    <row r="2535" spans="11:16" x14ac:dyDescent="0.3">
      <c r="K2535" s="22"/>
      <c r="L2535"/>
      <c r="M2535"/>
      <c r="N2535"/>
      <c r="O2535"/>
      <c r="P2535"/>
    </row>
    <row r="2536" spans="11:16" x14ac:dyDescent="0.3">
      <c r="K2536" s="22"/>
      <c r="L2536"/>
      <c r="M2536"/>
      <c r="N2536"/>
      <c r="O2536"/>
      <c r="P2536"/>
    </row>
    <row r="2537" spans="11:16" x14ac:dyDescent="0.3">
      <c r="K2537" s="22"/>
      <c r="L2537"/>
      <c r="M2537"/>
      <c r="N2537"/>
      <c r="O2537"/>
      <c r="P2537"/>
    </row>
    <row r="2538" spans="11:16" x14ac:dyDescent="0.3">
      <c r="K2538" s="22"/>
      <c r="L2538"/>
      <c r="M2538"/>
      <c r="N2538"/>
      <c r="O2538"/>
      <c r="P2538"/>
    </row>
    <row r="2539" spans="11:16" x14ac:dyDescent="0.3">
      <c r="K2539" s="22"/>
      <c r="L2539"/>
      <c r="M2539"/>
      <c r="N2539"/>
      <c r="O2539"/>
      <c r="P2539"/>
    </row>
    <row r="2540" spans="11:16" x14ac:dyDescent="0.3">
      <c r="K2540" s="22"/>
      <c r="L2540"/>
      <c r="M2540"/>
      <c r="N2540"/>
      <c r="O2540"/>
      <c r="P2540"/>
    </row>
    <row r="2541" spans="11:16" x14ac:dyDescent="0.3">
      <c r="K2541" s="22"/>
      <c r="L2541"/>
      <c r="M2541"/>
      <c r="N2541"/>
      <c r="O2541"/>
      <c r="P2541"/>
    </row>
    <row r="2542" spans="11:16" x14ac:dyDescent="0.3">
      <c r="K2542" s="22"/>
      <c r="L2542"/>
      <c r="M2542"/>
      <c r="N2542"/>
      <c r="O2542"/>
      <c r="P2542"/>
    </row>
    <row r="2543" spans="11:16" x14ac:dyDescent="0.3">
      <c r="K2543" s="22"/>
      <c r="L2543"/>
      <c r="M2543"/>
      <c r="N2543"/>
      <c r="O2543"/>
      <c r="P2543"/>
    </row>
    <row r="2544" spans="11:16" x14ac:dyDescent="0.3">
      <c r="K2544" s="22"/>
      <c r="L2544"/>
      <c r="M2544"/>
      <c r="N2544"/>
      <c r="O2544"/>
      <c r="P2544"/>
    </row>
    <row r="2545" spans="11:16" x14ac:dyDescent="0.3">
      <c r="K2545" s="22"/>
      <c r="L2545"/>
      <c r="M2545"/>
      <c r="N2545"/>
      <c r="O2545"/>
      <c r="P2545"/>
    </row>
    <row r="2546" spans="11:16" x14ac:dyDescent="0.3">
      <c r="K2546" s="22"/>
      <c r="L2546"/>
      <c r="M2546"/>
      <c r="N2546"/>
      <c r="O2546"/>
      <c r="P2546"/>
    </row>
    <row r="2547" spans="11:16" x14ac:dyDescent="0.3">
      <c r="K2547" s="22"/>
      <c r="L2547"/>
      <c r="M2547"/>
      <c r="N2547"/>
      <c r="O2547"/>
      <c r="P2547"/>
    </row>
    <row r="2548" spans="11:16" x14ac:dyDescent="0.3">
      <c r="K2548" s="22"/>
      <c r="L2548"/>
      <c r="M2548"/>
      <c r="N2548"/>
      <c r="O2548"/>
      <c r="P2548"/>
    </row>
    <row r="2549" spans="11:16" x14ac:dyDescent="0.3">
      <c r="K2549" s="22"/>
      <c r="L2549"/>
      <c r="M2549"/>
      <c r="N2549"/>
      <c r="O2549"/>
      <c r="P2549"/>
    </row>
    <row r="2550" spans="11:16" x14ac:dyDescent="0.3">
      <c r="K2550" s="22"/>
      <c r="L2550"/>
      <c r="M2550"/>
      <c r="N2550"/>
      <c r="O2550"/>
      <c r="P2550"/>
    </row>
    <row r="2551" spans="11:16" x14ac:dyDescent="0.3">
      <c r="K2551" s="22"/>
      <c r="L2551"/>
      <c r="M2551"/>
      <c r="N2551"/>
      <c r="O2551"/>
      <c r="P2551"/>
    </row>
    <row r="2552" spans="11:16" x14ac:dyDescent="0.3">
      <c r="K2552" s="22"/>
      <c r="L2552"/>
      <c r="M2552"/>
      <c r="N2552"/>
      <c r="O2552"/>
      <c r="P2552"/>
    </row>
    <row r="2553" spans="11:16" x14ac:dyDescent="0.3">
      <c r="K2553" s="22"/>
      <c r="L2553"/>
      <c r="M2553"/>
      <c r="N2553"/>
      <c r="O2553"/>
      <c r="P2553"/>
    </row>
    <row r="2554" spans="11:16" x14ac:dyDescent="0.3">
      <c r="K2554" s="22"/>
      <c r="L2554"/>
      <c r="M2554"/>
      <c r="N2554"/>
      <c r="O2554"/>
      <c r="P2554"/>
    </row>
    <row r="2555" spans="11:16" x14ac:dyDescent="0.3">
      <c r="K2555" s="22"/>
      <c r="L2555"/>
      <c r="M2555"/>
      <c r="N2555"/>
      <c r="O2555"/>
      <c r="P2555"/>
    </row>
    <row r="2556" spans="11:16" x14ac:dyDescent="0.3">
      <c r="K2556" s="22"/>
      <c r="L2556"/>
      <c r="M2556"/>
      <c r="N2556"/>
      <c r="O2556"/>
      <c r="P2556"/>
    </row>
    <row r="2557" spans="11:16" x14ac:dyDescent="0.3">
      <c r="K2557" s="22"/>
      <c r="L2557"/>
      <c r="M2557"/>
      <c r="N2557"/>
      <c r="O2557"/>
      <c r="P2557"/>
    </row>
    <row r="2558" spans="11:16" x14ac:dyDescent="0.3">
      <c r="K2558" s="22"/>
      <c r="L2558"/>
      <c r="M2558"/>
      <c r="N2558"/>
      <c r="O2558"/>
      <c r="P2558"/>
    </row>
    <row r="2559" spans="11:16" x14ac:dyDescent="0.3">
      <c r="K2559" s="22"/>
      <c r="L2559"/>
      <c r="M2559"/>
      <c r="N2559"/>
      <c r="O2559"/>
      <c r="P2559"/>
    </row>
    <row r="2560" spans="11:16" x14ac:dyDescent="0.3">
      <c r="K2560" s="22"/>
      <c r="L2560"/>
      <c r="M2560"/>
      <c r="N2560"/>
      <c r="O2560"/>
      <c r="P2560"/>
    </row>
    <row r="2561" spans="11:16" x14ac:dyDescent="0.3">
      <c r="K2561" s="22"/>
      <c r="L2561"/>
      <c r="M2561"/>
      <c r="N2561"/>
      <c r="O2561"/>
      <c r="P2561"/>
    </row>
    <row r="2562" spans="11:16" x14ac:dyDescent="0.3">
      <c r="K2562" s="22"/>
      <c r="L2562"/>
      <c r="M2562"/>
      <c r="N2562"/>
      <c r="O2562"/>
      <c r="P2562"/>
    </row>
    <row r="2563" spans="11:16" x14ac:dyDescent="0.3">
      <c r="K2563" s="22"/>
      <c r="L2563"/>
      <c r="M2563"/>
      <c r="N2563"/>
      <c r="O2563"/>
      <c r="P2563"/>
    </row>
    <row r="2564" spans="11:16" x14ac:dyDescent="0.3">
      <c r="K2564" s="22"/>
      <c r="L2564"/>
      <c r="M2564"/>
      <c r="N2564"/>
      <c r="O2564"/>
      <c r="P2564"/>
    </row>
    <row r="2565" spans="11:16" x14ac:dyDescent="0.3">
      <c r="K2565" s="22"/>
      <c r="L2565"/>
      <c r="M2565"/>
      <c r="N2565"/>
      <c r="O2565"/>
      <c r="P2565"/>
    </row>
    <row r="2566" spans="11:16" x14ac:dyDescent="0.3">
      <c r="K2566" s="22"/>
      <c r="L2566"/>
      <c r="M2566"/>
      <c r="N2566"/>
      <c r="O2566"/>
      <c r="P2566"/>
    </row>
    <row r="2567" spans="11:16" x14ac:dyDescent="0.3">
      <c r="K2567" s="22"/>
      <c r="L2567"/>
      <c r="M2567"/>
      <c r="N2567"/>
      <c r="O2567"/>
      <c r="P2567"/>
    </row>
    <row r="2568" spans="11:16" x14ac:dyDescent="0.3">
      <c r="K2568" s="22"/>
      <c r="L2568"/>
      <c r="M2568"/>
      <c r="N2568"/>
      <c r="O2568"/>
      <c r="P2568"/>
    </row>
    <row r="2569" spans="11:16" x14ac:dyDescent="0.3">
      <c r="K2569" s="22"/>
      <c r="L2569"/>
      <c r="M2569"/>
      <c r="N2569"/>
      <c r="O2569"/>
      <c r="P2569"/>
    </row>
    <row r="2570" spans="11:16" x14ac:dyDescent="0.3">
      <c r="K2570" s="22"/>
      <c r="L2570"/>
      <c r="M2570"/>
      <c r="N2570"/>
      <c r="O2570"/>
      <c r="P2570"/>
    </row>
    <row r="2571" spans="11:16" x14ac:dyDescent="0.3">
      <c r="K2571" s="22"/>
      <c r="L2571"/>
      <c r="M2571"/>
      <c r="N2571"/>
      <c r="O2571"/>
      <c r="P2571"/>
    </row>
    <row r="2572" spans="11:16" x14ac:dyDescent="0.3">
      <c r="K2572" s="22"/>
      <c r="L2572"/>
      <c r="M2572"/>
      <c r="N2572"/>
      <c r="O2572"/>
      <c r="P2572"/>
    </row>
    <row r="2573" spans="11:16" x14ac:dyDescent="0.3">
      <c r="K2573" s="22"/>
      <c r="L2573"/>
      <c r="M2573"/>
      <c r="N2573"/>
      <c r="O2573"/>
      <c r="P2573"/>
    </row>
    <row r="2574" spans="11:16" x14ac:dyDescent="0.3">
      <c r="K2574" s="22"/>
      <c r="L2574"/>
      <c r="M2574"/>
      <c r="N2574"/>
      <c r="O2574"/>
      <c r="P2574"/>
    </row>
    <row r="2575" spans="11:16" x14ac:dyDescent="0.3">
      <c r="K2575" s="22"/>
      <c r="L2575"/>
      <c r="M2575"/>
      <c r="N2575"/>
      <c r="O2575"/>
      <c r="P2575"/>
    </row>
    <row r="2576" spans="11:16" x14ac:dyDescent="0.3">
      <c r="K2576" s="22"/>
      <c r="L2576"/>
      <c r="M2576"/>
      <c r="N2576"/>
      <c r="O2576"/>
      <c r="P2576"/>
    </row>
    <row r="2577" spans="11:16" x14ac:dyDescent="0.3">
      <c r="K2577" s="22"/>
      <c r="L2577"/>
      <c r="M2577"/>
      <c r="N2577"/>
      <c r="O2577"/>
      <c r="P2577"/>
    </row>
    <row r="2578" spans="11:16" x14ac:dyDescent="0.3">
      <c r="K2578" s="22"/>
      <c r="L2578"/>
      <c r="M2578"/>
      <c r="N2578"/>
      <c r="O2578"/>
      <c r="P2578"/>
    </row>
    <row r="2579" spans="11:16" x14ac:dyDescent="0.3">
      <c r="K2579" s="22"/>
      <c r="L2579"/>
      <c r="M2579"/>
      <c r="N2579"/>
      <c r="O2579"/>
      <c r="P2579"/>
    </row>
    <row r="2580" spans="11:16" x14ac:dyDescent="0.3">
      <c r="K2580" s="22"/>
      <c r="L2580"/>
      <c r="M2580"/>
      <c r="N2580"/>
      <c r="O2580"/>
      <c r="P2580"/>
    </row>
    <row r="2581" spans="11:16" x14ac:dyDescent="0.3">
      <c r="K2581" s="22"/>
      <c r="L2581"/>
      <c r="M2581"/>
      <c r="N2581"/>
      <c r="O2581"/>
      <c r="P2581"/>
    </row>
    <row r="2582" spans="11:16" x14ac:dyDescent="0.3">
      <c r="K2582" s="22"/>
      <c r="L2582"/>
      <c r="M2582"/>
      <c r="N2582"/>
      <c r="O2582"/>
      <c r="P2582"/>
    </row>
    <row r="2583" spans="11:16" x14ac:dyDescent="0.3">
      <c r="K2583" s="22"/>
      <c r="L2583"/>
      <c r="M2583"/>
      <c r="N2583"/>
      <c r="O2583"/>
      <c r="P2583"/>
    </row>
    <row r="2584" spans="11:16" x14ac:dyDescent="0.3">
      <c r="K2584" s="22"/>
      <c r="L2584"/>
      <c r="M2584"/>
      <c r="N2584"/>
      <c r="O2584"/>
      <c r="P2584"/>
    </row>
    <row r="2585" spans="11:16" x14ac:dyDescent="0.3">
      <c r="K2585" s="22"/>
      <c r="L2585"/>
      <c r="M2585"/>
      <c r="N2585"/>
      <c r="O2585"/>
      <c r="P2585"/>
    </row>
    <row r="2586" spans="11:16" x14ac:dyDescent="0.3">
      <c r="K2586" s="22"/>
      <c r="L2586"/>
      <c r="M2586"/>
      <c r="N2586"/>
      <c r="O2586"/>
      <c r="P2586"/>
    </row>
    <row r="2587" spans="11:16" x14ac:dyDescent="0.3">
      <c r="K2587" s="22"/>
      <c r="L2587"/>
      <c r="M2587"/>
      <c r="N2587"/>
      <c r="O2587"/>
      <c r="P2587"/>
    </row>
    <row r="2588" spans="11:16" x14ac:dyDescent="0.3">
      <c r="K2588" s="22"/>
      <c r="L2588"/>
      <c r="M2588"/>
      <c r="N2588"/>
      <c r="O2588"/>
      <c r="P2588"/>
    </row>
    <row r="2589" spans="11:16" x14ac:dyDescent="0.3">
      <c r="K2589" s="22"/>
      <c r="L2589"/>
      <c r="M2589"/>
      <c r="N2589"/>
      <c r="O2589"/>
      <c r="P2589"/>
    </row>
    <row r="2590" spans="11:16" x14ac:dyDescent="0.3">
      <c r="K2590" s="22"/>
      <c r="L2590"/>
      <c r="M2590"/>
      <c r="N2590"/>
      <c r="O2590"/>
      <c r="P2590"/>
    </row>
    <row r="2591" spans="11:16" x14ac:dyDescent="0.3">
      <c r="K2591" s="22"/>
      <c r="L2591"/>
      <c r="M2591"/>
      <c r="N2591"/>
      <c r="O2591"/>
      <c r="P2591"/>
    </row>
    <row r="2592" spans="11:16" x14ac:dyDescent="0.3">
      <c r="K2592" s="22"/>
      <c r="L2592"/>
      <c r="M2592"/>
      <c r="N2592"/>
      <c r="O2592"/>
      <c r="P2592"/>
    </row>
    <row r="2593" spans="11:16" x14ac:dyDescent="0.3">
      <c r="K2593" s="22"/>
      <c r="L2593"/>
      <c r="M2593"/>
      <c r="N2593"/>
      <c r="O2593"/>
      <c r="P2593"/>
    </row>
    <row r="2594" spans="11:16" x14ac:dyDescent="0.3">
      <c r="K2594" s="22"/>
      <c r="L2594"/>
      <c r="M2594"/>
      <c r="N2594"/>
      <c r="O2594"/>
      <c r="P2594"/>
    </row>
    <row r="2595" spans="11:16" x14ac:dyDescent="0.3">
      <c r="K2595" s="22"/>
      <c r="L2595"/>
      <c r="M2595"/>
      <c r="N2595"/>
      <c r="O2595"/>
      <c r="P2595"/>
    </row>
    <row r="2596" spans="11:16" x14ac:dyDescent="0.3">
      <c r="K2596" s="22"/>
      <c r="L2596"/>
      <c r="M2596"/>
      <c r="N2596"/>
      <c r="O2596"/>
      <c r="P2596"/>
    </row>
    <row r="2597" spans="11:16" x14ac:dyDescent="0.3">
      <c r="K2597" s="22"/>
      <c r="L2597"/>
      <c r="M2597"/>
      <c r="N2597"/>
      <c r="O2597"/>
      <c r="P2597"/>
    </row>
    <row r="2598" spans="11:16" x14ac:dyDescent="0.3">
      <c r="K2598" s="22"/>
      <c r="L2598"/>
      <c r="M2598"/>
      <c r="N2598"/>
      <c r="O2598"/>
      <c r="P2598"/>
    </row>
    <row r="2599" spans="11:16" x14ac:dyDescent="0.3">
      <c r="K2599" s="22"/>
      <c r="L2599"/>
      <c r="M2599"/>
      <c r="N2599"/>
      <c r="O2599"/>
      <c r="P2599"/>
    </row>
    <row r="2600" spans="11:16" x14ac:dyDescent="0.3">
      <c r="K2600" s="22"/>
      <c r="L2600"/>
      <c r="M2600"/>
      <c r="N2600"/>
      <c r="O2600"/>
      <c r="P2600"/>
    </row>
    <row r="2601" spans="11:16" x14ac:dyDescent="0.3">
      <c r="K2601" s="22"/>
      <c r="L2601"/>
      <c r="M2601"/>
      <c r="N2601"/>
      <c r="O2601"/>
      <c r="P2601"/>
    </row>
    <row r="2602" spans="11:16" x14ac:dyDescent="0.3">
      <c r="K2602" s="22"/>
      <c r="L2602"/>
      <c r="M2602"/>
      <c r="N2602"/>
      <c r="O2602"/>
      <c r="P2602"/>
    </row>
    <row r="2603" spans="11:16" x14ac:dyDescent="0.3">
      <c r="K2603" s="22"/>
      <c r="L2603"/>
      <c r="M2603"/>
      <c r="N2603"/>
      <c r="O2603"/>
      <c r="P2603"/>
    </row>
    <row r="2604" spans="11:16" x14ac:dyDescent="0.3">
      <c r="K2604" s="22"/>
      <c r="L2604"/>
      <c r="M2604"/>
      <c r="N2604"/>
      <c r="O2604"/>
      <c r="P2604"/>
    </row>
    <row r="2605" spans="11:16" x14ac:dyDescent="0.3">
      <c r="K2605" s="22"/>
      <c r="L2605"/>
      <c r="M2605"/>
      <c r="N2605"/>
      <c r="O2605"/>
      <c r="P2605"/>
    </row>
    <row r="2606" spans="11:16" x14ac:dyDescent="0.3">
      <c r="K2606" s="22"/>
      <c r="L2606"/>
      <c r="M2606"/>
      <c r="N2606"/>
      <c r="O2606"/>
      <c r="P2606"/>
    </row>
    <row r="2607" spans="11:16" x14ac:dyDescent="0.3">
      <c r="K2607" s="22"/>
      <c r="L2607"/>
      <c r="M2607"/>
      <c r="N2607"/>
      <c r="O2607"/>
      <c r="P2607"/>
    </row>
    <row r="2608" spans="11:16" x14ac:dyDescent="0.3">
      <c r="K2608" s="22"/>
      <c r="L2608"/>
      <c r="M2608"/>
      <c r="N2608"/>
      <c r="O2608"/>
      <c r="P2608"/>
    </row>
    <row r="2609" spans="11:16" x14ac:dyDescent="0.3">
      <c r="K2609" s="22"/>
      <c r="L2609"/>
      <c r="M2609"/>
      <c r="N2609"/>
      <c r="O2609"/>
      <c r="P2609"/>
    </row>
    <row r="2610" spans="11:16" x14ac:dyDescent="0.3">
      <c r="K2610" s="22"/>
      <c r="L2610"/>
      <c r="M2610"/>
      <c r="N2610"/>
      <c r="O2610"/>
      <c r="P2610"/>
    </row>
    <row r="2611" spans="11:16" x14ac:dyDescent="0.3">
      <c r="K2611" s="22"/>
      <c r="L2611"/>
      <c r="M2611"/>
      <c r="N2611"/>
      <c r="O2611"/>
      <c r="P2611"/>
    </row>
    <row r="2612" spans="11:16" x14ac:dyDescent="0.3">
      <c r="K2612" s="22"/>
      <c r="L2612"/>
      <c r="M2612"/>
      <c r="N2612"/>
      <c r="O2612"/>
      <c r="P2612"/>
    </row>
    <row r="2613" spans="11:16" x14ac:dyDescent="0.3">
      <c r="K2613" s="22"/>
      <c r="L2613"/>
      <c r="M2613"/>
      <c r="N2613"/>
      <c r="O2613"/>
      <c r="P2613"/>
    </row>
    <row r="2614" spans="11:16" x14ac:dyDescent="0.3">
      <c r="K2614" s="22"/>
      <c r="L2614"/>
      <c r="M2614"/>
      <c r="N2614"/>
      <c r="O2614"/>
      <c r="P2614"/>
    </row>
    <row r="2615" spans="11:16" x14ac:dyDescent="0.3">
      <c r="K2615" s="22"/>
      <c r="L2615"/>
      <c r="M2615"/>
      <c r="N2615"/>
      <c r="O2615"/>
      <c r="P2615"/>
    </row>
    <row r="2616" spans="11:16" x14ac:dyDescent="0.3">
      <c r="K2616" s="22"/>
      <c r="L2616"/>
      <c r="M2616"/>
      <c r="N2616"/>
      <c r="O2616"/>
      <c r="P2616"/>
    </row>
    <row r="2617" spans="11:16" x14ac:dyDescent="0.3">
      <c r="K2617" s="22"/>
      <c r="L2617"/>
      <c r="M2617"/>
      <c r="N2617"/>
      <c r="O2617"/>
      <c r="P2617"/>
    </row>
    <row r="2618" spans="11:16" x14ac:dyDescent="0.3">
      <c r="K2618" s="22"/>
      <c r="L2618"/>
      <c r="M2618"/>
      <c r="N2618"/>
      <c r="O2618"/>
      <c r="P2618"/>
    </row>
    <row r="2619" spans="11:16" x14ac:dyDescent="0.3">
      <c r="K2619" s="22"/>
      <c r="L2619"/>
      <c r="M2619"/>
      <c r="N2619"/>
      <c r="O2619"/>
      <c r="P2619"/>
    </row>
    <row r="2620" spans="11:16" x14ac:dyDescent="0.3">
      <c r="K2620" s="22"/>
      <c r="L2620"/>
      <c r="M2620"/>
      <c r="N2620"/>
      <c r="O2620"/>
      <c r="P2620"/>
    </row>
    <row r="2621" spans="11:16" x14ac:dyDescent="0.3">
      <c r="K2621" s="22"/>
      <c r="L2621"/>
      <c r="M2621"/>
      <c r="N2621"/>
      <c r="O2621"/>
      <c r="P2621"/>
    </row>
    <row r="2622" spans="11:16" x14ac:dyDescent="0.3">
      <c r="K2622" s="22"/>
      <c r="L2622"/>
      <c r="M2622"/>
      <c r="N2622"/>
      <c r="O2622"/>
      <c r="P2622"/>
    </row>
    <row r="2623" spans="11:16" x14ac:dyDescent="0.3">
      <c r="K2623" s="22"/>
      <c r="L2623"/>
      <c r="M2623"/>
      <c r="N2623"/>
      <c r="O2623"/>
      <c r="P2623"/>
    </row>
    <row r="2624" spans="11:16" x14ac:dyDescent="0.3">
      <c r="K2624" s="22"/>
      <c r="L2624"/>
      <c r="M2624"/>
      <c r="N2624"/>
      <c r="O2624"/>
      <c r="P2624"/>
    </row>
    <row r="2625" spans="11:16" x14ac:dyDescent="0.3">
      <c r="K2625" s="22"/>
      <c r="L2625"/>
      <c r="M2625"/>
      <c r="N2625"/>
      <c r="O2625"/>
      <c r="P2625"/>
    </row>
    <row r="2626" spans="11:16" x14ac:dyDescent="0.3">
      <c r="K2626" s="22"/>
      <c r="L2626"/>
      <c r="M2626"/>
      <c r="N2626"/>
      <c r="O2626"/>
      <c r="P2626"/>
    </row>
    <row r="2627" spans="11:16" x14ac:dyDescent="0.3">
      <c r="K2627" s="22"/>
      <c r="L2627"/>
      <c r="M2627"/>
      <c r="N2627"/>
      <c r="O2627"/>
      <c r="P2627"/>
    </row>
    <row r="2628" spans="11:16" x14ac:dyDescent="0.3">
      <c r="K2628" s="22"/>
      <c r="L2628"/>
      <c r="M2628"/>
      <c r="N2628"/>
      <c r="O2628"/>
      <c r="P2628"/>
    </row>
    <row r="2629" spans="11:16" x14ac:dyDescent="0.3">
      <c r="K2629" s="22"/>
      <c r="L2629"/>
      <c r="M2629"/>
      <c r="N2629"/>
      <c r="O2629"/>
      <c r="P2629"/>
    </row>
    <row r="2630" spans="11:16" x14ac:dyDescent="0.3">
      <c r="K2630" s="22"/>
      <c r="L2630"/>
      <c r="M2630"/>
      <c r="N2630"/>
      <c r="O2630"/>
      <c r="P2630"/>
    </row>
    <row r="2631" spans="11:16" x14ac:dyDescent="0.3">
      <c r="K2631" s="22"/>
      <c r="L2631"/>
      <c r="M2631"/>
      <c r="N2631"/>
      <c r="O2631"/>
      <c r="P2631"/>
    </row>
    <row r="2632" spans="11:16" x14ac:dyDescent="0.3">
      <c r="K2632" s="22"/>
      <c r="L2632"/>
      <c r="M2632"/>
      <c r="N2632"/>
      <c r="O2632"/>
      <c r="P2632"/>
    </row>
    <row r="2633" spans="11:16" x14ac:dyDescent="0.3">
      <c r="K2633" s="22"/>
      <c r="L2633"/>
      <c r="M2633"/>
      <c r="N2633"/>
      <c r="O2633"/>
      <c r="P2633"/>
    </row>
    <row r="2634" spans="11:16" x14ac:dyDescent="0.3">
      <c r="K2634" s="22"/>
      <c r="L2634"/>
      <c r="M2634"/>
      <c r="N2634"/>
      <c r="O2634"/>
      <c r="P2634"/>
    </row>
    <row r="2635" spans="11:16" x14ac:dyDescent="0.3">
      <c r="K2635" s="22"/>
      <c r="L2635"/>
      <c r="M2635"/>
      <c r="N2635"/>
      <c r="O2635"/>
      <c r="P2635"/>
    </row>
    <row r="2636" spans="11:16" x14ac:dyDescent="0.3">
      <c r="K2636" s="22"/>
      <c r="L2636"/>
      <c r="M2636"/>
      <c r="N2636"/>
      <c r="O2636"/>
      <c r="P2636"/>
    </row>
    <row r="2637" spans="11:16" x14ac:dyDescent="0.3">
      <c r="K2637" s="22"/>
      <c r="L2637"/>
      <c r="M2637"/>
      <c r="N2637"/>
      <c r="O2637"/>
      <c r="P2637"/>
    </row>
    <row r="2638" spans="11:16" x14ac:dyDescent="0.3">
      <c r="K2638" s="22"/>
      <c r="L2638"/>
      <c r="M2638"/>
      <c r="N2638"/>
      <c r="O2638"/>
      <c r="P2638"/>
    </row>
    <row r="2639" spans="11:16" x14ac:dyDescent="0.3">
      <c r="K2639" s="22"/>
      <c r="L2639"/>
      <c r="M2639"/>
      <c r="N2639"/>
      <c r="O2639"/>
      <c r="P2639"/>
    </row>
    <row r="2640" spans="11:16" x14ac:dyDescent="0.3">
      <c r="K2640" s="22"/>
      <c r="L2640"/>
      <c r="M2640"/>
      <c r="N2640"/>
      <c r="O2640"/>
      <c r="P2640"/>
    </row>
    <row r="2641" spans="11:16" x14ac:dyDescent="0.3">
      <c r="K2641" s="22"/>
      <c r="L2641"/>
      <c r="M2641"/>
      <c r="N2641"/>
      <c r="O2641"/>
      <c r="P2641"/>
    </row>
    <row r="2642" spans="11:16" x14ac:dyDescent="0.3">
      <c r="K2642" s="22"/>
      <c r="L2642"/>
      <c r="M2642"/>
      <c r="N2642"/>
      <c r="O2642"/>
      <c r="P2642"/>
    </row>
    <row r="2643" spans="11:16" x14ac:dyDescent="0.3">
      <c r="K2643" s="22"/>
      <c r="L2643"/>
      <c r="M2643"/>
      <c r="N2643"/>
      <c r="O2643"/>
      <c r="P2643"/>
    </row>
    <row r="2644" spans="11:16" x14ac:dyDescent="0.3">
      <c r="K2644" s="22"/>
      <c r="L2644"/>
      <c r="M2644"/>
      <c r="N2644"/>
      <c r="O2644"/>
      <c r="P2644"/>
    </row>
    <row r="2645" spans="11:16" x14ac:dyDescent="0.3">
      <c r="K2645" s="22"/>
      <c r="L2645"/>
      <c r="M2645"/>
      <c r="N2645"/>
      <c r="O2645"/>
      <c r="P2645"/>
    </row>
    <row r="2646" spans="11:16" x14ac:dyDescent="0.3">
      <c r="K2646" s="22"/>
      <c r="L2646"/>
      <c r="M2646"/>
      <c r="N2646"/>
      <c r="O2646"/>
      <c r="P2646"/>
    </row>
    <row r="2647" spans="11:16" x14ac:dyDescent="0.3">
      <c r="K2647" s="22"/>
      <c r="L2647"/>
      <c r="M2647"/>
      <c r="N2647"/>
      <c r="O2647"/>
      <c r="P2647"/>
    </row>
    <row r="2648" spans="11:16" x14ac:dyDescent="0.3">
      <c r="K2648" s="22"/>
      <c r="L2648"/>
      <c r="M2648"/>
      <c r="N2648"/>
      <c r="O2648"/>
      <c r="P2648"/>
    </row>
    <row r="2649" spans="11:16" x14ac:dyDescent="0.3">
      <c r="K2649" s="22"/>
      <c r="L2649"/>
      <c r="M2649"/>
      <c r="N2649"/>
      <c r="O2649"/>
      <c r="P2649"/>
    </row>
    <row r="2650" spans="11:16" x14ac:dyDescent="0.3">
      <c r="K2650" s="22"/>
      <c r="L2650"/>
      <c r="M2650"/>
      <c r="N2650"/>
      <c r="O2650"/>
      <c r="P2650"/>
    </row>
    <row r="2651" spans="11:16" x14ac:dyDescent="0.3">
      <c r="K2651" s="22"/>
      <c r="L2651"/>
      <c r="M2651"/>
      <c r="N2651"/>
      <c r="O2651"/>
      <c r="P2651"/>
    </row>
    <row r="2652" spans="11:16" x14ac:dyDescent="0.3">
      <c r="K2652" s="22"/>
      <c r="L2652"/>
      <c r="M2652"/>
      <c r="N2652"/>
      <c r="O2652"/>
      <c r="P2652"/>
    </row>
    <row r="2653" spans="11:16" x14ac:dyDescent="0.3">
      <c r="K2653" s="22"/>
      <c r="L2653"/>
      <c r="M2653"/>
      <c r="N2653"/>
      <c r="O2653"/>
      <c r="P2653"/>
    </row>
    <row r="2654" spans="11:16" x14ac:dyDescent="0.3">
      <c r="K2654" s="22"/>
      <c r="L2654"/>
      <c r="M2654"/>
      <c r="N2654"/>
      <c r="O2654"/>
      <c r="P2654"/>
    </row>
    <row r="2655" spans="11:16" x14ac:dyDescent="0.3">
      <c r="K2655" s="22"/>
      <c r="L2655"/>
      <c r="M2655"/>
      <c r="N2655"/>
      <c r="O2655"/>
      <c r="P2655"/>
    </row>
    <row r="2656" spans="11:16" x14ac:dyDescent="0.3">
      <c r="K2656" s="22"/>
      <c r="L2656"/>
      <c r="M2656"/>
      <c r="N2656"/>
      <c r="O2656"/>
      <c r="P2656"/>
    </row>
    <row r="2657" spans="11:16" x14ac:dyDescent="0.3">
      <c r="K2657" s="22"/>
      <c r="L2657"/>
      <c r="M2657"/>
      <c r="N2657"/>
      <c r="O2657"/>
      <c r="P2657"/>
    </row>
    <row r="2658" spans="11:16" x14ac:dyDescent="0.3">
      <c r="K2658" s="22"/>
      <c r="L2658"/>
      <c r="M2658"/>
      <c r="N2658"/>
      <c r="O2658"/>
      <c r="P2658"/>
    </row>
    <row r="2659" spans="11:16" x14ac:dyDescent="0.3">
      <c r="K2659" s="22"/>
      <c r="L2659"/>
      <c r="M2659"/>
      <c r="N2659"/>
      <c r="O2659"/>
      <c r="P2659"/>
    </row>
    <row r="2660" spans="11:16" x14ac:dyDescent="0.3">
      <c r="K2660" s="22"/>
      <c r="L2660"/>
      <c r="M2660"/>
      <c r="N2660"/>
      <c r="O2660"/>
      <c r="P2660"/>
    </row>
    <row r="2661" spans="11:16" x14ac:dyDescent="0.3">
      <c r="K2661" s="22"/>
      <c r="L2661"/>
      <c r="M2661"/>
      <c r="N2661"/>
      <c r="O2661"/>
      <c r="P2661"/>
    </row>
    <row r="2662" spans="11:16" x14ac:dyDescent="0.3">
      <c r="K2662" s="22"/>
      <c r="L2662"/>
      <c r="M2662"/>
      <c r="N2662"/>
      <c r="O2662"/>
      <c r="P2662"/>
    </row>
    <row r="2663" spans="11:16" x14ac:dyDescent="0.3">
      <c r="K2663" s="22"/>
      <c r="L2663"/>
      <c r="M2663"/>
      <c r="N2663"/>
      <c r="O2663"/>
      <c r="P2663"/>
    </row>
    <row r="2664" spans="11:16" x14ac:dyDescent="0.3">
      <c r="K2664" s="22"/>
      <c r="L2664"/>
      <c r="M2664"/>
      <c r="N2664"/>
      <c r="O2664"/>
      <c r="P2664"/>
    </row>
    <row r="2665" spans="11:16" x14ac:dyDescent="0.3">
      <c r="K2665" s="22"/>
      <c r="L2665"/>
      <c r="M2665"/>
      <c r="N2665"/>
      <c r="O2665"/>
      <c r="P2665"/>
    </row>
    <row r="2666" spans="11:16" x14ac:dyDescent="0.3">
      <c r="K2666" s="22"/>
      <c r="L2666"/>
      <c r="M2666"/>
      <c r="N2666"/>
      <c r="O2666"/>
      <c r="P2666"/>
    </row>
    <row r="2667" spans="11:16" x14ac:dyDescent="0.3">
      <c r="K2667" s="22"/>
      <c r="L2667"/>
      <c r="M2667"/>
      <c r="N2667"/>
      <c r="O2667"/>
      <c r="P2667"/>
    </row>
    <row r="2668" spans="11:16" x14ac:dyDescent="0.3">
      <c r="K2668" s="22"/>
      <c r="L2668"/>
      <c r="M2668"/>
      <c r="N2668"/>
      <c r="O2668"/>
      <c r="P2668"/>
    </row>
    <row r="2669" spans="11:16" x14ac:dyDescent="0.3">
      <c r="K2669" s="22"/>
      <c r="L2669"/>
      <c r="M2669"/>
      <c r="N2669"/>
      <c r="O2669"/>
      <c r="P2669"/>
    </row>
    <row r="2670" spans="11:16" x14ac:dyDescent="0.3">
      <c r="K2670" s="22"/>
      <c r="L2670"/>
      <c r="M2670"/>
      <c r="N2670"/>
      <c r="O2670"/>
      <c r="P2670"/>
    </row>
    <row r="2671" spans="11:16" x14ac:dyDescent="0.3">
      <c r="K2671" s="22"/>
      <c r="L2671"/>
      <c r="M2671"/>
      <c r="N2671"/>
      <c r="O2671"/>
      <c r="P2671"/>
    </row>
    <row r="2672" spans="11:16" x14ac:dyDescent="0.3">
      <c r="K2672" s="22"/>
      <c r="L2672"/>
      <c r="M2672"/>
      <c r="N2672"/>
      <c r="O2672"/>
      <c r="P2672"/>
    </row>
    <row r="2673" spans="11:16" x14ac:dyDescent="0.3">
      <c r="K2673" s="22"/>
      <c r="L2673"/>
      <c r="M2673"/>
      <c r="N2673"/>
      <c r="O2673"/>
      <c r="P2673"/>
    </row>
    <row r="2674" spans="11:16" x14ac:dyDescent="0.3">
      <c r="K2674" s="22"/>
      <c r="L2674"/>
      <c r="M2674"/>
      <c r="N2674"/>
      <c r="O2674"/>
      <c r="P2674"/>
    </row>
    <row r="2675" spans="11:16" x14ac:dyDescent="0.3">
      <c r="K2675" s="22"/>
      <c r="L2675"/>
      <c r="M2675"/>
      <c r="N2675"/>
      <c r="O2675"/>
      <c r="P2675"/>
    </row>
    <row r="2676" spans="11:16" x14ac:dyDescent="0.3">
      <c r="K2676" s="22"/>
      <c r="L2676"/>
      <c r="M2676"/>
      <c r="N2676"/>
      <c r="O2676"/>
      <c r="P2676"/>
    </row>
    <row r="2677" spans="11:16" x14ac:dyDescent="0.3">
      <c r="K2677" s="22"/>
      <c r="L2677"/>
      <c r="M2677"/>
      <c r="N2677"/>
      <c r="O2677"/>
      <c r="P2677"/>
    </row>
    <row r="2678" spans="11:16" x14ac:dyDescent="0.3">
      <c r="K2678" s="22"/>
      <c r="L2678"/>
      <c r="M2678"/>
      <c r="N2678"/>
      <c r="O2678"/>
      <c r="P2678"/>
    </row>
    <row r="2679" spans="11:16" x14ac:dyDescent="0.3">
      <c r="K2679" s="22"/>
      <c r="L2679"/>
      <c r="M2679"/>
      <c r="N2679"/>
      <c r="O2679"/>
      <c r="P2679"/>
    </row>
    <row r="2680" spans="11:16" x14ac:dyDescent="0.3">
      <c r="K2680" s="22"/>
      <c r="L2680"/>
      <c r="M2680"/>
      <c r="N2680"/>
      <c r="O2680"/>
      <c r="P2680"/>
    </row>
    <row r="2681" spans="11:16" x14ac:dyDescent="0.3">
      <c r="K2681" s="22"/>
      <c r="L2681"/>
      <c r="M2681"/>
      <c r="N2681"/>
      <c r="O2681"/>
      <c r="P2681"/>
    </row>
    <row r="2682" spans="11:16" x14ac:dyDescent="0.3">
      <c r="K2682" s="22"/>
      <c r="L2682"/>
      <c r="M2682"/>
      <c r="N2682"/>
      <c r="O2682"/>
      <c r="P2682"/>
    </row>
    <row r="2683" spans="11:16" x14ac:dyDescent="0.3">
      <c r="K2683" s="22"/>
      <c r="L2683"/>
      <c r="M2683"/>
      <c r="N2683"/>
      <c r="O2683"/>
      <c r="P2683"/>
    </row>
    <row r="2684" spans="11:16" x14ac:dyDescent="0.3">
      <c r="K2684" s="22"/>
      <c r="L2684"/>
      <c r="M2684"/>
      <c r="N2684"/>
      <c r="O2684"/>
      <c r="P2684"/>
    </row>
    <row r="2685" spans="11:16" x14ac:dyDescent="0.3">
      <c r="K2685" s="22"/>
      <c r="L2685"/>
      <c r="M2685"/>
      <c r="N2685"/>
      <c r="O2685"/>
      <c r="P2685"/>
    </row>
    <row r="2686" spans="11:16" x14ac:dyDescent="0.3">
      <c r="K2686" s="22"/>
      <c r="L2686"/>
      <c r="M2686"/>
      <c r="N2686"/>
      <c r="O2686"/>
      <c r="P2686"/>
    </row>
    <row r="2687" spans="11:16" x14ac:dyDescent="0.3">
      <c r="K2687" s="22"/>
      <c r="L2687"/>
      <c r="M2687"/>
      <c r="N2687"/>
      <c r="O2687"/>
      <c r="P2687"/>
    </row>
    <row r="2688" spans="11:16" x14ac:dyDescent="0.3">
      <c r="K2688" s="22"/>
      <c r="L2688"/>
      <c r="M2688"/>
      <c r="N2688"/>
      <c r="O2688"/>
      <c r="P2688"/>
    </row>
    <row r="2689" spans="11:16" x14ac:dyDescent="0.3">
      <c r="K2689" s="22"/>
      <c r="L2689"/>
      <c r="M2689"/>
      <c r="N2689"/>
      <c r="O2689"/>
      <c r="P2689"/>
    </row>
    <row r="2690" spans="11:16" x14ac:dyDescent="0.3">
      <c r="K2690" s="22"/>
      <c r="L2690"/>
      <c r="M2690"/>
      <c r="N2690"/>
      <c r="O2690"/>
      <c r="P2690"/>
    </row>
    <row r="2691" spans="11:16" x14ac:dyDescent="0.3">
      <c r="K2691" s="22"/>
      <c r="L2691"/>
      <c r="M2691"/>
      <c r="N2691"/>
      <c r="O2691"/>
      <c r="P2691"/>
    </row>
    <row r="2692" spans="11:16" x14ac:dyDescent="0.3">
      <c r="K2692" s="22"/>
      <c r="L2692"/>
      <c r="M2692"/>
      <c r="N2692"/>
      <c r="O2692"/>
      <c r="P2692"/>
    </row>
    <row r="2693" spans="11:16" x14ac:dyDescent="0.3">
      <c r="K2693" s="22"/>
      <c r="L2693"/>
      <c r="M2693"/>
      <c r="N2693"/>
      <c r="O2693"/>
      <c r="P2693"/>
    </row>
    <row r="2694" spans="11:16" x14ac:dyDescent="0.3">
      <c r="K2694" s="22"/>
      <c r="L2694"/>
      <c r="M2694"/>
      <c r="N2694"/>
      <c r="O2694"/>
      <c r="P2694"/>
    </row>
    <row r="2695" spans="11:16" x14ac:dyDescent="0.3">
      <c r="K2695" s="22"/>
      <c r="L2695"/>
      <c r="M2695"/>
      <c r="N2695"/>
      <c r="O2695"/>
      <c r="P2695"/>
    </row>
    <row r="2696" spans="11:16" x14ac:dyDescent="0.3">
      <c r="K2696" s="22"/>
      <c r="L2696"/>
      <c r="M2696"/>
      <c r="N2696"/>
      <c r="O2696"/>
      <c r="P2696"/>
    </row>
    <row r="2697" spans="11:16" x14ac:dyDescent="0.3">
      <c r="K2697" s="22"/>
      <c r="L2697"/>
      <c r="M2697"/>
      <c r="N2697"/>
      <c r="O2697"/>
      <c r="P2697"/>
    </row>
    <row r="2698" spans="11:16" x14ac:dyDescent="0.3">
      <c r="K2698" s="22"/>
      <c r="L2698"/>
      <c r="M2698"/>
      <c r="N2698"/>
      <c r="O2698"/>
      <c r="P2698"/>
    </row>
    <row r="2699" spans="11:16" x14ac:dyDescent="0.3">
      <c r="K2699" s="22"/>
      <c r="L2699"/>
      <c r="M2699"/>
      <c r="N2699"/>
      <c r="O2699"/>
      <c r="P2699"/>
    </row>
    <row r="2700" spans="11:16" x14ac:dyDescent="0.3">
      <c r="K2700" s="22"/>
      <c r="L2700"/>
      <c r="M2700"/>
      <c r="N2700"/>
      <c r="O2700"/>
      <c r="P2700"/>
    </row>
    <row r="2701" spans="11:16" x14ac:dyDescent="0.3">
      <c r="K2701" s="22"/>
      <c r="L2701"/>
      <c r="M2701"/>
      <c r="N2701"/>
      <c r="O2701"/>
      <c r="P2701"/>
    </row>
    <row r="2702" spans="11:16" x14ac:dyDescent="0.3">
      <c r="K2702" s="22"/>
      <c r="L2702"/>
      <c r="M2702"/>
      <c r="N2702"/>
      <c r="O2702"/>
      <c r="P2702"/>
    </row>
    <row r="2703" spans="11:16" x14ac:dyDescent="0.3">
      <c r="K2703" s="22"/>
      <c r="L2703"/>
      <c r="M2703"/>
      <c r="N2703"/>
      <c r="O2703"/>
      <c r="P2703"/>
    </row>
    <row r="2704" spans="11:16" x14ac:dyDescent="0.3">
      <c r="K2704" s="22"/>
      <c r="L2704"/>
      <c r="M2704"/>
      <c r="N2704"/>
      <c r="O2704"/>
      <c r="P2704"/>
    </row>
    <row r="2705" spans="11:16" x14ac:dyDescent="0.3">
      <c r="K2705" s="22"/>
      <c r="L2705"/>
      <c r="M2705"/>
      <c r="N2705"/>
      <c r="O2705"/>
      <c r="P2705"/>
    </row>
    <row r="2706" spans="11:16" x14ac:dyDescent="0.3">
      <c r="K2706" s="22"/>
      <c r="L2706"/>
      <c r="M2706"/>
      <c r="N2706"/>
      <c r="O2706"/>
      <c r="P2706"/>
    </row>
    <row r="2707" spans="11:16" x14ac:dyDescent="0.3">
      <c r="K2707" s="22"/>
      <c r="L2707"/>
      <c r="M2707"/>
      <c r="N2707"/>
      <c r="O2707"/>
      <c r="P2707"/>
    </row>
    <row r="2708" spans="11:16" x14ac:dyDescent="0.3">
      <c r="K2708" s="22"/>
      <c r="L2708"/>
      <c r="M2708"/>
      <c r="N2708"/>
      <c r="O2708"/>
      <c r="P2708"/>
    </row>
    <row r="2709" spans="11:16" x14ac:dyDescent="0.3">
      <c r="K2709" s="22"/>
      <c r="L2709"/>
      <c r="M2709"/>
      <c r="N2709"/>
      <c r="O2709"/>
      <c r="P2709"/>
    </row>
    <row r="2710" spans="11:16" x14ac:dyDescent="0.3">
      <c r="K2710" s="22"/>
      <c r="L2710"/>
      <c r="M2710"/>
      <c r="N2710"/>
      <c r="O2710"/>
      <c r="P2710"/>
    </row>
    <row r="2711" spans="11:16" x14ac:dyDescent="0.3">
      <c r="K2711" s="22"/>
      <c r="L2711"/>
      <c r="M2711"/>
      <c r="N2711"/>
      <c r="O2711"/>
      <c r="P2711"/>
    </row>
    <row r="2712" spans="11:16" x14ac:dyDescent="0.3">
      <c r="K2712" s="22"/>
      <c r="L2712"/>
      <c r="M2712"/>
      <c r="N2712"/>
      <c r="O2712"/>
      <c r="P2712"/>
    </row>
    <row r="2713" spans="11:16" x14ac:dyDescent="0.3">
      <c r="K2713" s="22"/>
      <c r="L2713"/>
      <c r="M2713"/>
      <c r="N2713"/>
      <c r="O2713"/>
      <c r="P2713"/>
    </row>
    <row r="2714" spans="11:16" x14ac:dyDescent="0.3">
      <c r="K2714" s="22"/>
      <c r="L2714"/>
      <c r="M2714"/>
      <c r="N2714"/>
      <c r="O2714"/>
      <c r="P2714"/>
    </row>
    <row r="2715" spans="11:16" x14ac:dyDescent="0.3">
      <c r="K2715" s="22"/>
      <c r="L2715"/>
      <c r="M2715"/>
      <c r="N2715"/>
      <c r="O2715"/>
      <c r="P2715"/>
    </row>
    <row r="2716" spans="11:16" x14ac:dyDescent="0.3">
      <c r="K2716" s="22"/>
      <c r="L2716"/>
      <c r="M2716"/>
      <c r="N2716"/>
      <c r="O2716"/>
      <c r="P2716"/>
    </row>
    <row r="2717" spans="11:16" x14ac:dyDescent="0.3">
      <c r="K2717" s="22"/>
      <c r="L2717"/>
      <c r="M2717"/>
      <c r="N2717"/>
      <c r="O2717"/>
      <c r="P2717"/>
    </row>
    <row r="2718" spans="11:16" x14ac:dyDescent="0.3">
      <c r="K2718" s="22"/>
      <c r="L2718"/>
      <c r="M2718"/>
      <c r="N2718"/>
      <c r="O2718"/>
      <c r="P2718"/>
    </row>
    <row r="2719" spans="11:16" x14ac:dyDescent="0.3">
      <c r="K2719" s="22"/>
      <c r="L2719"/>
      <c r="M2719"/>
      <c r="N2719"/>
      <c r="O2719"/>
      <c r="P2719"/>
    </row>
    <row r="2720" spans="11:16" x14ac:dyDescent="0.3">
      <c r="K2720" s="22"/>
      <c r="L2720"/>
      <c r="M2720"/>
      <c r="N2720"/>
      <c r="O2720"/>
      <c r="P2720"/>
    </row>
    <row r="2721" spans="11:16" x14ac:dyDescent="0.3">
      <c r="K2721" s="22"/>
      <c r="L2721"/>
      <c r="M2721"/>
      <c r="N2721"/>
      <c r="O2721"/>
      <c r="P2721"/>
    </row>
    <row r="2722" spans="11:16" x14ac:dyDescent="0.3">
      <c r="K2722" s="22"/>
      <c r="L2722"/>
      <c r="M2722"/>
      <c r="N2722"/>
      <c r="O2722"/>
      <c r="P2722"/>
    </row>
    <row r="2723" spans="11:16" x14ac:dyDescent="0.3">
      <c r="K2723" s="22"/>
      <c r="L2723"/>
      <c r="M2723"/>
      <c r="N2723"/>
      <c r="O2723"/>
      <c r="P2723"/>
    </row>
    <row r="2724" spans="11:16" x14ac:dyDescent="0.3">
      <c r="K2724" s="22"/>
      <c r="L2724"/>
      <c r="M2724"/>
      <c r="N2724"/>
      <c r="O2724"/>
      <c r="P2724"/>
    </row>
    <row r="2725" spans="11:16" x14ac:dyDescent="0.3">
      <c r="K2725" s="22"/>
      <c r="L2725"/>
      <c r="M2725"/>
      <c r="N2725"/>
      <c r="O2725"/>
      <c r="P2725"/>
    </row>
    <row r="2726" spans="11:16" x14ac:dyDescent="0.3">
      <c r="K2726" s="22"/>
      <c r="L2726"/>
      <c r="M2726"/>
      <c r="N2726"/>
      <c r="O2726"/>
      <c r="P2726"/>
    </row>
    <row r="2727" spans="11:16" x14ac:dyDescent="0.3">
      <c r="K2727" s="22"/>
      <c r="L2727"/>
      <c r="M2727"/>
      <c r="N2727"/>
      <c r="O2727"/>
      <c r="P2727"/>
    </row>
    <row r="2728" spans="11:16" x14ac:dyDescent="0.3">
      <c r="K2728" s="22"/>
      <c r="L2728"/>
      <c r="M2728"/>
      <c r="N2728"/>
      <c r="O2728"/>
      <c r="P2728"/>
    </row>
    <row r="2729" spans="11:16" x14ac:dyDescent="0.3">
      <c r="K2729" s="22"/>
      <c r="L2729"/>
      <c r="M2729"/>
      <c r="N2729"/>
      <c r="O2729"/>
      <c r="P2729"/>
    </row>
    <row r="2730" spans="11:16" x14ac:dyDescent="0.3">
      <c r="K2730" s="22"/>
      <c r="L2730"/>
      <c r="M2730"/>
      <c r="N2730"/>
      <c r="O2730"/>
      <c r="P2730"/>
    </row>
    <row r="2731" spans="11:16" x14ac:dyDescent="0.3">
      <c r="K2731" s="22"/>
      <c r="L2731"/>
      <c r="M2731"/>
      <c r="N2731"/>
      <c r="O2731"/>
      <c r="P2731"/>
    </row>
    <row r="2732" spans="11:16" x14ac:dyDescent="0.3">
      <c r="K2732" s="22"/>
      <c r="L2732"/>
      <c r="M2732"/>
      <c r="N2732"/>
      <c r="O2732"/>
      <c r="P2732"/>
    </row>
    <row r="2733" spans="11:16" x14ac:dyDescent="0.3">
      <c r="K2733" s="22"/>
      <c r="L2733"/>
      <c r="M2733"/>
      <c r="N2733"/>
      <c r="O2733"/>
      <c r="P2733"/>
    </row>
    <row r="2734" spans="11:16" x14ac:dyDescent="0.3">
      <c r="K2734" s="22"/>
      <c r="L2734"/>
      <c r="M2734"/>
      <c r="N2734"/>
      <c r="O2734"/>
      <c r="P2734"/>
    </row>
    <row r="2735" spans="11:16" x14ac:dyDescent="0.3">
      <c r="K2735" s="22"/>
      <c r="L2735"/>
      <c r="M2735"/>
      <c r="N2735"/>
      <c r="O2735"/>
      <c r="P2735"/>
    </row>
    <row r="2736" spans="11:16" x14ac:dyDescent="0.3">
      <c r="K2736" s="22"/>
      <c r="L2736"/>
      <c r="M2736"/>
      <c r="N2736"/>
      <c r="O2736"/>
      <c r="P2736"/>
    </row>
    <row r="2737" spans="11:16" x14ac:dyDescent="0.3">
      <c r="K2737" s="22"/>
      <c r="L2737"/>
      <c r="M2737"/>
      <c r="N2737"/>
      <c r="O2737"/>
      <c r="P2737"/>
    </row>
    <row r="2738" spans="11:16" x14ac:dyDescent="0.3">
      <c r="K2738" s="22"/>
      <c r="L2738"/>
      <c r="M2738"/>
      <c r="N2738"/>
      <c r="O2738"/>
      <c r="P2738"/>
    </row>
    <row r="2739" spans="11:16" x14ac:dyDescent="0.3">
      <c r="K2739" s="22"/>
      <c r="L2739"/>
      <c r="M2739"/>
      <c r="N2739"/>
      <c r="O2739"/>
      <c r="P2739"/>
    </row>
    <row r="2740" spans="11:16" x14ac:dyDescent="0.3">
      <c r="K2740" s="22"/>
      <c r="L2740"/>
      <c r="M2740"/>
      <c r="N2740"/>
      <c r="O2740"/>
      <c r="P2740"/>
    </row>
    <row r="2741" spans="11:16" x14ac:dyDescent="0.3">
      <c r="K2741" s="22"/>
      <c r="L2741"/>
      <c r="M2741"/>
      <c r="N2741"/>
      <c r="O2741"/>
      <c r="P2741"/>
    </row>
    <row r="2742" spans="11:16" x14ac:dyDescent="0.3">
      <c r="K2742" s="22"/>
      <c r="L2742"/>
      <c r="M2742"/>
      <c r="N2742"/>
      <c r="O2742"/>
      <c r="P2742"/>
    </row>
    <row r="2743" spans="11:16" x14ac:dyDescent="0.3">
      <c r="K2743" s="22"/>
      <c r="L2743"/>
      <c r="M2743"/>
      <c r="N2743"/>
      <c r="O2743"/>
      <c r="P2743"/>
    </row>
    <row r="2744" spans="11:16" x14ac:dyDescent="0.3">
      <c r="K2744" s="22"/>
      <c r="L2744"/>
      <c r="M2744"/>
      <c r="N2744"/>
      <c r="O2744"/>
      <c r="P2744"/>
    </row>
    <row r="2745" spans="11:16" x14ac:dyDescent="0.3">
      <c r="K2745" s="22"/>
      <c r="L2745"/>
      <c r="M2745"/>
      <c r="N2745"/>
      <c r="O2745"/>
      <c r="P2745"/>
    </row>
    <row r="2746" spans="11:16" x14ac:dyDescent="0.3">
      <c r="K2746" s="22"/>
      <c r="L2746"/>
      <c r="M2746"/>
      <c r="N2746"/>
      <c r="O2746"/>
      <c r="P2746"/>
    </row>
    <row r="2747" spans="11:16" x14ac:dyDescent="0.3">
      <c r="K2747" s="22"/>
      <c r="L2747"/>
      <c r="M2747"/>
      <c r="N2747"/>
      <c r="O2747"/>
      <c r="P2747"/>
    </row>
    <row r="2748" spans="11:16" x14ac:dyDescent="0.3">
      <c r="K2748" s="22"/>
      <c r="L2748"/>
      <c r="M2748"/>
      <c r="N2748"/>
      <c r="O2748"/>
      <c r="P2748"/>
    </row>
    <row r="2749" spans="11:16" x14ac:dyDescent="0.3">
      <c r="K2749" s="22"/>
      <c r="L2749"/>
      <c r="M2749"/>
      <c r="N2749"/>
      <c r="O2749"/>
      <c r="P2749"/>
    </row>
    <row r="2750" spans="11:16" x14ac:dyDescent="0.3">
      <c r="K2750" s="22"/>
      <c r="L2750"/>
      <c r="M2750"/>
      <c r="N2750"/>
      <c r="O2750"/>
      <c r="P2750"/>
    </row>
    <row r="2751" spans="11:16" x14ac:dyDescent="0.3">
      <c r="K2751" s="22"/>
      <c r="L2751"/>
      <c r="M2751"/>
      <c r="N2751"/>
      <c r="O2751"/>
      <c r="P2751"/>
    </row>
    <row r="2752" spans="11:16" x14ac:dyDescent="0.3">
      <c r="K2752" s="22"/>
      <c r="L2752"/>
      <c r="M2752"/>
      <c r="N2752"/>
      <c r="O2752"/>
      <c r="P2752"/>
    </row>
    <row r="2753" spans="11:16" x14ac:dyDescent="0.3">
      <c r="K2753" s="22"/>
      <c r="L2753"/>
      <c r="M2753"/>
      <c r="N2753"/>
      <c r="O2753"/>
      <c r="P2753"/>
    </row>
    <row r="2754" spans="11:16" x14ac:dyDescent="0.3">
      <c r="K2754" s="22"/>
      <c r="L2754"/>
      <c r="M2754"/>
      <c r="N2754"/>
      <c r="O2754"/>
      <c r="P2754"/>
    </row>
    <row r="2755" spans="11:16" x14ac:dyDescent="0.3">
      <c r="K2755" s="22"/>
      <c r="L2755"/>
      <c r="M2755"/>
      <c r="N2755"/>
      <c r="O2755"/>
      <c r="P2755"/>
    </row>
    <row r="2756" spans="11:16" x14ac:dyDescent="0.3">
      <c r="K2756" s="22"/>
      <c r="L2756"/>
      <c r="M2756"/>
      <c r="N2756"/>
      <c r="O2756"/>
      <c r="P2756"/>
    </row>
    <row r="2757" spans="11:16" x14ac:dyDescent="0.3">
      <c r="K2757" s="22"/>
      <c r="L2757"/>
      <c r="M2757"/>
      <c r="N2757"/>
      <c r="O2757"/>
      <c r="P2757"/>
    </row>
    <row r="2758" spans="11:16" x14ac:dyDescent="0.3">
      <c r="K2758" s="22"/>
      <c r="L2758"/>
      <c r="M2758"/>
      <c r="N2758"/>
      <c r="O2758"/>
      <c r="P2758"/>
    </row>
    <row r="2759" spans="11:16" x14ac:dyDescent="0.3">
      <c r="K2759" s="22"/>
      <c r="L2759"/>
      <c r="M2759"/>
      <c r="N2759"/>
      <c r="O2759"/>
      <c r="P2759"/>
    </row>
    <row r="2760" spans="11:16" x14ac:dyDescent="0.3">
      <c r="K2760" s="22"/>
      <c r="L2760"/>
      <c r="M2760"/>
      <c r="N2760"/>
      <c r="O2760"/>
      <c r="P2760"/>
    </row>
    <row r="2761" spans="11:16" x14ac:dyDescent="0.3">
      <c r="K2761" s="22"/>
      <c r="L2761"/>
      <c r="M2761"/>
      <c r="N2761"/>
      <c r="O2761"/>
      <c r="P2761"/>
    </row>
    <row r="2762" spans="11:16" x14ac:dyDescent="0.3">
      <c r="K2762" s="22"/>
      <c r="L2762"/>
      <c r="M2762"/>
      <c r="N2762"/>
      <c r="O2762"/>
      <c r="P2762"/>
    </row>
    <row r="2763" spans="11:16" x14ac:dyDescent="0.3">
      <c r="K2763" s="22"/>
      <c r="L2763"/>
      <c r="M2763"/>
      <c r="N2763"/>
      <c r="O2763"/>
      <c r="P2763"/>
    </row>
    <row r="2764" spans="11:16" x14ac:dyDescent="0.3">
      <c r="K2764" s="22"/>
      <c r="L2764"/>
      <c r="M2764"/>
      <c r="N2764"/>
      <c r="O2764"/>
      <c r="P2764"/>
    </row>
    <row r="2765" spans="11:16" x14ac:dyDescent="0.3">
      <c r="K2765" s="22"/>
      <c r="L2765"/>
      <c r="M2765"/>
      <c r="N2765"/>
      <c r="O2765"/>
      <c r="P2765"/>
    </row>
    <row r="2766" spans="11:16" x14ac:dyDescent="0.3">
      <c r="K2766" s="22"/>
      <c r="L2766"/>
      <c r="M2766"/>
      <c r="N2766"/>
      <c r="O2766"/>
      <c r="P2766"/>
    </row>
    <row r="2767" spans="11:16" x14ac:dyDescent="0.3">
      <c r="K2767" s="22"/>
      <c r="L2767"/>
      <c r="M2767"/>
      <c r="N2767"/>
      <c r="O2767"/>
      <c r="P2767"/>
    </row>
    <row r="2768" spans="11:16" x14ac:dyDescent="0.3">
      <c r="K2768" s="22"/>
      <c r="L2768"/>
      <c r="M2768"/>
      <c r="N2768"/>
      <c r="O2768"/>
      <c r="P2768"/>
    </row>
    <row r="2769" spans="11:16" x14ac:dyDescent="0.3">
      <c r="K2769" s="22"/>
      <c r="L2769"/>
      <c r="M2769"/>
      <c r="N2769"/>
      <c r="O2769"/>
      <c r="P2769"/>
    </row>
    <row r="2770" spans="11:16" x14ac:dyDescent="0.3">
      <c r="K2770" s="22"/>
      <c r="L2770"/>
      <c r="M2770"/>
      <c r="N2770"/>
      <c r="O2770"/>
      <c r="P2770"/>
    </row>
    <row r="2771" spans="11:16" x14ac:dyDescent="0.3">
      <c r="K2771" s="22"/>
      <c r="L2771"/>
      <c r="M2771"/>
      <c r="N2771"/>
      <c r="O2771"/>
      <c r="P2771"/>
    </row>
    <row r="2772" spans="11:16" x14ac:dyDescent="0.3">
      <c r="K2772" s="22"/>
      <c r="L2772"/>
      <c r="M2772"/>
      <c r="N2772"/>
      <c r="O2772"/>
      <c r="P2772"/>
    </row>
    <row r="2773" spans="11:16" x14ac:dyDescent="0.3">
      <c r="K2773" s="22"/>
      <c r="L2773"/>
      <c r="M2773"/>
      <c r="N2773"/>
      <c r="O2773"/>
      <c r="P2773"/>
    </row>
    <row r="2774" spans="11:16" x14ac:dyDescent="0.3">
      <c r="K2774" s="22"/>
      <c r="L2774"/>
      <c r="M2774"/>
      <c r="N2774"/>
      <c r="O2774"/>
      <c r="P2774"/>
    </row>
    <row r="2775" spans="11:16" x14ac:dyDescent="0.3">
      <c r="K2775" s="22"/>
      <c r="L2775"/>
      <c r="M2775"/>
      <c r="N2775"/>
      <c r="O2775"/>
      <c r="P2775"/>
    </row>
    <row r="2776" spans="11:16" x14ac:dyDescent="0.3">
      <c r="K2776" s="22"/>
      <c r="L2776"/>
      <c r="M2776"/>
      <c r="N2776"/>
      <c r="O2776"/>
      <c r="P2776"/>
    </row>
    <row r="2777" spans="11:16" x14ac:dyDescent="0.3">
      <c r="K2777" s="22"/>
      <c r="L2777"/>
      <c r="M2777"/>
      <c r="N2777"/>
      <c r="O2777"/>
      <c r="P2777"/>
    </row>
    <row r="2778" spans="11:16" x14ac:dyDescent="0.3">
      <c r="K2778" s="22"/>
      <c r="L2778"/>
      <c r="M2778"/>
      <c r="N2778"/>
      <c r="O2778"/>
      <c r="P2778"/>
    </row>
    <row r="2779" spans="11:16" x14ac:dyDescent="0.3">
      <c r="K2779" s="22"/>
      <c r="L2779"/>
      <c r="M2779"/>
      <c r="N2779"/>
      <c r="O2779"/>
      <c r="P2779"/>
    </row>
    <row r="2780" spans="11:16" x14ac:dyDescent="0.3">
      <c r="K2780" s="22"/>
      <c r="L2780"/>
      <c r="M2780"/>
      <c r="N2780"/>
      <c r="O2780"/>
      <c r="P2780"/>
    </row>
    <row r="2781" spans="11:16" x14ac:dyDescent="0.3">
      <c r="K2781" s="22"/>
      <c r="L2781"/>
      <c r="M2781"/>
      <c r="N2781"/>
      <c r="O2781"/>
      <c r="P2781"/>
    </row>
    <row r="2782" spans="11:16" x14ac:dyDescent="0.3">
      <c r="K2782" s="22"/>
      <c r="L2782"/>
      <c r="M2782"/>
      <c r="N2782"/>
      <c r="O2782"/>
      <c r="P2782"/>
    </row>
    <row r="2783" spans="11:16" x14ac:dyDescent="0.3">
      <c r="K2783" s="22"/>
      <c r="L2783"/>
      <c r="M2783"/>
      <c r="N2783"/>
      <c r="O2783"/>
      <c r="P2783"/>
    </row>
    <row r="2784" spans="11:16" x14ac:dyDescent="0.3">
      <c r="K2784" s="22"/>
      <c r="L2784"/>
      <c r="M2784"/>
      <c r="N2784"/>
      <c r="O2784"/>
      <c r="P2784"/>
    </row>
    <row r="2785" spans="11:16" x14ac:dyDescent="0.3">
      <c r="K2785" s="22"/>
      <c r="L2785"/>
      <c r="M2785"/>
      <c r="N2785"/>
      <c r="O2785"/>
      <c r="P2785"/>
    </row>
    <row r="2786" spans="11:16" x14ac:dyDescent="0.3">
      <c r="K2786" s="22"/>
      <c r="L2786"/>
      <c r="M2786"/>
      <c r="N2786"/>
      <c r="O2786"/>
      <c r="P2786"/>
    </row>
    <row r="2787" spans="11:16" x14ac:dyDescent="0.3">
      <c r="K2787" s="22"/>
      <c r="L2787"/>
      <c r="M2787"/>
      <c r="N2787"/>
      <c r="O2787"/>
      <c r="P2787"/>
    </row>
    <row r="2788" spans="11:16" x14ac:dyDescent="0.3">
      <c r="K2788" s="22"/>
      <c r="L2788"/>
      <c r="M2788"/>
      <c r="N2788"/>
      <c r="O2788"/>
      <c r="P2788"/>
    </row>
    <row r="2789" spans="11:16" x14ac:dyDescent="0.3">
      <c r="K2789" s="22"/>
      <c r="L2789"/>
      <c r="M2789"/>
      <c r="N2789"/>
      <c r="O2789"/>
      <c r="P2789"/>
    </row>
    <row r="2790" spans="11:16" x14ac:dyDescent="0.3">
      <c r="K2790" s="22"/>
      <c r="L2790"/>
      <c r="M2790"/>
      <c r="N2790"/>
      <c r="O2790"/>
      <c r="P2790"/>
    </row>
    <row r="2791" spans="11:16" x14ac:dyDescent="0.3">
      <c r="K2791" s="22"/>
      <c r="L2791"/>
      <c r="M2791"/>
      <c r="N2791"/>
      <c r="O2791"/>
      <c r="P2791"/>
    </row>
    <row r="2792" spans="11:16" x14ac:dyDescent="0.3">
      <c r="K2792" s="22"/>
      <c r="L2792"/>
      <c r="M2792"/>
      <c r="N2792"/>
      <c r="O2792"/>
      <c r="P2792"/>
    </row>
    <row r="2793" spans="11:16" x14ac:dyDescent="0.3">
      <c r="K2793" s="22"/>
      <c r="L2793"/>
      <c r="M2793"/>
      <c r="N2793"/>
      <c r="O2793"/>
      <c r="P2793"/>
    </row>
    <row r="2794" spans="11:16" x14ac:dyDescent="0.3">
      <c r="K2794" s="22"/>
      <c r="L2794"/>
      <c r="M2794"/>
      <c r="N2794"/>
      <c r="O2794"/>
      <c r="P2794"/>
    </row>
    <row r="2795" spans="11:16" x14ac:dyDescent="0.3">
      <c r="K2795" s="22"/>
      <c r="L2795"/>
      <c r="M2795"/>
      <c r="N2795"/>
      <c r="O2795"/>
      <c r="P2795"/>
    </row>
    <row r="2796" spans="11:16" x14ac:dyDescent="0.3">
      <c r="K2796" s="22"/>
      <c r="L2796"/>
      <c r="M2796"/>
      <c r="N2796"/>
      <c r="O2796"/>
      <c r="P2796"/>
    </row>
    <row r="2797" spans="11:16" x14ac:dyDescent="0.3">
      <c r="K2797" s="22"/>
      <c r="L2797"/>
      <c r="M2797"/>
      <c r="N2797"/>
      <c r="O2797"/>
      <c r="P2797"/>
    </row>
    <row r="2798" spans="11:16" x14ac:dyDescent="0.3">
      <c r="K2798" s="22"/>
      <c r="L2798"/>
      <c r="M2798"/>
      <c r="N2798"/>
      <c r="O2798"/>
      <c r="P2798"/>
    </row>
    <row r="2799" spans="11:16" x14ac:dyDescent="0.3">
      <c r="K2799" s="22"/>
      <c r="L2799"/>
      <c r="M2799"/>
      <c r="N2799"/>
      <c r="O2799"/>
      <c r="P2799"/>
    </row>
    <row r="2800" spans="11:16" x14ac:dyDescent="0.3">
      <c r="K2800" s="22"/>
      <c r="L2800"/>
      <c r="M2800"/>
      <c r="N2800"/>
      <c r="O2800"/>
      <c r="P2800"/>
    </row>
    <row r="2801" spans="11:16" x14ac:dyDescent="0.3">
      <c r="K2801" s="22"/>
      <c r="L2801"/>
      <c r="M2801"/>
      <c r="N2801"/>
      <c r="O2801"/>
      <c r="P2801"/>
    </row>
    <row r="2802" spans="11:16" x14ac:dyDescent="0.3">
      <c r="K2802" s="22"/>
      <c r="L2802"/>
      <c r="M2802"/>
      <c r="N2802"/>
      <c r="O2802"/>
      <c r="P2802"/>
    </row>
    <row r="2803" spans="11:16" x14ac:dyDescent="0.3">
      <c r="K2803" s="22"/>
      <c r="L2803"/>
      <c r="M2803"/>
      <c r="N2803"/>
      <c r="O2803"/>
      <c r="P2803"/>
    </row>
    <row r="2804" spans="11:16" x14ac:dyDescent="0.3">
      <c r="K2804" s="22"/>
      <c r="L2804"/>
      <c r="M2804"/>
      <c r="N2804"/>
      <c r="O2804"/>
      <c r="P2804"/>
    </row>
    <row r="2805" spans="11:16" x14ac:dyDescent="0.3">
      <c r="K2805" s="22"/>
      <c r="L2805"/>
      <c r="M2805"/>
      <c r="N2805"/>
      <c r="O2805"/>
      <c r="P2805"/>
    </row>
    <row r="2806" spans="11:16" x14ac:dyDescent="0.3">
      <c r="K2806" s="22"/>
      <c r="L2806"/>
      <c r="M2806"/>
      <c r="N2806"/>
      <c r="O2806"/>
      <c r="P2806"/>
    </row>
    <row r="2807" spans="11:16" x14ac:dyDescent="0.3">
      <c r="K2807" s="22"/>
      <c r="L2807"/>
      <c r="M2807"/>
      <c r="N2807"/>
      <c r="O2807"/>
      <c r="P2807"/>
    </row>
    <row r="2808" spans="11:16" x14ac:dyDescent="0.3">
      <c r="K2808" s="22"/>
      <c r="L2808"/>
      <c r="M2808"/>
      <c r="N2808"/>
      <c r="O2808"/>
      <c r="P2808"/>
    </row>
    <row r="2809" spans="11:16" x14ac:dyDescent="0.3">
      <c r="K2809" s="22"/>
      <c r="L2809"/>
      <c r="M2809"/>
      <c r="N2809"/>
      <c r="O2809"/>
      <c r="P2809"/>
    </row>
    <row r="2810" spans="11:16" x14ac:dyDescent="0.3">
      <c r="K2810" s="22"/>
      <c r="L2810"/>
      <c r="M2810"/>
      <c r="N2810"/>
      <c r="O2810"/>
      <c r="P2810"/>
    </row>
    <row r="2811" spans="11:16" x14ac:dyDescent="0.3">
      <c r="K2811" s="22"/>
      <c r="L2811"/>
      <c r="M2811"/>
      <c r="N2811"/>
      <c r="O2811"/>
      <c r="P2811"/>
    </row>
    <row r="2812" spans="11:16" x14ac:dyDescent="0.3">
      <c r="K2812" s="22"/>
      <c r="L2812"/>
      <c r="M2812"/>
      <c r="N2812"/>
      <c r="O2812"/>
      <c r="P2812"/>
    </row>
    <row r="2813" spans="11:16" x14ac:dyDescent="0.3">
      <c r="K2813" s="22"/>
      <c r="L2813"/>
      <c r="M2813"/>
      <c r="N2813"/>
      <c r="O2813"/>
      <c r="P2813"/>
    </row>
    <row r="2814" spans="11:16" x14ac:dyDescent="0.3">
      <c r="K2814" s="22"/>
      <c r="L2814"/>
      <c r="M2814"/>
      <c r="N2814"/>
      <c r="O2814"/>
      <c r="P2814"/>
    </row>
    <row r="2815" spans="11:16" x14ac:dyDescent="0.3">
      <c r="K2815" s="22"/>
      <c r="L2815"/>
      <c r="M2815"/>
      <c r="N2815"/>
      <c r="O2815"/>
      <c r="P2815"/>
    </row>
    <row r="2816" spans="11:16" x14ac:dyDescent="0.3">
      <c r="K2816" s="22"/>
      <c r="L2816"/>
      <c r="M2816"/>
      <c r="N2816"/>
      <c r="O2816"/>
      <c r="P2816"/>
    </row>
    <row r="2817" spans="11:16" x14ac:dyDescent="0.3">
      <c r="K2817" s="22"/>
      <c r="L2817"/>
      <c r="M2817"/>
      <c r="N2817"/>
      <c r="O2817"/>
      <c r="P2817"/>
    </row>
    <row r="2818" spans="11:16" x14ac:dyDescent="0.3">
      <c r="K2818" s="22"/>
      <c r="L2818"/>
      <c r="M2818"/>
      <c r="N2818"/>
      <c r="O2818"/>
      <c r="P2818"/>
    </row>
    <row r="2819" spans="11:16" x14ac:dyDescent="0.3">
      <c r="K2819" s="22"/>
      <c r="L2819"/>
      <c r="M2819"/>
      <c r="N2819"/>
      <c r="O2819"/>
      <c r="P2819"/>
    </row>
    <row r="2820" spans="11:16" x14ac:dyDescent="0.3">
      <c r="K2820" s="22"/>
      <c r="L2820"/>
      <c r="M2820"/>
      <c r="N2820"/>
      <c r="O2820"/>
      <c r="P2820"/>
    </row>
    <row r="2821" spans="11:16" x14ac:dyDescent="0.3">
      <c r="K2821" s="22"/>
      <c r="L2821"/>
      <c r="M2821"/>
      <c r="N2821"/>
      <c r="O2821"/>
      <c r="P2821"/>
    </row>
    <row r="2822" spans="11:16" x14ac:dyDescent="0.3">
      <c r="K2822" s="22"/>
      <c r="L2822"/>
      <c r="M2822"/>
      <c r="N2822"/>
      <c r="O2822"/>
      <c r="P2822"/>
    </row>
    <row r="2823" spans="11:16" x14ac:dyDescent="0.3">
      <c r="K2823" s="22"/>
      <c r="L2823"/>
      <c r="M2823"/>
      <c r="N2823"/>
      <c r="O2823"/>
      <c r="P2823"/>
    </row>
    <row r="2824" spans="11:16" x14ac:dyDescent="0.3">
      <c r="K2824" s="22"/>
      <c r="L2824"/>
      <c r="M2824"/>
      <c r="N2824"/>
      <c r="O2824"/>
      <c r="P2824"/>
    </row>
    <row r="2825" spans="11:16" x14ac:dyDescent="0.3">
      <c r="K2825" s="22"/>
      <c r="L2825"/>
      <c r="M2825"/>
      <c r="N2825"/>
      <c r="O2825"/>
      <c r="P2825"/>
    </row>
    <row r="2826" spans="11:16" x14ac:dyDescent="0.3">
      <c r="K2826" s="22"/>
      <c r="L2826"/>
      <c r="M2826"/>
      <c r="N2826"/>
      <c r="O2826"/>
      <c r="P2826"/>
    </row>
    <row r="2827" spans="11:16" x14ac:dyDescent="0.3">
      <c r="K2827" s="22"/>
      <c r="L2827"/>
      <c r="M2827"/>
      <c r="N2827"/>
      <c r="O2827"/>
      <c r="P2827"/>
    </row>
    <row r="2828" spans="11:16" x14ac:dyDescent="0.3">
      <c r="K2828" s="22"/>
      <c r="L2828"/>
      <c r="M2828"/>
      <c r="N2828"/>
      <c r="O2828"/>
      <c r="P2828"/>
    </row>
    <row r="2829" spans="11:16" x14ac:dyDescent="0.3">
      <c r="K2829" s="22"/>
      <c r="L2829"/>
      <c r="M2829"/>
      <c r="N2829"/>
      <c r="O2829"/>
      <c r="P2829"/>
    </row>
    <row r="2830" spans="11:16" x14ac:dyDescent="0.3">
      <c r="K2830" s="22"/>
      <c r="L2830"/>
      <c r="M2830"/>
      <c r="N2830"/>
      <c r="O2830"/>
      <c r="P2830"/>
    </row>
    <row r="2831" spans="11:16" x14ac:dyDescent="0.3">
      <c r="K2831" s="22"/>
      <c r="L2831"/>
      <c r="M2831"/>
      <c r="N2831"/>
      <c r="O2831"/>
      <c r="P2831"/>
    </row>
    <row r="2832" spans="11:16" x14ac:dyDescent="0.3">
      <c r="K2832" s="22"/>
      <c r="L2832"/>
      <c r="M2832"/>
      <c r="N2832"/>
      <c r="O2832"/>
      <c r="P2832"/>
    </row>
    <row r="2833" spans="11:16" x14ac:dyDescent="0.3">
      <c r="K2833" s="22"/>
      <c r="L2833"/>
      <c r="M2833"/>
      <c r="N2833"/>
      <c r="O2833"/>
      <c r="P2833"/>
    </row>
    <row r="2834" spans="11:16" x14ac:dyDescent="0.3">
      <c r="K2834" s="22"/>
      <c r="L2834"/>
      <c r="M2834"/>
      <c r="N2834"/>
      <c r="O2834"/>
      <c r="P2834"/>
    </row>
    <row r="2835" spans="11:16" x14ac:dyDescent="0.3">
      <c r="K2835" s="22"/>
      <c r="L2835"/>
      <c r="M2835"/>
      <c r="N2835"/>
      <c r="O2835"/>
      <c r="P2835"/>
    </row>
    <row r="2836" spans="11:16" x14ac:dyDescent="0.3">
      <c r="K2836" s="22"/>
      <c r="L2836"/>
      <c r="M2836"/>
      <c r="N2836"/>
      <c r="O2836"/>
      <c r="P2836"/>
    </row>
    <row r="2837" spans="11:16" x14ac:dyDescent="0.3">
      <c r="K2837" s="22"/>
      <c r="L2837"/>
      <c r="M2837"/>
      <c r="N2837"/>
      <c r="O2837"/>
      <c r="P2837"/>
    </row>
    <row r="2838" spans="11:16" x14ac:dyDescent="0.3">
      <c r="K2838" s="22"/>
      <c r="L2838"/>
      <c r="M2838"/>
      <c r="N2838"/>
      <c r="O2838"/>
      <c r="P2838"/>
    </row>
    <row r="2839" spans="11:16" x14ac:dyDescent="0.3">
      <c r="K2839" s="22"/>
      <c r="L2839"/>
      <c r="M2839"/>
      <c r="N2839"/>
      <c r="O2839"/>
      <c r="P2839"/>
    </row>
    <row r="2840" spans="11:16" x14ac:dyDescent="0.3">
      <c r="K2840" s="22"/>
      <c r="L2840"/>
      <c r="M2840"/>
      <c r="N2840"/>
      <c r="O2840"/>
      <c r="P2840"/>
    </row>
    <row r="2841" spans="11:16" x14ac:dyDescent="0.3">
      <c r="K2841" s="22"/>
      <c r="L2841"/>
      <c r="M2841"/>
      <c r="N2841"/>
      <c r="O2841"/>
      <c r="P2841"/>
    </row>
    <row r="2842" spans="11:16" x14ac:dyDescent="0.3">
      <c r="K2842" s="22"/>
      <c r="L2842"/>
      <c r="M2842"/>
      <c r="N2842"/>
      <c r="O2842"/>
      <c r="P2842"/>
    </row>
    <row r="2843" spans="11:16" x14ac:dyDescent="0.3">
      <c r="K2843" s="22"/>
      <c r="L2843"/>
      <c r="M2843"/>
      <c r="N2843"/>
      <c r="O2843"/>
      <c r="P2843"/>
    </row>
    <row r="2844" spans="11:16" x14ac:dyDescent="0.3">
      <c r="K2844" s="22"/>
      <c r="L2844"/>
      <c r="M2844"/>
      <c r="N2844"/>
      <c r="O2844"/>
      <c r="P2844"/>
    </row>
    <row r="2845" spans="11:16" x14ac:dyDescent="0.3">
      <c r="K2845" s="22"/>
      <c r="L2845"/>
      <c r="M2845"/>
      <c r="N2845"/>
      <c r="O2845"/>
      <c r="P2845"/>
    </row>
    <row r="2846" spans="11:16" x14ac:dyDescent="0.3">
      <c r="K2846" s="22"/>
      <c r="L2846"/>
      <c r="M2846"/>
      <c r="N2846"/>
      <c r="O2846"/>
      <c r="P2846"/>
    </row>
    <row r="2847" spans="11:16" x14ac:dyDescent="0.3">
      <c r="K2847" s="22"/>
      <c r="L2847"/>
      <c r="M2847"/>
      <c r="N2847"/>
      <c r="O2847"/>
      <c r="P2847"/>
    </row>
    <row r="2848" spans="11:16" x14ac:dyDescent="0.3">
      <c r="K2848" s="22"/>
      <c r="L2848"/>
      <c r="M2848"/>
      <c r="N2848"/>
      <c r="O2848"/>
      <c r="P2848"/>
    </row>
    <row r="2849" spans="11:16" x14ac:dyDescent="0.3">
      <c r="K2849" s="22"/>
      <c r="L2849"/>
      <c r="M2849"/>
      <c r="N2849"/>
      <c r="O2849"/>
      <c r="P2849"/>
    </row>
    <row r="2850" spans="11:16" x14ac:dyDescent="0.3">
      <c r="K2850" s="22"/>
      <c r="L2850"/>
      <c r="M2850"/>
      <c r="N2850"/>
      <c r="O2850"/>
      <c r="P2850"/>
    </row>
    <row r="2851" spans="11:16" x14ac:dyDescent="0.3">
      <c r="K2851" s="22"/>
      <c r="L2851"/>
      <c r="M2851"/>
      <c r="N2851"/>
      <c r="O2851"/>
      <c r="P2851"/>
    </row>
    <row r="2852" spans="11:16" x14ac:dyDescent="0.3">
      <c r="K2852" s="22"/>
      <c r="L2852"/>
      <c r="M2852"/>
      <c r="N2852"/>
      <c r="O2852"/>
      <c r="P2852"/>
    </row>
    <row r="2853" spans="11:16" x14ac:dyDescent="0.3">
      <c r="K2853" s="22"/>
      <c r="L2853"/>
      <c r="M2853"/>
      <c r="N2853"/>
      <c r="O2853"/>
      <c r="P2853"/>
    </row>
    <row r="2854" spans="11:16" x14ac:dyDescent="0.3">
      <c r="K2854" s="22"/>
      <c r="L2854"/>
      <c r="M2854"/>
      <c r="N2854"/>
      <c r="O2854"/>
      <c r="P2854"/>
    </row>
    <row r="2855" spans="11:16" x14ac:dyDescent="0.3">
      <c r="K2855" s="22"/>
      <c r="L2855"/>
      <c r="M2855"/>
      <c r="N2855"/>
      <c r="O2855"/>
      <c r="P2855"/>
    </row>
    <row r="2856" spans="11:16" x14ac:dyDescent="0.3">
      <c r="K2856" s="22"/>
      <c r="L2856"/>
      <c r="M2856"/>
      <c r="N2856"/>
      <c r="O2856"/>
      <c r="P2856"/>
    </row>
    <row r="2857" spans="11:16" x14ac:dyDescent="0.3">
      <c r="K2857" s="22"/>
      <c r="L2857"/>
      <c r="M2857"/>
      <c r="N2857"/>
      <c r="O2857"/>
      <c r="P2857"/>
    </row>
    <row r="2858" spans="11:16" x14ac:dyDescent="0.3">
      <c r="K2858" s="22"/>
      <c r="L2858"/>
      <c r="M2858"/>
      <c r="N2858"/>
      <c r="O2858"/>
      <c r="P2858"/>
    </row>
    <row r="2859" spans="11:16" x14ac:dyDescent="0.3">
      <c r="K2859" s="22"/>
      <c r="L2859"/>
      <c r="M2859"/>
      <c r="N2859"/>
      <c r="O2859"/>
      <c r="P2859"/>
    </row>
    <row r="2860" spans="11:16" x14ac:dyDescent="0.3">
      <c r="K2860" s="22"/>
      <c r="L2860"/>
      <c r="M2860"/>
      <c r="N2860"/>
      <c r="O2860"/>
      <c r="P2860"/>
    </row>
    <row r="2861" spans="11:16" x14ac:dyDescent="0.3">
      <c r="K2861" s="22"/>
      <c r="L2861"/>
      <c r="M2861"/>
      <c r="N2861"/>
      <c r="O2861"/>
      <c r="P2861"/>
    </row>
    <row r="2862" spans="11:16" x14ac:dyDescent="0.3">
      <c r="K2862" s="22"/>
      <c r="L2862"/>
      <c r="M2862"/>
      <c r="N2862"/>
      <c r="O2862"/>
      <c r="P2862"/>
    </row>
    <row r="2863" spans="11:16" x14ac:dyDescent="0.3">
      <c r="K2863" s="22"/>
      <c r="L2863"/>
      <c r="M2863"/>
      <c r="N2863"/>
      <c r="O2863"/>
      <c r="P2863"/>
    </row>
    <row r="2864" spans="11:16" x14ac:dyDescent="0.3">
      <c r="K2864" s="22"/>
      <c r="L2864"/>
      <c r="M2864"/>
      <c r="N2864"/>
      <c r="O2864"/>
      <c r="P2864"/>
    </row>
    <row r="2865" spans="11:16" x14ac:dyDescent="0.3">
      <c r="K2865" s="22"/>
      <c r="L2865"/>
      <c r="M2865"/>
      <c r="N2865"/>
      <c r="O2865"/>
      <c r="P2865"/>
    </row>
    <row r="2866" spans="11:16" x14ac:dyDescent="0.3">
      <c r="K2866" s="22"/>
      <c r="L2866"/>
      <c r="M2866"/>
      <c r="N2866"/>
      <c r="O2866"/>
      <c r="P2866"/>
    </row>
    <row r="2867" spans="11:16" x14ac:dyDescent="0.3">
      <c r="K2867" s="22"/>
      <c r="L2867"/>
      <c r="M2867"/>
      <c r="N2867"/>
      <c r="O2867"/>
      <c r="P2867"/>
    </row>
    <row r="2868" spans="11:16" x14ac:dyDescent="0.3">
      <c r="K2868" s="22"/>
      <c r="L2868"/>
      <c r="M2868"/>
      <c r="N2868"/>
      <c r="O2868"/>
      <c r="P2868"/>
    </row>
    <row r="2869" spans="11:16" x14ac:dyDescent="0.3">
      <c r="K2869" s="22"/>
      <c r="L2869"/>
      <c r="M2869"/>
      <c r="N2869"/>
      <c r="O2869"/>
      <c r="P2869"/>
    </row>
    <row r="2870" spans="11:16" x14ac:dyDescent="0.3">
      <c r="K2870" s="22"/>
      <c r="L2870"/>
      <c r="M2870"/>
      <c r="N2870"/>
      <c r="O2870"/>
      <c r="P2870"/>
    </row>
    <row r="2871" spans="11:16" x14ac:dyDescent="0.3">
      <c r="K2871" s="22"/>
      <c r="L2871"/>
      <c r="M2871"/>
      <c r="N2871"/>
      <c r="O2871"/>
      <c r="P2871"/>
    </row>
    <row r="2872" spans="11:16" x14ac:dyDescent="0.3">
      <c r="K2872" s="22"/>
      <c r="L2872"/>
      <c r="M2872"/>
      <c r="N2872"/>
      <c r="O2872"/>
      <c r="P2872"/>
    </row>
    <row r="2873" spans="11:16" x14ac:dyDescent="0.3">
      <c r="K2873" s="22"/>
      <c r="L2873"/>
      <c r="M2873"/>
      <c r="N2873"/>
      <c r="O2873"/>
      <c r="P2873"/>
    </row>
    <row r="2874" spans="11:16" x14ac:dyDescent="0.3">
      <c r="K2874" s="22"/>
      <c r="L2874"/>
      <c r="M2874"/>
      <c r="N2874"/>
      <c r="O2874"/>
      <c r="P2874"/>
    </row>
    <row r="2875" spans="11:16" x14ac:dyDescent="0.3">
      <c r="K2875" s="22"/>
      <c r="L2875"/>
      <c r="M2875"/>
      <c r="N2875"/>
      <c r="O2875"/>
      <c r="P2875"/>
    </row>
    <row r="2876" spans="11:16" x14ac:dyDescent="0.3">
      <c r="K2876" s="22"/>
      <c r="L2876"/>
      <c r="M2876"/>
      <c r="N2876"/>
      <c r="O2876"/>
      <c r="P2876"/>
    </row>
    <row r="2877" spans="11:16" x14ac:dyDescent="0.3">
      <c r="K2877" s="22"/>
      <c r="L2877"/>
      <c r="M2877"/>
      <c r="N2877"/>
      <c r="O2877"/>
      <c r="P2877"/>
    </row>
    <row r="2878" spans="11:16" x14ac:dyDescent="0.3">
      <c r="K2878" s="22"/>
      <c r="L2878"/>
      <c r="M2878"/>
      <c r="N2878"/>
      <c r="O2878"/>
      <c r="P2878"/>
    </row>
    <row r="2879" spans="11:16" x14ac:dyDescent="0.3">
      <c r="K2879" s="22"/>
      <c r="L2879"/>
      <c r="M2879"/>
      <c r="N2879"/>
      <c r="O2879"/>
      <c r="P2879"/>
    </row>
    <row r="2880" spans="11:16" x14ac:dyDescent="0.3">
      <c r="K2880" s="22"/>
      <c r="L2880"/>
      <c r="M2880"/>
      <c r="N2880"/>
      <c r="O2880"/>
      <c r="P2880"/>
    </row>
    <row r="2881" spans="11:16" x14ac:dyDescent="0.3">
      <c r="K2881" s="22"/>
      <c r="L2881"/>
      <c r="M2881"/>
      <c r="N2881"/>
      <c r="O2881"/>
      <c r="P2881"/>
    </row>
    <row r="2882" spans="11:16" x14ac:dyDescent="0.3">
      <c r="K2882" s="22"/>
      <c r="L2882"/>
      <c r="M2882"/>
      <c r="N2882"/>
      <c r="O2882"/>
      <c r="P2882"/>
    </row>
    <row r="2883" spans="11:16" x14ac:dyDescent="0.3">
      <c r="K2883" s="22"/>
      <c r="L2883"/>
      <c r="M2883"/>
      <c r="N2883"/>
      <c r="O2883"/>
      <c r="P2883"/>
    </row>
    <row r="2884" spans="11:16" x14ac:dyDescent="0.3">
      <c r="K2884" s="22"/>
      <c r="L2884"/>
      <c r="M2884"/>
      <c r="N2884"/>
      <c r="O2884"/>
      <c r="P2884"/>
    </row>
    <row r="2885" spans="11:16" x14ac:dyDescent="0.3">
      <c r="K2885" s="22"/>
      <c r="L2885"/>
      <c r="M2885"/>
      <c r="N2885"/>
      <c r="O2885"/>
      <c r="P2885"/>
    </row>
    <row r="2886" spans="11:16" x14ac:dyDescent="0.3">
      <c r="K2886" s="22"/>
      <c r="L2886"/>
      <c r="M2886"/>
      <c r="N2886"/>
      <c r="O2886"/>
      <c r="P2886"/>
    </row>
    <row r="2887" spans="11:16" x14ac:dyDescent="0.3">
      <c r="K2887" s="22"/>
      <c r="L2887"/>
      <c r="M2887"/>
      <c r="N2887"/>
      <c r="O2887"/>
      <c r="P2887"/>
    </row>
    <row r="2888" spans="11:16" x14ac:dyDescent="0.3">
      <c r="K2888" s="22"/>
      <c r="L2888"/>
      <c r="M2888"/>
      <c r="N2888"/>
      <c r="O2888"/>
      <c r="P2888"/>
    </row>
    <row r="2889" spans="11:16" x14ac:dyDescent="0.3">
      <c r="K2889" s="22"/>
      <c r="L2889"/>
      <c r="M2889"/>
      <c r="N2889"/>
      <c r="O2889"/>
      <c r="P2889"/>
    </row>
    <row r="2890" spans="11:16" x14ac:dyDescent="0.3">
      <c r="K2890" s="22"/>
      <c r="L2890"/>
      <c r="M2890"/>
      <c r="N2890"/>
      <c r="O2890"/>
      <c r="P2890"/>
    </row>
    <row r="2891" spans="11:16" x14ac:dyDescent="0.3">
      <c r="K2891" s="22"/>
      <c r="L2891"/>
      <c r="M2891"/>
      <c r="N2891"/>
      <c r="O2891"/>
      <c r="P2891"/>
    </row>
    <row r="2892" spans="11:16" x14ac:dyDescent="0.3">
      <c r="K2892" s="22"/>
      <c r="L2892"/>
      <c r="M2892"/>
      <c r="N2892"/>
      <c r="O2892"/>
      <c r="P2892"/>
    </row>
    <row r="2893" spans="11:16" x14ac:dyDescent="0.3">
      <c r="K2893" s="22"/>
      <c r="L2893"/>
      <c r="M2893"/>
      <c r="N2893"/>
      <c r="O2893"/>
      <c r="P2893"/>
    </row>
    <row r="2894" spans="11:16" x14ac:dyDescent="0.3">
      <c r="K2894" s="22"/>
      <c r="L2894"/>
      <c r="M2894"/>
      <c r="N2894"/>
      <c r="O2894"/>
      <c r="P2894"/>
    </row>
    <row r="2895" spans="11:16" x14ac:dyDescent="0.3">
      <c r="K2895" s="22"/>
      <c r="L2895"/>
      <c r="M2895"/>
      <c r="N2895"/>
      <c r="O2895"/>
      <c r="P2895"/>
    </row>
    <row r="2896" spans="11:16" x14ac:dyDescent="0.3">
      <c r="K2896" s="22"/>
      <c r="L2896"/>
      <c r="M2896"/>
      <c r="N2896"/>
      <c r="O2896"/>
      <c r="P2896"/>
    </row>
    <row r="2897" spans="11:16" x14ac:dyDescent="0.3">
      <c r="K2897" s="22"/>
      <c r="L2897"/>
      <c r="M2897"/>
      <c r="N2897"/>
      <c r="O2897"/>
      <c r="P2897"/>
    </row>
    <row r="2898" spans="11:16" x14ac:dyDescent="0.3">
      <c r="K2898" s="22"/>
      <c r="L2898"/>
      <c r="M2898"/>
      <c r="N2898"/>
      <c r="O2898"/>
      <c r="P2898"/>
    </row>
    <row r="2899" spans="11:16" x14ac:dyDescent="0.3">
      <c r="K2899" s="22"/>
      <c r="L2899"/>
      <c r="M2899"/>
      <c r="N2899"/>
      <c r="O2899"/>
      <c r="P2899"/>
    </row>
    <row r="2900" spans="11:16" x14ac:dyDescent="0.3">
      <c r="K2900" s="22"/>
      <c r="L2900"/>
      <c r="M2900"/>
      <c r="N2900"/>
      <c r="O2900"/>
      <c r="P2900"/>
    </row>
    <row r="2901" spans="11:16" x14ac:dyDescent="0.3">
      <c r="K2901" s="22"/>
      <c r="L2901"/>
      <c r="M2901"/>
      <c r="N2901"/>
      <c r="O2901"/>
      <c r="P2901"/>
    </row>
    <row r="2902" spans="11:16" x14ac:dyDescent="0.3">
      <c r="K2902" s="22"/>
      <c r="L2902"/>
      <c r="M2902"/>
      <c r="N2902"/>
      <c r="O2902"/>
      <c r="P2902"/>
    </row>
    <row r="2903" spans="11:16" x14ac:dyDescent="0.3">
      <c r="K2903" s="22"/>
      <c r="L2903"/>
      <c r="M2903"/>
      <c r="N2903"/>
      <c r="O2903"/>
      <c r="P2903"/>
    </row>
    <row r="2904" spans="11:16" x14ac:dyDescent="0.3">
      <c r="K2904" s="22"/>
      <c r="L2904"/>
      <c r="M2904"/>
      <c r="N2904"/>
      <c r="O2904"/>
      <c r="P2904"/>
    </row>
    <row r="2905" spans="11:16" x14ac:dyDescent="0.3">
      <c r="K2905" s="22"/>
      <c r="L2905"/>
      <c r="M2905"/>
      <c r="N2905"/>
      <c r="O2905"/>
      <c r="P2905"/>
    </row>
    <row r="2906" spans="11:16" x14ac:dyDescent="0.3">
      <c r="K2906" s="22"/>
      <c r="L2906"/>
      <c r="M2906"/>
      <c r="N2906"/>
      <c r="O2906"/>
      <c r="P2906"/>
    </row>
    <row r="2907" spans="11:16" x14ac:dyDescent="0.3">
      <c r="K2907" s="22"/>
      <c r="L2907"/>
      <c r="M2907"/>
      <c r="N2907"/>
      <c r="O2907"/>
      <c r="P2907"/>
    </row>
    <row r="2908" spans="11:16" x14ac:dyDescent="0.3">
      <c r="K2908" s="22"/>
      <c r="L2908"/>
      <c r="M2908"/>
      <c r="N2908"/>
      <c r="O2908"/>
      <c r="P2908"/>
    </row>
    <row r="2909" spans="11:16" x14ac:dyDescent="0.3">
      <c r="K2909" s="22"/>
      <c r="L2909"/>
      <c r="M2909"/>
      <c r="N2909"/>
      <c r="O2909"/>
      <c r="P2909"/>
    </row>
    <row r="2910" spans="11:16" x14ac:dyDescent="0.3">
      <c r="K2910" s="22"/>
      <c r="L2910"/>
      <c r="M2910"/>
      <c r="N2910"/>
      <c r="O2910"/>
      <c r="P2910"/>
    </row>
    <row r="2911" spans="11:16" x14ac:dyDescent="0.3">
      <c r="K2911" s="22"/>
      <c r="L2911"/>
      <c r="M2911"/>
      <c r="N2911"/>
      <c r="O2911"/>
      <c r="P2911"/>
    </row>
    <row r="2912" spans="11:16" x14ac:dyDescent="0.3">
      <c r="K2912" s="22"/>
      <c r="L2912"/>
      <c r="M2912"/>
      <c r="N2912"/>
      <c r="O2912"/>
      <c r="P2912"/>
    </row>
    <row r="2913" spans="11:16" x14ac:dyDescent="0.3">
      <c r="K2913" s="22"/>
      <c r="L2913"/>
      <c r="M2913"/>
      <c r="N2913"/>
      <c r="O2913"/>
      <c r="P2913"/>
    </row>
    <row r="2914" spans="11:16" x14ac:dyDescent="0.3">
      <c r="K2914" s="22"/>
      <c r="L2914"/>
      <c r="M2914"/>
      <c r="N2914"/>
      <c r="O2914"/>
      <c r="P2914"/>
    </row>
    <row r="2915" spans="11:16" x14ac:dyDescent="0.3">
      <c r="K2915" s="22"/>
      <c r="L2915"/>
      <c r="M2915"/>
      <c r="N2915"/>
      <c r="O2915"/>
      <c r="P2915"/>
    </row>
    <row r="2916" spans="11:16" x14ac:dyDescent="0.3">
      <c r="K2916" s="22"/>
      <c r="L2916"/>
      <c r="M2916"/>
      <c r="N2916"/>
      <c r="O2916"/>
      <c r="P2916"/>
    </row>
    <row r="2917" spans="11:16" x14ac:dyDescent="0.3">
      <c r="K2917" s="22"/>
      <c r="L2917"/>
      <c r="M2917"/>
      <c r="N2917"/>
      <c r="O2917"/>
      <c r="P2917"/>
    </row>
    <row r="2918" spans="11:16" x14ac:dyDescent="0.3">
      <c r="K2918" s="22"/>
      <c r="L2918"/>
      <c r="M2918"/>
      <c r="N2918"/>
      <c r="O2918"/>
      <c r="P2918"/>
    </row>
    <row r="2919" spans="11:16" x14ac:dyDescent="0.3">
      <c r="K2919" s="22"/>
      <c r="L2919"/>
      <c r="M2919"/>
      <c r="N2919"/>
      <c r="O2919"/>
      <c r="P2919"/>
    </row>
    <row r="2920" spans="11:16" x14ac:dyDescent="0.3">
      <c r="K2920" s="22"/>
      <c r="L2920"/>
      <c r="M2920"/>
      <c r="N2920"/>
      <c r="O2920"/>
      <c r="P2920"/>
    </row>
    <row r="2921" spans="11:16" x14ac:dyDescent="0.3">
      <c r="K2921" s="22"/>
      <c r="L2921"/>
      <c r="M2921"/>
      <c r="N2921"/>
      <c r="O2921"/>
      <c r="P2921"/>
    </row>
    <row r="2922" spans="11:16" x14ac:dyDescent="0.3">
      <c r="K2922" s="22"/>
      <c r="L2922"/>
      <c r="M2922"/>
      <c r="N2922"/>
      <c r="O2922"/>
      <c r="P2922"/>
    </row>
    <row r="2923" spans="11:16" x14ac:dyDescent="0.3">
      <c r="K2923" s="22"/>
      <c r="L2923"/>
      <c r="M2923"/>
      <c r="N2923"/>
      <c r="O2923"/>
      <c r="P2923"/>
    </row>
    <row r="2924" spans="11:16" x14ac:dyDescent="0.3">
      <c r="K2924" s="22"/>
      <c r="L2924"/>
      <c r="M2924"/>
      <c r="N2924"/>
      <c r="O2924"/>
      <c r="P2924"/>
    </row>
    <row r="2925" spans="11:16" x14ac:dyDescent="0.3">
      <c r="K2925" s="22"/>
      <c r="L2925"/>
      <c r="M2925"/>
      <c r="N2925"/>
      <c r="O2925"/>
      <c r="P2925"/>
    </row>
    <row r="2926" spans="11:16" x14ac:dyDescent="0.3">
      <c r="K2926" s="22"/>
      <c r="L2926"/>
      <c r="M2926"/>
      <c r="N2926"/>
      <c r="O2926"/>
      <c r="P2926"/>
    </row>
    <row r="2927" spans="11:16" x14ac:dyDescent="0.3">
      <c r="K2927" s="22"/>
      <c r="L2927"/>
      <c r="M2927"/>
      <c r="N2927"/>
      <c r="O2927"/>
      <c r="P2927"/>
    </row>
    <row r="2928" spans="11:16" x14ac:dyDescent="0.3">
      <c r="K2928" s="22"/>
      <c r="L2928"/>
      <c r="M2928"/>
      <c r="N2928"/>
      <c r="O2928"/>
      <c r="P2928"/>
    </row>
    <row r="2929" spans="11:16" x14ac:dyDescent="0.3">
      <c r="K2929" s="22"/>
      <c r="L2929"/>
      <c r="M2929"/>
      <c r="N2929"/>
      <c r="O2929"/>
      <c r="P2929"/>
    </row>
    <row r="2930" spans="11:16" x14ac:dyDescent="0.3">
      <c r="K2930" s="22"/>
      <c r="L2930"/>
      <c r="M2930"/>
      <c r="N2930"/>
      <c r="O2930"/>
      <c r="P2930"/>
    </row>
    <row r="2931" spans="11:16" x14ac:dyDescent="0.3">
      <c r="K2931" s="22"/>
      <c r="L2931"/>
      <c r="M2931"/>
      <c r="N2931"/>
      <c r="O2931"/>
      <c r="P2931"/>
    </row>
    <row r="2932" spans="11:16" x14ac:dyDescent="0.3">
      <c r="K2932" s="22"/>
      <c r="L2932"/>
      <c r="M2932"/>
      <c r="N2932"/>
      <c r="O2932"/>
      <c r="P2932"/>
    </row>
    <row r="2933" spans="11:16" x14ac:dyDescent="0.3">
      <c r="K2933" s="22"/>
      <c r="L2933"/>
      <c r="M2933"/>
      <c r="N2933"/>
      <c r="O2933"/>
      <c r="P2933"/>
    </row>
    <row r="2934" spans="11:16" x14ac:dyDescent="0.3">
      <c r="K2934" s="22"/>
      <c r="L2934"/>
      <c r="M2934"/>
      <c r="N2934"/>
      <c r="O2934"/>
      <c r="P2934"/>
    </row>
    <row r="2935" spans="11:16" x14ac:dyDescent="0.3">
      <c r="K2935" s="22"/>
      <c r="L2935"/>
      <c r="M2935"/>
      <c r="N2935"/>
      <c r="O2935"/>
      <c r="P2935"/>
    </row>
    <row r="2936" spans="11:16" x14ac:dyDescent="0.3">
      <c r="K2936" s="22"/>
      <c r="L2936"/>
      <c r="M2936"/>
      <c r="N2936"/>
      <c r="O2936"/>
      <c r="P2936"/>
    </row>
    <row r="2937" spans="11:16" x14ac:dyDescent="0.3">
      <c r="K2937" s="22"/>
      <c r="L2937"/>
      <c r="M2937"/>
      <c r="N2937"/>
      <c r="O2937"/>
      <c r="P2937"/>
    </row>
    <row r="2938" spans="11:16" x14ac:dyDescent="0.3">
      <c r="K2938" s="22"/>
      <c r="L2938"/>
      <c r="M2938"/>
      <c r="N2938"/>
      <c r="O2938"/>
      <c r="P2938"/>
    </row>
    <row r="2939" spans="11:16" x14ac:dyDescent="0.3">
      <c r="K2939" s="22"/>
      <c r="L2939"/>
      <c r="M2939"/>
      <c r="N2939"/>
      <c r="O2939"/>
      <c r="P2939"/>
    </row>
    <row r="2940" spans="11:16" x14ac:dyDescent="0.3">
      <c r="K2940" s="22"/>
      <c r="L2940"/>
      <c r="M2940"/>
      <c r="N2940"/>
      <c r="O2940"/>
      <c r="P2940"/>
    </row>
    <row r="2941" spans="11:16" x14ac:dyDescent="0.3">
      <c r="K2941" s="22"/>
      <c r="L2941"/>
      <c r="M2941"/>
      <c r="N2941"/>
      <c r="O2941"/>
      <c r="P2941"/>
    </row>
    <row r="2942" spans="11:16" x14ac:dyDescent="0.3">
      <c r="K2942" s="22"/>
      <c r="L2942"/>
      <c r="M2942"/>
      <c r="N2942"/>
      <c r="O2942"/>
      <c r="P2942"/>
    </row>
    <row r="2943" spans="11:16" x14ac:dyDescent="0.3">
      <c r="K2943" s="22"/>
      <c r="L2943"/>
      <c r="M2943"/>
      <c r="N2943"/>
      <c r="O2943"/>
      <c r="P2943"/>
    </row>
    <row r="2944" spans="11:16" x14ac:dyDescent="0.3">
      <c r="K2944" s="22"/>
      <c r="L2944"/>
      <c r="M2944"/>
      <c r="N2944"/>
      <c r="O2944"/>
      <c r="P2944"/>
    </row>
    <row r="2945" spans="11:16" x14ac:dyDescent="0.3">
      <c r="K2945" s="22"/>
      <c r="L2945"/>
      <c r="M2945"/>
      <c r="N2945"/>
      <c r="O2945"/>
      <c r="P2945"/>
    </row>
    <row r="2946" spans="11:16" x14ac:dyDescent="0.3">
      <c r="K2946" s="22"/>
      <c r="L2946"/>
      <c r="M2946"/>
      <c r="N2946"/>
      <c r="O2946"/>
      <c r="P2946"/>
    </row>
    <row r="2947" spans="11:16" x14ac:dyDescent="0.3">
      <c r="K2947" s="22"/>
      <c r="L2947"/>
      <c r="M2947"/>
      <c r="N2947"/>
      <c r="O2947"/>
      <c r="P2947"/>
    </row>
    <row r="2948" spans="11:16" x14ac:dyDescent="0.3">
      <c r="K2948" s="22"/>
      <c r="L2948"/>
      <c r="M2948"/>
      <c r="N2948"/>
      <c r="O2948"/>
      <c r="P2948"/>
    </row>
    <row r="2949" spans="11:16" x14ac:dyDescent="0.3">
      <c r="K2949" s="22"/>
      <c r="L2949"/>
      <c r="M2949"/>
      <c r="N2949"/>
      <c r="O2949"/>
      <c r="P2949"/>
    </row>
    <row r="2950" spans="11:16" x14ac:dyDescent="0.3">
      <c r="K2950" s="22"/>
      <c r="L2950"/>
      <c r="M2950"/>
      <c r="N2950"/>
      <c r="O2950"/>
      <c r="P2950"/>
    </row>
    <row r="2951" spans="11:16" x14ac:dyDescent="0.3">
      <c r="K2951" s="22"/>
      <c r="L2951"/>
      <c r="M2951"/>
      <c r="N2951"/>
      <c r="O2951"/>
      <c r="P2951"/>
    </row>
    <row r="2952" spans="11:16" x14ac:dyDescent="0.3">
      <c r="K2952" s="22"/>
      <c r="L2952"/>
      <c r="M2952"/>
      <c r="N2952"/>
      <c r="O2952"/>
      <c r="P2952"/>
    </row>
    <row r="2953" spans="11:16" x14ac:dyDescent="0.3">
      <c r="K2953" s="22"/>
      <c r="L2953"/>
      <c r="M2953"/>
      <c r="N2953"/>
      <c r="O2953"/>
      <c r="P2953"/>
    </row>
    <row r="2954" spans="11:16" x14ac:dyDescent="0.3">
      <c r="K2954" s="22"/>
      <c r="L2954"/>
      <c r="M2954"/>
      <c r="N2954"/>
      <c r="O2954"/>
      <c r="P2954"/>
    </row>
    <row r="2955" spans="11:16" x14ac:dyDescent="0.3">
      <c r="K2955" s="22"/>
      <c r="L2955"/>
      <c r="M2955"/>
      <c r="N2955"/>
      <c r="O2955"/>
      <c r="P2955"/>
    </row>
    <row r="2956" spans="11:16" x14ac:dyDescent="0.3">
      <c r="K2956" s="22"/>
      <c r="L2956"/>
      <c r="M2956"/>
      <c r="N2956"/>
      <c r="O2956"/>
      <c r="P2956"/>
    </row>
    <row r="2957" spans="11:16" x14ac:dyDescent="0.3">
      <c r="K2957" s="22"/>
      <c r="L2957"/>
      <c r="M2957"/>
      <c r="N2957"/>
      <c r="O2957"/>
      <c r="P2957"/>
    </row>
    <row r="2958" spans="11:16" x14ac:dyDescent="0.3">
      <c r="K2958" s="22"/>
      <c r="L2958"/>
      <c r="M2958"/>
      <c r="N2958"/>
      <c r="O2958"/>
      <c r="P2958"/>
    </row>
    <row r="2959" spans="11:16" x14ac:dyDescent="0.3">
      <c r="K2959" s="22"/>
      <c r="L2959"/>
      <c r="M2959"/>
      <c r="N2959"/>
      <c r="O2959"/>
      <c r="P2959"/>
    </row>
    <row r="2960" spans="11:16" x14ac:dyDescent="0.3">
      <c r="K2960" s="22"/>
      <c r="L2960"/>
      <c r="M2960"/>
      <c r="N2960"/>
      <c r="O2960"/>
      <c r="P2960"/>
    </row>
    <row r="2961" spans="11:16" x14ac:dyDescent="0.3">
      <c r="K2961" s="22"/>
      <c r="L2961"/>
      <c r="M2961"/>
      <c r="N2961"/>
      <c r="O2961"/>
      <c r="P2961"/>
    </row>
    <row r="2962" spans="11:16" x14ac:dyDescent="0.3">
      <c r="K2962" s="22"/>
      <c r="L2962"/>
      <c r="M2962"/>
      <c r="N2962"/>
      <c r="O2962"/>
      <c r="P2962"/>
    </row>
    <row r="2963" spans="11:16" x14ac:dyDescent="0.3">
      <c r="K2963" s="22"/>
      <c r="L2963"/>
      <c r="M2963"/>
      <c r="N2963"/>
      <c r="O2963"/>
      <c r="P2963"/>
    </row>
    <row r="2964" spans="11:16" x14ac:dyDescent="0.3">
      <c r="K2964" s="22"/>
      <c r="L2964"/>
      <c r="M2964"/>
      <c r="N2964"/>
      <c r="O2964"/>
      <c r="P2964"/>
    </row>
    <row r="2965" spans="11:16" x14ac:dyDescent="0.3">
      <c r="K2965" s="22"/>
      <c r="L2965"/>
      <c r="M2965"/>
      <c r="N2965"/>
      <c r="O2965"/>
      <c r="P2965"/>
    </row>
    <row r="2966" spans="11:16" x14ac:dyDescent="0.3">
      <c r="K2966" s="22"/>
      <c r="L2966"/>
      <c r="M2966"/>
      <c r="N2966"/>
      <c r="O2966"/>
      <c r="P2966"/>
    </row>
    <row r="2967" spans="11:16" x14ac:dyDescent="0.3">
      <c r="K2967" s="22"/>
      <c r="L2967"/>
      <c r="M2967"/>
      <c r="N2967"/>
      <c r="O2967"/>
      <c r="P2967"/>
    </row>
    <row r="2968" spans="11:16" x14ac:dyDescent="0.3">
      <c r="K2968" s="22"/>
      <c r="L2968"/>
      <c r="M2968"/>
      <c r="N2968"/>
      <c r="O2968"/>
      <c r="P2968"/>
    </row>
    <row r="2969" spans="11:16" x14ac:dyDescent="0.3">
      <c r="K2969" s="22"/>
      <c r="L2969"/>
      <c r="M2969"/>
      <c r="N2969"/>
      <c r="O2969"/>
      <c r="P2969"/>
    </row>
    <row r="2970" spans="11:16" x14ac:dyDescent="0.3">
      <c r="K2970" s="22"/>
      <c r="L2970"/>
      <c r="M2970"/>
      <c r="N2970"/>
      <c r="O2970"/>
      <c r="P2970"/>
    </row>
    <row r="2971" spans="11:16" x14ac:dyDescent="0.3">
      <c r="K2971" s="22"/>
      <c r="L2971"/>
      <c r="M2971"/>
      <c r="N2971"/>
      <c r="O2971"/>
      <c r="P2971"/>
    </row>
    <row r="2972" spans="11:16" x14ac:dyDescent="0.3">
      <c r="K2972" s="22"/>
      <c r="L2972"/>
      <c r="M2972"/>
      <c r="N2972"/>
      <c r="O2972"/>
      <c r="P2972"/>
    </row>
    <row r="2973" spans="11:16" x14ac:dyDescent="0.3">
      <c r="K2973" s="22"/>
      <c r="L2973"/>
      <c r="M2973"/>
      <c r="N2973"/>
      <c r="O2973"/>
      <c r="P2973"/>
    </row>
    <row r="2974" spans="11:16" x14ac:dyDescent="0.3">
      <c r="K2974" s="22"/>
      <c r="L2974"/>
      <c r="M2974"/>
      <c r="N2974"/>
      <c r="O2974"/>
      <c r="P2974"/>
    </row>
    <row r="2975" spans="11:16" x14ac:dyDescent="0.3">
      <c r="K2975" s="22"/>
      <c r="L2975"/>
      <c r="M2975"/>
      <c r="N2975"/>
      <c r="O2975"/>
      <c r="P2975"/>
    </row>
    <row r="2976" spans="11:16" x14ac:dyDescent="0.3">
      <c r="K2976" s="22"/>
      <c r="L2976"/>
      <c r="M2976"/>
      <c r="N2976"/>
      <c r="O2976"/>
      <c r="P2976"/>
    </row>
    <row r="2977" spans="11:16" x14ac:dyDescent="0.3">
      <c r="K2977" s="22"/>
      <c r="L2977"/>
      <c r="M2977"/>
      <c r="N2977"/>
      <c r="O2977"/>
      <c r="P2977"/>
    </row>
    <row r="2978" spans="11:16" x14ac:dyDescent="0.3">
      <c r="K2978" s="22"/>
      <c r="L2978"/>
      <c r="M2978"/>
      <c r="N2978"/>
      <c r="O2978"/>
      <c r="P2978"/>
    </row>
    <row r="2979" spans="11:16" x14ac:dyDescent="0.3">
      <c r="K2979" s="22"/>
      <c r="L2979"/>
      <c r="M2979"/>
      <c r="N2979"/>
      <c r="O2979"/>
      <c r="P2979"/>
    </row>
    <row r="2980" spans="11:16" x14ac:dyDescent="0.3">
      <c r="K2980" s="22"/>
      <c r="L2980"/>
      <c r="M2980"/>
      <c r="N2980"/>
      <c r="O2980"/>
      <c r="P2980"/>
    </row>
    <row r="2981" spans="11:16" x14ac:dyDescent="0.3">
      <c r="K2981" s="22"/>
      <c r="L2981"/>
      <c r="M2981"/>
      <c r="N2981"/>
      <c r="O2981"/>
      <c r="P2981"/>
    </row>
    <row r="2982" spans="11:16" x14ac:dyDescent="0.3">
      <c r="K2982" s="22"/>
      <c r="L2982"/>
      <c r="M2982"/>
      <c r="N2982"/>
      <c r="O2982"/>
      <c r="P2982"/>
    </row>
    <row r="2983" spans="11:16" x14ac:dyDescent="0.3">
      <c r="K2983" s="22"/>
      <c r="L2983"/>
      <c r="M2983"/>
      <c r="N2983"/>
      <c r="O2983"/>
      <c r="P2983"/>
    </row>
    <row r="2984" spans="11:16" x14ac:dyDescent="0.3">
      <c r="K2984" s="22"/>
      <c r="L2984"/>
      <c r="M2984"/>
      <c r="N2984"/>
      <c r="O2984"/>
      <c r="P2984"/>
    </row>
    <row r="2985" spans="11:16" x14ac:dyDescent="0.3">
      <c r="K2985" s="22"/>
      <c r="L2985"/>
      <c r="M2985"/>
      <c r="N2985"/>
      <c r="O2985"/>
      <c r="P2985"/>
    </row>
    <row r="2986" spans="11:16" x14ac:dyDescent="0.3">
      <c r="K2986" s="22"/>
      <c r="L2986"/>
      <c r="M2986"/>
      <c r="N2986"/>
      <c r="O2986"/>
      <c r="P2986"/>
    </row>
    <row r="2987" spans="11:16" x14ac:dyDescent="0.3">
      <c r="K2987" s="22"/>
      <c r="L2987"/>
      <c r="M2987"/>
      <c r="N2987"/>
      <c r="O2987"/>
      <c r="P2987"/>
    </row>
    <row r="2988" spans="11:16" x14ac:dyDescent="0.3">
      <c r="K2988" s="22"/>
      <c r="L2988"/>
      <c r="M2988"/>
      <c r="N2988"/>
      <c r="O2988"/>
      <c r="P2988"/>
    </row>
    <row r="2989" spans="11:16" x14ac:dyDescent="0.3">
      <c r="K2989" s="22"/>
      <c r="L2989"/>
      <c r="M2989"/>
      <c r="N2989"/>
      <c r="O2989"/>
      <c r="P2989"/>
    </row>
    <row r="2990" spans="11:16" x14ac:dyDescent="0.3">
      <c r="K2990" s="22"/>
      <c r="L2990"/>
      <c r="M2990"/>
      <c r="N2990"/>
      <c r="O2990"/>
      <c r="P2990"/>
    </row>
    <row r="2991" spans="11:16" x14ac:dyDescent="0.3">
      <c r="K2991" s="22"/>
      <c r="L2991"/>
      <c r="M2991"/>
      <c r="N2991"/>
      <c r="O2991"/>
      <c r="P2991"/>
    </row>
    <row r="2992" spans="11:16" x14ac:dyDescent="0.3">
      <c r="K2992" s="22"/>
      <c r="L2992"/>
      <c r="M2992"/>
      <c r="N2992"/>
      <c r="O2992"/>
      <c r="P2992"/>
    </row>
    <row r="2993" spans="11:16" x14ac:dyDescent="0.3">
      <c r="K2993" s="22"/>
      <c r="L2993"/>
      <c r="M2993"/>
      <c r="N2993"/>
      <c r="O2993"/>
      <c r="P2993"/>
    </row>
    <row r="2994" spans="11:16" x14ac:dyDescent="0.3">
      <c r="K2994" s="22"/>
      <c r="L2994"/>
      <c r="M2994"/>
      <c r="N2994"/>
      <c r="O2994"/>
      <c r="P2994"/>
    </row>
    <row r="2995" spans="11:16" x14ac:dyDescent="0.3">
      <c r="K2995" s="22"/>
      <c r="L2995"/>
      <c r="M2995"/>
      <c r="N2995"/>
      <c r="O2995"/>
      <c r="P2995"/>
    </row>
    <row r="2996" spans="11:16" x14ac:dyDescent="0.3">
      <c r="K2996" s="22"/>
      <c r="L2996"/>
      <c r="M2996"/>
      <c r="N2996"/>
      <c r="O2996"/>
      <c r="P2996"/>
    </row>
    <row r="2997" spans="11:16" x14ac:dyDescent="0.3">
      <c r="K2997" s="22"/>
      <c r="L2997"/>
      <c r="M2997"/>
      <c r="N2997"/>
      <c r="O2997"/>
      <c r="P2997"/>
    </row>
    <row r="2998" spans="11:16" x14ac:dyDescent="0.3">
      <c r="K2998" s="22"/>
      <c r="L2998"/>
      <c r="M2998"/>
      <c r="N2998"/>
      <c r="O2998"/>
      <c r="P2998"/>
    </row>
    <row r="2999" spans="11:16" x14ac:dyDescent="0.3">
      <c r="K2999" s="22"/>
      <c r="L2999"/>
      <c r="M2999"/>
      <c r="N2999"/>
      <c r="O2999"/>
      <c r="P2999"/>
    </row>
    <row r="3000" spans="11:16" x14ac:dyDescent="0.3">
      <c r="K3000" s="22"/>
      <c r="L3000"/>
      <c r="M3000"/>
      <c r="N3000"/>
      <c r="O3000"/>
      <c r="P3000"/>
    </row>
    <row r="3001" spans="11:16" x14ac:dyDescent="0.3">
      <c r="K3001" s="22"/>
      <c r="L3001"/>
      <c r="M3001"/>
      <c r="N3001"/>
      <c r="O3001"/>
      <c r="P3001"/>
    </row>
    <row r="3002" spans="11:16" x14ac:dyDescent="0.3">
      <c r="K3002" s="22"/>
      <c r="L3002"/>
      <c r="M3002"/>
      <c r="N3002"/>
      <c r="O3002"/>
      <c r="P3002"/>
    </row>
    <row r="3003" spans="11:16" x14ac:dyDescent="0.3">
      <c r="K3003" s="22"/>
      <c r="L3003"/>
      <c r="M3003"/>
      <c r="N3003"/>
      <c r="O3003"/>
      <c r="P3003"/>
    </row>
    <row r="3004" spans="11:16" x14ac:dyDescent="0.3">
      <c r="K3004" s="22"/>
      <c r="L3004"/>
      <c r="M3004"/>
      <c r="N3004"/>
      <c r="O3004"/>
      <c r="P3004"/>
    </row>
    <row r="3005" spans="11:16" x14ac:dyDescent="0.3">
      <c r="K3005" s="22"/>
      <c r="L3005"/>
      <c r="M3005"/>
      <c r="N3005"/>
      <c r="O3005"/>
      <c r="P3005"/>
    </row>
    <row r="3006" spans="11:16" x14ac:dyDescent="0.3">
      <c r="K3006" s="22"/>
      <c r="L3006"/>
      <c r="M3006"/>
      <c r="N3006"/>
      <c r="O3006"/>
      <c r="P3006"/>
    </row>
    <row r="3007" spans="11:16" x14ac:dyDescent="0.3">
      <c r="K3007" s="22"/>
      <c r="L3007"/>
      <c r="M3007"/>
      <c r="N3007"/>
      <c r="O3007"/>
      <c r="P3007"/>
    </row>
    <row r="3008" spans="11:16" x14ac:dyDescent="0.3">
      <c r="K3008" s="22"/>
      <c r="L3008"/>
      <c r="M3008"/>
      <c r="N3008"/>
      <c r="O3008"/>
      <c r="P3008"/>
    </row>
    <row r="3009" spans="11:16" x14ac:dyDescent="0.3">
      <c r="K3009" s="22"/>
      <c r="L3009"/>
      <c r="M3009"/>
      <c r="N3009"/>
      <c r="O3009"/>
      <c r="P3009"/>
    </row>
    <row r="3010" spans="11:16" x14ac:dyDescent="0.3">
      <c r="K3010" s="22"/>
      <c r="L3010"/>
      <c r="M3010"/>
      <c r="N3010"/>
      <c r="O3010"/>
      <c r="P3010"/>
    </row>
    <row r="3011" spans="11:16" x14ac:dyDescent="0.3">
      <c r="K3011" s="22"/>
      <c r="L3011"/>
      <c r="M3011"/>
      <c r="N3011"/>
      <c r="O3011"/>
      <c r="P3011"/>
    </row>
    <row r="3012" spans="11:16" x14ac:dyDescent="0.3">
      <c r="K3012" s="22"/>
      <c r="L3012"/>
      <c r="M3012"/>
      <c r="N3012"/>
      <c r="O3012"/>
      <c r="P3012"/>
    </row>
    <row r="3013" spans="11:16" x14ac:dyDescent="0.3">
      <c r="K3013" s="22"/>
      <c r="L3013"/>
      <c r="M3013"/>
      <c r="N3013"/>
      <c r="O3013"/>
      <c r="P3013"/>
    </row>
    <row r="3014" spans="11:16" x14ac:dyDescent="0.3">
      <c r="K3014" s="22"/>
      <c r="L3014"/>
      <c r="M3014"/>
      <c r="N3014"/>
      <c r="O3014"/>
      <c r="P3014"/>
    </row>
    <row r="3015" spans="11:16" x14ac:dyDescent="0.3">
      <c r="K3015" s="22"/>
      <c r="L3015"/>
      <c r="M3015"/>
      <c r="N3015"/>
      <c r="O3015"/>
      <c r="P3015"/>
    </row>
    <row r="3016" spans="11:16" x14ac:dyDescent="0.3">
      <c r="K3016" s="22"/>
      <c r="L3016"/>
      <c r="M3016"/>
      <c r="N3016"/>
      <c r="O3016"/>
      <c r="P3016"/>
    </row>
    <row r="3017" spans="11:16" x14ac:dyDescent="0.3">
      <c r="K3017" s="22"/>
      <c r="L3017"/>
      <c r="M3017"/>
      <c r="N3017"/>
      <c r="O3017"/>
      <c r="P3017"/>
    </row>
    <row r="3018" spans="11:16" x14ac:dyDescent="0.3">
      <c r="K3018" s="22"/>
      <c r="L3018"/>
      <c r="M3018"/>
      <c r="N3018"/>
      <c r="O3018"/>
      <c r="P3018"/>
    </row>
    <row r="3019" spans="11:16" x14ac:dyDescent="0.3">
      <c r="K3019" s="22"/>
      <c r="L3019"/>
      <c r="M3019"/>
      <c r="N3019"/>
      <c r="O3019"/>
      <c r="P3019"/>
    </row>
    <row r="3020" spans="11:16" x14ac:dyDescent="0.3">
      <c r="K3020" s="22"/>
      <c r="L3020"/>
      <c r="M3020"/>
      <c r="N3020"/>
      <c r="O3020"/>
      <c r="P3020"/>
    </row>
    <row r="3021" spans="11:16" x14ac:dyDescent="0.3">
      <c r="K3021" s="22"/>
      <c r="L3021"/>
      <c r="M3021"/>
      <c r="N3021"/>
      <c r="O3021"/>
      <c r="P3021"/>
    </row>
    <row r="3022" spans="11:16" x14ac:dyDescent="0.3">
      <c r="K3022" s="22"/>
      <c r="L3022"/>
      <c r="M3022"/>
      <c r="N3022"/>
      <c r="O3022"/>
      <c r="P3022"/>
    </row>
    <row r="3023" spans="11:16" x14ac:dyDescent="0.3">
      <c r="K3023" s="22"/>
      <c r="L3023"/>
      <c r="M3023"/>
      <c r="N3023"/>
      <c r="O3023"/>
      <c r="P3023"/>
    </row>
    <row r="3024" spans="11:16" x14ac:dyDescent="0.3">
      <c r="K3024" s="22"/>
      <c r="L3024"/>
      <c r="M3024"/>
      <c r="N3024"/>
      <c r="O3024"/>
      <c r="P3024"/>
    </row>
    <row r="3025" spans="11:16" x14ac:dyDescent="0.3">
      <c r="K3025" s="22"/>
      <c r="L3025"/>
      <c r="M3025"/>
      <c r="N3025"/>
      <c r="O3025"/>
      <c r="P3025"/>
    </row>
    <row r="3026" spans="11:16" x14ac:dyDescent="0.3">
      <c r="K3026" s="22"/>
      <c r="L3026"/>
      <c r="M3026"/>
      <c r="N3026"/>
      <c r="O3026"/>
      <c r="P3026"/>
    </row>
    <row r="3027" spans="11:16" x14ac:dyDescent="0.3">
      <c r="K3027" s="22"/>
      <c r="L3027"/>
      <c r="M3027"/>
      <c r="N3027"/>
      <c r="O3027"/>
      <c r="P3027"/>
    </row>
    <row r="3028" spans="11:16" x14ac:dyDescent="0.3">
      <c r="K3028" s="22"/>
      <c r="L3028"/>
      <c r="M3028"/>
      <c r="N3028"/>
      <c r="O3028"/>
      <c r="P3028"/>
    </row>
    <row r="3029" spans="11:16" x14ac:dyDescent="0.3">
      <c r="K3029" s="22"/>
      <c r="L3029"/>
      <c r="M3029"/>
      <c r="N3029"/>
      <c r="O3029"/>
      <c r="P3029"/>
    </row>
    <row r="3030" spans="11:16" x14ac:dyDescent="0.3">
      <c r="K3030" s="22"/>
      <c r="L3030"/>
      <c r="M3030"/>
      <c r="N3030"/>
      <c r="O3030"/>
      <c r="P3030"/>
    </row>
    <row r="3031" spans="11:16" x14ac:dyDescent="0.3">
      <c r="K3031" s="22"/>
      <c r="L3031"/>
      <c r="M3031"/>
      <c r="N3031"/>
      <c r="O3031"/>
      <c r="P3031"/>
    </row>
    <row r="3032" spans="11:16" x14ac:dyDescent="0.3">
      <c r="K3032" s="22"/>
      <c r="L3032"/>
      <c r="M3032"/>
      <c r="N3032"/>
      <c r="O3032"/>
      <c r="P3032"/>
    </row>
    <row r="3033" spans="11:16" x14ac:dyDescent="0.3">
      <c r="K3033" s="22"/>
      <c r="L3033"/>
      <c r="M3033"/>
      <c r="N3033"/>
      <c r="O3033"/>
      <c r="P3033"/>
    </row>
    <row r="3034" spans="11:16" x14ac:dyDescent="0.3">
      <c r="K3034" s="22"/>
      <c r="L3034"/>
      <c r="M3034"/>
      <c r="N3034"/>
      <c r="O3034"/>
      <c r="P3034"/>
    </row>
    <row r="3035" spans="11:16" x14ac:dyDescent="0.3">
      <c r="K3035" s="22"/>
      <c r="L3035"/>
      <c r="M3035"/>
      <c r="N3035"/>
      <c r="O3035"/>
      <c r="P3035"/>
    </row>
    <row r="3036" spans="11:16" x14ac:dyDescent="0.3">
      <c r="K3036" s="22"/>
      <c r="L3036"/>
      <c r="M3036"/>
      <c r="N3036"/>
      <c r="O3036"/>
      <c r="P3036"/>
    </row>
    <row r="3037" spans="11:16" x14ac:dyDescent="0.3">
      <c r="K3037" s="22"/>
      <c r="L3037"/>
      <c r="M3037"/>
      <c r="N3037"/>
      <c r="O3037"/>
      <c r="P3037"/>
    </row>
    <row r="3038" spans="11:16" x14ac:dyDescent="0.3">
      <c r="K3038" s="22"/>
      <c r="L3038"/>
      <c r="M3038"/>
      <c r="N3038"/>
      <c r="O3038"/>
      <c r="P3038"/>
    </row>
    <row r="3039" spans="11:16" x14ac:dyDescent="0.3">
      <c r="K3039" s="22"/>
      <c r="L3039"/>
      <c r="M3039"/>
      <c r="N3039"/>
      <c r="O3039"/>
      <c r="P3039"/>
    </row>
    <row r="3040" spans="11:16" x14ac:dyDescent="0.3">
      <c r="K3040" s="22"/>
      <c r="L3040"/>
      <c r="M3040"/>
      <c r="N3040"/>
      <c r="O3040"/>
      <c r="P3040"/>
    </row>
    <row r="3041" spans="11:16" x14ac:dyDescent="0.3">
      <c r="K3041" s="22"/>
      <c r="L3041"/>
      <c r="M3041"/>
      <c r="N3041"/>
      <c r="O3041"/>
      <c r="P3041"/>
    </row>
    <row r="3042" spans="11:16" x14ac:dyDescent="0.3">
      <c r="K3042" s="22"/>
      <c r="L3042"/>
      <c r="M3042"/>
      <c r="N3042"/>
      <c r="O3042"/>
      <c r="P3042"/>
    </row>
    <row r="3043" spans="11:16" x14ac:dyDescent="0.3">
      <c r="K3043" s="22"/>
      <c r="L3043"/>
      <c r="M3043"/>
      <c r="N3043"/>
      <c r="O3043"/>
      <c r="P3043"/>
    </row>
    <row r="3044" spans="11:16" x14ac:dyDescent="0.3">
      <c r="K3044" s="22"/>
      <c r="L3044"/>
      <c r="M3044"/>
      <c r="N3044"/>
      <c r="O3044"/>
      <c r="P3044"/>
    </row>
    <row r="3045" spans="11:16" x14ac:dyDescent="0.3">
      <c r="K3045" s="22"/>
      <c r="L3045"/>
      <c r="M3045"/>
      <c r="N3045"/>
      <c r="O3045"/>
      <c r="P3045"/>
    </row>
    <row r="3046" spans="11:16" x14ac:dyDescent="0.3">
      <c r="K3046" s="22"/>
      <c r="L3046"/>
      <c r="M3046"/>
      <c r="N3046"/>
      <c r="O3046"/>
      <c r="P3046"/>
    </row>
    <row r="3047" spans="11:16" x14ac:dyDescent="0.3">
      <c r="K3047" s="22"/>
      <c r="L3047"/>
      <c r="M3047" s="10"/>
      <c r="N3047" s="10"/>
      <c r="O3047" s="10"/>
      <c r="P3047" s="10"/>
    </row>
    <row r="3048" spans="11:16" x14ac:dyDescent="0.3">
      <c r="K3048" s="22"/>
      <c r="L3048"/>
    </row>
    <row r="3049" spans="11:16" x14ac:dyDescent="0.3">
      <c r="K3049" s="22"/>
      <c r="L3049"/>
    </row>
    <row r="3050" spans="11:16" x14ac:dyDescent="0.3">
      <c r="K3050" s="22"/>
      <c r="L3050"/>
    </row>
    <row r="3051" spans="11:16" x14ac:dyDescent="0.3">
      <c r="K3051" s="22"/>
      <c r="L3051"/>
    </row>
    <row r="3052" spans="11:16" x14ac:dyDescent="0.3">
      <c r="K3052" s="22"/>
      <c r="L3052"/>
    </row>
    <row r="3053" spans="11:16" x14ac:dyDescent="0.3">
      <c r="K3053" s="22"/>
      <c r="L3053"/>
    </row>
    <row r="3054" spans="11:16" x14ac:dyDescent="0.3">
      <c r="K3054" s="22"/>
      <c r="L3054"/>
    </row>
    <row r="3055" spans="11:16" x14ac:dyDescent="0.3">
      <c r="K3055" s="22"/>
      <c r="L3055"/>
    </row>
    <row r="3056" spans="11:16" x14ac:dyDescent="0.3">
      <c r="K3056" s="22"/>
      <c r="L3056"/>
    </row>
    <row r="3057" spans="11:12" x14ac:dyDescent="0.3">
      <c r="K3057" s="22"/>
      <c r="L3057"/>
    </row>
    <row r="3058" spans="11:12" x14ac:dyDescent="0.3">
      <c r="K3058" s="22"/>
      <c r="L3058"/>
    </row>
    <row r="3059" spans="11:12" x14ac:dyDescent="0.3">
      <c r="K3059" s="22"/>
      <c r="L3059"/>
    </row>
    <row r="3060" spans="11:12" x14ac:dyDescent="0.3">
      <c r="K3060" s="22"/>
      <c r="L3060"/>
    </row>
    <row r="3061" spans="11:12" x14ac:dyDescent="0.3">
      <c r="K3061" s="22"/>
      <c r="L3061"/>
    </row>
    <row r="3062" spans="11:12" x14ac:dyDescent="0.3">
      <c r="K3062" s="22"/>
      <c r="L3062"/>
    </row>
    <row r="3063" spans="11:12" x14ac:dyDescent="0.3">
      <c r="K3063" s="22"/>
      <c r="L3063"/>
    </row>
    <row r="3064" spans="11:12" x14ac:dyDescent="0.3">
      <c r="K3064" s="22"/>
      <c r="L3064"/>
    </row>
    <row r="3065" spans="11:12" x14ac:dyDescent="0.3">
      <c r="K3065" s="22"/>
      <c r="L3065"/>
    </row>
    <row r="3066" spans="11:12" x14ac:dyDescent="0.3">
      <c r="K3066" s="22"/>
      <c r="L3066"/>
    </row>
    <row r="3067" spans="11:12" x14ac:dyDescent="0.3">
      <c r="K3067" s="22"/>
      <c r="L3067"/>
    </row>
    <row r="3068" spans="11:12" x14ac:dyDescent="0.3">
      <c r="K3068" s="22"/>
      <c r="L3068"/>
    </row>
    <row r="3069" spans="11:12" x14ac:dyDescent="0.3">
      <c r="K3069" s="22"/>
      <c r="L3069"/>
    </row>
    <row r="3070" spans="11:12" x14ac:dyDescent="0.3">
      <c r="K3070" s="22"/>
      <c r="L3070"/>
    </row>
    <row r="3071" spans="11:12" x14ac:dyDescent="0.3">
      <c r="K3071" s="22"/>
      <c r="L3071"/>
    </row>
    <row r="3072" spans="11:12" x14ac:dyDescent="0.3">
      <c r="K3072" s="22"/>
      <c r="L3072"/>
    </row>
    <row r="3073" spans="11:12" x14ac:dyDescent="0.3">
      <c r="K3073" s="22"/>
      <c r="L3073"/>
    </row>
    <row r="3074" spans="11:12" x14ac:dyDescent="0.3">
      <c r="K3074" s="22"/>
      <c r="L3074"/>
    </row>
    <row r="3075" spans="11:12" x14ac:dyDescent="0.3">
      <c r="K3075" s="22"/>
      <c r="L3075"/>
    </row>
    <row r="3076" spans="11:12" x14ac:dyDescent="0.3">
      <c r="K3076" s="22"/>
      <c r="L3076"/>
    </row>
    <row r="3077" spans="11:12" x14ac:dyDescent="0.3">
      <c r="K3077" s="22"/>
      <c r="L3077"/>
    </row>
    <row r="3078" spans="11:12" x14ac:dyDescent="0.3">
      <c r="K3078" s="22"/>
      <c r="L3078"/>
    </row>
    <row r="3079" spans="11:12" x14ac:dyDescent="0.3">
      <c r="K3079" s="22"/>
      <c r="L3079"/>
    </row>
    <row r="3080" spans="11:12" x14ac:dyDescent="0.3">
      <c r="K3080" s="22"/>
      <c r="L3080"/>
    </row>
    <row r="3081" spans="11:12" x14ac:dyDescent="0.3">
      <c r="K3081" s="22"/>
      <c r="L3081"/>
    </row>
    <row r="3082" spans="11:12" x14ac:dyDescent="0.3">
      <c r="K3082" s="22"/>
      <c r="L3082"/>
    </row>
    <row r="3083" spans="11:12" x14ac:dyDescent="0.3">
      <c r="K3083" s="22"/>
      <c r="L3083"/>
    </row>
    <row r="3084" spans="11:12" x14ac:dyDescent="0.3">
      <c r="K3084" s="22"/>
      <c r="L3084"/>
    </row>
    <row r="3085" spans="11:12" x14ac:dyDescent="0.3">
      <c r="K3085" s="22"/>
      <c r="L3085"/>
    </row>
    <row r="3086" spans="11:12" x14ac:dyDescent="0.3">
      <c r="K3086" s="22"/>
      <c r="L3086"/>
    </row>
    <row r="3087" spans="11:12" x14ac:dyDescent="0.3">
      <c r="K3087" s="22"/>
      <c r="L3087"/>
    </row>
    <row r="3088" spans="11:12" x14ac:dyDescent="0.3">
      <c r="K3088" s="22"/>
      <c r="L3088"/>
    </row>
    <row r="3089" spans="11:12" x14ac:dyDescent="0.3">
      <c r="K3089" s="22"/>
      <c r="L3089"/>
    </row>
    <row r="3090" spans="11:12" x14ac:dyDescent="0.3">
      <c r="K3090" s="22"/>
      <c r="L3090"/>
    </row>
    <row r="3091" spans="11:12" x14ac:dyDescent="0.3">
      <c r="K3091" s="22"/>
      <c r="L3091"/>
    </row>
    <row r="3092" spans="11:12" x14ac:dyDescent="0.3">
      <c r="K3092" s="22"/>
      <c r="L3092"/>
    </row>
    <row r="3093" spans="11:12" x14ac:dyDescent="0.3">
      <c r="K3093" s="22"/>
      <c r="L3093"/>
    </row>
    <row r="3094" spans="11:12" x14ac:dyDescent="0.3">
      <c r="K3094" s="22"/>
      <c r="L3094"/>
    </row>
    <row r="3095" spans="11:12" x14ac:dyDescent="0.3">
      <c r="K3095" s="22"/>
      <c r="L3095"/>
    </row>
    <row r="3096" spans="11:12" x14ac:dyDescent="0.3">
      <c r="K3096" s="22"/>
      <c r="L3096"/>
    </row>
    <row r="3097" spans="11:12" x14ac:dyDescent="0.3">
      <c r="K3097" s="22"/>
      <c r="L3097"/>
    </row>
    <row r="3098" spans="11:12" x14ac:dyDescent="0.3">
      <c r="K3098" s="22"/>
      <c r="L3098"/>
    </row>
    <row r="3099" spans="11:12" x14ac:dyDescent="0.3">
      <c r="K3099" s="22"/>
      <c r="L3099"/>
    </row>
    <row r="3100" spans="11:12" x14ac:dyDescent="0.3">
      <c r="K3100" s="22"/>
      <c r="L3100"/>
    </row>
    <row r="3101" spans="11:12" x14ac:dyDescent="0.3">
      <c r="K3101" s="22"/>
      <c r="L3101"/>
    </row>
    <row r="3102" spans="11:12" x14ac:dyDescent="0.3">
      <c r="K3102" s="22"/>
      <c r="L3102"/>
    </row>
    <row r="3103" spans="11:12" x14ac:dyDescent="0.3">
      <c r="K3103" s="22"/>
      <c r="L3103"/>
    </row>
    <row r="3104" spans="11:12" x14ac:dyDescent="0.3">
      <c r="K3104" s="22"/>
      <c r="L3104"/>
    </row>
    <row r="3105" spans="11:12" x14ac:dyDescent="0.3">
      <c r="K3105" s="22"/>
      <c r="L3105"/>
    </row>
    <row r="3106" spans="11:12" x14ac:dyDescent="0.3">
      <c r="K3106" s="22"/>
      <c r="L3106"/>
    </row>
    <row r="3107" spans="11:12" x14ac:dyDescent="0.3">
      <c r="K3107" s="22"/>
      <c r="L3107"/>
    </row>
    <row r="3108" spans="11:12" x14ac:dyDescent="0.3">
      <c r="K3108" s="22"/>
      <c r="L3108"/>
    </row>
    <row r="3109" spans="11:12" x14ac:dyDescent="0.3">
      <c r="K3109" s="22"/>
      <c r="L3109"/>
    </row>
    <row r="3110" spans="11:12" x14ac:dyDescent="0.3">
      <c r="K3110" s="22"/>
      <c r="L3110"/>
    </row>
    <row r="3111" spans="11:12" x14ac:dyDescent="0.3">
      <c r="K3111" s="22"/>
      <c r="L3111"/>
    </row>
    <row r="3112" spans="11:12" x14ac:dyDescent="0.3">
      <c r="K3112" s="22"/>
      <c r="L3112"/>
    </row>
    <row r="3113" spans="11:12" x14ac:dyDescent="0.3">
      <c r="K3113" s="22"/>
      <c r="L3113"/>
    </row>
    <row r="3114" spans="11:12" x14ac:dyDescent="0.3">
      <c r="K3114" s="22"/>
      <c r="L3114"/>
    </row>
    <row r="3115" spans="11:12" x14ac:dyDescent="0.3">
      <c r="K3115" s="22"/>
      <c r="L3115"/>
    </row>
    <row r="3116" spans="11:12" x14ac:dyDescent="0.3">
      <c r="K3116" s="22"/>
      <c r="L3116"/>
    </row>
    <row r="3117" spans="11:12" x14ac:dyDescent="0.3">
      <c r="K3117" s="22"/>
      <c r="L3117"/>
    </row>
    <row r="3118" spans="11:12" x14ac:dyDescent="0.3">
      <c r="K3118" s="22"/>
      <c r="L3118"/>
    </row>
    <row r="3119" spans="11:12" x14ac:dyDescent="0.3">
      <c r="K3119" s="22"/>
      <c r="L3119"/>
    </row>
    <row r="3120" spans="11:12" x14ac:dyDescent="0.3">
      <c r="K3120" s="22"/>
      <c r="L3120"/>
    </row>
    <row r="3121" spans="11:12" x14ac:dyDescent="0.3">
      <c r="K3121" s="22"/>
      <c r="L3121"/>
    </row>
    <row r="3122" spans="11:12" x14ac:dyDescent="0.3">
      <c r="K3122" s="22"/>
      <c r="L3122"/>
    </row>
    <row r="3123" spans="11:12" x14ac:dyDescent="0.3">
      <c r="K3123" s="22"/>
      <c r="L3123"/>
    </row>
    <row r="3124" spans="11:12" x14ac:dyDescent="0.3">
      <c r="K3124" s="22"/>
      <c r="L3124"/>
    </row>
    <row r="3125" spans="11:12" x14ac:dyDescent="0.3">
      <c r="K3125" s="22"/>
      <c r="L3125"/>
    </row>
    <row r="3126" spans="11:12" x14ac:dyDescent="0.3">
      <c r="K3126" s="22"/>
      <c r="L3126"/>
    </row>
    <row r="3127" spans="11:12" x14ac:dyDescent="0.3">
      <c r="K3127" s="22"/>
      <c r="L3127"/>
    </row>
    <row r="3128" spans="11:12" x14ac:dyDescent="0.3">
      <c r="K3128" s="22"/>
      <c r="L3128"/>
    </row>
    <row r="3129" spans="11:12" x14ac:dyDescent="0.3">
      <c r="K3129" s="22"/>
      <c r="L3129"/>
    </row>
    <row r="3130" spans="11:12" x14ac:dyDescent="0.3">
      <c r="K3130" s="22"/>
      <c r="L3130"/>
    </row>
    <row r="3131" spans="11:12" x14ac:dyDescent="0.3">
      <c r="K3131" s="22"/>
      <c r="L3131"/>
    </row>
    <row r="3132" spans="11:12" x14ac:dyDescent="0.3">
      <c r="K3132" s="22"/>
      <c r="L3132"/>
    </row>
    <row r="3133" spans="11:12" x14ac:dyDescent="0.3">
      <c r="K3133" s="22"/>
      <c r="L3133"/>
    </row>
    <row r="3134" spans="11:12" x14ac:dyDescent="0.3">
      <c r="K3134" s="22"/>
      <c r="L3134"/>
    </row>
    <row r="3135" spans="11:12" x14ac:dyDescent="0.3">
      <c r="K3135" s="22"/>
      <c r="L3135"/>
    </row>
    <row r="3136" spans="11:12" x14ac:dyDescent="0.3">
      <c r="K3136" s="22"/>
      <c r="L3136"/>
    </row>
    <row r="3137" spans="11:12" x14ac:dyDescent="0.3">
      <c r="K3137" s="22"/>
      <c r="L3137"/>
    </row>
    <row r="3138" spans="11:12" x14ac:dyDescent="0.3">
      <c r="K3138" s="22"/>
      <c r="L3138"/>
    </row>
    <row r="3139" spans="11:12" x14ac:dyDescent="0.3">
      <c r="K3139" s="22"/>
      <c r="L3139"/>
    </row>
    <row r="3140" spans="11:12" x14ac:dyDescent="0.3">
      <c r="K3140" s="22"/>
      <c r="L3140"/>
    </row>
    <row r="3141" spans="11:12" x14ac:dyDescent="0.3">
      <c r="K3141" s="22"/>
      <c r="L3141"/>
    </row>
    <row r="3142" spans="11:12" x14ac:dyDescent="0.3">
      <c r="K3142" s="22"/>
      <c r="L3142"/>
    </row>
    <row r="3143" spans="11:12" x14ac:dyDescent="0.3">
      <c r="K3143" s="22"/>
      <c r="L3143"/>
    </row>
    <row r="3144" spans="11:12" x14ac:dyDescent="0.3">
      <c r="K3144" s="22"/>
      <c r="L3144"/>
    </row>
    <row r="3145" spans="11:12" x14ac:dyDescent="0.3">
      <c r="K3145" s="22"/>
      <c r="L3145"/>
    </row>
    <row r="3146" spans="11:12" x14ac:dyDescent="0.3">
      <c r="K3146" s="22"/>
      <c r="L3146"/>
    </row>
    <row r="3147" spans="11:12" x14ac:dyDescent="0.3">
      <c r="K3147" s="22"/>
      <c r="L3147"/>
    </row>
    <row r="3148" spans="11:12" x14ac:dyDescent="0.3">
      <c r="K3148" s="22"/>
      <c r="L3148"/>
    </row>
    <row r="3149" spans="11:12" x14ac:dyDescent="0.3">
      <c r="K3149" s="22"/>
      <c r="L3149"/>
    </row>
    <row r="3150" spans="11:12" x14ac:dyDescent="0.3">
      <c r="K3150" s="22"/>
      <c r="L3150"/>
    </row>
    <row r="3151" spans="11:12" x14ac:dyDescent="0.3">
      <c r="K3151" s="22"/>
      <c r="L3151"/>
    </row>
    <row r="3152" spans="11:12" x14ac:dyDescent="0.3">
      <c r="K3152" s="22"/>
      <c r="L3152"/>
    </row>
    <row r="3153" spans="11:12" x14ac:dyDescent="0.3">
      <c r="K3153" s="22"/>
      <c r="L3153"/>
    </row>
    <row r="3154" spans="11:12" x14ac:dyDescent="0.3">
      <c r="K3154" s="22"/>
      <c r="L3154"/>
    </row>
    <row r="3155" spans="11:12" x14ac:dyDescent="0.3">
      <c r="K3155" s="22"/>
      <c r="L3155"/>
    </row>
    <row r="3156" spans="11:12" x14ac:dyDescent="0.3">
      <c r="K3156" s="22"/>
      <c r="L3156"/>
    </row>
    <row r="3157" spans="11:12" x14ac:dyDescent="0.3">
      <c r="K3157" s="22"/>
      <c r="L3157"/>
    </row>
    <row r="3158" spans="11:12" x14ac:dyDescent="0.3">
      <c r="K3158" s="22"/>
      <c r="L3158"/>
    </row>
    <row r="3159" spans="11:12" x14ac:dyDescent="0.3">
      <c r="K3159" s="22"/>
      <c r="L3159"/>
    </row>
    <row r="3160" spans="11:12" x14ac:dyDescent="0.3">
      <c r="K3160" s="22"/>
      <c r="L3160"/>
    </row>
    <row r="3161" spans="11:12" x14ac:dyDescent="0.3">
      <c r="K3161" s="22"/>
      <c r="L3161"/>
    </row>
    <row r="3162" spans="11:12" x14ac:dyDescent="0.3">
      <c r="K3162" s="22"/>
      <c r="L3162"/>
    </row>
    <row r="3163" spans="11:12" x14ac:dyDescent="0.3">
      <c r="K3163" s="22"/>
      <c r="L3163"/>
    </row>
    <row r="3164" spans="11:12" x14ac:dyDescent="0.3">
      <c r="K3164" s="22"/>
      <c r="L3164"/>
    </row>
    <row r="3165" spans="11:12" x14ac:dyDescent="0.3">
      <c r="K3165" s="22"/>
      <c r="L3165"/>
    </row>
    <row r="3166" spans="11:12" x14ac:dyDescent="0.3">
      <c r="K3166" s="22"/>
      <c r="L3166"/>
    </row>
    <row r="3167" spans="11:12" x14ac:dyDescent="0.3">
      <c r="K3167" s="22"/>
      <c r="L3167"/>
    </row>
    <row r="3168" spans="11:12" x14ac:dyDescent="0.3">
      <c r="K3168" s="22"/>
      <c r="L3168"/>
    </row>
    <row r="3169" spans="11:12" x14ac:dyDescent="0.3">
      <c r="K3169" s="22"/>
      <c r="L3169"/>
    </row>
    <row r="3170" spans="11:12" x14ac:dyDescent="0.3">
      <c r="K3170" s="22"/>
      <c r="L3170"/>
    </row>
    <row r="3171" spans="11:12" x14ac:dyDescent="0.3">
      <c r="K3171" s="22"/>
      <c r="L3171"/>
    </row>
    <row r="3172" spans="11:12" x14ac:dyDescent="0.3">
      <c r="K3172" s="22"/>
      <c r="L3172"/>
    </row>
    <row r="3173" spans="11:12" x14ac:dyDescent="0.3">
      <c r="K3173" s="22"/>
      <c r="L3173"/>
    </row>
    <row r="3174" spans="11:12" x14ac:dyDescent="0.3">
      <c r="K3174" s="22"/>
      <c r="L3174"/>
    </row>
    <row r="3175" spans="11:12" x14ac:dyDescent="0.3">
      <c r="K3175" s="22"/>
      <c r="L3175"/>
    </row>
    <row r="3176" spans="11:12" x14ac:dyDescent="0.3">
      <c r="K3176" s="22"/>
      <c r="L3176"/>
    </row>
    <row r="3177" spans="11:12" x14ac:dyDescent="0.3">
      <c r="K3177" s="22"/>
      <c r="L3177"/>
    </row>
    <row r="3178" spans="11:12" x14ac:dyDescent="0.3">
      <c r="K3178" s="22"/>
      <c r="L3178"/>
    </row>
    <row r="3179" spans="11:12" x14ac:dyDescent="0.3">
      <c r="K3179" s="22"/>
      <c r="L3179"/>
    </row>
    <row r="3180" spans="11:12" x14ac:dyDescent="0.3">
      <c r="K3180" s="22"/>
      <c r="L3180"/>
    </row>
    <row r="3181" spans="11:12" x14ac:dyDescent="0.3">
      <c r="K3181" s="22"/>
      <c r="L3181"/>
    </row>
    <row r="3182" spans="11:12" x14ac:dyDescent="0.3">
      <c r="K3182" s="22"/>
      <c r="L3182"/>
    </row>
    <row r="3183" spans="11:12" x14ac:dyDescent="0.3">
      <c r="K3183" s="22"/>
      <c r="L3183"/>
    </row>
    <row r="3184" spans="11:12" x14ac:dyDescent="0.3">
      <c r="K3184" s="22"/>
      <c r="L3184"/>
    </row>
    <row r="3185" spans="11:12" x14ac:dyDescent="0.3">
      <c r="K3185" s="22"/>
      <c r="L3185"/>
    </row>
    <row r="3186" spans="11:12" x14ac:dyDescent="0.3">
      <c r="K3186" s="22"/>
      <c r="L3186"/>
    </row>
    <row r="3187" spans="11:12" x14ac:dyDescent="0.3">
      <c r="K3187" s="22"/>
      <c r="L3187"/>
    </row>
    <row r="3188" spans="11:12" x14ac:dyDescent="0.3">
      <c r="K3188" s="22"/>
      <c r="L3188"/>
    </row>
    <row r="3189" spans="11:12" x14ac:dyDescent="0.3">
      <c r="K3189" s="22"/>
      <c r="L3189"/>
    </row>
    <row r="3190" spans="11:12" x14ac:dyDescent="0.3">
      <c r="K3190" s="22"/>
      <c r="L3190"/>
    </row>
    <row r="3191" spans="11:12" x14ac:dyDescent="0.3">
      <c r="K3191" s="22"/>
      <c r="L3191"/>
    </row>
    <row r="3192" spans="11:12" x14ac:dyDescent="0.3">
      <c r="K3192" s="22"/>
      <c r="L3192"/>
    </row>
    <row r="3193" spans="11:12" x14ac:dyDescent="0.3">
      <c r="K3193" s="22"/>
      <c r="L3193"/>
    </row>
    <row r="3194" spans="11:12" x14ac:dyDescent="0.3">
      <c r="K3194" s="22"/>
      <c r="L3194"/>
    </row>
    <row r="3195" spans="11:12" x14ac:dyDescent="0.3">
      <c r="K3195" s="22"/>
      <c r="L3195"/>
    </row>
    <row r="3196" spans="11:12" x14ac:dyDescent="0.3">
      <c r="K3196" s="22"/>
      <c r="L3196"/>
    </row>
    <row r="3197" spans="11:12" x14ac:dyDescent="0.3">
      <c r="K3197" s="22"/>
      <c r="L3197"/>
    </row>
    <row r="3198" spans="11:12" x14ac:dyDescent="0.3">
      <c r="K3198" s="22"/>
      <c r="L3198"/>
    </row>
    <row r="3199" spans="11:12" x14ac:dyDescent="0.3">
      <c r="K3199" s="22"/>
      <c r="L3199"/>
    </row>
    <row r="3200" spans="11:12" x14ac:dyDescent="0.3">
      <c r="K3200" s="22"/>
      <c r="L3200"/>
    </row>
    <row r="3201" spans="11:12" x14ac:dyDescent="0.3">
      <c r="K3201" s="22"/>
      <c r="L3201"/>
    </row>
    <row r="3202" spans="11:12" x14ac:dyDescent="0.3">
      <c r="K3202" s="22"/>
      <c r="L3202"/>
    </row>
    <row r="3203" spans="11:12" x14ac:dyDescent="0.3">
      <c r="K3203" s="22"/>
      <c r="L3203"/>
    </row>
    <row r="3204" spans="11:12" x14ac:dyDescent="0.3">
      <c r="K3204" s="22"/>
      <c r="L3204"/>
    </row>
    <row r="3205" spans="11:12" x14ac:dyDescent="0.3">
      <c r="K3205" s="22"/>
      <c r="L3205"/>
    </row>
    <row r="3206" spans="11:12" x14ac:dyDescent="0.3">
      <c r="K3206" s="22"/>
      <c r="L3206"/>
    </row>
    <row r="3207" spans="11:12" x14ac:dyDescent="0.3">
      <c r="K3207" s="22"/>
      <c r="L3207"/>
    </row>
    <row r="3208" spans="11:12" x14ac:dyDescent="0.3">
      <c r="K3208" s="22"/>
      <c r="L3208"/>
    </row>
    <row r="3209" spans="11:12" x14ac:dyDescent="0.3">
      <c r="K3209" s="22"/>
      <c r="L3209"/>
    </row>
    <row r="3210" spans="11:12" x14ac:dyDescent="0.3">
      <c r="K3210" s="22"/>
      <c r="L3210"/>
    </row>
    <row r="3211" spans="11:12" x14ac:dyDescent="0.3">
      <c r="K3211" s="22"/>
      <c r="L3211"/>
    </row>
    <row r="3212" spans="11:12" x14ac:dyDescent="0.3">
      <c r="K3212" s="22"/>
      <c r="L3212"/>
    </row>
    <row r="3213" spans="11:12" x14ac:dyDescent="0.3">
      <c r="K3213" s="22"/>
      <c r="L3213"/>
    </row>
    <row r="3214" spans="11:12" x14ac:dyDescent="0.3">
      <c r="K3214" s="22"/>
      <c r="L3214"/>
    </row>
    <row r="3215" spans="11:12" x14ac:dyDescent="0.3">
      <c r="K3215" s="22"/>
      <c r="L3215"/>
    </row>
    <row r="3216" spans="11:12" x14ac:dyDescent="0.3">
      <c r="K3216" s="22"/>
      <c r="L3216"/>
    </row>
    <row r="3217" spans="11:12" x14ac:dyDescent="0.3">
      <c r="K3217" s="22"/>
      <c r="L3217"/>
    </row>
    <row r="3218" spans="11:12" x14ac:dyDescent="0.3">
      <c r="K3218" s="22"/>
      <c r="L3218"/>
    </row>
    <row r="3219" spans="11:12" x14ac:dyDescent="0.3">
      <c r="K3219" s="22"/>
      <c r="L3219"/>
    </row>
    <row r="3220" spans="11:12" x14ac:dyDescent="0.3">
      <c r="K3220" s="22"/>
      <c r="L3220"/>
    </row>
    <row r="3221" spans="11:12" x14ac:dyDescent="0.3">
      <c r="K3221" s="22"/>
      <c r="L3221"/>
    </row>
    <row r="3222" spans="11:12" x14ac:dyDescent="0.3">
      <c r="K3222" s="22"/>
      <c r="L3222"/>
    </row>
    <row r="3223" spans="11:12" x14ac:dyDescent="0.3">
      <c r="K3223" s="22"/>
      <c r="L3223"/>
    </row>
    <row r="3224" spans="11:12" x14ac:dyDescent="0.3">
      <c r="K3224" s="22"/>
      <c r="L3224"/>
    </row>
    <row r="3225" spans="11:12" x14ac:dyDescent="0.3">
      <c r="K3225" s="22"/>
      <c r="L3225"/>
    </row>
    <row r="3226" spans="11:12" x14ac:dyDescent="0.3">
      <c r="K3226" s="22"/>
      <c r="L3226"/>
    </row>
    <row r="3227" spans="11:12" x14ac:dyDescent="0.3">
      <c r="K3227" s="22"/>
      <c r="L3227"/>
    </row>
    <row r="3228" spans="11:12" x14ac:dyDescent="0.3">
      <c r="K3228" s="22"/>
      <c r="L3228"/>
    </row>
    <row r="3229" spans="11:12" x14ac:dyDescent="0.3">
      <c r="K3229" s="22"/>
      <c r="L3229"/>
    </row>
    <row r="3230" spans="11:12" x14ac:dyDescent="0.3">
      <c r="K3230" s="22"/>
      <c r="L3230"/>
    </row>
    <row r="3231" spans="11:12" x14ac:dyDescent="0.3">
      <c r="K3231" s="22"/>
      <c r="L3231"/>
    </row>
    <row r="3232" spans="11:12" x14ac:dyDescent="0.3">
      <c r="K3232" s="22"/>
      <c r="L3232"/>
    </row>
    <row r="3233" spans="11:12" x14ac:dyDescent="0.3">
      <c r="K3233" s="22"/>
      <c r="L3233"/>
    </row>
    <row r="3234" spans="11:12" x14ac:dyDescent="0.3">
      <c r="K3234" s="22"/>
      <c r="L3234"/>
    </row>
    <row r="3235" spans="11:12" x14ac:dyDescent="0.3">
      <c r="K3235" s="22"/>
      <c r="L3235"/>
    </row>
    <row r="3236" spans="11:12" x14ac:dyDescent="0.3">
      <c r="K3236" s="22"/>
      <c r="L3236"/>
    </row>
    <row r="3237" spans="11:12" x14ac:dyDescent="0.3">
      <c r="K3237" s="22"/>
      <c r="L3237"/>
    </row>
    <row r="3238" spans="11:12" x14ac:dyDescent="0.3">
      <c r="K3238" s="22"/>
      <c r="L3238"/>
    </row>
    <row r="3239" spans="11:12" x14ac:dyDescent="0.3">
      <c r="K3239" s="22"/>
      <c r="L3239"/>
    </row>
    <row r="3240" spans="11:12" x14ac:dyDescent="0.3">
      <c r="K3240" s="22"/>
      <c r="L3240"/>
    </row>
    <row r="3241" spans="11:12" x14ac:dyDescent="0.3">
      <c r="K3241" s="22"/>
      <c r="L3241"/>
    </row>
    <row r="3242" spans="11:12" x14ac:dyDescent="0.3">
      <c r="K3242" s="22"/>
      <c r="L3242"/>
    </row>
    <row r="3243" spans="11:12" x14ac:dyDescent="0.3">
      <c r="K3243" s="22"/>
      <c r="L3243"/>
    </row>
    <row r="3244" spans="11:12" x14ac:dyDescent="0.3">
      <c r="K3244" s="22"/>
      <c r="L3244"/>
    </row>
    <row r="3245" spans="11:12" x14ac:dyDescent="0.3">
      <c r="K3245" s="22"/>
      <c r="L3245"/>
    </row>
    <row r="3246" spans="11:12" x14ac:dyDescent="0.3">
      <c r="K3246" s="22"/>
      <c r="L3246"/>
    </row>
    <row r="3247" spans="11:12" x14ac:dyDescent="0.3">
      <c r="K3247" s="22"/>
      <c r="L3247"/>
    </row>
    <row r="3248" spans="11:12" x14ac:dyDescent="0.3">
      <c r="K3248" s="22"/>
      <c r="L3248"/>
    </row>
    <row r="3249" spans="11:12" x14ac:dyDescent="0.3">
      <c r="K3249" s="22"/>
      <c r="L3249"/>
    </row>
    <row r="3250" spans="11:12" x14ac:dyDescent="0.3">
      <c r="K3250" s="22"/>
      <c r="L3250"/>
    </row>
    <row r="3251" spans="11:12" x14ac:dyDescent="0.3">
      <c r="K3251" s="22"/>
      <c r="L3251"/>
    </row>
    <row r="3252" spans="11:12" x14ac:dyDescent="0.3">
      <c r="K3252" s="22"/>
      <c r="L3252"/>
    </row>
    <row r="3253" spans="11:12" x14ac:dyDescent="0.3">
      <c r="K3253" s="22"/>
      <c r="L3253"/>
    </row>
    <row r="3254" spans="11:12" x14ac:dyDescent="0.3">
      <c r="K3254" s="22"/>
      <c r="L3254"/>
    </row>
    <row r="3255" spans="11:12" x14ac:dyDescent="0.3">
      <c r="K3255" s="22"/>
      <c r="L3255"/>
    </row>
    <row r="3256" spans="11:12" x14ac:dyDescent="0.3">
      <c r="K3256" s="22"/>
      <c r="L3256"/>
    </row>
    <row r="3257" spans="11:12" x14ac:dyDescent="0.3">
      <c r="K3257" s="22"/>
      <c r="L3257"/>
    </row>
    <row r="3258" spans="11:12" x14ac:dyDescent="0.3">
      <c r="K3258" s="22"/>
      <c r="L3258"/>
    </row>
    <row r="3259" spans="11:12" x14ac:dyDescent="0.3">
      <c r="K3259" s="22"/>
      <c r="L3259"/>
    </row>
    <row r="3260" spans="11:12" x14ac:dyDescent="0.3">
      <c r="K3260" s="22"/>
      <c r="L3260"/>
    </row>
    <row r="3261" spans="11:12" x14ac:dyDescent="0.3">
      <c r="K3261" s="22"/>
      <c r="L3261"/>
    </row>
    <row r="3262" spans="11:12" x14ac:dyDescent="0.3">
      <c r="K3262" s="22"/>
      <c r="L3262"/>
    </row>
    <row r="3263" spans="11:12" x14ac:dyDescent="0.3">
      <c r="K3263" s="22"/>
      <c r="L3263"/>
    </row>
    <row r="3264" spans="11:12" x14ac:dyDescent="0.3">
      <c r="K3264" s="22"/>
      <c r="L3264"/>
    </row>
    <row r="3265" spans="11:12" x14ac:dyDescent="0.3">
      <c r="K3265" s="22"/>
      <c r="L3265"/>
    </row>
    <row r="3266" spans="11:12" x14ac:dyDescent="0.3">
      <c r="K3266" s="22"/>
      <c r="L3266"/>
    </row>
    <row r="3267" spans="11:12" x14ac:dyDescent="0.3">
      <c r="K3267" s="22"/>
      <c r="L3267"/>
    </row>
    <row r="3268" spans="11:12" x14ac:dyDescent="0.3">
      <c r="K3268" s="22"/>
      <c r="L3268"/>
    </row>
    <row r="3269" spans="11:12" x14ac:dyDescent="0.3">
      <c r="K3269" s="22"/>
      <c r="L3269"/>
    </row>
    <row r="3270" spans="11:12" x14ac:dyDescent="0.3">
      <c r="K3270" s="22"/>
      <c r="L3270"/>
    </row>
    <row r="3271" spans="11:12" x14ac:dyDescent="0.3">
      <c r="K3271" s="22"/>
      <c r="L3271"/>
    </row>
    <row r="3272" spans="11:12" x14ac:dyDescent="0.3">
      <c r="K3272" s="22"/>
      <c r="L3272"/>
    </row>
    <row r="3273" spans="11:12" x14ac:dyDescent="0.3">
      <c r="K3273" s="22"/>
      <c r="L3273"/>
    </row>
    <row r="3274" spans="11:12" x14ac:dyDescent="0.3">
      <c r="K3274" s="22"/>
      <c r="L3274"/>
    </row>
    <row r="3275" spans="11:12" x14ac:dyDescent="0.3">
      <c r="K3275" s="22"/>
      <c r="L3275"/>
    </row>
    <row r="3276" spans="11:12" x14ac:dyDescent="0.3">
      <c r="K3276" s="22"/>
      <c r="L3276"/>
    </row>
    <row r="3277" spans="11:12" x14ac:dyDescent="0.3">
      <c r="K3277" s="22"/>
      <c r="L3277"/>
    </row>
    <row r="3278" spans="11:12" x14ac:dyDescent="0.3">
      <c r="K3278" s="22"/>
      <c r="L3278"/>
    </row>
    <row r="3279" spans="11:12" x14ac:dyDescent="0.3">
      <c r="K3279" s="22"/>
      <c r="L3279"/>
    </row>
    <row r="3280" spans="11:12" x14ac:dyDescent="0.3">
      <c r="K3280" s="22"/>
      <c r="L3280"/>
    </row>
    <row r="3281" spans="11:12" x14ac:dyDescent="0.3">
      <c r="K3281" s="22"/>
      <c r="L3281"/>
    </row>
    <row r="3282" spans="11:12" x14ac:dyDescent="0.3">
      <c r="K3282" s="22"/>
      <c r="L3282"/>
    </row>
    <row r="3283" spans="11:12" x14ac:dyDescent="0.3">
      <c r="K3283" s="22"/>
      <c r="L3283"/>
    </row>
    <row r="3284" spans="11:12" x14ac:dyDescent="0.3">
      <c r="K3284" s="22"/>
      <c r="L3284"/>
    </row>
    <row r="3285" spans="11:12" x14ac:dyDescent="0.3">
      <c r="K3285" s="22"/>
      <c r="L3285"/>
    </row>
    <row r="3286" spans="11:12" x14ac:dyDescent="0.3">
      <c r="K3286" s="22"/>
      <c r="L3286"/>
    </row>
    <row r="3287" spans="11:12" x14ac:dyDescent="0.3">
      <c r="K3287" s="22"/>
      <c r="L3287"/>
    </row>
    <row r="3288" spans="11:12" x14ac:dyDescent="0.3">
      <c r="K3288" s="22"/>
      <c r="L3288"/>
    </row>
    <row r="3289" spans="11:12" x14ac:dyDescent="0.3">
      <c r="K3289" s="22"/>
      <c r="L3289"/>
    </row>
    <row r="3290" spans="11:12" x14ac:dyDescent="0.3">
      <c r="K3290" s="22"/>
      <c r="L3290"/>
    </row>
    <row r="3291" spans="11:12" x14ac:dyDescent="0.3">
      <c r="K3291" s="22"/>
      <c r="L3291"/>
    </row>
    <row r="3292" spans="11:12" x14ac:dyDescent="0.3">
      <c r="K3292" s="22"/>
      <c r="L3292"/>
    </row>
    <row r="3293" spans="11:12" x14ac:dyDescent="0.3">
      <c r="K3293" s="22"/>
      <c r="L3293"/>
    </row>
    <row r="3294" spans="11:12" x14ac:dyDescent="0.3">
      <c r="K3294" s="22"/>
      <c r="L3294"/>
    </row>
    <row r="3295" spans="11:12" x14ac:dyDescent="0.3">
      <c r="K3295" s="22"/>
      <c r="L3295"/>
    </row>
    <row r="3296" spans="11:12" x14ac:dyDescent="0.3">
      <c r="K3296" s="22"/>
      <c r="L3296"/>
    </row>
    <row r="3297" spans="11:12" x14ac:dyDescent="0.3">
      <c r="K3297" s="22"/>
      <c r="L3297"/>
    </row>
    <row r="3298" spans="11:12" x14ac:dyDescent="0.3">
      <c r="K3298" s="22"/>
      <c r="L3298"/>
    </row>
    <row r="3299" spans="11:12" x14ac:dyDescent="0.3">
      <c r="K3299" s="22"/>
      <c r="L3299"/>
    </row>
    <row r="3300" spans="11:12" x14ac:dyDescent="0.3">
      <c r="K3300" s="22"/>
      <c r="L3300"/>
    </row>
    <row r="3301" spans="11:12" x14ac:dyDescent="0.3">
      <c r="K3301" s="22"/>
      <c r="L3301"/>
    </row>
    <row r="3302" spans="11:12" x14ac:dyDescent="0.3">
      <c r="K3302" s="22"/>
      <c r="L3302"/>
    </row>
    <row r="3303" spans="11:12" x14ac:dyDescent="0.3">
      <c r="K3303" s="22"/>
      <c r="L3303"/>
    </row>
    <row r="3304" spans="11:12" x14ac:dyDescent="0.3">
      <c r="K3304" s="22"/>
      <c r="L3304"/>
    </row>
    <row r="3305" spans="11:12" x14ac:dyDescent="0.3">
      <c r="K3305" s="22"/>
      <c r="L3305"/>
    </row>
    <row r="3306" spans="11:12" x14ac:dyDescent="0.3">
      <c r="K3306" s="22"/>
      <c r="L3306"/>
    </row>
    <row r="3307" spans="11:12" x14ac:dyDescent="0.3">
      <c r="K3307" s="22"/>
      <c r="L3307"/>
    </row>
    <row r="3308" spans="11:12" x14ac:dyDescent="0.3">
      <c r="K3308" s="22"/>
      <c r="L3308"/>
    </row>
    <row r="3309" spans="11:12" x14ac:dyDescent="0.3">
      <c r="K3309" s="22"/>
      <c r="L3309"/>
    </row>
    <row r="3310" spans="11:12" x14ac:dyDescent="0.3">
      <c r="K3310" s="22"/>
      <c r="L3310"/>
    </row>
    <row r="3311" spans="11:12" x14ac:dyDescent="0.3">
      <c r="K3311" s="22"/>
      <c r="L3311"/>
    </row>
    <row r="3312" spans="11:12" x14ac:dyDescent="0.3">
      <c r="K3312" s="22"/>
      <c r="L3312"/>
    </row>
    <row r="3313" spans="11:12" x14ac:dyDescent="0.3">
      <c r="K3313" s="22"/>
      <c r="L3313"/>
    </row>
    <row r="3314" spans="11:12" x14ac:dyDescent="0.3">
      <c r="K3314" s="22"/>
      <c r="L3314"/>
    </row>
    <row r="3315" spans="11:12" x14ac:dyDescent="0.3">
      <c r="K3315" s="22"/>
      <c r="L3315"/>
    </row>
    <row r="3316" spans="11:12" x14ac:dyDescent="0.3">
      <c r="K3316" s="22"/>
      <c r="L3316"/>
    </row>
    <row r="3317" spans="11:12" x14ac:dyDescent="0.3">
      <c r="K3317" s="22"/>
      <c r="L3317"/>
    </row>
    <row r="3318" spans="11:12" x14ac:dyDescent="0.3">
      <c r="K3318" s="22"/>
      <c r="L3318"/>
    </row>
    <row r="3319" spans="11:12" x14ac:dyDescent="0.3">
      <c r="K3319" s="22"/>
      <c r="L3319"/>
    </row>
    <row r="3320" spans="11:12" x14ac:dyDescent="0.3">
      <c r="K3320" s="22"/>
      <c r="L3320"/>
    </row>
    <row r="3321" spans="11:12" x14ac:dyDescent="0.3">
      <c r="K3321" s="22"/>
      <c r="L3321"/>
    </row>
    <row r="3322" spans="11:12" x14ac:dyDescent="0.3">
      <c r="K3322" s="22"/>
      <c r="L3322"/>
    </row>
    <row r="3323" spans="11:12" x14ac:dyDescent="0.3">
      <c r="K3323" s="22"/>
      <c r="L3323"/>
    </row>
    <row r="3324" spans="11:12" x14ac:dyDescent="0.3">
      <c r="K3324" s="22"/>
      <c r="L3324"/>
    </row>
    <row r="3325" spans="11:12" x14ac:dyDescent="0.3">
      <c r="K3325" s="22"/>
      <c r="L3325"/>
    </row>
    <row r="3326" spans="11:12" x14ac:dyDescent="0.3">
      <c r="K3326" s="22"/>
      <c r="L3326"/>
    </row>
    <row r="3327" spans="11:12" x14ac:dyDescent="0.3">
      <c r="K3327" s="22"/>
      <c r="L3327"/>
    </row>
    <row r="3328" spans="11:12" x14ac:dyDescent="0.3">
      <c r="K3328" s="22"/>
      <c r="L3328"/>
    </row>
    <row r="3329" spans="11:12" x14ac:dyDescent="0.3">
      <c r="K3329" s="22"/>
      <c r="L3329"/>
    </row>
    <row r="3330" spans="11:12" x14ac:dyDescent="0.3">
      <c r="K3330" s="22"/>
      <c r="L3330"/>
    </row>
    <row r="3331" spans="11:12" x14ac:dyDescent="0.3">
      <c r="K3331" s="22"/>
      <c r="L3331"/>
    </row>
    <row r="3332" spans="11:12" x14ac:dyDescent="0.3">
      <c r="K3332" s="22"/>
      <c r="L3332"/>
    </row>
    <row r="3333" spans="11:12" x14ac:dyDescent="0.3">
      <c r="K3333" s="22"/>
      <c r="L3333"/>
    </row>
    <row r="3334" spans="11:12" x14ac:dyDescent="0.3">
      <c r="K3334" s="22"/>
      <c r="L3334"/>
    </row>
    <row r="3335" spans="11:12" x14ac:dyDescent="0.3">
      <c r="K3335" s="22"/>
      <c r="L3335"/>
    </row>
    <row r="3336" spans="11:12" x14ac:dyDescent="0.3">
      <c r="K3336" s="22"/>
      <c r="L3336"/>
    </row>
    <row r="3337" spans="11:12" x14ac:dyDescent="0.3">
      <c r="K3337" s="22"/>
      <c r="L3337"/>
    </row>
    <row r="3338" spans="11:12" x14ac:dyDescent="0.3">
      <c r="K3338" s="22"/>
      <c r="L3338"/>
    </row>
    <row r="3339" spans="11:12" x14ac:dyDescent="0.3">
      <c r="K3339" s="22"/>
      <c r="L3339"/>
    </row>
    <row r="3340" spans="11:12" x14ac:dyDescent="0.3">
      <c r="K3340" s="22"/>
      <c r="L3340"/>
    </row>
    <row r="3341" spans="11:12" x14ac:dyDescent="0.3">
      <c r="K3341" s="22"/>
      <c r="L3341"/>
    </row>
    <row r="3342" spans="11:12" x14ac:dyDescent="0.3">
      <c r="K3342" s="22"/>
      <c r="L3342"/>
    </row>
    <row r="3343" spans="11:12" x14ac:dyDescent="0.3">
      <c r="K3343" s="22"/>
      <c r="L3343"/>
    </row>
    <row r="3344" spans="11:12" x14ac:dyDescent="0.3">
      <c r="K3344" s="22"/>
      <c r="L3344"/>
    </row>
    <row r="3345" spans="11:12" x14ac:dyDescent="0.3">
      <c r="K3345" s="22"/>
      <c r="L3345"/>
    </row>
    <row r="3346" spans="11:12" x14ac:dyDescent="0.3">
      <c r="K3346" s="22"/>
      <c r="L3346"/>
    </row>
    <row r="3347" spans="11:12" x14ac:dyDescent="0.3">
      <c r="K3347" s="22"/>
      <c r="L3347"/>
    </row>
    <row r="3348" spans="11:12" x14ac:dyDescent="0.3">
      <c r="K3348" s="22"/>
      <c r="L3348"/>
    </row>
    <row r="3349" spans="11:12" x14ac:dyDescent="0.3">
      <c r="K3349" s="22"/>
      <c r="L3349"/>
    </row>
    <row r="3350" spans="11:12" x14ac:dyDescent="0.3">
      <c r="K3350" s="22"/>
      <c r="L3350"/>
    </row>
    <row r="3351" spans="11:12" x14ac:dyDescent="0.3">
      <c r="K3351" s="22"/>
      <c r="L3351"/>
    </row>
    <row r="3352" spans="11:12" x14ac:dyDescent="0.3">
      <c r="K3352" s="22"/>
      <c r="L3352"/>
    </row>
    <row r="3353" spans="11:12" x14ac:dyDescent="0.3">
      <c r="K3353" s="22"/>
      <c r="L3353"/>
    </row>
    <row r="3354" spans="11:12" x14ac:dyDescent="0.3">
      <c r="K3354" s="22"/>
      <c r="L3354"/>
    </row>
    <row r="3355" spans="11:12" x14ac:dyDescent="0.3">
      <c r="K3355" s="22"/>
      <c r="L3355"/>
    </row>
    <row r="3356" spans="11:12" x14ac:dyDescent="0.3">
      <c r="K3356" s="22"/>
      <c r="L3356"/>
    </row>
    <row r="3357" spans="11:12" x14ac:dyDescent="0.3">
      <c r="K3357" s="22"/>
      <c r="L3357"/>
    </row>
    <row r="3358" spans="11:12" x14ac:dyDescent="0.3">
      <c r="K3358" s="22"/>
      <c r="L3358"/>
    </row>
    <row r="3359" spans="11:12" x14ac:dyDescent="0.3">
      <c r="K3359" s="22"/>
      <c r="L3359"/>
    </row>
    <row r="3360" spans="11:12" x14ac:dyDescent="0.3">
      <c r="K3360" s="22"/>
      <c r="L3360"/>
    </row>
    <row r="3361" spans="11:12" x14ac:dyDescent="0.3">
      <c r="K3361" s="22"/>
      <c r="L3361"/>
    </row>
    <row r="3362" spans="11:12" x14ac:dyDescent="0.3">
      <c r="K3362" s="22"/>
      <c r="L3362"/>
    </row>
    <row r="3363" spans="11:12" x14ac:dyDescent="0.3">
      <c r="K3363" s="22"/>
      <c r="L3363"/>
    </row>
    <row r="3364" spans="11:12" x14ac:dyDescent="0.3">
      <c r="K3364" s="22"/>
      <c r="L3364"/>
    </row>
    <row r="3365" spans="11:12" x14ac:dyDescent="0.3">
      <c r="K3365" s="22"/>
      <c r="L3365"/>
    </row>
    <row r="3366" spans="11:12" x14ac:dyDescent="0.3">
      <c r="K3366" s="22"/>
      <c r="L3366"/>
    </row>
    <row r="3367" spans="11:12" x14ac:dyDescent="0.3">
      <c r="K3367" s="22"/>
      <c r="L3367"/>
    </row>
    <row r="3368" spans="11:12" x14ac:dyDescent="0.3">
      <c r="K3368" s="22"/>
      <c r="L3368"/>
    </row>
    <row r="3369" spans="11:12" x14ac:dyDescent="0.3">
      <c r="K3369" s="22"/>
      <c r="L3369"/>
    </row>
    <row r="3370" spans="11:12" x14ac:dyDescent="0.3">
      <c r="K3370" s="22"/>
      <c r="L3370"/>
    </row>
    <row r="3371" spans="11:12" x14ac:dyDescent="0.3">
      <c r="K3371" s="22"/>
      <c r="L3371"/>
    </row>
    <row r="3372" spans="11:12" x14ac:dyDescent="0.3">
      <c r="K3372" s="22"/>
      <c r="L3372"/>
    </row>
    <row r="3373" spans="11:12" x14ac:dyDescent="0.3">
      <c r="K3373" s="22"/>
      <c r="L3373"/>
    </row>
    <row r="3374" spans="11:12" x14ac:dyDescent="0.3">
      <c r="K3374" s="22"/>
      <c r="L3374"/>
    </row>
    <row r="3375" spans="11:12" x14ac:dyDescent="0.3">
      <c r="K3375" s="22"/>
      <c r="L3375"/>
    </row>
    <row r="3376" spans="11:12" x14ac:dyDescent="0.3">
      <c r="K3376" s="22"/>
      <c r="L3376"/>
    </row>
    <row r="3377" spans="11:12" x14ac:dyDescent="0.3">
      <c r="K3377" s="22"/>
      <c r="L3377"/>
    </row>
    <row r="3378" spans="11:12" x14ac:dyDescent="0.3">
      <c r="K3378" s="22"/>
      <c r="L3378"/>
    </row>
    <row r="3379" spans="11:12" x14ac:dyDescent="0.3">
      <c r="K3379" s="22"/>
      <c r="L3379"/>
    </row>
    <row r="3380" spans="11:12" x14ac:dyDescent="0.3">
      <c r="K3380" s="22"/>
      <c r="L3380"/>
    </row>
    <row r="3381" spans="11:12" x14ac:dyDescent="0.3">
      <c r="K3381" s="22"/>
      <c r="L3381"/>
    </row>
    <row r="3382" spans="11:12" x14ac:dyDescent="0.3">
      <c r="K3382" s="22"/>
      <c r="L3382"/>
    </row>
    <row r="3383" spans="11:12" x14ac:dyDescent="0.3">
      <c r="K3383" s="22"/>
      <c r="L3383"/>
    </row>
    <row r="3384" spans="11:12" x14ac:dyDescent="0.3">
      <c r="K3384" s="22"/>
      <c r="L3384"/>
    </row>
    <row r="3385" spans="11:12" x14ac:dyDescent="0.3">
      <c r="K3385" s="22"/>
      <c r="L3385"/>
    </row>
    <row r="3386" spans="11:12" x14ac:dyDescent="0.3">
      <c r="K3386" s="22"/>
      <c r="L3386"/>
    </row>
    <row r="3387" spans="11:12" x14ac:dyDescent="0.3">
      <c r="K3387" s="22"/>
      <c r="L3387"/>
    </row>
    <row r="3388" spans="11:12" x14ac:dyDescent="0.3">
      <c r="K3388" s="22"/>
      <c r="L3388"/>
    </row>
    <row r="3389" spans="11:12" x14ac:dyDescent="0.3">
      <c r="K3389" s="22"/>
      <c r="L3389"/>
    </row>
    <row r="3390" spans="11:12" x14ac:dyDescent="0.3">
      <c r="K3390" s="22"/>
      <c r="L3390"/>
    </row>
    <row r="3391" spans="11:12" x14ac:dyDescent="0.3">
      <c r="K3391" s="22"/>
      <c r="L3391"/>
    </row>
    <row r="3392" spans="11:12" x14ac:dyDescent="0.3">
      <c r="K3392" s="22"/>
      <c r="L3392"/>
    </row>
    <row r="3393" spans="11:12" x14ac:dyDescent="0.3">
      <c r="K3393" s="22"/>
      <c r="L3393"/>
    </row>
    <row r="3394" spans="11:12" x14ac:dyDescent="0.3">
      <c r="K3394" s="22"/>
      <c r="L3394"/>
    </row>
    <row r="3395" spans="11:12" x14ac:dyDescent="0.3">
      <c r="K3395" s="22"/>
      <c r="L3395"/>
    </row>
    <row r="3396" spans="11:12" x14ac:dyDescent="0.3">
      <c r="K3396" s="22"/>
      <c r="L3396"/>
    </row>
    <row r="3397" spans="11:12" x14ac:dyDescent="0.3">
      <c r="K3397" s="22"/>
      <c r="L3397"/>
    </row>
    <row r="3398" spans="11:12" x14ac:dyDescent="0.3">
      <c r="K3398" s="22"/>
      <c r="L3398"/>
    </row>
    <row r="3399" spans="11:12" x14ac:dyDescent="0.3">
      <c r="K3399" s="22"/>
      <c r="L3399"/>
    </row>
    <row r="3400" spans="11:12" x14ac:dyDescent="0.3">
      <c r="K3400" s="22"/>
      <c r="L3400"/>
    </row>
    <row r="3401" spans="11:12" x14ac:dyDescent="0.3">
      <c r="K3401" s="22"/>
      <c r="L3401"/>
    </row>
    <row r="3402" spans="11:12" x14ac:dyDescent="0.3">
      <c r="K3402" s="22"/>
      <c r="L3402"/>
    </row>
    <row r="3403" spans="11:12" x14ac:dyDescent="0.3">
      <c r="K3403" s="22"/>
      <c r="L3403"/>
    </row>
    <row r="3404" spans="11:12" x14ac:dyDescent="0.3">
      <c r="K3404" s="22"/>
      <c r="L3404"/>
    </row>
    <row r="3405" spans="11:12" x14ac:dyDescent="0.3">
      <c r="K3405" s="22"/>
      <c r="L3405"/>
    </row>
    <row r="3406" spans="11:12" x14ac:dyDescent="0.3">
      <c r="K3406" s="22"/>
      <c r="L3406"/>
    </row>
    <row r="3407" spans="11:12" x14ac:dyDescent="0.3">
      <c r="K3407" s="22"/>
      <c r="L3407"/>
    </row>
    <row r="3408" spans="11:12" x14ac:dyDescent="0.3">
      <c r="K3408" s="22"/>
      <c r="L3408"/>
    </row>
    <row r="3409" spans="11:12" x14ac:dyDescent="0.3">
      <c r="K3409" s="22"/>
      <c r="L3409"/>
    </row>
    <row r="3410" spans="11:12" x14ac:dyDescent="0.3">
      <c r="K3410" s="22"/>
      <c r="L3410"/>
    </row>
    <row r="3411" spans="11:12" x14ac:dyDescent="0.3">
      <c r="K3411" s="22"/>
      <c r="L3411"/>
    </row>
    <row r="3412" spans="11:12" x14ac:dyDescent="0.3">
      <c r="K3412" s="22"/>
      <c r="L3412"/>
    </row>
    <row r="3413" spans="11:12" x14ac:dyDescent="0.3">
      <c r="K3413" s="22"/>
      <c r="L3413"/>
    </row>
    <row r="3414" spans="11:12" x14ac:dyDescent="0.3">
      <c r="K3414" s="22"/>
      <c r="L3414"/>
    </row>
    <row r="3415" spans="11:12" x14ac:dyDescent="0.3">
      <c r="K3415" s="22"/>
      <c r="L3415"/>
    </row>
    <row r="3416" spans="11:12" x14ac:dyDescent="0.3">
      <c r="K3416" s="22"/>
      <c r="L3416"/>
    </row>
    <row r="3417" spans="11:12" x14ac:dyDescent="0.3">
      <c r="K3417" s="22"/>
      <c r="L3417"/>
    </row>
    <row r="3418" spans="11:12" x14ac:dyDescent="0.3">
      <c r="K3418" s="22"/>
      <c r="L3418"/>
    </row>
    <row r="3419" spans="11:12" x14ac:dyDescent="0.3">
      <c r="K3419" s="22"/>
      <c r="L3419"/>
    </row>
    <row r="3420" spans="11:12" x14ac:dyDescent="0.3">
      <c r="K3420" s="22"/>
      <c r="L3420"/>
    </row>
    <row r="3421" spans="11:12" x14ac:dyDescent="0.3">
      <c r="K3421" s="22"/>
      <c r="L3421"/>
    </row>
    <row r="3422" spans="11:12" x14ac:dyDescent="0.3">
      <c r="K3422" s="22"/>
      <c r="L3422"/>
    </row>
    <row r="3423" spans="11:12" x14ac:dyDescent="0.3">
      <c r="K3423" s="22"/>
      <c r="L3423"/>
    </row>
    <row r="3424" spans="11:12" x14ac:dyDescent="0.3">
      <c r="K3424" s="22"/>
      <c r="L3424"/>
    </row>
    <row r="3425" spans="11:12" x14ac:dyDescent="0.3">
      <c r="K3425" s="22"/>
      <c r="L3425"/>
    </row>
    <row r="3426" spans="11:12" x14ac:dyDescent="0.3">
      <c r="K3426" s="22"/>
      <c r="L3426"/>
    </row>
    <row r="3427" spans="11:12" x14ac:dyDescent="0.3">
      <c r="K3427" s="22"/>
      <c r="L3427"/>
    </row>
    <row r="3428" spans="11:12" x14ac:dyDescent="0.3">
      <c r="K3428" s="22"/>
      <c r="L3428"/>
    </row>
    <row r="3429" spans="11:12" x14ac:dyDescent="0.3">
      <c r="K3429" s="22"/>
      <c r="L3429"/>
    </row>
    <row r="3430" spans="11:12" x14ac:dyDescent="0.3">
      <c r="K3430" s="22"/>
      <c r="L3430"/>
    </row>
    <row r="3431" spans="11:12" x14ac:dyDescent="0.3">
      <c r="K3431" s="22"/>
      <c r="L3431"/>
    </row>
    <row r="3432" spans="11:12" x14ac:dyDescent="0.3">
      <c r="K3432" s="22"/>
      <c r="L3432"/>
    </row>
    <row r="3433" spans="11:12" x14ac:dyDescent="0.3">
      <c r="K3433" s="22"/>
      <c r="L3433"/>
    </row>
    <row r="3434" spans="11:12" x14ac:dyDescent="0.3">
      <c r="K3434" s="22"/>
      <c r="L3434"/>
    </row>
    <row r="3435" spans="11:12" x14ac:dyDescent="0.3">
      <c r="K3435" s="22"/>
      <c r="L3435"/>
    </row>
    <row r="3436" spans="11:12" x14ac:dyDescent="0.3">
      <c r="K3436" s="22"/>
      <c r="L3436"/>
    </row>
    <row r="3437" spans="11:12" x14ac:dyDescent="0.3">
      <c r="K3437" s="22"/>
      <c r="L3437"/>
    </row>
    <row r="3438" spans="11:12" x14ac:dyDescent="0.3">
      <c r="K3438" s="22"/>
      <c r="L3438"/>
    </row>
    <row r="3439" spans="11:12" x14ac:dyDescent="0.3">
      <c r="K3439" s="22"/>
      <c r="L3439"/>
    </row>
    <row r="3440" spans="11:12" x14ac:dyDescent="0.3">
      <c r="K3440" s="22"/>
      <c r="L3440"/>
    </row>
    <row r="3441" spans="11:12" x14ac:dyDescent="0.3">
      <c r="K3441" s="22"/>
      <c r="L3441"/>
    </row>
    <row r="3442" spans="11:12" x14ac:dyDescent="0.3">
      <c r="K3442" s="22"/>
      <c r="L3442"/>
    </row>
    <row r="3443" spans="11:12" x14ac:dyDescent="0.3">
      <c r="K3443" s="22"/>
      <c r="L3443"/>
    </row>
    <row r="3444" spans="11:12" x14ac:dyDescent="0.3">
      <c r="K3444" s="22"/>
      <c r="L3444"/>
    </row>
    <row r="3445" spans="11:12" x14ac:dyDescent="0.3">
      <c r="K3445" s="22"/>
      <c r="L3445"/>
    </row>
    <row r="3446" spans="11:12" x14ac:dyDescent="0.3">
      <c r="K3446" s="22"/>
      <c r="L3446"/>
    </row>
    <row r="3447" spans="11:12" x14ac:dyDescent="0.3">
      <c r="K3447" s="22"/>
      <c r="L3447"/>
    </row>
    <row r="3448" spans="11:12" x14ac:dyDescent="0.3">
      <c r="K3448" s="22"/>
      <c r="L3448"/>
    </row>
    <row r="3449" spans="11:12" x14ac:dyDescent="0.3">
      <c r="K3449" s="22"/>
      <c r="L3449"/>
    </row>
    <row r="3450" spans="11:12" x14ac:dyDescent="0.3">
      <c r="K3450" s="22"/>
      <c r="L3450"/>
    </row>
    <row r="3451" spans="11:12" x14ac:dyDescent="0.3">
      <c r="K3451" s="22"/>
      <c r="L3451"/>
    </row>
    <row r="3452" spans="11:12" x14ac:dyDescent="0.3">
      <c r="K3452" s="22"/>
      <c r="L3452"/>
    </row>
    <row r="3453" spans="11:12" x14ac:dyDescent="0.3">
      <c r="K3453" s="22"/>
      <c r="L3453"/>
    </row>
    <row r="3454" spans="11:12" x14ac:dyDescent="0.3">
      <c r="K3454" s="22"/>
      <c r="L3454"/>
    </row>
    <row r="3455" spans="11:12" x14ac:dyDescent="0.3">
      <c r="K3455" s="22"/>
      <c r="L3455"/>
    </row>
    <row r="3456" spans="11:12" x14ac:dyDescent="0.3">
      <c r="K3456" s="22"/>
      <c r="L3456"/>
    </row>
    <row r="3457" spans="11:12" x14ac:dyDescent="0.3">
      <c r="K3457" s="22"/>
      <c r="L3457"/>
    </row>
    <row r="3458" spans="11:12" x14ac:dyDescent="0.3">
      <c r="K3458" s="22"/>
      <c r="L3458"/>
    </row>
    <row r="3459" spans="11:12" x14ac:dyDescent="0.3">
      <c r="K3459" s="22"/>
      <c r="L3459"/>
    </row>
    <row r="3460" spans="11:12" x14ac:dyDescent="0.3">
      <c r="K3460" s="22"/>
      <c r="L3460"/>
    </row>
    <row r="3461" spans="11:12" x14ac:dyDescent="0.3">
      <c r="K3461" s="22"/>
      <c r="L3461"/>
    </row>
    <row r="3462" spans="11:12" x14ac:dyDescent="0.3">
      <c r="K3462" s="22"/>
      <c r="L3462"/>
    </row>
    <row r="3463" spans="11:12" x14ac:dyDescent="0.3">
      <c r="K3463" s="22"/>
      <c r="L3463"/>
    </row>
    <row r="3464" spans="11:12" x14ac:dyDescent="0.3">
      <c r="K3464" s="22"/>
      <c r="L3464"/>
    </row>
    <row r="3465" spans="11:12" x14ac:dyDescent="0.3">
      <c r="K3465" s="22"/>
      <c r="L3465"/>
    </row>
    <row r="3466" spans="11:12" x14ac:dyDescent="0.3">
      <c r="K3466" s="22"/>
      <c r="L3466"/>
    </row>
    <row r="3467" spans="11:12" x14ac:dyDescent="0.3">
      <c r="K3467" s="22"/>
      <c r="L3467"/>
    </row>
    <row r="3468" spans="11:12" x14ac:dyDescent="0.3">
      <c r="K3468" s="22"/>
      <c r="L3468"/>
    </row>
    <row r="3469" spans="11:12" x14ac:dyDescent="0.3">
      <c r="K3469" s="22"/>
      <c r="L3469"/>
    </row>
    <row r="3470" spans="11:12" x14ac:dyDescent="0.3">
      <c r="K3470" s="22"/>
      <c r="L3470"/>
    </row>
    <row r="3471" spans="11:12" x14ac:dyDescent="0.3">
      <c r="K3471" s="22"/>
      <c r="L3471"/>
    </row>
    <row r="3472" spans="11:12" x14ac:dyDescent="0.3">
      <c r="K3472" s="22"/>
      <c r="L3472"/>
    </row>
    <row r="3473" spans="11:12" x14ac:dyDescent="0.3">
      <c r="K3473" s="22"/>
      <c r="L3473"/>
    </row>
    <row r="3474" spans="11:12" x14ac:dyDescent="0.3">
      <c r="K3474" s="22"/>
      <c r="L3474"/>
    </row>
    <row r="3475" spans="11:12" x14ac:dyDescent="0.3">
      <c r="K3475" s="22"/>
      <c r="L3475"/>
    </row>
    <row r="3476" spans="11:12" x14ac:dyDescent="0.3">
      <c r="K3476" s="22"/>
      <c r="L3476"/>
    </row>
    <row r="3477" spans="11:12" x14ac:dyDescent="0.3">
      <c r="K3477" s="22"/>
      <c r="L3477"/>
    </row>
    <row r="3478" spans="11:12" x14ac:dyDescent="0.3">
      <c r="K3478" s="22"/>
      <c r="L3478"/>
    </row>
    <row r="3479" spans="11:12" x14ac:dyDescent="0.3">
      <c r="K3479" s="22"/>
      <c r="L3479"/>
    </row>
    <row r="3480" spans="11:12" x14ac:dyDescent="0.3">
      <c r="K3480" s="22"/>
      <c r="L3480"/>
    </row>
    <row r="3481" spans="11:12" x14ac:dyDescent="0.3">
      <c r="K3481" s="22"/>
      <c r="L3481"/>
    </row>
    <row r="3482" spans="11:12" x14ac:dyDescent="0.3">
      <c r="K3482" s="22"/>
      <c r="L3482"/>
    </row>
    <row r="3483" spans="11:12" x14ac:dyDescent="0.3">
      <c r="K3483" s="22"/>
      <c r="L3483"/>
    </row>
    <row r="3484" spans="11:12" x14ac:dyDescent="0.3">
      <c r="K3484" s="22"/>
      <c r="L3484"/>
    </row>
    <row r="3485" spans="11:12" x14ac:dyDescent="0.3">
      <c r="K3485" s="22"/>
      <c r="L3485"/>
    </row>
    <row r="3486" spans="11:12" x14ac:dyDescent="0.3">
      <c r="K3486" s="22"/>
      <c r="L3486"/>
    </row>
    <row r="3487" spans="11:12" x14ac:dyDescent="0.3">
      <c r="K3487" s="22"/>
      <c r="L3487"/>
    </row>
    <row r="3488" spans="11:12" x14ac:dyDescent="0.3">
      <c r="K3488" s="22"/>
      <c r="L3488"/>
    </row>
    <row r="3489" spans="11:12" x14ac:dyDescent="0.3">
      <c r="K3489" s="22"/>
      <c r="L3489"/>
    </row>
    <row r="3490" spans="11:12" x14ac:dyDescent="0.3">
      <c r="K3490" s="22"/>
      <c r="L3490"/>
    </row>
    <row r="3491" spans="11:12" x14ac:dyDescent="0.3">
      <c r="K3491" s="22"/>
      <c r="L3491"/>
    </row>
    <row r="3492" spans="11:12" x14ac:dyDescent="0.3">
      <c r="K3492" s="22"/>
      <c r="L3492"/>
    </row>
    <row r="3493" spans="11:12" x14ac:dyDescent="0.3">
      <c r="K3493" s="22"/>
      <c r="L3493"/>
    </row>
    <row r="3494" spans="11:12" x14ac:dyDescent="0.3">
      <c r="K3494" s="22"/>
      <c r="L3494"/>
    </row>
    <row r="3495" spans="11:12" x14ac:dyDescent="0.3">
      <c r="K3495" s="22"/>
      <c r="L3495"/>
    </row>
    <row r="3496" spans="11:12" x14ac:dyDescent="0.3">
      <c r="K3496" s="22"/>
      <c r="L3496"/>
    </row>
    <row r="3497" spans="11:12" x14ac:dyDescent="0.3">
      <c r="K3497" s="22"/>
      <c r="L3497"/>
    </row>
    <row r="3498" spans="11:12" x14ac:dyDescent="0.3">
      <c r="K3498" s="22"/>
      <c r="L3498"/>
    </row>
    <row r="3499" spans="11:12" x14ac:dyDescent="0.3">
      <c r="K3499" s="22"/>
      <c r="L3499"/>
    </row>
    <row r="3500" spans="11:12" x14ac:dyDescent="0.3">
      <c r="K3500" s="22"/>
      <c r="L3500"/>
    </row>
    <row r="3501" spans="11:12" x14ac:dyDescent="0.3">
      <c r="K3501" s="22"/>
      <c r="L3501"/>
    </row>
    <row r="3502" spans="11:12" x14ac:dyDescent="0.3">
      <c r="K3502" s="22"/>
      <c r="L3502"/>
    </row>
    <row r="3503" spans="11:12" x14ac:dyDescent="0.3">
      <c r="K3503" s="22"/>
      <c r="L3503"/>
    </row>
    <row r="3504" spans="11:12" x14ac:dyDescent="0.3">
      <c r="K3504" s="22"/>
      <c r="L3504"/>
    </row>
    <row r="3505" spans="11:12" x14ac:dyDescent="0.3">
      <c r="K3505" s="22"/>
      <c r="L3505"/>
    </row>
    <row r="3506" spans="11:12" x14ac:dyDescent="0.3">
      <c r="K3506" s="22"/>
      <c r="L3506"/>
    </row>
    <row r="3507" spans="11:12" x14ac:dyDescent="0.3">
      <c r="K3507" s="22"/>
      <c r="L3507"/>
    </row>
    <row r="3508" spans="11:12" x14ac:dyDescent="0.3">
      <c r="K3508" s="22"/>
      <c r="L3508"/>
    </row>
    <row r="3509" spans="11:12" x14ac:dyDescent="0.3">
      <c r="K3509" s="22"/>
      <c r="L3509"/>
    </row>
    <row r="3510" spans="11:12" x14ac:dyDescent="0.3">
      <c r="K3510" s="22"/>
      <c r="L3510"/>
    </row>
    <row r="3511" spans="11:12" x14ac:dyDescent="0.3">
      <c r="K3511" s="22"/>
      <c r="L3511"/>
    </row>
    <row r="3512" spans="11:12" x14ac:dyDescent="0.3">
      <c r="K3512" s="22"/>
      <c r="L3512"/>
    </row>
    <row r="3513" spans="11:12" x14ac:dyDescent="0.3">
      <c r="K3513" s="22"/>
      <c r="L3513"/>
    </row>
    <row r="3514" spans="11:12" x14ac:dyDescent="0.3">
      <c r="K3514" s="22"/>
      <c r="L3514"/>
    </row>
    <row r="3515" spans="11:12" x14ac:dyDescent="0.3">
      <c r="K3515" s="22"/>
      <c r="L3515"/>
    </row>
    <row r="3516" spans="11:12" x14ac:dyDescent="0.3">
      <c r="K3516" s="22"/>
      <c r="L3516"/>
    </row>
    <row r="3517" spans="11:12" x14ac:dyDescent="0.3">
      <c r="K3517" s="22"/>
      <c r="L3517"/>
    </row>
    <row r="3518" spans="11:12" x14ac:dyDescent="0.3">
      <c r="K3518" s="22"/>
      <c r="L3518"/>
    </row>
    <row r="3519" spans="11:12" x14ac:dyDescent="0.3">
      <c r="K3519" s="22"/>
      <c r="L3519"/>
    </row>
    <row r="3520" spans="11:12" x14ac:dyDescent="0.3">
      <c r="K3520" s="22"/>
      <c r="L3520"/>
    </row>
    <row r="3521" spans="11:12" x14ac:dyDescent="0.3">
      <c r="K3521" s="22"/>
      <c r="L3521"/>
    </row>
    <row r="3522" spans="11:12" x14ac:dyDescent="0.3">
      <c r="K3522" s="22"/>
      <c r="L3522"/>
    </row>
    <row r="3523" spans="11:12" x14ac:dyDescent="0.3">
      <c r="K3523" s="22"/>
      <c r="L3523"/>
    </row>
    <row r="3524" spans="11:12" x14ac:dyDescent="0.3">
      <c r="K3524" s="22"/>
      <c r="L3524"/>
    </row>
    <row r="3525" spans="11:12" x14ac:dyDescent="0.3">
      <c r="K3525" s="22"/>
      <c r="L3525"/>
    </row>
    <row r="3526" spans="11:12" x14ac:dyDescent="0.3">
      <c r="K3526" s="22"/>
      <c r="L3526"/>
    </row>
    <row r="3527" spans="11:12" x14ac:dyDescent="0.3">
      <c r="K3527" s="22"/>
      <c r="L3527"/>
    </row>
    <row r="3528" spans="11:12" x14ac:dyDescent="0.3">
      <c r="K3528" s="22"/>
      <c r="L3528"/>
    </row>
    <row r="3529" spans="11:12" x14ac:dyDescent="0.3">
      <c r="K3529" s="22"/>
      <c r="L3529"/>
    </row>
    <row r="3530" spans="11:12" x14ac:dyDescent="0.3">
      <c r="K3530" s="22"/>
      <c r="L3530"/>
    </row>
    <row r="3531" spans="11:12" x14ac:dyDescent="0.3">
      <c r="K3531" s="22"/>
      <c r="L3531"/>
    </row>
    <row r="3532" spans="11:12" x14ac:dyDescent="0.3">
      <c r="K3532" s="22"/>
      <c r="L3532"/>
    </row>
    <row r="3533" spans="11:12" x14ac:dyDescent="0.3">
      <c r="K3533" s="22"/>
      <c r="L3533"/>
    </row>
    <row r="3534" spans="11:12" x14ac:dyDescent="0.3">
      <c r="K3534" s="22"/>
      <c r="L3534"/>
    </row>
    <row r="3535" spans="11:12" x14ac:dyDescent="0.3">
      <c r="K3535" s="22"/>
      <c r="L3535"/>
    </row>
    <row r="3536" spans="11:12" x14ac:dyDescent="0.3">
      <c r="K3536" s="22"/>
      <c r="L3536"/>
    </row>
    <row r="3537" spans="11:12" x14ac:dyDescent="0.3">
      <c r="K3537" s="22"/>
      <c r="L3537"/>
    </row>
    <row r="3538" spans="11:12" x14ac:dyDescent="0.3">
      <c r="K3538" s="22"/>
      <c r="L3538"/>
    </row>
    <row r="3539" spans="11:12" x14ac:dyDescent="0.3">
      <c r="K3539" s="22"/>
      <c r="L3539"/>
    </row>
    <row r="3540" spans="11:12" x14ac:dyDescent="0.3">
      <c r="K3540" s="22"/>
      <c r="L3540"/>
    </row>
    <row r="3541" spans="11:12" x14ac:dyDescent="0.3">
      <c r="K3541" s="22"/>
      <c r="L3541"/>
    </row>
    <row r="3542" spans="11:12" x14ac:dyDescent="0.3">
      <c r="K3542" s="22"/>
      <c r="L3542"/>
    </row>
    <row r="3543" spans="11:12" x14ac:dyDescent="0.3">
      <c r="K3543" s="22"/>
      <c r="L3543"/>
    </row>
    <row r="3544" spans="11:12" x14ac:dyDescent="0.3">
      <c r="K3544" s="22"/>
      <c r="L3544"/>
    </row>
    <row r="3545" spans="11:12" x14ac:dyDescent="0.3">
      <c r="K3545" s="22"/>
      <c r="L3545"/>
    </row>
    <row r="3546" spans="11:12" x14ac:dyDescent="0.3">
      <c r="K3546" s="22"/>
      <c r="L3546"/>
    </row>
    <row r="3547" spans="11:12" x14ac:dyDescent="0.3">
      <c r="K3547" s="22"/>
      <c r="L3547"/>
    </row>
    <row r="3548" spans="11:12" x14ac:dyDescent="0.3">
      <c r="K3548" s="22"/>
      <c r="L3548"/>
    </row>
    <row r="3549" spans="11:12" x14ac:dyDescent="0.3">
      <c r="K3549" s="22"/>
      <c r="L3549"/>
    </row>
    <row r="3550" spans="11:12" x14ac:dyDescent="0.3">
      <c r="K3550" s="22"/>
      <c r="L3550"/>
    </row>
    <row r="3551" spans="11:12" x14ac:dyDescent="0.3">
      <c r="K3551" s="22"/>
      <c r="L3551"/>
    </row>
    <row r="3552" spans="11:12" x14ac:dyDescent="0.3">
      <c r="K3552" s="22"/>
      <c r="L3552"/>
    </row>
    <row r="3553" spans="11:12" x14ac:dyDescent="0.3">
      <c r="K3553" s="22"/>
      <c r="L3553"/>
    </row>
    <row r="3554" spans="11:12" x14ac:dyDescent="0.3">
      <c r="K3554" s="22"/>
      <c r="L3554"/>
    </row>
    <row r="3555" spans="11:12" x14ac:dyDescent="0.3">
      <c r="K3555" s="22"/>
      <c r="L3555"/>
    </row>
    <row r="3556" spans="11:12" x14ac:dyDescent="0.3">
      <c r="K3556" s="22"/>
      <c r="L3556"/>
    </row>
    <row r="3557" spans="11:12" x14ac:dyDescent="0.3">
      <c r="K3557" s="22"/>
      <c r="L3557"/>
    </row>
    <row r="3558" spans="11:12" x14ac:dyDescent="0.3">
      <c r="K3558" s="22"/>
      <c r="L3558"/>
    </row>
    <row r="3559" spans="11:12" x14ac:dyDescent="0.3">
      <c r="K3559" s="22"/>
      <c r="L3559"/>
    </row>
    <row r="3560" spans="11:12" x14ac:dyDescent="0.3">
      <c r="K3560" s="22"/>
      <c r="L3560"/>
    </row>
    <row r="3561" spans="11:12" x14ac:dyDescent="0.3">
      <c r="K3561" s="22"/>
      <c r="L3561"/>
    </row>
    <row r="3562" spans="11:12" x14ac:dyDescent="0.3">
      <c r="K3562" s="22"/>
      <c r="L3562"/>
    </row>
    <row r="3563" spans="11:12" x14ac:dyDescent="0.3">
      <c r="K3563" s="22"/>
      <c r="L3563"/>
    </row>
    <row r="3564" spans="11:12" x14ac:dyDescent="0.3">
      <c r="K3564" s="22"/>
      <c r="L3564"/>
    </row>
    <row r="3565" spans="11:12" x14ac:dyDescent="0.3">
      <c r="K3565" s="22"/>
      <c r="L3565"/>
    </row>
    <row r="3566" spans="11:12" x14ac:dyDescent="0.3">
      <c r="K3566" s="22"/>
      <c r="L3566"/>
    </row>
    <row r="3567" spans="11:12" x14ac:dyDescent="0.3">
      <c r="K3567" s="22"/>
      <c r="L3567"/>
    </row>
    <row r="3568" spans="11:12" x14ac:dyDescent="0.3">
      <c r="K3568" s="22"/>
      <c r="L3568"/>
    </row>
    <row r="3569" spans="11:12" x14ac:dyDescent="0.3">
      <c r="K3569" s="22"/>
      <c r="L3569"/>
    </row>
    <row r="3570" spans="11:12" x14ac:dyDescent="0.3">
      <c r="K3570" s="22"/>
      <c r="L3570"/>
    </row>
    <row r="3571" spans="11:12" x14ac:dyDescent="0.3">
      <c r="K3571" s="22"/>
      <c r="L3571"/>
    </row>
    <row r="3572" spans="11:12" x14ac:dyDescent="0.3">
      <c r="K3572" s="22"/>
      <c r="L3572"/>
    </row>
    <row r="3573" spans="11:12" x14ac:dyDescent="0.3">
      <c r="K3573" s="22"/>
      <c r="L3573"/>
    </row>
    <row r="3574" spans="11:12" x14ac:dyDescent="0.3">
      <c r="K3574" s="22"/>
      <c r="L3574"/>
    </row>
    <row r="3575" spans="11:12" x14ac:dyDescent="0.3">
      <c r="K3575" s="22"/>
      <c r="L3575"/>
    </row>
    <row r="3576" spans="11:12" x14ac:dyDescent="0.3">
      <c r="K3576" s="22"/>
      <c r="L3576"/>
    </row>
    <row r="3577" spans="11:12" x14ac:dyDescent="0.3">
      <c r="K3577" s="22"/>
      <c r="L3577"/>
    </row>
    <row r="3578" spans="11:12" x14ac:dyDescent="0.3">
      <c r="K3578" s="22"/>
      <c r="L3578"/>
    </row>
    <row r="3579" spans="11:12" x14ac:dyDescent="0.3">
      <c r="K3579" s="22"/>
      <c r="L3579"/>
    </row>
    <row r="3580" spans="11:12" x14ac:dyDescent="0.3">
      <c r="K3580" s="22"/>
      <c r="L3580"/>
    </row>
    <row r="3581" spans="11:12" x14ac:dyDescent="0.3">
      <c r="K3581" s="22"/>
      <c r="L3581"/>
    </row>
    <row r="3582" spans="11:12" x14ac:dyDescent="0.3">
      <c r="K3582" s="22"/>
      <c r="L3582"/>
    </row>
    <row r="3583" spans="11:12" x14ac:dyDescent="0.3">
      <c r="K3583" s="22"/>
      <c r="L3583"/>
    </row>
    <row r="3584" spans="11:12" x14ac:dyDescent="0.3">
      <c r="K3584" s="22"/>
      <c r="L3584"/>
    </row>
    <row r="3585" spans="11:12" x14ac:dyDescent="0.3">
      <c r="K3585" s="22"/>
      <c r="L3585"/>
    </row>
    <row r="3586" spans="11:12" x14ac:dyDescent="0.3">
      <c r="K3586" s="22"/>
      <c r="L3586"/>
    </row>
    <row r="3587" spans="11:12" x14ac:dyDescent="0.3">
      <c r="K3587" s="22"/>
      <c r="L3587"/>
    </row>
    <row r="3588" spans="11:12" x14ac:dyDescent="0.3">
      <c r="K3588" s="22"/>
      <c r="L3588"/>
    </row>
    <row r="3589" spans="11:12" x14ac:dyDescent="0.3">
      <c r="K3589" s="22"/>
      <c r="L3589"/>
    </row>
    <row r="3590" spans="11:12" x14ac:dyDescent="0.3">
      <c r="K3590" s="22"/>
      <c r="L3590"/>
    </row>
    <row r="3591" spans="11:12" x14ac:dyDescent="0.3">
      <c r="K3591" s="22"/>
      <c r="L3591"/>
    </row>
    <row r="3592" spans="11:12" x14ac:dyDescent="0.3">
      <c r="K3592" s="22"/>
      <c r="L3592"/>
    </row>
    <row r="3593" spans="11:12" x14ac:dyDescent="0.3">
      <c r="K3593" s="22"/>
      <c r="L3593"/>
    </row>
    <row r="3594" spans="11:12" x14ac:dyDescent="0.3">
      <c r="K3594" s="22"/>
      <c r="L3594"/>
    </row>
    <row r="3595" spans="11:12" x14ac:dyDescent="0.3">
      <c r="K3595" s="22"/>
      <c r="L3595"/>
    </row>
    <row r="3596" spans="11:12" x14ac:dyDescent="0.3">
      <c r="K3596" s="22"/>
      <c r="L3596"/>
    </row>
    <row r="3597" spans="11:12" x14ac:dyDescent="0.3">
      <c r="K3597" s="22"/>
      <c r="L3597"/>
    </row>
    <row r="3598" spans="11:12" x14ac:dyDescent="0.3">
      <c r="K3598" s="22"/>
      <c r="L3598"/>
    </row>
    <row r="3599" spans="11:12" x14ac:dyDescent="0.3">
      <c r="K3599" s="22"/>
      <c r="L3599"/>
    </row>
    <row r="3600" spans="11:12" x14ac:dyDescent="0.3">
      <c r="K3600" s="22"/>
      <c r="L3600"/>
    </row>
    <row r="3601" spans="11:12" x14ac:dyDescent="0.3">
      <c r="K3601" s="22"/>
      <c r="L3601"/>
    </row>
    <row r="3602" spans="11:12" x14ac:dyDescent="0.3">
      <c r="K3602" s="22"/>
      <c r="L3602"/>
    </row>
    <row r="3603" spans="11:12" x14ac:dyDescent="0.3">
      <c r="K3603" s="22"/>
      <c r="L3603"/>
    </row>
    <row r="3604" spans="11:12" x14ac:dyDescent="0.3">
      <c r="K3604" s="22"/>
      <c r="L3604"/>
    </row>
    <row r="3605" spans="11:12" x14ac:dyDescent="0.3">
      <c r="K3605" s="22"/>
      <c r="L3605"/>
    </row>
    <row r="3606" spans="11:12" x14ac:dyDescent="0.3">
      <c r="K3606" s="22"/>
      <c r="L3606"/>
    </row>
    <row r="3607" spans="11:12" x14ac:dyDescent="0.3">
      <c r="K3607" s="22"/>
      <c r="L3607"/>
    </row>
    <row r="3608" spans="11:12" x14ac:dyDescent="0.3">
      <c r="K3608" s="22"/>
      <c r="L3608"/>
    </row>
    <row r="3609" spans="11:12" x14ac:dyDescent="0.3">
      <c r="K3609" s="22"/>
      <c r="L3609"/>
    </row>
    <row r="3610" spans="11:12" x14ac:dyDescent="0.3">
      <c r="K3610" s="22"/>
      <c r="L3610"/>
    </row>
    <row r="3611" spans="11:12" x14ac:dyDescent="0.3">
      <c r="K3611" s="22"/>
      <c r="L3611"/>
    </row>
    <row r="3612" spans="11:12" x14ac:dyDescent="0.3">
      <c r="K3612" s="22"/>
      <c r="L3612"/>
    </row>
    <row r="3613" spans="11:12" x14ac:dyDescent="0.3">
      <c r="K3613" s="22"/>
      <c r="L3613"/>
    </row>
    <row r="3614" spans="11:12" x14ac:dyDescent="0.3">
      <c r="K3614" s="22"/>
      <c r="L3614"/>
    </row>
    <row r="3615" spans="11:12" x14ac:dyDescent="0.3">
      <c r="K3615" s="22"/>
      <c r="L3615"/>
    </row>
    <row r="3616" spans="11:12" x14ac:dyDescent="0.3">
      <c r="K3616" s="22"/>
      <c r="L3616"/>
    </row>
    <row r="3617" spans="11:12" x14ac:dyDescent="0.3">
      <c r="K3617" s="22"/>
      <c r="L3617"/>
    </row>
    <row r="3618" spans="11:12" x14ac:dyDescent="0.3">
      <c r="K3618" s="22"/>
      <c r="L3618"/>
    </row>
    <row r="3619" spans="11:12" x14ac:dyDescent="0.3">
      <c r="K3619" s="22"/>
      <c r="L3619"/>
    </row>
    <row r="3620" spans="11:12" x14ac:dyDescent="0.3">
      <c r="K3620" s="22"/>
      <c r="L3620"/>
    </row>
    <row r="3621" spans="11:12" x14ac:dyDescent="0.3">
      <c r="K3621" s="22"/>
      <c r="L3621"/>
    </row>
    <row r="3622" spans="11:12" x14ac:dyDescent="0.3">
      <c r="K3622" s="22"/>
      <c r="L3622"/>
    </row>
    <row r="3623" spans="11:12" x14ac:dyDescent="0.3">
      <c r="K3623" s="22"/>
      <c r="L3623"/>
    </row>
    <row r="3624" spans="11:12" x14ac:dyDescent="0.3">
      <c r="K3624" s="22"/>
      <c r="L3624"/>
    </row>
    <row r="3625" spans="11:12" x14ac:dyDescent="0.3">
      <c r="K3625" s="22"/>
      <c r="L3625"/>
    </row>
    <row r="3626" spans="11:12" x14ac:dyDescent="0.3">
      <c r="K3626" s="22"/>
      <c r="L3626"/>
    </row>
    <row r="3627" spans="11:12" x14ac:dyDescent="0.3">
      <c r="K3627" s="22"/>
      <c r="L3627"/>
    </row>
    <row r="3628" spans="11:12" x14ac:dyDescent="0.3">
      <c r="K3628" s="22"/>
      <c r="L3628"/>
    </row>
    <row r="3629" spans="11:12" x14ac:dyDescent="0.3">
      <c r="K3629" s="22"/>
      <c r="L3629"/>
    </row>
    <row r="3630" spans="11:12" x14ac:dyDescent="0.3">
      <c r="K3630" s="22"/>
      <c r="L3630"/>
    </row>
    <row r="3631" spans="11:12" x14ac:dyDescent="0.3">
      <c r="K3631" s="22"/>
      <c r="L3631"/>
    </row>
    <row r="3632" spans="11:12" x14ac:dyDescent="0.3">
      <c r="K3632" s="22"/>
      <c r="L3632"/>
    </row>
    <row r="3633" spans="11:12" x14ac:dyDescent="0.3">
      <c r="K3633" s="22"/>
      <c r="L3633"/>
    </row>
    <row r="3634" spans="11:12" x14ac:dyDescent="0.3">
      <c r="K3634" s="22"/>
      <c r="L3634"/>
    </row>
    <row r="3635" spans="11:12" x14ac:dyDescent="0.3">
      <c r="K3635" s="22"/>
      <c r="L3635"/>
    </row>
    <row r="3636" spans="11:12" x14ac:dyDescent="0.3">
      <c r="K3636" s="22"/>
      <c r="L3636"/>
    </row>
    <row r="3637" spans="11:12" x14ac:dyDescent="0.3">
      <c r="K3637" s="22"/>
      <c r="L3637"/>
    </row>
    <row r="3638" spans="11:12" x14ac:dyDescent="0.3">
      <c r="K3638" s="22"/>
      <c r="L3638"/>
    </row>
    <row r="3639" spans="11:12" x14ac:dyDescent="0.3">
      <c r="K3639" s="22"/>
      <c r="L3639"/>
    </row>
    <row r="3640" spans="11:12" x14ac:dyDescent="0.3">
      <c r="K3640" s="22"/>
      <c r="L3640"/>
    </row>
    <row r="3641" spans="11:12" x14ac:dyDescent="0.3">
      <c r="K3641" s="22"/>
      <c r="L3641"/>
    </row>
    <row r="3642" spans="11:12" x14ac:dyDescent="0.3">
      <c r="K3642" s="22"/>
      <c r="L3642"/>
    </row>
    <row r="3643" spans="11:12" x14ac:dyDescent="0.3">
      <c r="K3643" s="22"/>
      <c r="L3643"/>
    </row>
    <row r="3644" spans="11:12" x14ac:dyDescent="0.3">
      <c r="K3644" s="22"/>
      <c r="L3644"/>
    </row>
    <row r="3645" spans="11:12" x14ac:dyDescent="0.3">
      <c r="K3645" s="22"/>
      <c r="L3645"/>
    </row>
    <row r="3646" spans="11:12" x14ac:dyDescent="0.3">
      <c r="K3646" s="22"/>
      <c r="L3646"/>
    </row>
    <row r="3647" spans="11:12" x14ac:dyDescent="0.3">
      <c r="K3647" s="22"/>
      <c r="L3647"/>
    </row>
    <row r="3648" spans="11:12" x14ac:dyDescent="0.3">
      <c r="K3648" s="22"/>
      <c r="L3648"/>
    </row>
    <row r="3649" spans="11:12" x14ac:dyDescent="0.3">
      <c r="K3649" s="22"/>
      <c r="L3649"/>
    </row>
    <row r="3650" spans="11:12" x14ac:dyDescent="0.3">
      <c r="K3650" s="22"/>
      <c r="L3650"/>
    </row>
    <row r="3651" spans="11:12" x14ac:dyDescent="0.3">
      <c r="K3651" s="22"/>
      <c r="L3651"/>
    </row>
    <row r="3652" spans="11:12" x14ac:dyDescent="0.3">
      <c r="K3652" s="22"/>
      <c r="L3652"/>
    </row>
    <row r="3653" spans="11:12" x14ac:dyDescent="0.3">
      <c r="K3653" s="22"/>
      <c r="L3653"/>
    </row>
    <row r="3654" spans="11:12" x14ac:dyDescent="0.3">
      <c r="K3654" s="22"/>
      <c r="L3654"/>
    </row>
    <row r="3655" spans="11:12" x14ac:dyDescent="0.3">
      <c r="K3655" s="22"/>
      <c r="L3655"/>
    </row>
    <row r="3656" spans="11:12" x14ac:dyDescent="0.3">
      <c r="K3656" s="22"/>
      <c r="L3656"/>
    </row>
    <row r="3657" spans="11:12" x14ac:dyDescent="0.3">
      <c r="K3657" s="22"/>
      <c r="L3657"/>
    </row>
    <row r="3658" spans="11:12" x14ac:dyDescent="0.3">
      <c r="K3658" s="22"/>
      <c r="L3658"/>
    </row>
    <row r="3659" spans="11:12" x14ac:dyDescent="0.3">
      <c r="K3659" s="22"/>
      <c r="L3659"/>
    </row>
    <row r="3660" spans="11:12" x14ac:dyDescent="0.3">
      <c r="K3660" s="22"/>
      <c r="L3660"/>
    </row>
    <row r="3661" spans="11:12" x14ac:dyDescent="0.3">
      <c r="K3661" s="22"/>
      <c r="L3661"/>
    </row>
    <row r="3662" spans="11:12" x14ac:dyDescent="0.3">
      <c r="K3662" s="22"/>
      <c r="L3662"/>
    </row>
    <row r="3663" spans="11:12" x14ac:dyDescent="0.3">
      <c r="K3663" s="22"/>
      <c r="L3663"/>
    </row>
    <row r="3664" spans="11:12" x14ac:dyDescent="0.3">
      <c r="K3664" s="22"/>
      <c r="L3664"/>
    </row>
    <row r="3665" spans="11:12" x14ac:dyDescent="0.3">
      <c r="K3665" s="22"/>
      <c r="L3665"/>
    </row>
    <row r="3666" spans="11:12" x14ac:dyDescent="0.3">
      <c r="K3666" s="22"/>
      <c r="L3666"/>
    </row>
    <row r="3667" spans="11:12" x14ac:dyDescent="0.3">
      <c r="K3667" s="22"/>
      <c r="L3667"/>
    </row>
    <row r="3668" spans="11:12" x14ac:dyDescent="0.3">
      <c r="K3668" s="22"/>
      <c r="L3668"/>
    </row>
    <row r="3669" spans="11:12" x14ac:dyDescent="0.3">
      <c r="K3669" s="22"/>
      <c r="L3669"/>
    </row>
    <row r="3670" spans="11:12" x14ac:dyDescent="0.3">
      <c r="K3670" s="22"/>
      <c r="L3670"/>
    </row>
    <row r="3671" spans="11:12" x14ac:dyDescent="0.3">
      <c r="K3671" s="22"/>
      <c r="L3671"/>
    </row>
    <row r="3672" spans="11:12" x14ac:dyDescent="0.3">
      <c r="K3672" s="22"/>
      <c r="L3672"/>
    </row>
    <row r="3673" spans="11:12" x14ac:dyDescent="0.3">
      <c r="K3673" s="22"/>
      <c r="L3673"/>
    </row>
    <row r="3674" spans="11:12" x14ac:dyDescent="0.3">
      <c r="K3674" s="22"/>
      <c r="L3674"/>
    </row>
    <row r="3675" spans="11:12" x14ac:dyDescent="0.3">
      <c r="K3675" s="22"/>
      <c r="L3675"/>
    </row>
    <row r="3676" spans="11:12" x14ac:dyDescent="0.3">
      <c r="K3676" s="22"/>
      <c r="L3676"/>
    </row>
    <row r="3677" spans="11:12" x14ac:dyDescent="0.3">
      <c r="K3677" s="22"/>
      <c r="L3677"/>
    </row>
    <row r="3678" spans="11:12" x14ac:dyDescent="0.3">
      <c r="K3678" s="22"/>
      <c r="L3678"/>
    </row>
    <row r="3679" spans="11:12" x14ac:dyDescent="0.3">
      <c r="K3679" s="22"/>
      <c r="L3679"/>
    </row>
    <row r="3680" spans="11:12" x14ac:dyDescent="0.3">
      <c r="K3680" s="22"/>
      <c r="L3680"/>
    </row>
    <row r="3681" spans="11:12" x14ac:dyDescent="0.3">
      <c r="K3681" s="22"/>
      <c r="L3681"/>
    </row>
    <row r="3682" spans="11:12" x14ac:dyDescent="0.3">
      <c r="K3682" s="22"/>
      <c r="L3682"/>
    </row>
    <row r="3683" spans="11:12" x14ac:dyDescent="0.3">
      <c r="K3683" s="22"/>
      <c r="L3683"/>
    </row>
    <row r="3684" spans="11:12" x14ac:dyDescent="0.3">
      <c r="K3684" s="22"/>
      <c r="L3684"/>
    </row>
    <row r="3685" spans="11:12" x14ac:dyDescent="0.3">
      <c r="K3685" s="22"/>
      <c r="L3685"/>
    </row>
    <row r="3686" spans="11:12" x14ac:dyDescent="0.3">
      <c r="K3686" s="22"/>
      <c r="L3686"/>
    </row>
    <row r="3687" spans="11:12" x14ac:dyDescent="0.3">
      <c r="K3687" s="22"/>
      <c r="L3687"/>
    </row>
    <row r="3688" spans="11:12" x14ac:dyDescent="0.3">
      <c r="K3688" s="22"/>
      <c r="L3688"/>
    </row>
    <row r="3689" spans="11:12" x14ac:dyDescent="0.3">
      <c r="K3689" s="22"/>
      <c r="L3689"/>
    </row>
    <row r="3690" spans="11:12" x14ac:dyDescent="0.3">
      <c r="K3690" s="22"/>
      <c r="L3690"/>
    </row>
    <row r="3691" spans="11:12" x14ac:dyDescent="0.3">
      <c r="K3691" s="22"/>
      <c r="L3691"/>
    </row>
    <row r="3692" spans="11:12" x14ac:dyDescent="0.3">
      <c r="K3692" s="22"/>
      <c r="L3692"/>
    </row>
    <row r="3693" spans="11:12" x14ac:dyDescent="0.3">
      <c r="K3693" s="22"/>
      <c r="L3693"/>
    </row>
    <row r="3694" spans="11:12" x14ac:dyDescent="0.3">
      <c r="K3694" s="22"/>
      <c r="L3694"/>
    </row>
    <row r="3695" spans="11:12" x14ac:dyDescent="0.3">
      <c r="K3695" s="22"/>
      <c r="L3695"/>
    </row>
    <row r="3696" spans="11:12" x14ac:dyDescent="0.3">
      <c r="K3696" s="22"/>
      <c r="L3696"/>
    </row>
    <row r="3697" spans="11:12" x14ac:dyDescent="0.3">
      <c r="K3697" s="22"/>
      <c r="L3697"/>
    </row>
    <row r="3698" spans="11:12" x14ac:dyDescent="0.3">
      <c r="K3698" s="22"/>
      <c r="L3698"/>
    </row>
    <row r="3699" spans="11:12" x14ac:dyDescent="0.3">
      <c r="K3699" s="22"/>
      <c r="L3699"/>
    </row>
    <row r="3700" spans="11:12" x14ac:dyDescent="0.3">
      <c r="K3700" s="22"/>
      <c r="L3700"/>
    </row>
    <row r="3701" spans="11:12" x14ac:dyDescent="0.3">
      <c r="K3701" s="22"/>
      <c r="L3701"/>
    </row>
    <row r="3702" spans="11:12" x14ac:dyDescent="0.3">
      <c r="K3702" s="22"/>
      <c r="L3702"/>
    </row>
    <row r="3703" spans="11:12" x14ac:dyDescent="0.3">
      <c r="K3703" s="22"/>
      <c r="L3703"/>
    </row>
    <row r="3704" spans="11:12" x14ac:dyDescent="0.3">
      <c r="K3704" s="22"/>
      <c r="L3704"/>
    </row>
    <row r="3705" spans="11:12" x14ac:dyDescent="0.3">
      <c r="K3705" s="22"/>
      <c r="L3705"/>
    </row>
    <row r="3706" spans="11:12" x14ac:dyDescent="0.3">
      <c r="K3706" s="22"/>
      <c r="L3706"/>
    </row>
    <row r="3707" spans="11:12" x14ac:dyDescent="0.3">
      <c r="K3707" s="22"/>
      <c r="L3707"/>
    </row>
    <row r="3708" spans="11:12" x14ac:dyDescent="0.3">
      <c r="K3708" s="22"/>
      <c r="L3708"/>
    </row>
    <row r="3709" spans="11:12" x14ac:dyDescent="0.3">
      <c r="K3709" s="22"/>
      <c r="L3709"/>
    </row>
    <row r="3710" spans="11:12" x14ac:dyDescent="0.3">
      <c r="K3710" s="22"/>
      <c r="L3710"/>
    </row>
    <row r="3711" spans="11:12" x14ac:dyDescent="0.3">
      <c r="K3711" s="22"/>
      <c r="L3711"/>
    </row>
    <row r="3712" spans="11:12" x14ac:dyDescent="0.3">
      <c r="K3712" s="22"/>
      <c r="L3712"/>
    </row>
    <row r="3713" spans="11:12" x14ac:dyDescent="0.3">
      <c r="K3713" s="22"/>
      <c r="L3713"/>
    </row>
    <row r="3714" spans="11:12" x14ac:dyDescent="0.3">
      <c r="K3714" s="22"/>
      <c r="L3714"/>
    </row>
    <row r="3715" spans="11:12" x14ac:dyDescent="0.3">
      <c r="K3715" s="22"/>
      <c r="L3715"/>
    </row>
    <row r="3716" spans="11:12" x14ac:dyDescent="0.3">
      <c r="K3716" s="22"/>
      <c r="L3716"/>
    </row>
    <row r="3717" spans="11:12" x14ac:dyDescent="0.3">
      <c r="K3717" s="22"/>
      <c r="L3717"/>
    </row>
    <row r="3718" spans="11:12" x14ac:dyDescent="0.3">
      <c r="K3718" s="22"/>
      <c r="L3718"/>
    </row>
    <row r="3719" spans="11:12" x14ac:dyDescent="0.3">
      <c r="K3719" s="22"/>
      <c r="L3719"/>
    </row>
    <row r="3720" spans="11:12" x14ac:dyDescent="0.3">
      <c r="K3720" s="22"/>
      <c r="L3720"/>
    </row>
    <row r="3721" spans="11:12" x14ac:dyDescent="0.3">
      <c r="K3721" s="22"/>
      <c r="L3721"/>
    </row>
    <row r="3722" spans="11:12" x14ac:dyDescent="0.3">
      <c r="K3722" s="22"/>
      <c r="L3722"/>
    </row>
    <row r="3723" spans="11:12" x14ac:dyDescent="0.3">
      <c r="K3723" s="22"/>
      <c r="L3723"/>
    </row>
    <row r="3724" spans="11:12" x14ac:dyDescent="0.3">
      <c r="K3724" s="22"/>
      <c r="L3724"/>
    </row>
    <row r="3725" spans="11:12" x14ac:dyDescent="0.3">
      <c r="K3725" s="22"/>
      <c r="L3725"/>
    </row>
    <row r="3726" spans="11:12" x14ac:dyDescent="0.3">
      <c r="K3726" s="22"/>
      <c r="L3726"/>
    </row>
    <row r="3727" spans="11:12" x14ac:dyDescent="0.3">
      <c r="K3727" s="22"/>
      <c r="L3727"/>
    </row>
    <row r="3728" spans="11:12" x14ac:dyDescent="0.3">
      <c r="K3728" s="22"/>
      <c r="L3728"/>
    </row>
    <row r="3729" spans="11:12" x14ac:dyDescent="0.3">
      <c r="K3729" s="22"/>
      <c r="L3729"/>
    </row>
    <row r="3730" spans="11:12" x14ac:dyDescent="0.3">
      <c r="K3730" s="22"/>
      <c r="L3730"/>
    </row>
    <row r="3731" spans="11:12" x14ac:dyDescent="0.3">
      <c r="K3731" s="22"/>
      <c r="L3731"/>
    </row>
    <row r="3732" spans="11:12" x14ac:dyDescent="0.3">
      <c r="K3732" s="22"/>
      <c r="L3732"/>
    </row>
    <row r="3733" spans="11:12" x14ac:dyDescent="0.3">
      <c r="K3733" s="22"/>
      <c r="L3733"/>
    </row>
    <row r="3734" spans="11:12" x14ac:dyDescent="0.3">
      <c r="K3734" s="22"/>
      <c r="L3734"/>
    </row>
    <row r="3735" spans="11:12" x14ac:dyDescent="0.3">
      <c r="K3735" s="22"/>
      <c r="L3735"/>
    </row>
    <row r="3736" spans="11:12" x14ac:dyDescent="0.3">
      <c r="K3736" s="22"/>
      <c r="L3736"/>
    </row>
    <row r="3737" spans="11:12" x14ac:dyDescent="0.3">
      <c r="K3737" s="22"/>
      <c r="L3737"/>
    </row>
    <row r="3738" spans="11:12" x14ac:dyDescent="0.3">
      <c r="K3738" s="22"/>
      <c r="L3738"/>
    </row>
    <row r="3739" spans="11:12" x14ac:dyDescent="0.3">
      <c r="K3739" s="22"/>
      <c r="L3739"/>
    </row>
    <row r="3740" spans="11:12" x14ac:dyDescent="0.3">
      <c r="K3740" s="22"/>
      <c r="L3740"/>
    </row>
    <row r="3741" spans="11:12" x14ac:dyDescent="0.3">
      <c r="K3741" s="22"/>
      <c r="L3741"/>
    </row>
    <row r="3742" spans="11:12" x14ac:dyDescent="0.3">
      <c r="K3742" s="22"/>
      <c r="L3742"/>
    </row>
    <row r="3743" spans="11:12" x14ac:dyDescent="0.3">
      <c r="K3743" s="22"/>
      <c r="L3743"/>
    </row>
    <row r="3744" spans="11:12" x14ac:dyDescent="0.3">
      <c r="K3744" s="22"/>
      <c r="L3744"/>
    </row>
    <row r="3745" spans="11:12" x14ac:dyDescent="0.3">
      <c r="K3745" s="22"/>
      <c r="L3745"/>
    </row>
    <row r="3746" spans="11:12" x14ac:dyDescent="0.3">
      <c r="K3746" s="22"/>
      <c r="L3746"/>
    </row>
    <row r="3747" spans="11:12" x14ac:dyDescent="0.3">
      <c r="K3747" s="22"/>
      <c r="L3747"/>
    </row>
    <row r="3748" spans="11:12" x14ac:dyDescent="0.3">
      <c r="K3748" s="22"/>
      <c r="L3748"/>
    </row>
    <row r="3749" spans="11:12" x14ac:dyDescent="0.3">
      <c r="K3749" s="22"/>
      <c r="L3749"/>
    </row>
    <row r="3750" spans="11:12" x14ac:dyDescent="0.3">
      <c r="K3750" s="22"/>
      <c r="L3750"/>
    </row>
    <row r="3751" spans="11:12" x14ac:dyDescent="0.3">
      <c r="K3751" s="22"/>
      <c r="L3751"/>
    </row>
    <row r="3752" spans="11:12" x14ac:dyDescent="0.3">
      <c r="K3752" s="22"/>
      <c r="L3752"/>
    </row>
    <row r="3753" spans="11:12" x14ac:dyDescent="0.3">
      <c r="K3753" s="22"/>
      <c r="L3753"/>
    </row>
    <row r="3754" spans="11:12" x14ac:dyDescent="0.3">
      <c r="K3754" s="22"/>
      <c r="L3754"/>
    </row>
    <row r="3755" spans="11:12" x14ac:dyDescent="0.3">
      <c r="K3755" s="22"/>
      <c r="L3755"/>
    </row>
    <row r="3756" spans="11:12" x14ac:dyDescent="0.3">
      <c r="K3756" s="22"/>
      <c r="L3756"/>
    </row>
    <row r="3757" spans="11:12" x14ac:dyDescent="0.3">
      <c r="K3757" s="22"/>
      <c r="L3757"/>
    </row>
    <row r="3758" spans="11:12" x14ac:dyDescent="0.3">
      <c r="K3758" s="22"/>
      <c r="L3758"/>
    </row>
    <row r="3759" spans="11:12" x14ac:dyDescent="0.3">
      <c r="K3759" s="22"/>
      <c r="L3759"/>
    </row>
    <row r="3760" spans="11:12" x14ac:dyDescent="0.3">
      <c r="K3760" s="22"/>
      <c r="L3760"/>
    </row>
    <row r="3761" spans="11:12" x14ac:dyDescent="0.3">
      <c r="K3761" s="22"/>
      <c r="L3761"/>
    </row>
    <row r="3762" spans="11:12" x14ac:dyDescent="0.3">
      <c r="K3762" s="22"/>
      <c r="L3762"/>
    </row>
    <row r="3763" spans="11:12" x14ac:dyDescent="0.3">
      <c r="K3763" s="22"/>
      <c r="L3763"/>
    </row>
    <row r="3764" spans="11:12" x14ac:dyDescent="0.3">
      <c r="K3764" s="22"/>
      <c r="L3764"/>
    </row>
    <row r="3765" spans="11:12" x14ac:dyDescent="0.3">
      <c r="K3765" s="22"/>
      <c r="L3765"/>
    </row>
    <row r="3766" spans="11:12" x14ac:dyDescent="0.3">
      <c r="K3766" s="22"/>
      <c r="L3766"/>
    </row>
    <row r="3767" spans="11:12" x14ac:dyDescent="0.3">
      <c r="K3767" s="22"/>
      <c r="L3767"/>
    </row>
    <row r="3768" spans="11:12" x14ac:dyDescent="0.3">
      <c r="K3768" s="22"/>
      <c r="L3768"/>
    </row>
    <row r="3769" spans="11:12" x14ac:dyDescent="0.3">
      <c r="K3769" s="22"/>
      <c r="L3769"/>
    </row>
    <row r="3770" spans="11:12" x14ac:dyDescent="0.3">
      <c r="K3770" s="22"/>
      <c r="L3770"/>
    </row>
    <row r="3771" spans="11:12" x14ac:dyDescent="0.3">
      <c r="K3771" s="22"/>
      <c r="L3771"/>
    </row>
    <row r="3772" spans="11:12" x14ac:dyDescent="0.3">
      <c r="K3772" s="22"/>
      <c r="L3772"/>
    </row>
    <row r="3773" spans="11:12" x14ac:dyDescent="0.3">
      <c r="K3773" s="22"/>
      <c r="L3773"/>
    </row>
    <row r="3774" spans="11:12" x14ac:dyDescent="0.3">
      <c r="K3774" s="22"/>
      <c r="L3774"/>
    </row>
    <row r="3775" spans="11:12" x14ac:dyDescent="0.3">
      <c r="K3775" s="22"/>
      <c r="L3775"/>
    </row>
    <row r="3776" spans="11:12" x14ac:dyDescent="0.3">
      <c r="K3776" s="22"/>
      <c r="L3776"/>
    </row>
    <row r="3777" spans="11:12" x14ac:dyDescent="0.3">
      <c r="K3777" s="22"/>
      <c r="L3777"/>
    </row>
    <row r="3778" spans="11:12" x14ac:dyDescent="0.3">
      <c r="K3778" s="22"/>
      <c r="L3778"/>
    </row>
    <row r="3779" spans="11:12" x14ac:dyDescent="0.3">
      <c r="K3779" s="22"/>
      <c r="L3779"/>
    </row>
    <row r="3780" spans="11:12" x14ac:dyDescent="0.3">
      <c r="K3780" s="22"/>
      <c r="L3780"/>
    </row>
    <row r="3781" spans="11:12" x14ac:dyDescent="0.3">
      <c r="K3781" s="22"/>
      <c r="L3781"/>
    </row>
    <row r="3782" spans="11:12" x14ac:dyDescent="0.3">
      <c r="K3782" s="22"/>
      <c r="L3782"/>
    </row>
    <row r="3783" spans="11:12" x14ac:dyDescent="0.3">
      <c r="K3783" s="22"/>
      <c r="L3783"/>
    </row>
    <row r="3784" spans="11:12" x14ac:dyDescent="0.3">
      <c r="K3784" s="22"/>
      <c r="L3784"/>
    </row>
    <row r="3785" spans="11:12" x14ac:dyDescent="0.3">
      <c r="K3785" s="22"/>
      <c r="L3785"/>
    </row>
    <row r="3786" spans="11:12" x14ac:dyDescent="0.3">
      <c r="K3786" s="22"/>
      <c r="L3786"/>
    </row>
    <row r="3787" spans="11:12" x14ac:dyDescent="0.3">
      <c r="K3787" s="22"/>
      <c r="L3787"/>
    </row>
    <row r="3788" spans="11:12" x14ac:dyDescent="0.3">
      <c r="K3788" s="22"/>
      <c r="L3788"/>
    </row>
    <row r="3789" spans="11:12" x14ac:dyDescent="0.3">
      <c r="K3789" s="22"/>
      <c r="L3789"/>
    </row>
    <row r="3790" spans="11:12" x14ac:dyDescent="0.3">
      <c r="K3790" s="22"/>
      <c r="L3790"/>
    </row>
    <row r="3791" spans="11:12" x14ac:dyDescent="0.3">
      <c r="K3791" s="22"/>
      <c r="L3791"/>
    </row>
    <row r="3792" spans="11:12" x14ac:dyDescent="0.3">
      <c r="K3792" s="22"/>
      <c r="L3792"/>
    </row>
    <row r="3793" spans="11:12" x14ac:dyDescent="0.3">
      <c r="K3793" s="22"/>
      <c r="L3793"/>
    </row>
    <row r="3794" spans="11:12" x14ac:dyDescent="0.3">
      <c r="K3794" s="22"/>
      <c r="L3794"/>
    </row>
    <row r="3795" spans="11:12" x14ac:dyDescent="0.3">
      <c r="K3795" s="22"/>
      <c r="L3795"/>
    </row>
    <row r="3796" spans="11:12" x14ac:dyDescent="0.3">
      <c r="K3796" s="22"/>
      <c r="L3796"/>
    </row>
    <row r="3797" spans="11:12" x14ac:dyDescent="0.3">
      <c r="K3797" s="22"/>
      <c r="L3797"/>
    </row>
    <row r="3798" spans="11:12" x14ac:dyDescent="0.3">
      <c r="K3798" s="22"/>
      <c r="L3798"/>
    </row>
    <row r="3799" spans="11:12" x14ac:dyDescent="0.3">
      <c r="K3799" s="22"/>
      <c r="L3799"/>
    </row>
    <row r="3800" spans="11:12" x14ac:dyDescent="0.3">
      <c r="K3800" s="22"/>
      <c r="L3800"/>
    </row>
    <row r="3801" spans="11:12" x14ac:dyDescent="0.3">
      <c r="K3801" s="22"/>
      <c r="L3801"/>
    </row>
    <row r="3802" spans="11:12" x14ac:dyDescent="0.3">
      <c r="K3802" s="22"/>
      <c r="L3802"/>
    </row>
    <row r="3803" spans="11:12" x14ac:dyDescent="0.3">
      <c r="K3803" s="22"/>
      <c r="L3803"/>
    </row>
    <row r="3804" spans="11:12" x14ac:dyDescent="0.3">
      <c r="K3804" s="22"/>
      <c r="L3804"/>
    </row>
    <row r="3805" spans="11:12" x14ac:dyDescent="0.3">
      <c r="K3805" s="22"/>
      <c r="L3805"/>
    </row>
    <row r="3806" spans="11:12" x14ac:dyDescent="0.3">
      <c r="K3806" s="22"/>
      <c r="L3806"/>
    </row>
    <row r="3807" spans="11:12" x14ac:dyDescent="0.3">
      <c r="K3807" s="22"/>
      <c r="L3807"/>
    </row>
    <row r="3808" spans="11:12" x14ac:dyDescent="0.3">
      <c r="K3808" s="22"/>
      <c r="L3808"/>
    </row>
    <row r="3809" spans="11:12" x14ac:dyDescent="0.3">
      <c r="K3809" s="22"/>
      <c r="L3809"/>
    </row>
    <row r="3810" spans="11:12" x14ac:dyDescent="0.3">
      <c r="K3810" s="22"/>
      <c r="L3810"/>
    </row>
    <row r="3811" spans="11:12" x14ac:dyDescent="0.3">
      <c r="K3811" s="22"/>
      <c r="L3811"/>
    </row>
    <row r="3812" spans="11:12" x14ac:dyDescent="0.3">
      <c r="K3812" s="22"/>
      <c r="L3812"/>
    </row>
    <row r="3813" spans="11:12" x14ac:dyDescent="0.3">
      <c r="K3813" s="22"/>
      <c r="L3813"/>
    </row>
    <row r="3814" spans="11:12" x14ac:dyDescent="0.3">
      <c r="K3814" s="22"/>
      <c r="L3814"/>
    </row>
    <row r="3815" spans="11:12" x14ac:dyDescent="0.3">
      <c r="K3815" s="22"/>
      <c r="L3815"/>
    </row>
    <row r="3816" spans="11:12" x14ac:dyDescent="0.3">
      <c r="K3816" s="22"/>
      <c r="L3816"/>
    </row>
    <row r="3817" spans="11:12" x14ac:dyDescent="0.3">
      <c r="K3817" s="22"/>
      <c r="L3817"/>
    </row>
    <row r="3818" spans="11:12" x14ac:dyDescent="0.3">
      <c r="K3818" s="22"/>
      <c r="L3818"/>
    </row>
    <row r="3819" spans="11:12" x14ac:dyDescent="0.3">
      <c r="K3819" s="22"/>
      <c r="L3819"/>
    </row>
    <row r="3820" spans="11:12" x14ac:dyDescent="0.3">
      <c r="K3820" s="22"/>
      <c r="L3820"/>
    </row>
    <row r="3821" spans="11:12" x14ac:dyDescent="0.3">
      <c r="K3821" s="22"/>
      <c r="L3821"/>
    </row>
    <row r="3822" spans="11:12" x14ac:dyDescent="0.3">
      <c r="K3822" s="22"/>
      <c r="L3822"/>
    </row>
    <row r="3823" spans="11:12" x14ac:dyDescent="0.3">
      <c r="K3823" s="22"/>
      <c r="L3823"/>
    </row>
    <row r="3824" spans="11:12" x14ac:dyDescent="0.3">
      <c r="K3824" s="22"/>
      <c r="L3824"/>
    </row>
    <row r="3825" spans="11:12" x14ac:dyDescent="0.3">
      <c r="K3825" s="22"/>
      <c r="L3825"/>
    </row>
    <row r="3826" spans="11:12" x14ac:dyDescent="0.3">
      <c r="K3826" s="22"/>
      <c r="L3826"/>
    </row>
    <row r="3827" spans="11:12" x14ac:dyDescent="0.3">
      <c r="K3827" s="22"/>
      <c r="L3827"/>
    </row>
    <row r="3828" spans="11:12" x14ac:dyDescent="0.3">
      <c r="K3828" s="22"/>
      <c r="L3828"/>
    </row>
    <row r="3829" spans="11:12" x14ac:dyDescent="0.3">
      <c r="K3829" s="22"/>
      <c r="L3829"/>
    </row>
    <row r="3830" spans="11:12" x14ac:dyDescent="0.3">
      <c r="K3830" s="22"/>
      <c r="L3830"/>
    </row>
    <row r="3831" spans="11:12" x14ac:dyDescent="0.3">
      <c r="K3831" s="22"/>
      <c r="L3831"/>
    </row>
    <row r="3832" spans="11:12" x14ac:dyDescent="0.3">
      <c r="K3832" s="22"/>
      <c r="L3832"/>
    </row>
    <row r="3833" spans="11:12" x14ac:dyDescent="0.3">
      <c r="K3833" s="22"/>
      <c r="L3833"/>
    </row>
    <row r="3834" spans="11:12" x14ac:dyDescent="0.3">
      <c r="K3834" s="22"/>
      <c r="L3834"/>
    </row>
    <row r="3835" spans="11:12" x14ac:dyDescent="0.3">
      <c r="K3835" s="22"/>
      <c r="L3835"/>
    </row>
    <row r="3836" spans="11:12" x14ac:dyDescent="0.3">
      <c r="K3836" s="22"/>
      <c r="L3836"/>
    </row>
    <row r="3837" spans="11:12" x14ac:dyDescent="0.3">
      <c r="K3837" s="22"/>
      <c r="L3837"/>
    </row>
    <row r="3838" spans="11:12" x14ac:dyDescent="0.3">
      <c r="K3838" s="22"/>
      <c r="L3838"/>
    </row>
    <row r="3839" spans="11:12" x14ac:dyDescent="0.3">
      <c r="K3839" s="22"/>
      <c r="L3839"/>
    </row>
    <row r="3840" spans="11:12" x14ac:dyDescent="0.3">
      <c r="K3840" s="22"/>
      <c r="L3840"/>
    </row>
    <row r="3841" spans="11:12" x14ac:dyDescent="0.3">
      <c r="K3841" s="22"/>
      <c r="L3841"/>
    </row>
    <row r="3842" spans="11:12" x14ac:dyDescent="0.3">
      <c r="K3842" s="22"/>
      <c r="L3842"/>
    </row>
    <row r="3843" spans="11:12" x14ac:dyDescent="0.3">
      <c r="K3843" s="22"/>
      <c r="L3843"/>
    </row>
    <row r="3844" spans="11:12" x14ac:dyDescent="0.3">
      <c r="K3844" s="22"/>
      <c r="L3844"/>
    </row>
    <row r="3845" spans="11:12" x14ac:dyDescent="0.3">
      <c r="K3845" s="22"/>
      <c r="L3845"/>
    </row>
    <row r="3846" spans="11:12" x14ac:dyDescent="0.3">
      <c r="K3846" s="22"/>
      <c r="L3846"/>
    </row>
    <row r="3847" spans="11:12" x14ac:dyDescent="0.3">
      <c r="K3847" s="22"/>
      <c r="L3847"/>
    </row>
    <row r="3848" spans="11:12" x14ac:dyDescent="0.3">
      <c r="K3848" s="22"/>
      <c r="L3848"/>
    </row>
    <row r="3849" spans="11:12" x14ac:dyDescent="0.3">
      <c r="K3849" s="22"/>
      <c r="L3849"/>
    </row>
    <row r="3850" spans="11:12" x14ac:dyDescent="0.3">
      <c r="K3850" s="22"/>
      <c r="L3850"/>
    </row>
    <row r="3851" spans="11:12" x14ac:dyDescent="0.3">
      <c r="K3851" s="22"/>
      <c r="L3851"/>
    </row>
    <row r="3852" spans="11:12" x14ac:dyDescent="0.3">
      <c r="K3852" s="22"/>
      <c r="L3852"/>
    </row>
    <row r="3853" spans="11:12" x14ac:dyDescent="0.3">
      <c r="K3853" s="22"/>
      <c r="L3853"/>
    </row>
    <row r="3854" spans="11:12" x14ac:dyDescent="0.3">
      <c r="K3854" s="22"/>
      <c r="L3854"/>
    </row>
    <row r="3855" spans="11:12" x14ac:dyDescent="0.3">
      <c r="K3855" s="22"/>
      <c r="L3855"/>
    </row>
    <row r="3856" spans="11:12" x14ac:dyDescent="0.3">
      <c r="K3856" s="22"/>
      <c r="L3856"/>
    </row>
    <row r="3857" spans="11:12" x14ac:dyDescent="0.3">
      <c r="K3857" s="22"/>
      <c r="L3857"/>
    </row>
    <row r="3858" spans="11:12" x14ac:dyDescent="0.3">
      <c r="K3858" s="22"/>
      <c r="L3858"/>
    </row>
    <row r="3859" spans="11:12" x14ac:dyDescent="0.3">
      <c r="K3859" s="22"/>
      <c r="L3859"/>
    </row>
    <row r="3860" spans="11:12" x14ac:dyDescent="0.3">
      <c r="K3860" s="22"/>
      <c r="L3860"/>
    </row>
    <row r="3861" spans="11:12" x14ac:dyDescent="0.3">
      <c r="K3861" s="22"/>
      <c r="L3861"/>
    </row>
    <row r="3862" spans="11:12" x14ac:dyDescent="0.3">
      <c r="K3862" s="22"/>
      <c r="L3862"/>
    </row>
    <row r="3863" spans="11:12" x14ac:dyDescent="0.3">
      <c r="K3863" s="22"/>
      <c r="L3863"/>
    </row>
    <row r="3864" spans="11:12" x14ac:dyDescent="0.3">
      <c r="K3864" s="22"/>
      <c r="L3864"/>
    </row>
    <row r="3865" spans="11:12" x14ac:dyDescent="0.3">
      <c r="K3865" s="22"/>
      <c r="L3865"/>
    </row>
    <row r="3866" spans="11:12" x14ac:dyDescent="0.3">
      <c r="K3866" s="22"/>
      <c r="L3866"/>
    </row>
    <row r="3867" spans="11:12" x14ac:dyDescent="0.3">
      <c r="K3867" s="22"/>
      <c r="L3867"/>
    </row>
    <row r="3868" spans="11:12" x14ac:dyDescent="0.3">
      <c r="K3868" s="22"/>
      <c r="L3868"/>
    </row>
    <row r="3869" spans="11:12" x14ac:dyDescent="0.3">
      <c r="K3869" s="22"/>
      <c r="L3869"/>
    </row>
    <row r="3870" spans="11:12" x14ac:dyDescent="0.3">
      <c r="K3870" s="22"/>
      <c r="L3870"/>
    </row>
    <row r="3871" spans="11:12" x14ac:dyDescent="0.3">
      <c r="K3871" s="22"/>
      <c r="L3871"/>
    </row>
    <row r="3872" spans="11:12" x14ac:dyDescent="0.3">
      <c r="K3872" s="22"/>
      <c r="L3872"/>
    </row>
    <row r="3873" spans="11:12" x14ac:dyDescent="0.3">
      <c r="K3873" s="22"/>
      <c r="L3873"/>
    </row>
    <row r="3874" spans="11:12" x14ac:dyDescent="0.3">
      <c r="K3874" s="22"/>
      <c r="L3874"/>
    </row>
    <row r="3875" spans="11:12" x14ac:dyDescent="0.3">
      <c r="K3875" s="22"/>
      <c r="L3875"/>
    </row>
    <row r="3876" spans="11:12" x14ac:dyDescent="0.3">
      <c r="K3876" s="22"/>
      <c r="L3876"/>
    </row>
    <row r="3877" spans="11:12" x14ac:dyDescent="0.3">
      <c r="K3877" s="22"/>
      <c r="L3877"/>
    </row>
    <row r="3878" spans="11:12" x14ac:dyDescent="0.3">
      <c r="K3878" s="22"/>
      <c r="L3878"/>
    </row>
    <row r="3879" spans="11:12" x14ac:dyDescent="0.3">
      <c r="K3879" s="22"/>
      <c r="L3879"/>
    </row>
    <row r="3880" spans="11:12" x14ac:dyDescent="0.3">
      <c r="K3880" s="22"/>
      <c r="L3880"/>
    </row>
    <row r="3881" spans="11:12" x14ac:dyDescent="0.3">
      <c r="K3881" s="22"/>
      <c r="L3881"/>
    </row>
    <row r="3882" spans="11:12" x14ac:dyDescent="0.3">
      <c r="K3882" s="22"/>
      <c r="L3882"/>
    </row>
    <row r="3883" spans="11:12" x14ac:dyDescent="0.3">
      <c r="K3883" s="22"/>
      <c r="L3883"/>
    </row>
    <row r="3884" spans="11:12" x14ac:dyDescent="0.3">
      <c r="K3884" s="22"/>
      <c r="L3884"/>
    </row>
    <row r="3885" spans="11:12" x14ac:dyDescent="0.3">
      <c r="K3885" s="22"/>
      <c r="L3885"/>
    </row>
    <row r="3886" spans="11:12" x14ac:dyDescent="0.3">
      <c r="K3886" s="22"/>
      <c r="L3886"/>
    </row>
    <row r="3887" spans="11:12" x14ac:dyDescent="0.3">
      <c r="K3887" s="22"/>
      <c r="L3887"/>
    </row>
    <row r="3888" spans="11:12" x14ac:dyDescent="0.3">
      <c r="K3888" s="22"/>
      <c r="L3888"/>
    </row>
    <row r="3889" spans="11:12" x14ac:dyDescent="0.3">
      <c r="K3889" s="22"/>
      <c r="L3889"/>
    </row>
    <row r="3890" spans="11:12" x14ac:dyDescent="0.3">
      <c r="K3890" s="22"/>
      <c r="L3890"/>
    </row>
    <row r="3891" spans="11:12" x14ac:dyDescent="0.3">
      <c r="K3891" s="22"/>
      <c r="L3891"/>
    </row>
    <row r="3892" spans="11:12" x14ac:dyDescent="0.3">
      <c r="K3892" s="22"/>
      <c r="L3892"/>
    </row>
    <row r="3893" spans="11:12" x14ac:dyDescent="0.3">
      <c r="K3893" s="22"/>
      <c r="L3893"/>
    </row>
    <row r="3894" spans="11:12" x14ac:dyDescent="0.3">
      <c r="K3894" s="22"/>
      <c r="L3894"/>
    </row>
    <row r="3895" spans="11:12" x14ac:dyDescent="0.3">
      <c r="K3895" s="22"/>
      <c r="L3895"/>
    </row>
    <row r="3896" spans="11:12" x14ac:dyDescent="0.3">
      <c r="K3896" s="22"/>
      <c r="L3896"/>
    </row>
    <row r="3897" spans="11:12" x14ac:dyDescent="0.3">
      <c r="K3897" s="22"/>
      <c r="L3897"/>
    </row>
    <row r="3898" spans="11:12" x14ac:dyDescent="0.3">
      <c r="K3898" s="22"/>
      <c r="L3898"/>
    </row>
    <row r="3899" spans="11:12" x14ac:dyDescent="0.3">
      <c r="K3899" s="22"/>
      <c r="L3899"/>
    </row>
    <row r="3900" spans="11:12" x14ac:dyDescent="0.3">
      <c r="K3900" s="22"/>
      <c r="L3900"/>
    </row>
    <row r="3901" spans="11:12" x14ac:dyDescent="0.3">
      <c r="K3901" s="22"/>
      <c r="L3901"/>
    </row>
    <row r="3902" spans="11:12" x14ac:dyDescent="0.3">
      <c r="K3902" s="22"/>
      <c r="L3902"/>
    </row>
    <row r="3903" spans="11:12" x14ac:dyDescent="0.3">
      <c r="K3903" s="22"/>
      <c r="L3903"/>
    </row>
    <row r="3904" spans="11:12" x14ac:dyDescent="0.3">
      <c r="K3904" s="22"/>
      <c r="L3904"/>
    </row>
    <row r="3905" spans="11:12" x14ac:dyDescent="0.3">
      <c r="K3905" s="22"/>
      <c r="L3905"/>
    </row>
    <row r="3906" spans="11:12" x14ac:dyDescent="0.3">
      <c r="K3906" s="22"/>
      <c r="L3906"/>
    </row>
    <row r="3907" spans="11:12" x14ac:dyDescent="0.3">
      <c r="K3907" s="22"/>
      <c r="L3907"/>
    </row>
    <row r="3908" spans="11:12" x14ac:dyDescent="0.3">
      <c r="K3908" s="22"/>
      <c r="L3908"/>
    </row>
    <row r="3909" spans="11:12" x14ac:dyDescent="0.3">
      <c r="K3909" s="22"/>
      <c r="L3909"/>
    </row>
    <row r="3910" spans="11:12" x14ac:dyDescent="0.3">
      <c r="K3910" s="22"/>
      <c r="L3910"/>
    </row>
    <row r="3911" spans="11:12" x14ac:dyDescent="0.3">
      <c r="K3911" s="22"/>
      <c r="L3911"/>
    </row>
    <row r="3912" spans="11:12" x14ac:dyDescent="0.3">
      <c r="K3912" s="22"/>
      <c r="L3912"/>
    </row>
    <row r="3913" spans="11:12" x14ac:dyDescent="0.3">
      <c r="K3913" s="22"/>
      <c r="L3913"/>
    </row>
    <row r="3914" spans="11:12" x14ac:dyDescent="0.3">
      <c r="K3914" s="22"/>
      <c r="L3914"/>
    </row>
    <row r="3915" spans="11:12" x14ac:dyDescent="0.3">
      <c r="K3915" s="22"/>
      <c r="L3915"/>
    </row>
    <row r="3916" spans="11:12" x14ac:dyDescent="0.3">
      <c r="K3916" s="22"/>
      <c r="L3916"/>
    </row>
    <row r="3917" spans="11:12" x14ac:dyDescent="0.3">
      <c r="K3917" s="22"/>
      <c r="L3917"/>
    </row>
    <row r="3918" spans="11:12" x14ac:dyDescent="0.3">
      <c r="K3918" s="22"/>
      <c r="L3918"/>
    </row>
    <row r="3919" spans="11:12" x14ac:dyDescent="0.3">
      <c r="K3919" s="22"/>
      <c r="L3919"/>
    </row>
    <row r="3920" spans="11:12" x14ac:dyDescent="0.3">
      <c r="K3920" s="22"/>
      <c r="L3920"/>
    </row>
    <row r="3921" spans="11:12" x14ac:dyDescent="0.3">
      <c r="K3921" s="22"/>
      <c r="L3921"/>
    </row>
    <row r="3922" spans="11:12" x14ac:dyDescent="0.3">
      <c r="K3922" s="22"/>
      <c r="L3922"/>
    </row>
    <row r="3923" spans="11:12" x14ac:dyDescent="0.3">
      <c r="K3923" s="22"/>
      <c r="L3923"/>
    </row>
    <row r="3924" spans="11:12" x14ac:dyDescent="0.3">
      <c r="K3924" s="22"/>
      <c r="L3924"/>
    </row>
    <row r="3925" spans="11:12" x14ac:dyDescent="0.3">
      <c r="K3925" s="22"/>
      <c r="L3925"/>
    </row>
    <row r="3926" spans="11:12" x14ac:dyDescent="0.3">
      <c r="K3926" s="22"/>
      <c r="L3926"/>
    </row>
    <row r="3927" spans="11:12" x14ac:dyDescent="0.3">
      <c r="K3927" s="22"/>
      <c r="L3927"/>
    </row>
    <row r="3928" spans="11:12" x14ac:dyDescent="0.3">
      <c r="K3928" s="22"/>
      <c r="L3928"/>
    </row>
    <row r="3929" spans="11:12" x14ac:dyDescent="0.3">
      <c r="K3929" s="22"/>
      <c r="L3929"/>
    </row>
    <row r="3930" spans="11:12" x14ac:dyDescent="0.3">
      <c r="K3930" s="22"/>
      <c r="L3930"/>
    </row>
    <row r="3931" spans="11:12" x14ac:dyDescent="0.3">
      <c r="K3931" s="22"/>
      <c r="L3931"/>
    </row>
    <row r="3932" spans="11:12" x14ac:dyDescent="0.3">
      <c r="K3932" s="22"/>
      <c r="L3932"/>
    </row>
    <row r="3933" spans="11:12" x14ac:dyDescent="0.3">
      <c r="K3933" s="22"/>
      <c r="L3933"/>
    </row>
    <row r="3934" spans="11:12" x14ac:dyDescent="0.3">
      <c r="K3934" s="22"/>
      <c r="L3934"/>
    </row>
    <row r="3935" spans="11:12" x14ac:dyDescent="0.3">
      <c r="K3935" s="22"/>
      <c r="L3935"/>
    </row>
    <row r="3936" spans="11:12" x14ac:dyDescent="0.3">
      <c r="K3936" s="22"/>
      <c r="L3936"/>
    </row>
    <row r="3937" spans="11:12" x14ac:dyDescent="0.3">
      <c r="K3937" s="22"/>
      <c r="L3937"/>
    </row>
    <row r="3938" spans="11:12" x14ac:dyDescent="0.3">
      <c r="K3938" s="22"/>
      <c r="L3938"/>
    </row>
    <row r="3939" spans="11:12" x14ac:dyDescent="0.3">
      <c r="K3939" s="22"/>
      <c r="L3939"/>
    </row>
    <row r="3940" spans="11:12" x14ac:dyDescent="0.3">
      <c r="K3940" s="22"/>
      <c r="L3940"/>
    </row>
    <row r="3941" spans="11:12" x14ac:dyDescent="0.3">
      <c r="K3941" s="22"/>
      <c r="L3941"/>
    </row>
    <row r="3942" spans="11:12" x14ac:dyDescent="0.3">
      <c r="K3942" s="22"/>
      <c r="L3942"/>
    </row>
    <row r="3943" spans="11:12" x14ac:dyDescent="0.3">
      <c r="K3943" s="22"/>
      <c r="L3943"/>
    </row>
    <row r="3944" spans="11:12" x14ac:dyDescent="0.3">
      <c r="K3944" s="22"/>
      <c r="L3944"/>
    </row>
    <row r="3945" spans="11:12" x14ac:dyDescent="0.3">
      <c r="K3945" s="22"/>
      <c r="L3945"/>
    </row>
    <row r="3946" spans="11:12" x14ac:dyDescent="0.3">
      <c r="K3946" s="22"/>
      <c r="L3946"/>
    </row>
    <row r="3947" spans="11:12" x14ac:dyDescent="0.3">
      <c r="K3947" s="22"/>
      <c r="L3947"/>
    </row>
    <row r="3948" spans="11:12" x14ac:dyDescent="0.3">
      <c r="K3948" s="22"/>
      <c r="L3948"/>
    </row>
    <row r="3949" spans="11:12" x14ac:dyDescent="0.3">
      <c r="K3949" s="22"/>
      <c r="L3949"/>
    </row>
    <row r="3950" spans="11:12" x14ac:dyDescent="0.3">
      <c r="K3950" s="22"/>
      <c r="L3950"/>
    </row>
    <row r="3951" spans="11:12" x14ac:dyDescent="0.3">
      <c r="K3951" s="22"/>
      <c r="L3951"/>
    </row>
    <row r="3952" spans="11:12" x14ac:dyDescent="0.3">
      <c r="K3952" s="22"/>
      <c r="L3952"/>
    </row>
    <row r="3953" spans="11:12" x14ac:dyDescent="0.3">
      <c r="K3953" s="22"/>
      <c r="L3953"/>
    </row>
    <row r="3954" spans="11:12" x14ac:dyDescent="0.3">
      <c r="K3954" s="22"/>
      <c r="L3954"/>
    </row>
    <row r="3955" spans="11:12" x14ac:dyDescent="0.3">
      <c r="K3955" s="22"/>
      <c r="L3955"/>
    </row>
    <row r="3956" spans="11:12" x14ac:dyDescent="0.3">
      <c r="K3956" s="22"/>
      <c r="L3956"/>
    </row>
    <row r="3957" spans="11:12" x14ac:dyDescent="0.3">
      <c r="K3957" s="22"/>
      <c r="L3957"/>
    </row>
    <row r="3958" spans="11:12" x14ac:dyDescent="0.3">
      <c r="K3958" s="22"/>
      <c r="L3958"/>
    </row>
    <row r="3959" spans="11:12" x14ac:dyDescent="0.3">
      <c r="K3959" s="22"/>
      <c r="L3959"/>
    </row>
    <row r="3960" spans="11:12" x14ac:dyDescent="0.3">
      <c r="K3960" s="22"/>
      <c r="L3960"/>
    </row>
    <row r="3961" spans="11:12" x14ac:dyDescent="0.3">
      <c r="K3961" s="22"/>
      <c r="L3961"/>
    </row>
    <row r="3962" spans="11:12" x14ac:dyDescent="0.3">
      <c r="K3962" s="22"/>
      <c r="L3962"/>
    </row>
    <row r="3963" spans="11:12" x14ac:dyDescent="0.3">
      <c r="K3963" s="22"/>
      <c r="L3963"/>
    </row>
    <row r="3964" spans="11:12" x14ac:dyDescent="0.3">
      <c r="K3964" s="22"/>
      <c r="L3964"/>
    </row>
    <row r="3965" spans="11:12" x14ac:dyDescent="0.3">
      <c r="K3965" s="22"/>
      <c r="L3965"/>
    </row>
    <row r="3966" spans="11:12" x14ac:dyDescent="0.3">
      <c r="K3966" s="22"/>
      <c r="L3966"/>
    </row>
    <row r="3967" spans="11:12" x14ac:dyDescent="0.3">
      <c r="K3967" s="22"/>
      <c r="L3967"/>
    </row>
    <row r="3968" spans="11:12" x14ac:dyDescent="0.3">
      <c r="K3968" s="22"/>
      <c r="L3968"/>
    </row>
    <row r="3969" spans="11:12" x14ac:dyDescent="0.3">
      <c r="K3969" s="22"/>
      <c r="L3969"/>
    </row>
    <row r="3970" spans="11:12" x14ac:dyDescent="0.3">
      <c r="K3970" s="22"/>
      <c r="L3970"/>
    </row>
    <row r="3971" spans="11:12" x14ac:dyDescent="0.3">
      <c r="K3971" s="22"/>
      <c r="L3971"/>
    </row>
    <row r="3972" spans="11:12" x14ac:dyDescent="0.3">
      <c r="K3972" s="22"/>
      <c r="L3972"/>
    </row>
    <row r="3973" spans="11:12" x14ac:dyDescent="0.3">
      <c r="K3973" s="22"/>
      <c r="L3973"/>
    </row>
    <row r="3974" spans="11:12" x14ac:dyDescent="0.3">
      <c r="K3974" s="22"/>
      <c r="L3974"/>
    </row>
    <row r="3975" spans="11:12" x14ac:dyDescent="0.3">
      <c r="K3975" s="22"/>
      <c r="L3975"/>
    </row>
    <row r="3976" spans="11:12" x14ac:dyDescent="0.3">
      <c r="K3976" s="22"/>
      <c r="L3976"/>
    </row>
    <row r="3977" spans="11:12" x14ac:dyDescent="0.3">
      <c r="K3977" s="22"/>
      <c r="L3977"/>
    </row>
    <row r="3978" spans="11:12" x14ac:dyDescent="0.3">
      <c r="K3978" s="22"/>
      <c r="L3978"/>
    </row>
    <row r="3979" spans="11:12" x14ac:dyDescent="0.3">
      <c r="K3979" s="22"/>
      <c r="L3979"/>
    </row>
    <row r="3980" spans="11:12" x14ac:dyDescent="0.3">
      <c r="K3980" s="22"/>
      <c r="L3980"/>
    </row>
    <row r="3981" spans="11:12" x14ac:dyDescent="0.3">
      <c r="K3981" s="22"/>
      <c r="L3981"/>
    </row>
    <row r="3982" spans="11:12" x14ac:dyDescent="0.3">
      <c r="K3982" s="22"/>
      <c r="L3982"/>
    </row>
    <row r="3983" spans="11:12" x14ac:dyDescent="0.3">
      <c r="K3983" s="22"/>
      <c r="L3983"/>
    </row>
    <row r="3984" spans="11:12" x14ac:dyDescent="0.3">
      <c r="K3984" s="22"/>
      <c r="L3984"/>
    </row>
    <row r="3985" spans="11:12" x14ac:dyDescent="0.3">
      <c r="K3985" s="22"/>
      <c r="L3985"/>
    </row>
    <row r="3986" spans="11:12" x14ac:dyDescent="0.3">
      <c r="K3986" s="22"/>
      <c r="L3986"/>
    </row>
    <row r="3987" spans="11:12" x14ac:dyDescent="0.3">
      <c r="K3987" s="22"/>
      <c r="L3987"/>
    </row>
    <row r="3988" spans="11:12" x14ac:dyDescent="0.3">
      <c r="K3988" s="22"/>
      <c r="L3988"/>
    </row>
    <row r="3989" spans="11:12" x14ac:dyDescent="0.3">
      <c r="K3989" s="22"/>
      <c r="L3989"/>
    </row>
    <row r="3990" spans="11:12" x14ac:dyDescent="0.3">
      <c r="K3990" s="22"/>
      <c r="L3990"/>
    </row>
    <row r="3991" spans="11:12" x14ac:dyDescent="0.3">
      <c r="K3991" s="22"/>
      <c r="L3991"/>
    </row>
    <row r="3992" spans="11:12" x14ac:dyDescent="0.3">
      <c r="K3992" s="22"/>
      <c r="L3992"/>
    </row>
    <row r="3993" spans="11:12" x14ac:dyDescent="0.3">
      <c r="K3993" s="22"/>
      <c r="L3993"/>
    </row>
    <row r="3994" spans="11:12" x14ac:dyDescent="0.3">
      <c r="K3994" s="22"/>
      <c r="L3994"/>
    </row>
    <row r="3995" spans="11:12" x14ac:dyDescent="0.3">
      <c r="K3995" s="22"/>
      <c r="L3995"/>
    </row>
    <row r="3996" spans="11:12" x14ac:dyDescent="0.3">
      <c r="K3996" s="22"/>
      <c r="L3996"/>
    </row>
    <row r="3997" spans="11:12" x14ac:dyDescent="0.3">
      <c r="K3997" s="22"/>
      <c r="L3997"/>
    </row>
    <row r="3998" spans="11:12" x14ac:dyDescent="0.3">
      <c r="K3998" s="22"/>
      <c r="L3998"/>
    </row>
    <row r="3999" spans="11:12" x14ac:dyDescent="0.3">
      <c r="K3999" s="22"/>
      <c r="L3999"/>
    </row>
    <row r="4000" spans="11:12" x14ac:dyDescent="0.3">
      <c r="K4000" s="22"/>
      <c r="L4000"/>
    </row>
    <row r="4001" spans="11:12" x14ac:dyDescent="0.3">
      <c r="K4001" s="22"/>
      <c r="L4001"/>
    </row>
    <row r="4002" spans="11:12" x14ac:dyDescent="0.3">
      <c r="K4002" s="22"/>
      <c r="L4002"/>
    </row>
    <row r="4003" spans="11:12" x14ac:dyDescent="0.3">
      <c r="K4003" s="22"/>
      <c r="L4003"/>
    </row>
    <row r="4004" spans="11:12" x14ac:dyDescent="0.3">
      <c r="K4004" s="22"/>
      <c r="L4004"/>
    </row>
    <row r="4005" spans="11:12" x14ac:dyDescent="0.3">
      <c r="K4005" s="22"/>
      <c r="L4005"/>
    </row>
    <row r="4006" spans="11:12" x14ac:dyDescent="0.3">
      <c r="K4006" s="22"/>
      <c r="L4006"/>
    </row>
    <row r="4007" spans="11:12" x14ac:dyDescent="0.3">
      <c r="K4007" s="22"/>
      <c r="L4007"/>
    </row>
    <row r="4008" spans="11:12" x14ac:dyDescent="0.3">
      <c r="K4008" s="22"/>
      <c r="L4008"/>
    </row>
    <row r="4009" spans="11:12" x14ac:dyDescent="0.3">
      <c r="K4009" s="22"/>
      <c r="L4009"/>
    </row>
    <row r="4010" spans="11:12" x14ac:dyDescent="0.3">
      <c r="K4010" s="22"/>
      <c r="L4010"/>
    </row>
    <row r="4011" spans="11:12" x14ac:dyDescent="0.3">
      <c r="K4011" s="22"/>
      <c r="L4011"/>
    </row>
    <row r="4012" spans="11:12" x14ac:dyDescent="0.3">
      <c r="K4012" s="22"/>
      <c r="L4012"/>
    </row>
    <row r="4013" spans="11:12" x14ac:dyDescent="0.3">
      <c r="K4013" s="22"/>
      <c r="L4013"/>
    </row>
    <row r="4014" spans="11:12" x14ac:dyDescent="0.3">
      <c r="K4014" s="22"/>
      <c r="L4014"/>
    </row>
    <row r="4015" spans="11:12" x14ac:dyDescent="0.3">
      <c r="K4015" s="22"/>
      <c r="L4015"/>
    </row>
    <row r="4016" spans="11:12" x14ac:dyDescent="0.3">
      <c r="K4016" s="22"/>
      <c r="L4016"/>
    </row>
    <row r="4017" spans="11:12" x14ac:dyDescent="0.3">
      <c r="K4017" s="22"/>
      <c r="L4017"/>
    </row>
    <row r="4018" spans="11:12" x14ac:dyDescent="0.3">
      <c r="K4018" s="22"/>
      <c r="L4018"/>
    </row>
    <row r="4019" spans="11:12" x14ac:dyDescent="0.3">
      <c r="K4019" s="22"/>
      <c r="L4019"/>
    </row>
    <row r="4020" spans="11:12" x14ac:dyDescent="0.3">
      <c r="K4020" s="22"/>
      <c r="L4020"/>
    </row>
    <row r="4021" spans="11:12" x14ac:dyDescent="0.3">
      <c r="K4021" s="22"/>
      <c r="L4021"/>
    </row>
    <row r="4022" spans="11:12" x14ac:dyDescent="0.3">
      <c r="K4022" s="22"/>
      <c r="L4022"/>
    </row>
    <row r="4023" spans="11:12" x14ac:dyDescent="0.3">
      <c r="K4023" s="22"/>
      <c r="L4023"/>
    </row>
    <row r="4024" spans="11:12" x14ac:dyDescent="0.3">
      <c r="K4024" s="22"/>
      <c r="L4024"/>
    </row>
    <row r="4025" spans="11:12" x14ac:dyDescent="0.3">
      <c r="K4025" s="22"/>
      <c r="L4025"/>
    </row>
    <row r="4026" spans="11:12" x14ac:dyDescent="0.3">
      <c r="K4026" s="22"/>
      <c r="L4026"/>
    </row>
    <row r="4027" spans="11:12" x14ac:dyDescent="0.3">
      <c r="K4027" s="22"/>
      <c r="L4027"/>
    </row>
    <row r="4028" spans="11:12" x14ac:dyDescent="0.3">
      <c r="K4028" s="22"/>
      <c r="L4028"/>
    </row>
    <row r="4029" spans="11:12" x14ac:dyDescent="0.3">
      <c r="K4029" s="22"/>
      <c r="L4029"/>
    </row>
    <row r="4030" spans="11:12" x14ac:dyDescent="0.3">
      <c r="K4030" s="22"/>
      <c r="L4030"/>
    </row>
    <row r="4031" spans="11:12" x14ac:dyDescent="0.3">
      <c r="K4031" s="22"/>
      <c r="L4031"/>
    </row>
    <row r="4032" spans="11:12" x14ac:dyDescent="0.3">
      <c r="K4032" s="22"/>
      <c r="L4032"/>
    </row>
    <row r="4033" spans="11:12" x14ac:dyDescent="0.3">
      <c r="K4033" s="22"/>
      <c r="L4033"/>
    </row>
    <row r="4034" spans="11:12" x14ac:dyDescent="0.3">
      <c r="K4034" s="22"/>
      <c r="L4034"/>
    </row>
    <row r="4035" spans="11:12" x14ac:dyDescent="0.3">
      <c r="K4035" s="22"/>
      <c r="L4035"/>
    </row>
    <row r="4036" spans="11:12" x14ac:dyDescent="0.3">
      <c r="K4036" s="22"/>
      <c r="L4036"/>
    </row>
    <row r="4037" spans="11:12" x14ac:dyDescent="0.3">
      <c r="K4037" s="22"/>
      <c r="L4037"/>
    </row>
    <row r="4038" spans="11:12" x14ac:dyDescent="0.3">
      <c r="K4038" s="22"/>
      <c r="L4038"/>
    </row>
    <row r="4039" spans="11:12" x14ac:dyDescent="0.3">
      <c r="K4039" s="22"/>
      <c r="L4039"/>
    </row>
    <row r="4040" spans="11:12" x14ac:dyDescent="0.3">
      <c r="K4040" s="22"/>
      <c r="L4040"/>
    </row>
    <row r="4041" spans="11:12" x14ac:dyDescent="0.3">
      <c r="K4041" s="22"/>
      <c r="L4041"/>
    </row>
    <row r="4042" spans="11:12" x14ac:dyDescent="0.3">
      <c r="K4042" s="22"/>
      <c r="L4042"/>
    </row>
    <row r="4043" spans="11:12" x14ac:dyDescent="0.3">
      <c r="K4043" s="22"/>
      <c r="L4043"/>
    </row>
    <row r="4044" spans="11:12" x14ac:dyDescent="0.3">
      <c r="K4044" s="22"/>
      <c r="L4044"/>
    </row>
    <row r="4045" spans="11:12" x14ac:dyDescent="0.3">
      <c r="K4045" s="22"/>
      <c r="L4045"/>
    </row>
    <row r="4046" spans="11:12" x14ac:dyDescent="0.3">
      <c r="K4046" s="22"/>
      <c r="L4046"/>
    </row>
    <row r="4047" spans="11:12" x14ac:dyDescent="0.3">
      <c r="K4047" s="22"/>
      <c r="L4047"/>
    </row>
    <row r="4048" spans="11:12" x14ac:dyDescent="0.3">
      <c r="K4048" s="22"/>
      <c r="L4048"/>
    </row>
    <row r="4049" spans="11:12" x14ac:dyDescent="0.3">
      <c r="K4049" s="22"/>
      <c r="L4049"/>
    </row>
    <row r="4050" spans="11:12" x14ac:dyDescent="0.3">
      <c r="K4050" s="22"/>
      <c r="L4050"/>
    </row>
    <row r="4051" spans="11:12" x14ac:dyDescent="0.3">
      <c r="K4051" s="22"/>
      <c r="L4051"/>
    </row>
    <row r="4052" spans="11:12" x14ac:dyDescent="0.3">
      <c r="K4052" s="22"/>
      <c r="L4052"/>
    </row>
    <row r="4053" spans="11:12" x14ac:dyDescent="0.3">
      <c r="K4053" s="22"/>
      <c r="L4053"/>
    </row>
    <row r="4054" spans="11:12" x14ac:dyDescent="0.3">
      <c r="K4054" s="22"/>
      <c r="L4054"/>
    </row>
    <row r="4055" spans="11:12" x14ac:dyDescent="0.3">
      <c r="K4055" s="22"/>
      <c r="L4055"/>
    </row>
    <row r="4056" spans="11:12" x14ac:dyDescent="0.3">
      <c r="K4056" s="22"/>
      <c r="L4056"/>
    </row>
    <row r="4057" spans="11:12" x14ac:dyDescent="0.3">
      <c r="K4057" s="22"/>
      <c r="L4057"/>
    </row>
    <row r="4058" spans="11:12" x14ac:dyDescent="0.3">
      <c r="K4058" s="22"/>
      <c r="L4058"/>
    </row>
    <row r="4059" spans="11:12" x14ac:dyDescent="0.3">
      <c r="K4059" s="22"/>
      <c r="L4059"/>
    </row>
    <row r="4060" spans="11:12" x14ac:dyDescent="0.3">
      <c r="K4060" s="22"/>
      <c r="L4060"/>
    </row>
    <row r="4061" spans="11:12" x14ac:dyDescent="0.3">
      <c r="K4061" s="22"/>
      <c r="L4061"/>
    </row>
    <row r="4062" spans="11:12" x14ac:dyDescent="0.3">
      <c r="K4062" s="22"/>
      <c r="L4062"/>
    </row>
    <row r="4063" spans="11:12" x14ac:dyDescent="0.3">
      <c r="K4063" s="22"/>
      <c r="L4063"/>
    </row>
    <row r="4064" spans="11:12" x14ac:dyDescent="0.3">
      <c r="K4064" s="22"/>
      <c r="L4064"/>
    </row>
    <row r="4065" spans="11:12" x14ac:dyDescent="0.3">
      <c r="K4065" s="22"/>
      <c r="L4065"/>
    </row>
    <row r="4066" spans="11:12" x14ac:dyDescent="0.3">
      <c r="K4066" s="22"/>
      <c r="L4066"/>
    </row>
    <row r="4067" spans="11:12" x14ac:dyDescent="0.3">
      <c r="K4067" s="22"/>
      <c r="L4067"/>
    </row>
    <row r="4068" spans="11:12" x14ac:dyDescent="0.3">
      <c r="K4068" s="22"/>
      <c r="L4068"/>
    </row>
    <row r="4069" spans="11:12" x14ac:dyDescent="0.3">
      <c r="K4069" s="22"/>
      <c r="L4069"/>
    </row>
    <row r="4070" spans="11:12" x14ac:dyDescent="0.3">
      <c r="K4070" s="22"/>
      <c r="L4070"/>
    </row>
    <row r="4071" spans="11:12" x14ac:dyDescent="0.3">
      <c r="K4071" s="22"/>
      <c r="L4071"/>
    </row>
    <row r="4072" spans="11:12" x14ac:dyDescent="0.3">
      <c r="K4072" s="22"/>
      <c r="L4072"/>
    </row>
    <row r="4073" spans="11:12" x14ac:dyDescent="0.3">
      <c r="K4073" s="22"/>
      <c r="L4073"/>
    </row>
    <row r="4074" spans="11:12" x14ac:dyDescent="0.3">
      <c r="K4074" s="22"/>
      <c r="L4074"/>
    </row>
    <row r="4075" spans="11:12" x14ac:dyDescent="0.3">
      <c r="K4075" s="22"/>
      <c r="L4075"/>
    </row>
    <row r="4076" spans="11:12" x14ac:dyDescent="0.3">
      <c r="K4076" s="22"/>
      <c r="L4076"/>
    </row>
    <row r="4077" spans="11:12" x14ac:dyDescent="0.3">
      <c r="K4077" s="22"/>
      <c r="L4077"/>
    </row>
    <row r="4078" spans="11:12" x14ac:dyDescent="0.3">
      <c r="K4078" s="22"/>
      <c r="L4078"/>
    </row>
    <row r="4079" spans="11:12" x14ac:dyDescent="0.3">
      <c r="K4079" s="22"/>
      <c r="L4079"/>
    </row>
    <row r="4080" spans="11:12" x14ac:dyDescent="0.3">
      <c r="K4080" s="22"/>
      <c r="L4080"/>
    </row>
    <row r="4081" spans="11:12" x14ac:dyDescent="0.3">
      <c r="K4081" s="22"/>
      <c r="L4081"/>
    </row>
    <row r="4082" spans="11:12" x14ac:dyDescent="0.3">
      <c r="K4082" s="22"/>
      <c r="L4082"/>
    </row>
    <row r="4083" spans="11:12" x14ac:dyDescent="0.3">
      <c r="K4083" s="22"/>
      <c r="L4083"/>
    </row>
    <row r="4084" spans="11:12" x14ac:dyDescent="0.3">
      <c r="K4084" s="22"/>
      <c r="L4084"/>
    </row>
    <row r="4085" spans="11:12" x14ac:dyDescent="0.3">
      <c r="K4085" s="22"/>
      <c r="L4085"/>
    </row>
    <row r="4086" spans="11:12" x14ac:dyDescent="0.3">
      <c r="K4086" s="22"/>
      <c r="L4086"/>
    </row>
    <row r="4087" spans="11:12" x14ac:dyDescent="0.3">
      <c r="K4087" s="22"/>
      <c r="L4087"/>
    </row>
    <row r="4088" spans="11:12" x14ac:dyDescent="0.3">
      <c r="K4088" s="22"/>
      <c r="L4088"/>
    </row>
    <row r="4089" spans="11:12" x14ac:dyDescent="0.3">
      <c r="K4089" s="22"/>
      <c r="L4089"/>
    </row>
    <row r="4090" spans="11:12" x14ac:dyDescent="0.3">
      <c r="K4090" s="22"/>
      <c r="L4090"/>
    </row>
    <row r="4091" spans="11:12" x14ac:dyDescent="0.3">
      <c r="K4091" s="22"/>
      <c r="L4091"/>
    </row>
    <row r="4092" spans="11:12" x14ac:dyDescent="0.3">
      <c r="K4092" s="22"/>
      <c r="L4092"/>
    </row>
    <row r="4093" spans="11:12" x14ac:dyDescent="0.3">
      <c r="K4093" s="22"/>
      <c r="L4093"/>
    </row>
    <row r="4094" spans="11:12" x14ac:dyDescent="0.3">
      <c r="K4094" s="22"/>
      <c r="L4094"/>
    </row>
    <row r="4095" spans="11:12" x14ac:dyDescent="0.3">
      <c r="K4095" s="22"/>
      <c r="L4095"/>
    </row>
    <row r="4096" spans="11:12" x14ac:dyDescent="0.3">
      <c r="K4096" s="22"/>
      <c r="L4096"/>
    </row>
    <row r="4097" spans="11:12" x14ac:dyDescent="0.3">
      <c r="K4097" s="22"/>
      <c r="L4097"/>
    </row>
    <row r="4098" spans="11:12" x14ac:dyDescent="0.3">
      <c r="K4098" s="22"/>
      <c r="L4098"/>
    </row>
    <row r="4099" spans="11:12" x14ac:dyDescent="0.3">
      <c r="K4099" s="22"/>
      <c r="L4099"/>
    </row>
    <row r="4100" spans="11:12" x14ac:dyDescent="0.3">
      <c r="K4100" s="22"/>
      <c r="L4100"/>
    </row>
    <row r="4101" spans="11:12" x14ac:dyDescent="0.3">
      <c r="K4101" s="22"/>
      <c r="L4101"/>
    </row>
    <row r="4102" spans="11:12" x14ac:dyDescent="0.3">
      <c r="K4102" s="22"/>
      <c r="L4102"/>
    </row>
    <row r="4103" spans="11:12" x14ac:dyDescent="0.3">
      <c r="K4103" s="22"/>
      <c r="L4103"/>
    </row>
    <row r="4104" spans="11:12" x14ac:dyDescent="0.3">
      <c r="K4104" s="22"/>
      <c r="L4104"/>
    </row>
    <row r="4105" spans="11:12" x14ac:dyDescent="0.3">
      <c r="K4105" s="22"/>
      <c r="L4105"/>
    </row>
    <row r="4106" spans="11:12" x14ac:dyDescent="0.3">
      <c r="K4106" s="22"/>
      <c r="L4106"/>
    </row>
    <row r="4107" spans="11:12" x14ac:dyDescent="0.3">
      <c r="K4107" s="22"/>
      <c r="L4107"/>
    </row>
    <row r="4108" spans="11:12" x14ac:dyDescent="0.3">
      <c r="K4108" s="22"/>
      <c r="L4108"/>
    </row>
    <row r="4109" spans="11:12" x14ac:dyDescent="0.3">
      <c r="K4109" s="22"/>
      <c r="L4109"/>
    </row>
    <row r="4110" spans="11:12" x14ac:dyDescent="0.3">
      <c r="K4110" s="22"/>
      <c r="L4110"/>
    </row>
    <row r="4111" spans="11:12" x14ac:dyDescent="0.3">
      <c r="K4111" s="22"/>
      <c r="L4111"/>
    </row>
    <row r="4112" spans="11:12" x14ac:dyDescent="0.3">
      <c r="K4112" s="22"/>
      <c r="L4112"/>
    </row>
    <row r="4113" spans="11:12" x14ac:dyDescent="0.3">
      <c r="K4113" s="22"/>
      <c r="L4113"/>
    </row>
    <row r="4114" spans="11:12" x14ac:dyDescent="0.3">
      <c r="K4114" s="22"/>
      <c r="L4114"/>
    </row>
    <row r="4115" spans="11:12" x14ac:dyDescent="0.3">
      <c r="K4115" s="22"/>
      <c r="L4115"/>
    </row>
    <row r="4116" spans="11:12" x14ac:dyDescent="0.3">
      <c r="K4116" s="22"/>
      <c r="L4116"/>
    </row>
    <row r="4117" spans="11:12" x14ac:dyDescent="0.3">
      <c r="K4117" s="22"/>
      <c r="L4117"/>
    </row>
    <row r="4118" spans="11:12" x14ac:dyDescent="0.3">
      <c r="K4118" s="22"/>
      <c r="L4118"/>
    </row>
    <row r="4119" spans="11:12" x14ac:dyDescent="0.3">
      <c r="K4119" s="22"/>
      <c r="L4119"/>
    </row>
    <row r="4120" spans="11:12" x14ac:dyDescent="0.3">
      <c r="K4120" s="22"/>
      <c r="L4120"/>
    </row>
    <row r="4121" spans="11:12" x14ac:dyDescent="0.3">
      <c r="K4121" s="22"/>
      <c r="L4121"/>
    </row>
    <row r="4122" spans="11:12" x14ac:dyDescent="0.3">
      <c r="K4122" s="22"/>
      <c r="L4122"/>
    </row>
    <row r="4123" spans="11:12" x14ac:dyDescent="0.3">
      <c r="K4123" s="22"/>
      <c r="L4123"/>
    </row>
    <row r="4124" spans="11:12" x14ac:dyDescent="0.3">
      <c r="K4124" s="22"/>
      <c r="L4124"/>
    </row>
    <row r="4125" spans="11:12" x14ac:dyDescent="0.3">
      <c r="K4125" s="22"/>
      <c r="L4125"/>
    </row>
    <row r="4126" spans="11:12" x14ac:dyDescent="0.3">
      <c r="K4126" s="22"/>
      <c r="L4126"/>
    </row>
    <row r="4127" spans="11:12" x14ac:dyDescent="0.3">
      <c r="K4127" s="22"/>
      <c r="L4127"/>
    </row>
    <row r="4128" spans="11:12" x14ac:dyDescent="0.3">
      <c r="K4128" s="22"/>
      <c r="L4128"/>
    </row>
    <row r="4129" spans="11:12" x14ac:dyDescent="0.3">
      <c r="K4129" s="22"/>
      <c r="L4129"/>
    </row>
    <row r="4130" spans="11:12" x14ac:dyDescent="0.3">
      <c r="K4130" s="22"/>
      <c r="L4130"/>
    </row>
    <row r="4131" spans="11:12" x14ac:dyDescent="0.3">
      <c r="K4131" s="22"/>
      <c r="L4131"/>
    </row>
    <row r="4132" spans="11:12" x14ac:dyDescent="0.3">
      <c r="K4132" s="22"/>
      <c r="L4132"/>
    </row>
    <row r="4133" spans="11:12" x14ac:dyDescent="0.3">
      <c r="K4133" s="22"/>
      <c r="L4133"/>
    </row>
    <row r="4134" spans="11:12" x14ac:dyDescent="0.3">
      <c r="K4134" s="22"/>
      <c r="L4134"/>
    </row>
    <row r="4135" spans="11:12" x14ac:dyDescent="0.3">
      <c r="K4135" s="22"/>
      <c r="L4135"/>
    </row>
    <row r="4136" spans="11:12" x14ac:dyDescent="0.3">
      <c r="K4136" s="22"/>
      <c r="L4136"/>
    </row>
    <row r="4137" spans="11:12" x14ac:dyDescent="0.3">
      <c r="K4137" s="22"/>
      <c r="L4137"/>
    </row>
    <row r="4138" spans="11:12" x14ac:dyDescent="0.3">
      <c r="K4138" s="22"/>
      <c r="L4138"/>
    </row>
    <row r="4139" spans="11:12" x14ac:dyDescent="0.3">
      <c r="K4139" s="22"/>
      <c r="L4139"/>
    </row>
    <row r="4140" spans="11:12" x14ac:dyDescent="0.3">
      <c r="K4140" s="22"/>
      <c r="L4140"/>
    </row>
    <row r="4141" spans="11:12" x14ac:dyDescent="0.3">
      <c r="K4141" s="22"/>
      <c r="L4141"/>
    </row>
    <row r="4142" spans="11:12" x14ac:dyDescent="0.3">
      <c r="K4142" s="22"/>
      <c r="L4142"/>
    </row>
    <row r="4143" spans="11:12" x14ac:dyDescent="0.3">
      <c r="K4143" s="22"/>
      <c r="L4143"/>
    </row>
    <row r="4144" spans="11:12" x14ac:dyDescent="0.3">
      <c r="K4144" s="22"/>
      <c r="L4144"/>
    </row>
    <row r="4145" spans="11:12" x14ac:dyDescent="0.3">
      <c r="K4145" s="22"/>
      <c r="L4145"/>
    </row>
    <row r="4146" spans="11:12" x14ac:dyDescent="0.3">
      <c r="K4146" s="22"/>
      <c r="L4146"/>
    </row>
    <row r="4147" spans="11:12" x14ac:dyDescent="0.3">
      <c r="K4147" s="22"/>
      <c r="L4147"/>
    </row>
    <row r="4148" spans="11:12" x14ac:dyDescent="0.3">
      <c r="K4148" s="22"/>
      <c r="L4148"/>
    </row>
    <row r="4149" spans="11:12" x14ac:dyDescent="0.3">
      <c r="K4149" s="22"/>
      <c r="L4149"/>
    </row>
    <row r="4150" spans="11:12" x14ac:dyDescent="0.3">
      <c r="K4150" s="22"/>
      <c r="L4150"/>
    </row>
    <row r="4151" spans="11:12" x14ac:dyDescent="0.3">
      <c r="K4151" s="22"/>
      <c r="L4151"/>
    </row>
    <row r="4152" spans="11:12" x14ac:dyDescent="0.3">
      <c r="K4152" s="22"/>
      <c r="L4152"/>
    </row>
    <row r="4153" spans="11:12" x14ac:dyDescent="0.3">
      <c r="K4153" s="22"/>
      <c r="L4153"/>
    </row>
    <row r="4154" spans="11:12" x14ac:dyDescent="0.3">
      <c r="K4154" s="22"/>
      <c r="L4154"/>
    </row>
    <row r="4155" spans="11:12" x14ac:dyDescent="0.3">
      <c r="K4155" s="22"/>
      <c r="L4155"/>
    </row>
    <row r="4156" spans="11:12" x14ac:dyDescent="0.3">
      <c r="K4156" s="22"/>
      <c r="L4156"/>
    </row>
    <row r="4157" spans="11:12" x14ac:dyDescent="0.3">
      <c r="K4157" s="22"/>
      <c r="L4157"/>
    </row>
    <row r="4158" spans="11:12" x14ac:dyDescent="0.3">
      <c r="K4158" s="22"/>
      <c r="L4158"/>
    </row>
    <row r="4159" spans="11:12" x14ac:dyDescent="0.3">
      <c r="K4159" s="22"/>
      <c r="L4159"/>
    </row>
    <row r="4160" spans="11:12" x14ac:dyDescent="0.3">
      <c r="K4160" s="22"/>
      <c r="L4160"/>
    </row>
    <row r="4161" spans="11:12" x14ac:dyDescent="0.3">
      <c r="K4161" s="22"/>
      <c r="L4161"/>
    </row>
    <row r="4162" spans="11:12" x14ac:dyDescent="0.3">
      <c r="K4162" s="22"/>
      <c r="L4162"/>
    </row>
    <row r="4163" spans="11:12" x14ac:dyDescent="0.3">
      <c r="K4163" s="22"/>
      <c r="L4163"/>
    </row>
    <row r="4164" spans="11:12" x14ac:dyDescent="0.3">
      <c r="K4164" s="22"/>
      <c r="L4164"/>
    </row>
    <row r="4165" spans="11:12" x14ac:dyDescent="0.3">
      <c r="K4165" s="22"/>
      <c r="L4165"/>
    </row>
    <row r="4166" spans="11:12" x14ac:dyDescent="0.3">
      <c r="K4166" s="22"/>
      <c r="L4166"/>
    </row>
    <row r="4167" spans="11:12" x14ac:dyDescent="0.3">
      <c r="K4167" s="22"/>
      <c r="L4167"/>
    </row>
    <row r="4168" spans="11:12" x14ac:dyDescent="0.3">
      <c r="K4168" s="22"/>
      <c r="L4168"/>
    </row>
    <row r="4169" spans="11:12" x14ac:dyDescent="0.3">
      <c r="K4169" s="22"/>
      <c r="L4169"/>
    </row>
    <row r="4170" spans="11:12" x14ac:dyDescent="0.3">
      <c r="K4170" s="22"/>
      <c r="L4170"/>
    </row>
    <row r="4171" spans="11:12" x14ac:dyDescent="0.3">
      <c r="K4171" s="22"/>
      <c r="L4171"/>
    </row>
    <row r="4172" spans="11:12" x14ac:dyDescent="0.3">
      <c r="K4172" s="22"/>
      <c r="L4172"/>
    </row>
    <row r="4173" spans="11:12" x14ac:dyDescent="0.3">
      <c r="K4173" s="22"/>
      <c r="L4173"/>
    </row>
    <row r="4174" spans="11:12" x14ac:dyDescent="0.3">
      <c r="K4174" s="22"/>
      <c r="L4174"/>
    </row>
    <row r="4175" spans="11:12" x14ac:dyDescent="0.3">
      <c r="K4175" s="22"/>
      <c r="L4175"/>
    </row>
    <row r="4176" spans="11:12" x14ac:dyDescent="0.3">
      <c r="K4176" s="22"/>
      <c r="L4176"/>
    </row>
    <row r="4177" spans="11:12" x14ac:dyDescent="0.3">
      <c r="K4177" s="22"/>
      <c r="L4177"/>
    </row>
    <row r="4178" spans="11:12" x14ac:dyDescent="0.3">
      <c r="K4178" s="22"/>
      <c r="L4178"/>
    </row>
    <row r="4179" spans="11:12" x14ac:dyDescent="0.3">
      <c r="K4179" s="22"/>
      <c r="L4179"/>
    </row>
    <row r="4180" spans="11:12" x14ac:dyDescent="0.3">
      <c r="K4180" s="22"/>
      <c r="L4180"/>
    </row>
    <row r="4181" spans="11:12" x14ac:dyDescent="0.3">
      <c r="K4181" s="22"/>
      <c r="L4181"/>
    </row>
    <row r="4182" spans="11:12" x14ac:dyDescent="0.3">
      <c r="K4182" s="22"/>
      <c r="L4182"/>
    </row>
    <row r="4183" spans="11:12" x14ac:dyDescent="0.3">
      <c r="K4183" s="22"/>
      <c r="L4183"/>
    </row>
    <row r="4184" spans="11:12" x14ac:dyDescent="0.3">
      <c r="K4184" s="22"/>
      <c r="L4184"/>
    </row>
    <row r="4185" spans="11:12" x14ac:dyDescent="0.3">
      <c r="K4185" s="22"/>
      <c r="L4185"/>
    </row>
    <row r="4186" spans="11:12" x14ac:dyDescent="0.3">
      <c r="K4186" s="22"/>
      <c r="L4186"/>
    </row>
    <row r="4187" spans="11:12" x14ac:dyDescent="0.3">
      <c r="K4187" s="22"/>
      <c r="L4187"/>
    </row>
    <row r="4188" spans="11:12" x14ac:dyDescent="0.3">
      <c r="K4188" s="22"/>
      <c r="L4188"/>
    </row>
    <row r="4189" spans="11:12" x14ac:dyDescent="0.3">
      <c r="K4189" s="22"/>
      <c r="L4189"/>
    </row>
    <row r="4190" spans="11:12" x14ac:dyDescent="0.3">
      <c r="K4190" s="22"/>
      <c r="L4190"/>
    </row>
    <row r="4191" spans="11:12" x14ac:dyDescent="0.3">
      <c r="K4191" s="22"/>
      <c r="L4191"/>
    </row>
    <row r="4192" spans="11:12" x14ac:dyDescent="0.3">
      <c r="K4192" s="22"/>
      <c r="L4192"/>
    </row>
    <row r="4193" spans="11:12" x14ac:dyDescent="0.3">
      <c r="K4193" s="22"/>
      <c r="L4193"/>
    </row>
    <row r="4194" spans="11:12" x14ac:dyDescent="0.3">
      <c r="K4194" s="22"/>
      <c r="L4194"/>
    </row>
    <row r="4195" spans="11:12" x14ac:dyDescent="0.3">
      <c r="K4195" s="22"/>
      <c r="L4195"/>
    </row>
    <row r="4196" spans="11:12" x14ac:dyDescent="0.3">
      <c r="K4196" s="22"/>
      <c r="L4196"/>
    </row>
    <row r="4197" spans="11:12" x14ac:dyDescent="0.3">
      <c r="K4197" s="22"/>
      <c r="L4197"/>
    </row>
    <row r="4198" spans="11:12" x14ac:dyDescent="0.3">
      <c r="K4198" s="22"/>
      <c r="L4198"/>
    </row>
    <row r="4199" spans="11:12" x14ac:dyDescent="0.3">
      <c r="K4199" s="22"/>
      <c r="L4199"/>
    </row>
    <row r="4200" spans="11:12" x14ac:dyDescent="0.3">
      <c r="K4200" s="22"/>
      <c r="L4200"/>
    </row>
    <row r="4201" spans="11:12" x14ac:dyDescent="0.3">
      <c r="K4201" s="22"/>
      <c r="L4201"/>
    </row>
    <row r="4202" spans="11:12" x14ac:dyDescent="0.3">
      <c r="K4202" s="22"/>
      <c r="L4202"/>
    </row>
    <row r="4203" spans="11:12" x14ac:dyDescent="0.3">
      <c r="K4203" s="22"/>
      <c r="L4203"/>
    </row>
    <row r="4204" spans="11:12" x14ac:dyDescent="0.3">
      <c r="K4204" s="22"/>
      <c r="L4204"/>
    </row>
    <row r="4205" spans="11:12" x14ac:dyDescent="0.3">
      <c r="K4205" s="22"/>
      <c r="L4205"/>
    </row>
    <row r="4206" spans="11:12" x14ac:dyDescent="0.3">
      <c r="K4206" s="22"/>
      <c r="L4206"/>
    </row>
    <row r="4207" spans="11:12" x14ac:dyDescent="0.3">
      <c r="K4207" s="22"/>
      <c r="L4207"/>
    </row>
    <row r="4208" spans="11:12" x14ac:dyDescent="0.3">
      <c r="K4208" s="22"/>
      <c r="L4208"/>
    </row>
    <row r="4209" spans="11:12" x14ac:dyDescent="0.3">
      <c r="K4209" s="22"/>
      <c r="L4209"/>
    </row>
    <row r="4210" spans="11:12" x14ac:dyDescent="0.3">
      <c r="K4210" s="22"/>
      <c r="L4210"/>
    </row>
    <row r="4211" spans="11:12" x14ac:dyDescent="0.3">
      <c r="K4211" s="22"/>
      <c r="L4211"/>
    </row>
    <row r="4212" spans="11:12" x14ac:dyDescent="0.3">
      <c r="K4212" s="22"/>
      <c r="L4212"/>
    </row>
    <row r="4213" spans="11:12" x14ac:dyDescent="0.3">
      <c r="K4213" s="22"/>
      <c r="L4213"/>
    </row>
    <row r="4214" spans="11:12" x14ac:dyDescent="0.3">
      <c r="K4214" s="22"/>
      <c r="L4214"/>
    </row>
    <row r="4215" spans="11:12" x14ac:dyDescent="0.3">
      <c r="K4215" s="22"/>
      <c r="L4215"/>
    </row>
    <row r="4216" spans="11:12" x14ac:dyDescent="0.3">
      <c r="K4216" s="22"/>
      <c r="L4216"/>
    </row>
    <row r="4217" spans="11:12" x14ac:dyDescent="0.3">
      <c r="K4217" s="22"/>
      <c r="L4217"/>
    </row>
    <row r="4218" spans="11:12" x14ac:dyDescent="0.3">
      <c r="K4218" s="22"/>
      <c r="L4218"/>
    </row>
    <row r="4219" spans="11:12" x14ac:dyDescent="0.3">
      <c r="K4219" s="22"/>
      <c r="L4219"/>
    </row>
    <row r="4220" spans="11:12" x14ac:dyDescent="0.3">
      <c r="K4220" s="22"/>
      <c r="L4220"/>
    </row>
    <row r="4221" spans="11:12" x14ac:dyDescent="0.3">
      <c r="K4221" s="22"/>
      <c r="L4221"/>
    </row>
    <row r="4222" spans="11:12" x14ac:dyDescent="0.3">
      <c r="K4222" s="22"/>
      <c r="L4222"/>
    </row>
    <row r="4223" spans="11:12" x14ac:dyDescent="0.3">
      <c r="K4223" s="22"/>
      <c r="L4223"/>
    </row>
    <row r="4224" spans="11:12" x14ac:dyDescent="0.3">
      <c r="K4224" s="22"/>
      <c r="L4224"/>
    </row>
    <row r="4225" spans="11:12" x14ac:dyDescent="0.3">
      <c r="K4225" s="22"/>
      <c r="L4225"/>
    </row>
    <row r="4226" spans="11:12" x14ac:dyDescent="0.3">
      <c r="K4226" s="22"/>
      <c r="L4226"/>
    </row>
    <row r="4227" spans="11:12" x14ac:dyDescent="0.3">
      <c r="K4227" s="22"/>
      <c r="L4227"/>
    </row>
    <row r="4228" spans="11:12" x14ac:dyDescent="0.3">
      <c r="K4228" s="22"/>
      <c r="L4228"/>
    </row>
    <row r="4229" spans="11:12" x14ac:dyDescent="0.3">
      <c r="K4229" s="22"/>
      <c r="L4229"/>
    </row>
    <row r="4230" spans="11:12" x14ac:dyDescent="0.3">
      <c r="K4230" s="22"/>
      <c r="L4230"/>
    </row>
    <row r="4231" spans="11:12" x14ac:dyDescent="0.3">
      <c r="K4231" s="22"/>
      <c r="L4231"/>
    </row>
    <row r="4232" spans="11:12" x14ac:dyDescent="0.3">
      <c r="K4232" s="22"/>
      <c r="L4232"/>
    </row>
    <row r="4233" spans="11:12" x14ac:dyDescent="0.3">
      <c r="K4233" s="22"/>
      <c r="L4233"/>
    </row>
    <row r="4234" spans="11:12" x14ac:dyDescent="0.3">
      <c r="K4234" s="22"/>
      <c r="L4234"/>
    </row>
    <row r="4235" spans="11:12" x14ac:dyDescent="0.3">
      <c r="K4235" s="22"/>
      <c r="L4235"/>
    </row>
    <row r="4236" spans="11:12" x14ac:dyDescent="0.3">
      <c r="K4236" s="22"/>
      <c r="L4236"/>
    </row>
    <row r="4237" spans="11:12" x14ac:dyDescent="0.3">
      <c r="K4237" s="22"/>
      <c r="L4237"/>
    </row>
    <row r="4238" spans="11:12" x14ac:dyDescent="0.3">
      <c r="K4238" s="22"/>
      <c r="L4238"/>
    </row>
    <row r="4239" spans="11:12" x14ac:dyDescent="0.3">
      <c r="K4239" s="22"/>
      <c r="L4239"/>
    </row>
    <row r="4240" spans="11:12" x14ac:dyDescent="0.3">
      <c r="K4240" s="22"/>
      <c r="L4240"/>
    </row>
    <row r="4241" spans="11:12" x14ac:dyDescent="0.3">
      <c r="K4241" s="22"/>
      <c r="L4241"/>
    </row>
    <row r="4242" spans="11:12" x14ac:dyDescent="0.3">
      <c r="K4242" s="22"/>
      <c r="L4242"/>
    </row>
    <row r="4243" spans="11:12" x14ac:dyDescent="0.3">
      <c r="K4243" s="22"/>
      <c r="L4243"/>
    </row>
    <row r="4244" spans="11:12" x14ac:dyDescent="0.3">
      <c r="K4244" s="22"/>
      <c r="L4244"/>
    </row>
    <row r="4245" spans="11:12" x14ac:dyDescent="0.3">
      <c r="K4245" s="22"/>
      <c r="L4245"/>
    </row>
    <row r="4246" spans="11:12" x14ac:dyDescent="0.3">
      <c r="K4246" s="22"/>
      <c r="L4246"/>
    </row>
    <row r="4247" spans="11:12" x14ac:dyDescent="0.3">
      <c r="K4247" s="22"/>
      <c r="L4247"/>
    </row>
    <row r="4248" spans="11:12" x14ac:dyDescent="0.3">
      <c r="K4248" s="22"/>
      <c r="L4248"/>
    </row>
    <row r="4249" spans="11:12" x14ac:dyDescent="0.3">
      <c r="K4249" s="22"/>
      <c r="L4249"/>
    </row>
    <row r="4250" spans="11:12" x14ac:dyDescent="0.3">
      <c r="K4250" s="22"/>
      <c r="L4250"/>
    </row>
    <row r="4251" spans="11:12" x14ac:dyDescent="0.3">
      <c r="K4251" s="22"/>
      <c r="L4251"/>
    </row>
    <row r="4252" spans="11:12" x14ac:dyDescent="0.3">
      <c r="K4252" s="22"/>
      <c r="L4252"/>
    </row>
    <row r="4253" spans="11:12" x14ac:dyDescent="0.3">
      <c r="K4253" s="22"/>
      <c r="L4253"/>
    </row>
    <row r="4254" spans="11:12" x14ac:dyDescent="0.3">
      <c r="K4254" s="22"/>
      <c r="L4254"/>
    </row>
    <row r="4255" spans="11:12" x14ac:dyDescent="0.3">
      <c r="K4255" s="22"/>
      <c r="L4255"/>
    </row>
    <row r="4256" spans="11:12" x14ac:dyDescent="0.3">
      <c r="K4256" s="22"/>
      <c r="L4256"/>
    </row>
    <row r="4257" spans="11:12" x14ac:dyDescent="0.3">
      <c r="K4257" s="22"/>
      <c r="L4257"/>
    </row>
    <row r="4258" spans="11:12" x14ac:dyDescent="0.3">
      <c r="K4258" s="22"/>
      <c r="L4258"/>
    </row>
    <row r="4259" spans="11:12" x14ac:dyDescent="0.3">
      <c r="K4259" s="22"/>
      <c r="L4259"/>
    </row>
    <row r="4260" spans="11:12" x14ac:dyDescent="0.3">
      <c r="K4260" s="22"/>
      <c r="L4260"/>
    </row>
    <row r="4261" spans="11:12" x14ac:dyDescent="0.3">
      <c r="K4261" s="22"/>
      <c r="L4261"/>
    </row>
    <row r="4262" spans="11:12" x14ac:dyDescent="0.3">
      <c r="K4262" s="22"/>
      <c r="L4262"/>
    </row>
    <row r="4263" spans="11:12" x14ac:dyDescent="0.3">
      <c r="K4263" s="22"/>
      <c r="L4263"/>
    </row>
    <row r="4264" spans="11:12" x14ac:dyDescent="0.3">
      <c r="K4264" s="22"/>
      <c r="L4264"/>
    </row>
    <row r="4265" spans="11:12" x14ac:dyDescent="0.3">
      <c r="K4265" s="22"/>
      <c r="L4265"/>
    </row>
    <row r="4266" spans="11:12" x14ac:dyDescent="0.3">
      <c r="K4266" s="22"/>
      <c r="L4266"/>
    </row>
    <row r="4267" spans="11:12" x14ac:dyDescent="0.3">
      <c r="K4267" s="22"/>
      <c r="L4267"/>
    </row>
    <row r="4268" spans="11:12" x14ac:dyDescent="0.3">
      <c r="K4268" s="22"/>
      <c r="L4268"/>
    </row>
    <row r="4269" spans="11:12" x14ac:dyDescent="0.3">
      <c r="K4269" s="22"/>
      <c r="L4269"/>
    </row>
    <row r="4270" spans="11:12" x14ac:dyDescent="0.3">
      <c r="K4270" s="22"/>
      <c r="L4270"/>
    </row>
    <row r="4271" spans="11:12" x14ac:dyDescent="0.3">
      <c r="K4271" s="22"/>
      <c r="L4271"/>
    </row>
    <row r="4272" spans="11:12" x14ac:dyDescent="0.3">
      <c r="K4272" s="22"/>
      <c r="L4272"/>
    </row>
    <row r="4273" spans="11:12" x14ac:dyDescent="0.3">
      <c r="K4273" s="22"/>
      <c r="L4273"/>
    </row>
    <row r="4274" spans="11:12" x14ac:dyDescent="0.3">
      <c r="K4274" s="22"/>
      <c r="L4274"/>
    </row>
    <row r="4275" spans="11:12" x14ac:dyDescent="0.3">
      <c r="K4275" s="22"/>
      <c r="L4275"/>
    </row>
    <row r="4276" spans="11:12" x14ac:dyDescent="0.3">
      <c r="K4276" s="22"/>
      <c r="L4276"/>
    </row>
    <row r="4277" spans="11:12" x14ac:dyDescent="0.3">
      <c r="K4277" s="22"/>
      <c r="L4277"/>
    </row>
    <row r="4278" spans="11:12" x14ac:dyDescent="0.3">
      <c r="K4278" s="22"/>
      <c r="L4278"/>
    </row>
    <row r="4279" spans="11:12" x14ac:dyDescent="0.3">
      <c r="K4279" s="22"/>
      <c r="L4279"/>
    </row>
    <row r="4280" spans="11:12" x14ac:dyDescent="0.3">
      <c r="K4280" s="22"/>
      <c r="L4280"/>
    </row>
    <row r="4281" spans="11:12" x14ac:dyDescent="0.3">
      <c r="K4281" s="22"/>
      <c r="L4281"/>
    </row>
    <row r="4282" spans="11:12" x14ac:dyDescent="0.3">
      <c r="K4282" s="22"/>
      <c r="L4282"/>
    </row>
    <row r="4283" spans="11:12" x14ac:dyDescent="0.3">
      <c r="K4283" s="22"/>
      <c r="L4283"/>
    </row>
    <row r="4284" spans="11:12" x14ac:dyDescent="0.3">
      <c r="K4284" s="22"/>
      <c r="L4284"/>
    </row>
    <row r="4285" spans="11:12" x14ac:dyDescent="0.3">
      <c r="K4285" s="22"/>
      <c r="L4285"/>
    </row>
    <row r="4286" spans="11:12" x14ac:dyDescent="0.3">
      <c r="K4286" s="22"/>
      <c r="L4286"/>
    </row>
    <row r="4287" spans="11:12" x14ac:dyDescent="0.3">
      <c r="K4287" s="22"/>
      <c r="L4287"/>
    </row>
    <row r="4288" spans="11:12" x14ac:dyDescent="0.3">
      <c r="K4288" s="22"/>
      <c r="L4288"/>
    </row>
    <row r="4289" spans="11:12" x14ac:dyDescent="0.3">
      <c r="K4289" s="22"/>
      <c r="L4289"/>
    </row>
    <row r="4290" spans="11:12" x14ac:dyDescent="0.3">
      <c r="K4290" s="22"/>
      <c r="L4290"/>
    </row>
    <row r="4291" spans="11:12" x14ac:dyDescent="0.3">
      <c r="K4291" s="22"/>
      <c r="L4291"/>
    </row>
    <row r="4292" spans="11:12" x14ac:dyDescent="0.3">
      <c r="K4292" s="22"/>
      <c r="L4292"/>
    </row>
    <row r="4293" spans="11:12" x14ac:dyDescent="0.3">
      <c r="K4293" s="22"/>
      <c r="L4293"/>
    </row>
    <row r="4294" spans="11:12" x14ac:dyDescent="0.3">
      <c r="K4294" s="22"/>
      <c r="L4294"/>
    </row>
    <row r="4295" spans="11:12" x14ac:dyDescent="0.3">
      <c r="K4295" s="22"/>
      <c r="L4295"/>
    </row>
    <row r="4296" spans="11:12" x14ac:dyDescent="0.3">
      <c r="K4296" s="22"/>
      <c r="L4296"/>
    </row>
    <row r="4297" spans="11:12" x14ac:dyDescent="0.3">
      <c r="K4297" s="22"/>
      <c r="L4297"/>
    </row>
    <row r="4298" spans="11:12" x14ac:dyDescent="0.3">
      <c r="K4298" s="22"/>
      <c r="L4298"/>
    </row>
    <row r="4299" spans="11:12" x14ac:dyDescent="0.3">
      <c r="K4299" s="22"/>
      <c r="L4299"/>
    </row>
    <row r="4300" spans="11:12" x14ac:dyDescent="0.3">
      <c r="K4300" s="22"/>
      <c r="L4300"/>
    </row>
    <row r="4301" spans="11:12" x14ac:dyDescent="0.3">
      <c r="K4301" s="22"/>
      <c r="L4301"/>
    </row>
    <row r="4302" spans="11:12" x14ac:dyDescent="0.3">
      <c r="K4302" s="22"/>
      <c r="L4302"/>
    </row>
    <row r="4303" spans="11:12" x14ac:dyDescent="0.3">
      <c r="K4303" s="22"/>
      <c r="L4303"/>
    </row>
    <row r="4304" spans="11:12" x14ac:dyDescent="0.3">
      <c r="K4304" s="22"/>
      <c r="L4304"/>
    </row>
    <row r="4305" spans="11:12" x14ac:dyDescent="0.3">
      <c r="K4305" s="22"/>
      <c r="L4305"/>
    </row>
    <row r="4306" spans="11:12" x14ac:dyDescent="0.3">
      <c r="K4306" s="22"/>
      <c r="L4306"/>
    </row>
    <row r="4307" spans="11:12" x14ac:dyDescent="0.3">
      <c r="K4307" s="22"/>
      <c r="L4307"/>
    </row>
    <row r="4308" spans="11:12" x14ac:dyDescent="0.3">
      <c r="K4308" s="22"/>
      <c r="L4308"/>
    </row>
    <row r="4309" spans="11:12" x14ac:dyDescent="0.3">
      <c r="K4309" s="22"/>
      <c r="L4309"/>
    </row>
    <row r="4310" spans="11:12" x14ac:dyDescent="0.3">
      <c r="K4310" s="22"/>
      <c r="L4310"/>
    </row>
    <row r="4311" spans="11:12" x14ac:dyDescent="0.3">
      <c r="K4311" s="22"/>
      <c r="L4311"/>
    </row>
    <row r="4312" spans="11:12" x14ac:dyDescent="0.3">
      <c r="K4312" s="22"/>
      <c r="L4312"/>
    </row>
    <row r="4313" spans="11:12" x14ac:dyDescent="0.3">
      <c r="K4313" s="22"/>
      <c r="L4313"/>
    </row>
    <row r="4314" spans="11:12" x14ac:dyDescent="0.3">
      <c r="K4314" s="22"/>
      <c r="L4314"/>
    </row>
    <row r="4315" spans="11:12" x14ac:dyDescent="0.3">
      <c r="K4315" s="22"/>
      <c r="L4315"/>
    </row>
    <row r="4316" spans="11:12" x14ac:dyDescent="0.3">
      <c r="K4316" s="22"/>
      <c r="L4316"/>
    </row>
    <row r="4317" spans="11:12" x14ac:dyDescent="0.3">
      <c r="K4317" s="22"/>
      <c r="L4317"/>
    </row>
    <row r="4318" spans="11:12" x14ac:dyDescent="0.3">
      <c r="K4318" s="22"/>
      <c r="L4318"/>
    </row>
    <row r="4319" spans="11:12" x14ac:dyDescent="0.3">
      <c r="K4319" s="22"/>
      <c r="L4319"/>
    </row>
    <row r="4320" spans="11:12" x14ac:dyDescent="0.3">
      <c r="K4320" s="22"/>
      <c r="L4320"/>
    </row>
    <row r="4321" spans="11:12" x14ac:dyDescent="0.3">
      <c r="K4321" s="22"/>
      <c r="L4321"/>
    </row>
    <row r="4322" spans="11:12" x14ac:dyDescent="0.3">
      <c r="K4322" s="22"/>
      <c r="L4322"/>
    </row>
    <row r="4323" spans="11:12" x14ac:dyDescent="0.3">
      <c r="K4323" s="22"/>
      <c r="L4323"/>
    </row>
    <row r="4324" spans="11:12" x14ac:dyDescent="0.3">
      <c r="K4324" s="22"/>
      <c r="L4324"/>
    </row>
    <row r="4325" spans="11:12" x14ac:dyDescent="0.3">
      <c r="K4325" s="22"/>
      <c r="L4325"/>
    </row>
    <row r="4326" spans="11:12" x14ac:dyDescent="0.3">
      <c r="K4326" s="22"/>
      <c r="L4326"/>
    </row>
    <row r="4327" spans="11:12" x14ac:dyDescent="0.3">
      <c r="K4327" s="22"/>
      <c r="L4327"/>
    </row>
    <row r="4328" spans="11:12" x14ac:dyDescent="0.3">
      <c r="K4328" s="22"/>
      <c r="L4328"/>
    </row>
    <row r="4329" spans="11:12" x14ac:dyDescent="0.3">
      <c r="K4329" s="22"/>
      <c r="L4329"/>
    </row>
    <row r="4330" spans="11:12" x14ac:dyDescent="0.3">
      <c r="K4330" s="22"/>
      <c r="L4330"/>
    </row>
    <row r="4331" spans="11:12" x14ac:dyDescent="0.3">
      <c r="K4331" s="22"/>
      <c r="L4331"/>
    </row>
    <row r="4332" spans="11:12" x14ac:dyDescent="0.3">
      <c r="K4332" s="22"/>
      <c r="L4332"/>
    </row>
    <row r="4333" spans="11:12" x14ac:dyDescent="0.3">
      <c r="K4333" s="22"/>
      <c r="L4333"/>
    </row>
    <row r="4334" spans="11:12" x14ac:dyDescent="0.3">
      <c r="K4334" s="22"/>
      <c r="L4334"/>
    </row>
    <row r="4335" spans="11:12" x14ac:dyDescent="0.3">
      <c r="K4335" s="22"/>
      <c r="L4335"/>
    </row>
    <row r="4336" spans="11:12" x14ac:dyDescent="0.3">
      <c r="K4336" s="22"/>
      <c r="L4336"/>
    </row>
    <row r="4337" spans="11:12" x14ac:dyDescent="0.3">
      <c r="K4337" s="22"/>
      <c r="L4337"/>
    </row>
    <row r="4338" spans="11:12" x14ac:dyDescent="0.3">
      <c r="K4338" s="22"/>
      <c r="L4338"/>
    </row>
    <row r="4339" spans="11:12" x14ac:dyDescent="0.3">
      <c r="K4339" s="22"/>
      <c r="L4339"/>
    </row>
    <row r="4340" spans="11:12" x14ac:dyDescent="0.3">
      <c r="K4340" s="22"/>
      <c r="L4340"/>
    </row>
    <row r="4341" spans="11:12" x14ac:dyDescent="0.3">
      <c r="K4341" s="22"/>
      <c r="L4341"/>
    </row>
    <row r="4342" spans="11:12" x14ac:dyDescent="0.3">
      <c r="K4342" s="22"/>
      <c r="L4342"/>
    </row>
    <row r="4343" spans="11:12" x14ac:dyDescent="0.3">
      <c r="K4343" s="22"/>
      <c r="L4343"/>
    </row>
    <row r="4344" spans="11:12" x14ac:dyDescent="0.3">
      <c r="K4344" s="22"/>
      <c r="L4344"/>
    </row>
    <row r="4345" spans="11:12" x14ac:dyDescent="0.3">
      <c r="K4345" s="22"/>
      <c r="L4345"/>
    </row>
    <row r="4346" spans="11:12" x14ac:dyDescent="0.3">
      <c r="K4346" s="22"/>
      <c r="L4346"/>
    </row>
    <row r="4347" spans="11:12" x14ac:dyDescent="0.3">
      <c r="K4347" s="22"/>
      <c r="L4347"/>
    </row>
    <row r="4348" spans="11:12" x14ac:dyDescent="0.3">
      <c r="K4348" s="22"/>
      <c r="L4348"/>
    </row>
    <row r="4349" spans="11:12" x14ac:dyDescent="0.3">
      <c r="K4349" s="22"/>
      <c r="L4349"/>
    </row>
    <row r="4350" spans="11:12" x14ac:dyDescent="0.3">
      <c r="K4350" s="22"/>
      <c r="L4350"/>
    </row>
    <row r="4351" spans="11:12" x14ac:dyDescent="0.3">
      <c r="K4351" s="22"/>
      <c r="L4351"/>
    </row>
    <row r="4352" spans="11:12" x14ac:dyDescent="0.3">
      <c r="K4352" s="22"/>
      <c r="L4352"/>
    </row>
    <row r="4353" spans="11:12" x14ac:dyDescent="0.3">
      <c r="K4353" s="22"/>
      <c r="L4353"/>
    </row>
    <row r="4354" spans="11:12" x14ac:dyDescent="0.3">
      <c r="K4354" s="22"/>
      <c r="L4354"/>
    </row>
    <row r="4355" spans="11:12" x14ac:dyDescent="0.3">
      <c r="K4355" s="22"/>
      <c r="L4355"/>
    </row>
    <row r="4356" spans="11:12" x14ac:dyDescent="0.3">
      <c r="K4356" s="22"/>
      <c r="L4356"/>
    </row>
    <row r="4357" spans="11:12" x14ac:dyDescent="0.3">
      <c r="K4357" s="22"/>
      <c r="L4357"/>
    </row>
    <row r="4358" spans="11:12" x14ac:dyDescent="0.3">
      <c r="K4358" s="22"/>
      <c r="L4358"/>
    </row>
    <row r="4359" spans="11:12" x14ac:dyDescent="0.3">
      <c r="K4359" s="22"/>
      <c r="L4359"/>
    </row>
    <row r="4360" spans="11:12" x14ac:dyDescent="0.3">
      <c r="K4360" s="22"/>
      <c r="L4360"/>
    </row>
    <row r="4361" spans="11:12" x14ac:dyDescent="0.3">
      <c r="K4361" s="22"/>
      <c r="L4361"/>
    </row>
    <row r="4362" spans="11:12" x14ac:dyDescent="0.3">
      <c r="K4362" s="22"/>
      <c r="L4362"/>
    </row>
    <row r="4363" spans="11:12" x14ac:dyDescent="0.3">
      <c r="K4363" s="22"/>
      <c r="L4363"/>
    </row>
    <row r="4364" spans="11:12" x14ac:dyDescent="0.3">
      <c r="K4364" s="22"/>
      <c r="L4364"/>
    </row>
    <row r="4365" spans="11:12" x14ac:dyDescent="0.3">
      <c r="K4365" s="22"/>
      <c r="L4365"/>
    </row>
    <row r="4366" spans="11:12" x14ac:dyDescent="0.3">
      <c r="K4366" s="22"/>
      <c r="L4366"/>
    </row>
    <row r="4367" spans="11:12" x14ac:dyDescent="0.3">
      <c r="K4367" s="22"/>
      <c r="L4367"/>
    </row>
    <row r="4368" spans="11:12" x14ac:dyDescent="0.3">
      <c r="K4368" s="22"/>
      <c r="L4368"/>
    </row>
    <row r="4369" spans="11:12" x14ac:dyDescent="0.3">
      <c r="K4369" s="22"/>
      <c r="L4369"/>
    </row>
    <row r="4370" spans="11:12" x14ac:dyDescent="0.3">
      <c r="K4370" s="22"/>
      <c r="L4370"/>
    </row>
    <row r="4371" spans="11:12" x14ac:dyDescent="0.3">
      <c r="K4371" s="22"/>
      <c r="L4371"/>
    </row>
    <row r="4372" spans="11:12" x14ac:dyDescent="0.3">
      <c r="K4372" s="22"/>
      <c r="L4372"/>
    </row>
    <row r="4373" spans="11:12" x14ac:dyDescent="0.3">
      <c r="K4373" s="22"/>
      <c r="L4373"/>
    </row>
    <row r="4374" spans="11:12" x14ac:dyDescent="0.3">
      <c r="K4374" s="22"/>
      <c r="L4374"/>
    </row>
    <row r="4375" spans="11:12" x14ac:dyDescent="0.3">
      <c r="K4375" s="22"/>
      <c r="L4375"/>
    </row>
    <row r="4376" spans="11:12" x14ac:dyDescent="0.3">
      <c r="K4376" s="22"/>
      <c r="L4376"/>
    </row>
    <row r="4377" spans="11:12" x14ac:dyDescent="0.3">
      <c r="K4377" s="22"/>
      <c r="L4377"/>
    </row>
    <row r="4378" spans="11:12" x14ac:dyDescent="0.3">
      <c r="K4378" s="22"/>
      <c r="L4378"/>
    </row>
    <row r="4379" spans="11:12" x14ac:dyDescent="0.3">
      <c r="K4379" s="22"/>
      <c r="L4379"/>
    </row>
    <row r="4380" spans="11:12" x14ac:dyDescent="0.3">
      <c r="K4380" s="22"/>
      <c r="L4380"/>
    </row>
    <row r="4381" spans="11:12" x14ac:dyDescent="0.3">
      <c r="K4381" s="22"/>
      <c r="L4381"/>
    </row>
    <row r="4382" spans="11:12" x14ac:dyDescent="0.3">
      <c r="K4382" s="22"/>
      <c r="L4382"/>
    </row>
    <row r="4383" spans="11:12" x14ac:dyDescent="0.3">
      <c r="K4383" s="22"/>
      <c r="L4383"/>
    </row>
    <row r="4384" spans="11:12" x14ac:dyDescent="0.3">
      <c r="K4384" s="22"/>
      <c r="L4384"/>
    </row>
    <row r="4385" spans="11:12" x14ac:dyDescent="0.3">
      <c r="K4385" s="22"/>
      <c r="L4385"/>
    </row>
    <row r="4386" spans="11:12" x14ac:dyDescent="0.3">
      <c r="K4386" s="22"/>
      <c r="L4386"/>
    </row>
    <row r="4387" spans="11:12" x14ac:dyDescent="0.3">
      <c r="K4387" s="22"/>
      <c r="L4387"/>
    </row>
    <row r="4388" spans="11:12" x14ac:dyDescent="0.3">
      <c r="K4388" s="22"/>
      <c r="L4388"/>
    </row>
    <row r="4389" spans="11:12" x14ac:dyDescent="0.3">
      <c r="K4389" s="22"/>
      <c r="L4389"/>
    </row>
    <row r="4390" spans="11:12" x14ac:dyDescent="0.3">
      <c r="K4390" s="22"/>
      <c r="L4390"/>
    </row>
    <row r="4391" spans="11:12" x14ac:dyDescent="0.3">
      <c r="K4391" s="22"/>
      <c r="L4391"/>
    </row>
    <row r="4392" spans="11:12" x14ac:dyDescent="0.3">
      <c r="K4392" s="22"/>
      <c r="L4392"/>
    </row>
    <row r="4393" spans="11:12" x14ac:dyDescent="0.3">
      <c r="K4393" s="22"/>
      <c r="L4393"/>
    </row>
    <row r="4394" spans="11:12" x14ac:dyDescent="0.3">
      <c r="K4394" s="22"/>
      <c r="L4394"/>
    </row>
    <row r="4395" spans="11:12" x14ac:dyDescent="0.3">
      <c r="K4395" s="22"/>
      <c r="L4395"/>
    </row>
    <row r="4396" spans="11:12" x14ac:dyDescent="0.3">
      <c r="K4396" s="22"/>
      <c r="L4396"/>
    </row>
    <row r="4397" spans="11:12" x14ac:dyDescent="0.3">
      <c r="K4397" s="22"/>
      <c r="L4397"/>
    </row>
    <row r="4398" spans="11:12" x14ac:dyDescent="0.3">
      <c r="K4398" s="22"/>
      <c r="L4398"/>
    </row>
    <row r="4399" spans="11:12" x14ac:dyDescent="0.3">
      <c r="K4399" s="22"/>
      <c r="L4399"/>
    </row>
    <row r="4400" spans="11:12" x14ac:dyDescent="0.3">
      <c r="K4400" s="22"/>
      <c r="L4400"/>
    </row>
    <row r="4401" spans="11:12" x14ac:dyDescent="0.3">
      <c r="K4401" s="22"/>
      <c r="L4401"/>
    </row>
    <row r="4402" spans="11:12" x14ac:dyDescent="0.3">
      <c r="K4402" s="22"/>
      <c r="L4402"/>
    </row>
    <row r="4403" spans="11:12" x14ac:dyDescent="0.3">
      <c r="K4403" s="22"/>
      <c r="L4403"/>
    </row>
    <row r="4404" spans="11:12" x14ac:dyDescent="0.3">
      <c r="K4404" s="22"/>
      <c r="L4404"/>
    </row>
    <row r="4405" spans="11:12" x14ac:dyDescent="0.3">
      <c r="K4405" s="22"/>
      <c r="L4405"/>
    </row>
    <row r="4406" spans="11:12" x14ac:dyDescent="0.3">
      <c r="K4406" s="22"/>
      <c r="L4406"/>
    </row>
    <row r="4407" spans="11:12" x14ac:dyDescent="0.3">
      <c r="K4407" s="22"/>
      <c r="L4407"/>
    </row>
    <row r="4408" spans="11:12" x14ac:dyDescent="0.3">
      <c r="K4408" s="22"/>
      <c r="L4408"/>
    </row>
    <row r="4409" spans="11:12" x14ac:dyDescent="0.3">
      <c r="K4409" s="22"/>
      <c r="L4409"/>
    </row>
    <row r="4410" spans="11:12" x14ac:dyDescent="0.3">
      <c r="K4410" s="22"/>
      <c r="L4410"/>
    </row>
    <row r="4411" spans="11:12" x14ac:dyDescent="0.3">
      <c r="K4411" s="22"/>
      <c r="L4411"/>
    </row>
    <row r="4412" spans="11:12" x14ac:dyDescent="0.3">
      <c r="K4412" s="22"/>
      <c r="L4412"/>
    </row>
    <row r="4413" spans="11:12" x14ac:dyDescent="0.3">
      <c r="K4413" s="22"/>
      <c r="L4413"/>
    </row>
    <row r="4414" spans="11:12" x14ac:dyDescent="0.3">
      <c r="K4414" s="22"/>
      <c r="L4414"/>
    </row>
    <row r="4415" spans="11:12" x14ac:dyDescent="0.3">
      <c r="K4415" s="22"/>
      <c r="L4415"/>
    </row>
    <row r="4416" spans="11:12" x14ac:dyDescent="0.3">
      <c r="K4416" s="22"/>
      <c r="L4416"/>
    </row>
    <row r="4417" spans="11:12" x14ac:dyDescent="0.3">
      <c r="K4417" s="22"/>
      <c r="L4417"/>
    </row>
    <row r="4418" spans="11:12" x14ac:dyDescent="0.3">
      <c r="K4418" s="22"/>
      <c r="L4418"/>
    </row>
    <row r="4419" spans="11:12" x14ac:dyDescent="0.3">
      <c r="K4419" s="22"/>
      <c r="L4419"/>
    </row>
    <row r="4420" spans="11:12" x14ac:dyDescent="0.3">
      <c r="K4420" s="22"/>
      <c r="L4420"/>
    </row>
    <row r="4421" spans="11:12" x14ac:dyDescent="0.3">
      <c r="K4421" s="22"/>
      <c r="L4421"/>
    </row>
    <row r="4422" spans="11:12" x14ac:dyDescent="0.3">
      <c r="K4422" s="22"/>
      <c r="L4422"/>
    </row>
    <row r="4423" spans="11:12" x14ac:dyDescent="0.3">
      <c r="K4423" s="22"/>
      <c r="L4423"/>
    </row>
    <row r="4424" spans="11:12" x14ac:dyDescent="0.3">
      <c r="K4424" s="22"/>
      <c r="L4424"/>
    </row>
    <row r="4425" spans="11:12" x14ac:dyDescent="0.3">
      <c r="K4425" s="22"/>
      <c r="L4425"/>
    </row>
    <row r="4426" spans="11:12" x14ac:dyDescent="0.3">
      <c r="K4426" s="22"/>
      <c r="L4426"/>
    </row>
    <row r="4427" spans="11:12" x14ac:dyDescent="0.3">
      <c r="K4427" s="22"/>
      <c r="L4427"/>
    </row>
    <row r="4428" spans="11:12" x14ac:dyDescent="0.3">
      <c r="K4428" s="22"/>
      <c r="L4428"/>
    </row>
    <row r="4429" spans="11:12" x14ac:dyDescent="0.3">
      <c r="K4429" s="22"/>
      <c r="L4429"/>
    </row>
    <row r="4430" spans="11:12" x14ac:dyDescent="0.3">
      <c r="K4430" s="22"/>
      <c r="L4430"/>
    </row>
    <row r="4431" spans="11:12" x14ac:dyDescent="0.3">
      <c r="K4431" s="22"/>
      <c r="L4431"/>
    </row>
    <row r="4432" spans="11:12" x14ac:dyDescent="0.3">
      <c r="K4432" s="22"/>
      <c r="L4432"/>
    </row>
    <row r="4433" spans="11:12" x14ac:dyDescent="0.3">
      <c r="K4433" s="22"/>
      <c r="L4433"/>
    </row>
    <row r="4434" spans="11:12" x14ac:dyDescent="0.3">
      <c r="K4434" s="22"/>
      <c r="L4434"/>
    </row>
    <row r="4435" spans="11:12" x14ac:dyDescent="0.3">
      <c r="K4435" s="22"/>
      <c r="L4435"/>
    </row>
    <row r="4436" spans="11:12" x14ac:dyDescent="0.3">
      <c r="K4436" s="22"/>
      <c r="L4436"/>
    </row>
    <row r="4437" spans="11:12" x14ac:dyDescent="0.3">
      <c r="K4437" s="22"/>
      <c r="L4437"/>
    </row>
    <row r="4438" spans="11:12" x14ac:dyDescent="0.3">
      <c r="K4438" s="22"/>
      <c r="L4438"/>
    </row>
    <row r="4439" spans="11:12" x14ac:dyDescent="0.3">
      <c r="K4439" s="22"/>
      <c r="L4439"/>
    </row>
    <row r="4440" spans="11:12" x14ac:dyDescent="0.3">
      <c r="K4440" s="22"/>
      <c r="L4440"/>
    </row>
    <row r="4441" spans="11:12" x14ac:dyDescent="0.3">
      <c r="K4441" s="22"/>
      <c r="L4441"/>
    </row>
    <row r="4442" spans="11:12" x14ac:dyDescent="0.3">
      <c r="K4442" s="22"/>
      <c r="L4442"/>
    </row>
    <row r="4443" spans="11:12" x14ac:dyDescent="0.3">
      <c r="K4443" s="22"/>
      <c r="L4443"/>
    </row>
    <row r="4444" spans="11:12" x14ac:dyDescent="0.3">
      <c r="K4444" s="22"/>
      <c r="L4444"/>
    </row>
    <row r="4445" spans="11:12" x14ac:dyDescent="0.3">
      <c r="K4445" s="22"/>
      <c r="L4445"/>
    </row>
    <row r="4446" spans="11:12" x14ac:dyDescent="0.3">
      <c r="K4446" s="22"/>
      <c r="L4446"/>
    </row>
    <row r="4447" spans="11:12" x14ac:dyDescent="0.3">
      <c r="K4447" s="22"/>
      <c r="L4447"/>
    </row>
    <row r="4448" spans="11:12" x14ac:dyDescent="0.3">
      <c r="K4448" s="22"/>
      <c r="L4448"/>
    </row>
    <row r="4449" spans="11:12" x14ac:dyDescent="0.3">
      <c r="K4449" s="22"/>
      <c r="L4449"/>
    </row>
    <row r="4450" spans="11:12" x14ac:dyDescent="0.3">
      <c r="K4450" s="22"/>
      <c r="L4450"/>
    </row>
    <row r="4451" spans="11:12" x14ac:dyDescent="0.3">
      <c r="K4451" s="22"/>
      <c r="L4451"/>
    </row>
    <row r="4452" spans="11:12" x14ac:dyDescent="0.3">
      <c r="K4452" s="22"/>
      <c r="L4452"/>
    </row>
    <row r="4453" spans="11:12" x14ac:dyDescent="0.3">
      <c r="K4453" s="22"/>
      <c r="L4453"/>
    </row>
    <row r="4454" spans="11:12" x14ac:dyDescent="0.3">
      <c r="K4454" s="22"/>
      <c r="L4454"/>
    </row>
    <row r="4455" spans="11:12" x14ac:dyDescent="0.3">
      <c r="K4455" s="22"/>
      <c r="L4455"/>
    </row>
    <row r="4456" spans="11:12" x14ac:dyDescent="0.3">
      <c r="K4456" s="22"/>
      <c r="L4456"/>
    </row>
    <row r="4457" spans="11:12" x14ac:dyDescent="0.3">
      <c r="K4457" s="22"/>
      <c r="L4457"/>
    </row>
    <row r="4458" spans="11:12" x14ac:dyDescent="0.3">
      <c r="K4458" s="22"/>
      <c r="L4458"/>
    </row>
    <row r="4459" spans="11:12" x14ac:dyDescent="0.3">
      <c r="K4459" s="22"/>
      <c r="L4459"/>
    </row>
    <row r="4460" spans="11:12" x14ac:dyDescent="0.3">
      <c r="K4460" s="22"/>
      <c r="L4460"/>
    </row>
    <row r="4461" spans="11:12" x14ac:dyDescent="0.3">
      <c r="K4461" s="22"/>
      <c r="L4461"/>
    </row>
    <row r="4462" spans="11:12" x14ac:dyDescent="0.3">
      <c r="K4462" s="22"/>
      <c r="L4462"/>
    </row>
    <row r="4463" spans="11:12" x14ac:dyDescent="0.3">
      <c r="K4463" s="22"/>
      <c r="L4463"/>
    </row>
    <row r="4464" spans="11:12" x14ac:dyDescent="0.3">
      <c r="K4464" s="22"/>
      <c r="L4464"/>
    </row>
    <row r="4465" spans="11:12" x14ac:dyDescent="0.3">
      <c r="K4465" s="22"/>
      <c r="L4465"/>
    </row>
    <row r="4466" spans="11:12" x14ac:dyDescent="0.3">
      <c r="K4466" s="22"/>
      <c r="L4466"/>
    </row>
    <row r="4467" spans="11:12" x14ac:dyDescent="0.3">
      <c r="K4467" s="22"/>
      <c r="L4467"/>
    </row>
    <row r="4468" spans="11:12" x14ac:dyDescent="0.3">
      <c r="K4468" s="22"/>
      <c r="L4468"/>
    </row>
    <row r="4469" spans="11:12" x14ac:dyDescent="0.3">
      <c r="K4469" s="22"/>
      <c r="L4469"/>
    </row>
    <row r="4470" spans="11:12" x14ac:dyDescent="0.3">
      <c r="K4470" s="22"/>
      <c r="L4470"/>
    </row>
    <row r="4471" spans="11:12" x14ac:dyDescent="0.3">
      <c r="K4471" s="22"/>
      <c r="L4471"/>
    </row>
    <row r="4472" spans="11:12" x14ac:dyDescent="0.3">
      <c r="K4472" s="22"/>
      <c r="L4472"/>
    </row>
    <row r="4473" spans="11:12" x14ac:dyDescent="0.3">
      <c r="K4473" s="22"/>
      <c r="L4473"/>
    </row>
    <row r="4474" spans="11:12" x14ac:dyDescent="0.3">
      <c r="K4474" s="22"/>
      <c r="L4474"/>
    </row>
    <row r="4475" spans="11:12" x14ac:dyDescent="0.3">
      <c r="K4475" s="22"/>
      <c r="L4475"/>
    </row>
    <row r="4476" spans="11:12" x14ac:dyDescent="0.3">
      <c r="K4476" s="22"/>
      <c r="L4476"/>
    </row>
    <row r="4477" spans="11:12" x14ac:dyDescent="0.3">
      <c r="K4477" s="22"/>
      <c r="L4477"/>
    </row>
    <row r="4478" spans="11:12" x14ac:dyDescent="0.3">
      <c r="K4478" s="22"/>
      <c r="L4478"/>
    </row>
    <row r="4479" spans="11:12" x14ac:dyDescent="0.3">
      <c r="K4479" s="22"/>
      <c r="L4479"/>
    </row>
    <row r="4480" spans="11:12" x14ac:dyDescent="0.3">
      <c r="K4480" s="22"/>
      <c r="L4480"/>
    </row>
    <row r="4481" spans="11:12" x14ac:dyDescent="0.3">
      <c r="K4481" s="22"/>
      <c r="L4481"/>
    </row>
    <row r="4482" spans="11:12" x14ac:dyDescent="0.3">
      <c r="K4482" s="22"/>
      <c r="L4482"/>
    </row>
    <row r="4483" spans="11:12" x14ac:dyDescent="0.3">
      <c r="K4483" s="22"/>
      <c r="L4483"/>
    </row>
    <row r="4484" spans="11:12" x14ac:dyDescent="0.3">
      <c r="K4484" s="22"/>
      <c r="L4484"/>
    </row>
    <row r="4485" spans="11:12" x14ac:dyDescent="0.3">
      <c r="K4485" s="22"/>
      <c r="L4485"/>
    </row>
    <row r="4486" spans="11:12" x14ac:dyDescent="0.3">
      <c r="K4486" s="22"/>
      <c r="L4486"/>
    </row>
    <row r="4487" spans="11:12" x14ac:dyDescent="0.3">
      <c r="K4487" s="22"/>
      <c r="L4487"/>
    </row>
    <row r="4488" spans="11:12" x14ac:dyDescent="0.3">
      <c r="K4488" s="22"/>
      <c r="L4488"/>
    </row>
    <row r="4489" spans="11:12" x14ac:dyDescent="0.3">
      <c r="K4489" s="22"/>
      <c r="L4489"/>
    </row>
    <row r="4490" spans="11:12" x14ac:dyDescent="0.3">
      <c r="K4490" s="22"/>
      <c r="L4490"/>
    </row>
    <row r="4491" spans="11:12" x14ac:dyDescent="0.3">
      <c r="K4491" s="22"/>
      <c r="L4491"/>
    </row>
    <row r="4492" spans="11:12" x14ac:dyDescent="0.3">
      <c r="K4492" s="22"/>
      <c r="L4492"/>
    </row>
    <row r="4493" spans="11:12" x14ac:dyDescent="0.3">
      <c r="K4493" s="22"/>
      <c r="L4493"/>
    </row>
    <row r="4494" spans="11:12" x14ac:dyDescent="0.3">
      <c r="K4494" s="22"/>
      <c r="L4494"/>
    </row>
    <row r="4495" spans="11:12" x14ac:dyDescent="0.3">
      <c r="K4495" s="22"/>
      <c r="L4495"/>
    </row>
    <row r="4496" spans="11:12" x14ac:dyDescent="0.3">
      <c r="K4496" s="22"/>
      <c r="L4496"/>
    </row>
    <row r="4497" spans="11:12" x14ac:dyDescent="0.3">
      <c r="K4497" s="22"/>
      <c r="L4497"/>
    </row>
    <row r="4498" spans="11:12" x14ac:dyDescent="0.3">
      <c r="K4498" s="22"/>
      <c r="L4498"/>
    </row>
    <row r="4499" spans="11:12" x14ac:dyDescent="0.3">
      <c r="K4499" s="22"/>
      <c r="L4499"/>
    </row>
    <row r="4500" spans="11:12" x14ac:dyDescent="0.3">
      <c r="K4500" s="22"/>
      <c r="L4500"/>
    </row>
    <row r="4501" spans="11:12" x14ac:dyDescent="0.3">
      <c r="K4501" s="22"/>
      <c r="L4501"/>
    </row>
    <row r="4502" spans="11:12" x14ac:dyDescent="0.3">
      <c r="K4502" s="22"/>
      <c r="L4502"/>
    </row>
    <row r="4503" spans="11:12" x14ac:dyDescent="0.3">
      <c r="K4503" s="22"/>
      <c r="L4503"/>
    </row>
    <row r="4504" spans="11:12" x14ac:dyDescent="0.3">
      <c r="K4504" s="22"/>
      <c r="L4504"/>
    </row>
    <row r="4505" spans="11:12" x14ac:dyDescent="0.3">
      <c r="K4505" s="22"/>
      <c r="L4505"/>
    </row>
    <row r="4506" spans="11:12" x14ac:dyDescent="0.3">
      <c r="K4506" s="22"/>
      <c r="L4506"/>
    </row>
    <row r="4507" spans="11:12" x14ac:dyDescent="0.3">
      <c r="K4507" s="22"/>
      <c r="L4507"/>
    </row>
    <row r="4508" spans="11:12" x14ac:dyDescent="0.3">
      <c r="K4508" s="22"/>
      <c r="L4508"/>
    </row>
    <row r="4509" spans="11:12" x14ac:dyDescent="0.3">
      <c r="K4509" s="22"/>
      <c r="L4509"/>
    </row>
    <row r="4510" spans="11:12" x14ac:dyDescent="0.3">
      <c r="K4510" s="22"/>
      <c r="L4510"/>
    </row>
    <row r="4511" spans="11:12" x14ac:dyDescent="0.3">
      <c r="K4511" s="22"/>
      <c r="L4511"/>
    </row>
    <row r="4512" spans="11:12" x14ac:dyDescent="0.3">
      <c r="K4512" s="22"/>
      <c r="L4512"/>
    </row>
    <row r="4513" spans="11:12" x14ac:dyDescent="0.3">
      <c r="K4513" s="22"/>
      <c r="L4513"/>
    </row>
    <row r="4514" spans="11:12" x14ac:dyDescent="0.3">
      <c r="K4514" s="22"/>
      <c r="L4514"/>
    </row>
    <row r="4515" spans="11:12" x14ac:dyDescent="0.3">
      <c r="K4515" s="22"/>
      <c r="L4515"/>
    </row>
    <row r="4516" spans="11:12" x14ac:dyDescent="0.3">
      <c r="K4516" s="22"/>
      <c r="L4516"/>
    </row>
    <row r="4517" spans="11:12" x14ac:dyDescent="0.3">
      <c r="K4517" s="22"/>
      <c r="L4517"/>
    </row>
    <row r="4518" spans="11:12" x14ac:dyDescent="0.3">
      <c r="K4518" s="22"/>
      <c r="L4518"/>
    </row>
    <row r="4519" spans="11:12" x14ac:dyDescent="0.3">
      <c r="K4519" s="22"/>
      <c r="L4519"/>
    </row>
    <row r="4520" spans="11:12" x14ac:dyDescent="0.3">
      <c r="K4520" s="22"/>
      <c r="L4520"/>
    </row>
    <row r="4521" spans="11:12" x14ac:dyDescent="0.3">
      <c r="K4521" s="22"/>
      <c r="L4521"/>
    </row>
    <row r="4522" spans="11:12" x14ac:dyDescent="0.3">
      <c r="K4522" s="22"/>
      <c r="L4522"/>
    </row>
    <row r="4523" spans="11:12" x14ac:dyDescent="0.3">
      <c r="K4523" s="22"/>
      <c r="L4523"/>
    </row>
    <row r="4524" spans="11:12" x14ac:dyDescent="0.3">
      <c r="K4524" s="22"/>
      <c r="L4524"/>
    </row>
    <row r="4525" spans="11:12" x14ac:dyDescent="0.3">
      <c r="K4525" s="22"/>
      <c r="L4525"/>
    </row>
    <row r="4526" spans="11:12" x14ac:dyDescent="0.3">
      <c r="K4526" s="22"/>
      <c r="L4526"/>
    </row>
    <row r="4527" spans="11:12" x14ac:dyDescent="0.3">
      <c r="K4527" s="22"/>
      <c r="L4527"/>
    </row>
    <row r="4528" spans="11:12" x14ac:dyDescent="0.3">
      <c r="K4528" s="22"/>
      <c r="L4528"/>
    </row>
    <row r="4529" spans="11:12" x14ac:dyDescent="0.3">
      <c r="K4529" s="22"/>
      <c r="L4529"/>
    </row>
    <row r="4530" spans="11:12" x14ac:dyDescent="0.3">
      <c r="K4530" s="22"/>
      <c r="L4530"/>
    </row>
    <row r="4531" spans="11:12" x14ac:dyDescent="0.3">
      <c r="K4531" s="22"/>
      <c r="L4531"/>
    </row>
    <row r="4532" spans="11:12" x14ac:dyDescent="0.3">
      <c r="K4532" s="22"/>
      <c r="L4532"/>
    </row>
    <row r="4533" spans="11:12" x14ac:dyDescent="0.3">
      <c r="K4533" s="22"/>
      <c r="L4533"/>
    </row>
    <row r="4534" spans="11:12" x14ac:dyDescent="0.3">
      <c r="K4534" s="22"/>
      <c r="L4534"/>
    </row>
    <row r="4535" spans="11:12" x14ac:dyDescent="0.3">
      <c r="K4535" s="22"/>
      <c r="L4535"/>
    </row>
    <row r="4536" spans="11:12" x14ac:dyDescent="0.3">
      <c r="K4536" s="22"/>
      <c r="L4536"/>
    </row>
    <row r="4537" spans="11:12" x14ac:dyDescent="0.3">
      <c r="K4537" s="22"/>
      <c r="L4537"/>
    </row>
    <row r="4538" spans="11:12" x14ac:dyDescent="0.3">
      <c r="K4538" s="22"/>
      <c r="L4538"/>
    </row>
    <row r="4539" spans="11:12" x14ac:dyDescent="0.3">
      <c r="K4539" s="22"/>
      <c r="L4539"/>
    </row>
    <row r="4540" spans="11:12" x14ac:dyDescent="0.3">
      <c r="K4540" s="22"/>
      <c r="L4540"/>
    </row>
    <row r="4541" spans="11:12" x14ac:dyDescent="0.3">
      <c r="K4541" s="22"/>
      <c r="L4541"/>
    </row>
    <row r="4542" spans="11:12" x14ac:dyDescent="0.3">
      <c r="K4542" s="22"/>
      <c r="L4542"/>
    </row>
    <row r="4543" spans="11:12" x14ac:dyDescent="0.3">
      <c r="K4543" s="22"/>
      <c r="L4543"/>
    </row>
    <row r="4544" spans="11:12" x14ac:dyDescent="0.3">
      <c r="K4544" s="22"/>
      <c r="L4544"/>
    </row>
    <row r="4545" spans="11:12" x14ac:dyDescent="0.3">
      <c r="K4545" s="22"/>
      <c r="L4545"/>
    </row>
    <row r="4546" spans="11:12" x14ac:dyDescent="0.3">
      <c r="K4546" s="22"/>
      <c r="L4546"/>
    </row>
    <row r="4547" spans="11:12" x14ac:dyDescent="0.3">
      <c r="K4547" s="22"/>
      <c r="L4547"/>
    </row>
    <row r="4548" spans="11:12" x14ac:dyDescent="0.3">
      <c r="K4548" s="22"/>
      <c r="L4548"/>
    </row>
    <row r="4549" spans="11:12" x14ac:dyDescent="0.3">
      <c r="K4549" s="22"/>
      <c r="L4549"/>
    </row>
    <row r="4550" spans="11:12" x14ac:dyDescent="0.3">
      <c r="K4550" s="22"/>
      <c r="L4550"/>
    </row>
    <row r="4551" spans="11:12" x14ac:dyDescent="0.3">
      <c r="K4551" s="22"/>
      <c r="L4551"/>
    </row>
    <row r="4552" spans="11:12" x14ac:dyDescent="0.3">
      <c r="K4552" s="22"/>
      <c r="L4552"/>
    </row>
    <row r="4553" spans="11:12" x14ac:dyDescent="0.3">
      <c r="K4553" s="22"/>
      <c r="L4553"/>
    </row>
    <row r="4554" spans="11:12" x14ac:dyDescent="0.3">
      <c r="K4554" s="22"/>
      <c r="L4554"/>
    </row>
    <row r="4555" spans="11:12" x14ac:dyDescent="0.3">
      <c r="K4555" s="22"/>
      <c r="L4555"/>
    </row>
    <row r="4556" spans="11:12" x14ac:dyDescent="0.3">
      <c r="K4556" s="22"/>
      <c r="L4556"/>
    </row>
    <row r="4557" spans="11:12" x14ac:dyDescent="0.3">
      <c r="K4557" s="22"/>
      <c r="L4557"/>
    </row>
    <row r="4558" spans="11:12" x14ac:dyDescent="0.3">
      <c r="K4558" s="22"/>
      <c r="L4558"/>
    </row>
    <row r="4559" spans="11:12" x14ac:dyDescent="0.3">
      <c r="K4559" s="22"/>
      <c r="L4559"/>
    </row>
    <row r="4560" spans="11:12" x14ac:dyDescent="0.3">
      <c r="K4560" s="22"/>
      <c r="L4560"/>
    </row>
    <row r="4561" spans="11:12" x14ac:dyDescent="0.3">
      <c r="K4561" s="22"/>
      <c r="L4561"/>
    </row>
    <row r="4562" spans="11:12" x14ac:dyDescent="0.3">
      <c r="K4562" s="22"/>
      <c r="L4562"/>
    </row>
    <row r="4563" spans="11:12" x14ac:dyDescent="0.3">
      <c r="K4563" s="22"/>
      <c r="L4563"/>
    </row>
    <row r="4564" spans="11:12" x14ac:dyDescent="0.3">
      <c r="K4564" s="22"/>
      <c r="L4564"/>
    </row>
    <row r="4565" spans="11:12" x14ac:dyDescent="0.3">
      <c r="K4565" s="22"/>
      <c r="L4565"/>
    </row>
    <row r="4566" spans="11:12" x14ac:dyDescent="0.3">
      <c r="K4566" s="22"/>
      <c r="L4566"/>
    </row>
    <row r="4567" spans="11:12" x14ac:dyDescent="0.3">
      <c r="K4567" s="22"/>
      <c r="L4567"/>
    </row>
    <row r="4568" spans="11:12" x14ac:dyDescent="0.3">
      <c r="K4568" s="22"/>
      <c r="L4568"/>
    </row>
    <row r="4569" spans="11:12" x14ac:dyDescent="0.3">
      <c r="K4569" s="22"/>
      <c r="L4569"/>
    </row>
    <row r="4570" spans="11:12" x14ac:dyDescent="0.3">
      <c r="K4570" s="22"/>
      <c r="L4570"/>
    </row>
    <row r="4571" spans="11:12" x14ac:dyDescent="0.3">
      <c r="K4571" s="22"/>
      <c r="L4571"/>
    </row>
    <row r="4572" spans="11:12" x14ac:dyDescent="0.3">
      <c r="K4572" s="22"/>
      <c r="L4572"/>
    </row>
    <row r="4573" spans="11:12" x14ac:dyDescent="0.3">
      <c r="K4573" s="22"/>
      <c r="L4573"/>
    </row>
    <row r="4574" spans="11:12" x14ac:dyDescent="0.3">
      <c r="K4574" s="22"/>
      <c r="L4574"/>
    </row>
    <row r="4575" spans="11:12" x14ac:dyDescent="0.3">
      <c r="K4575" s="22"/>
      <c r="L4575"/>
    </row>
    <row r="4576" spans="11:12" x14ac:dyDescent="0.3">
      <c r="K4576" s="22"/>
      <c r="L4576"/>
    </row>
    <row r="4577" spans="11:12" x14ac:dyDescent="0.3">
      <c r="K4577" s="22"/>
      <c r="L4577"/>
    </row>
    <row r="4578" spans="11:12" x14ac:dyDescent="0.3">
      <c r="K4578" s="22"/>
      <c r="L4578"/>
    </row>
    <row r="4579" spans="11:12" x14ac:dyDescent="0.3">
      <c r="K4579" s="22"/>
      <c r="L4579"/>
    </row>
    <row r="4580" spans="11:12" x14ac:dyDescent="0.3">
      <c r="K4580" s="22"/>
      <c r="L4580"/>
    </row>
    <row r="4581" spans="11:12" x14ac:dyDescent="0.3">
      <c r="K4581" s="22"/>
      <c r="L4581"/>
    </row>
    <row r="4582" spans="11:12" x14ac:dyDescent="0.3">
      <c r="K4582" s="22"/>
      <c r="L4582"/>
    </row>
    <row r="4583" spans="11:12" x14ac:dyDescent="0.3">
      <c r="K4583" s="22"/>
      <c r="L4583"/>
    </row>
    <row r="4584" spans="11:12" x14ac:dyDescent="0.3">
      <c r="K4584" s="22"/>
      <c r="L4584"/>
    </row>
    <row r="4585" spans="11:12" x14ac:dyDescent="0.3">
      <c r="K4585" s="22"/>
      <c r="L4585"/>
    </row>
    <row r="4586" spans="11:12" x14ac:dyDescent="0.3">
      <c r="K4586" s="22"/>
      <c r="L4586"/>
    </row>
    <row r="4587" spans="11:12" x14ac:dyDescent="0.3">
      <c r="K4587" s="22"/>
      <c r="L4587"/>
    </row>
    <row r="4588" spans="11:12" x14ac:dyDescent="0.3">
      <c r="K4588" s="22"/>
      <c r="L4588"/>
    </row>
    <row r="4589" spans="11:12" x14ac:dyDescent="0.3">
      <c r="K4589" s="22"/>
      <c r="L4589"/>
    </row>
    <row r="4590" spans="11:12" x14ac:dyDescent="0.3">
      <c r="K4590" s="22"/>
      <c r="L4590"/>
    </row>
    <row r="4591" spans="11:12" x14ac:dyDescent="0.3">
      <c r="K4591" s="22"/>
      <c r="L4591"/>
    </row>
    <row r="4592" spans="11:12" x14ac:dyDescent="0.3">
      <c r="K4592" s="22"/>
      <c r="L4592"/>
    </row>
    <row r="4593" spans="11:12" x14ac:dyDescent="0.3">
      <c r="K4593" s="22"/>
      <c r="L4593"/>
    </row>
    <row r="4594" spans="11:12" x14ac:dyDescent="0.3">
      <c r="K4594" s="22"/>
      <c r="L4594"/>
    </row>
    <row r="4595" spans="11:12" x14ac:dyDescent="0.3">
      <c r="K4595" s="22"/>
      <c r="L4595"/>
    </row>
    <row r="4596" spans="11:12" x14ac:dyDescent="0.3">
      <c r="K4596" s="22"/>
      <c r="L4596"/>
    </row>
    <row r="4597" spans="11:12" x14ac:dyDescent="0.3">
      <c r="K4597" s="22"/>
      <c r="L4597"/>
    </row>
    <row r="4598" spans="11:12" x14ac:dyDescent="0.3">
      <c r="K4598" s="22"/>
      <c r="L4598"/>
    </row>
    <row r="4599" spans="11:12" x14ac:dyDescent="0.3">
      <c r="K4599" s="22"/>
      <c r="L4599"/>
    </row>
    <row r="4600" spans="11:12" x14ac:dyDescent="0.3">
      <c r="K4600" s="22"/>
      <c r="L4600"/>
    </row>
    <row r="4601" spans="11:12" x14ac:dyDescent="0.3">
      <c r="K4601" s="22"/>
      <c r="L4601"/>
    </row>
    <row r="4602" spans="11:12" x14ac:dyDescent="0.3">
      <c r="K4602" s="22"/>
      <c r="L4602"/>
    </row>
    <row r="4603" spans="11:12" x14ac:dyDescent="0.3">
      <c r="K4603" s="22"/>
      <c r="L4603"/>
    </row>
    <row r="4604" spans="11:12" x14ac:dyDescent="0.3">
      <c r="K4604" s="22"/>
      <c r="L4604"/>
    </row>
    <row r="4605" spans="11:12" x14ac:dyDescent="0.3">
      <c r="K4605" s="22"/>
      <c r="L4605"/>
    </row>
    <row r="4606" spans="11:12" x14ac:dyDescent="0.3">
      <c r="K4606" s="22"/>
      <c r="L4606"/>
    </row>
    <row r="4607" spans="11:12" x14ac:dyDescent="0.3">
      <c r="K4607" s="22"/>
      <c r="L4607"/>
    </row>
    <row r="4608" spans="11:12" x14ac:dyDescent="0.3">
      <c r="K4608" s="22"/>
      <c r="L4608"/>
    </row>
    <row r="4609" spans="11:12" x14ac:dyDescent="0.3">
      <c r="K4609" s="22"/>
      <c r="L4609"/>
    </row>
    <row r="4610" spans="11:12" x14ac:dyDescent="0.3">
      <c r="K4610" s="22"/>
      <c r="L4610"/>
    </row>
    <row r="4611" spans="11:12" x14ac:dyDescent="0.3">
      <c r="K4611" s="22"/>
      <c r="L4611"/>
    </row>
    <row r="4612" spans="11:12" x14ac:dyDescent="0.3">
      <c r="K4612" s="22"/>
      <c r="L4612"/>
    </row>
    <row r="4613" spans="11:12" x14ac:dyDescent="0.3">
      <c r="K4613" s="22"/>
      <c r="L4613"/>
    </row>
    <row r="4614" spans="11:12" x14ac:dyDescent="0.3">
      <c r="K4614" s="22"/>
      <c r="L4614"/>
    </row>
    <row r="4615" spans="11:12" x14ac:dyDescent="0.3">
      <c r="K4615" s="22"/>
      <c r="L4615"/>
    </row>
    <row r="4616" spans="11:12" x14ac:dyDescent="0.3">
      <c r="K4616" s="22"/>
      <c r="L4616"/>
    </row>
    <row r="4617" spans="11:12" x14ac:dyDescent="0.3">
      <c r="K4617" s="22"/>
      <c r="L4617"/>
    </row>
    <row r="4618" spans="11:12" x14ac:dyDescent="0.3">
      <c r="K4618" s="22"/>
      <c r="L4618"/>
    </row>
    <row r="4619" spans="11:12" x14ac:dyDescent="0.3">
      <c r="K4619" s="22"/>
      <c r="L4619"/>
    </row>
    <row r="4620" spans="11:12" x14ac:dyDescent="0.3">
      <c r="K4620" s="22"/>
      <c r="L4620"/>
    </row>
    <row r="4621" spans="11:12" x14ac:dyDescent="0.3">
      <c r="K4621" s="22"/>
      <c r="L4621"/>
    </row>
    <row r="4622" spans="11:12" x14ac:dyDescent="0.3">
      <c r="K4622" s="22"/>
      <c r="L4622"/>
    </row>
    <row r="4623" spans="11:12" x14ac:dyDescent="0.3">
      <c r="K4623" s="22"/>
      <c r="L4623"/>
    </row>
    <row r="4624" spans="11:12" x14ac:dyDescent="0.3">
      <c r="K4624" s="22"/>
      <c r="L4624"/>
    </row>
    <row r="4625" spans="11:12" x14ac:dyDescent="0.3">
      <c r="K4625" s="22"/>
      <c r="L4625"/>
    </row>
    <row r="4626" spans="11:12" x14ac:dyDescent="0.3">
      <c r="K4626" s="22"/>
      <c r="L4626"/>
    </row>
    <row r="4627" spans="11:12" x14ac:dyDescent="0.3">
      <c r="K4627" s="22"/>
      <c r="L4627"/>
    </row>
    <row r="4628" spans="11:12" x14ac:dyDescent="0.3">
      <c r="K4628" s="22"/>
      <c r="L4628"/>
    </row>
    <row r="4629" spans="11:12" x14ac:dyDescent="0.3">
      <c r="K4629" s="22"/>
      <c r="L4629"/>
    </row>
    <row r="4630" spans="11:12" x14ac:dyDescent="0.3">
      <c r="K4630" s="22"/>
      <c r="L4630"/>
    </row>
    <row r="4631" spans="11:12" x14ac:dyDescent="0.3">
      <c r="K4631" s="22"/>
      <c r="L4631"/>
    </row>
    <row r="4632" spans="11:12" x14ac:dyDescent="0.3">
      <c r="K4632" s="22"/>
      <c r="L4632"/>
    </row>
    <row r="4633" spans="11:12" x14ac:dyDescent="0.3">
      <c r="K4633" s="22"/>
      <c r="L4633"/>
    </row>
    <row r="4634" spans="11:12" x14ac:dyDescent="0.3">
      <c r="K4634" s="22"/>
      <c r="L4634"/>
    </row>
    <row r="4635" spans="11:12" x14ac:dyDescent="0.3">
      <c r="K4635" s="22"/>
      <c r="L4635"/>
    </row>
    <row r="4636" spans="11:12" x14ac:dyDescent="0.3">
      <c r="K4636" s="22"/>
      <c r="L4636"/>
    </row>
    <row r="4637" spans="11:12" x14ac:dyDescent="0.3">
      <c r="K4637" s="22"/>
      <c r="L4637"/>
    </row>
    <row r="4638" spans="11:12" x14ac:dyDescent="0.3">
      <c r="K4638" s="22"/>
      <c r="L4638"/>
    </row>
    <row r="4639" spans="11:12" x14ac:dyDescent="0.3">
      <c r="K4639" s="22"/>
      <c r="L4639"/>
    </row>
    <row r="4640" spans="11:12" x14ac:dyDescent="0.3">
      <c r="K4640" s="22"/>
      <c r="L4640"/>
    </row>
    <row r="4641" spans="11:12" x14ac:dyDescent="0.3">
      <c r="K4641" s="22"/>
      <c r="L4641"/>
    </row>
    <row r="4642" spans="11:12" x14ac:dyDescent="0.3">
      <c r="K4642" s="22"/>
      <c r="L4642"/>
    </row>
    <row r="4643" spans="11:12" x14ac:dyDescent="0.3">
      <c r="K4643" s="22"/>
      <c r="L4643"/>
    </row>
    <row r="4644" spans="11:12" x14ac:dyDescent="0.3">
      <c r="K4644" s="22"/>
      <c r="L4644"/>
    </row>
    <row r="4645" spans="11:12" x14ac:dyDescent="0.3">
      <c r="K4645" s="22"/>
      <c r="L4645"/>
    </row>
    <row r="4646" spans="11:12" x14ac:dyDescent="0.3">
      <c r="K4646" s="22"/>
      <c r="L4646"/>
    </row>
    <row r="4647" spans="11:12" x14ac:dyDescent="0.3">
      <c r="K4647" s="22"/>
      <c r="L4647"/>
    </row>
    <row r="4648" spans="11:12" x14ac:dyDescent="0.3">
      <c r="K4648" s="22"/>
      <c r="L4648"/>
    </row>
    <row r="4649" spans="11:12" x14ac:dyDescent="0.3">
      <c r="K4649" s="22"/>
      <c r="L4649"/>
    </row>
    <row r="4650" spans="11:12" x14ac:dyDescent="0.3">
      <c r="K4650" s="22"/>
      <c r="L4650"/>
    </row>
    <row r="4651" spans="11:12" x14ac:dyDescent="0.3">
      <c r="K4651" s="22"/>
      <c r="L4651"/>
    </row>
    <row r="4652" spans="11:12" x14ac:dyDescent="0.3">
      <c r="K4652" s="22"/>
      <c r="L4652"/>
    </row>
    <row r="4653" spans="11:12" x14ac:dyDescent="0.3">
      <c r="K4653" s="22"/>
      <c r="L4653"/>
    </row>
    <row r="4654" spans="11:12" x14ac:dyDescent="0.3">
      <c r="K4654" s="22"/>
      <c r="L4654"/>
    </row>
    <row r="4655" spans="11:12" x14ac:dyDescent="0.3">
      <c r="K4655" s="22"/>
      <c r="L4655"/>
    </row>
    <row r="4656" spans="11:12" x14ac:dyDescent="0.3">
      <c r="K4656" s="22"/>
      <c r="L4656"/>
    </row>
    <row r="4657" spans="11:12" x14ac:dyDescent="0.3">
      <c r="K4657" s="22"/>
      <c r="L4657"/>
    </row>
    <row r="4658" spans="11:12" x14ac:dyDescent="0.3">
      <c r="K4658" s="22"/>
      <c r="L4658"/>
    </row>
    <row r="4659" spans="11:12" x14ac:dyDescent="0.3">
      <c r="K4659" s="22"/>
      <c r="L4659"/>
    </row>
    <row r="4660" spans="11:12" x14ac:dyDescent="0.3">
      <c r="K4660" s="22"/>
      <c r="L4660"/>
    </row>
    <row r="4661" spans="11:12" x14ac:dyDescent="0.3">
      <c r="K4661" s="22"/>
      <c r="L4661"/>
    </row>
    <row r="4662" spans="11:12" x14ac:dyDescent="0.3">
      <c r="K4662" s="22"/>
      <c r="L4662"/>
    </row>
    <row r="4663" spans="11:12" x14ac:dyDescent="0.3">
      <c r="K4663" s="22"/>
      <c r="L4663"/>
    </row>
    <row r="4664" spans="11:12" x14ac:dyDescent="0.3">
      <c r="K4664" s="22"/>
      <c r="L4664"/>
    </row>
    <row r="4665" spans="11:12" x14ac:dyDescent="0.3">
      <c r="K4665" s="22"/>
      <c r="L4665"/>
    </row>
    <row r="4666" spans="11:12" x14ac:dyDescent="0.3">
      <c r="K4666" s="22"/>
      <c r="L4666"/>
    </row>
    <row r="4667" spans="11:12" x14ac:dyDescent="0.3">
      <c r="K4667" s="22"/>
      <c r="L4667"/>
    </row>
    <row r="4668" spans="11:12" x14ac:dyDescent="0.3">
      <c r="K4668" s="22"/>
      <c r="L4668"/>
    </row>
    <row r="4669" spans="11:12" x14ac:dyDescent="0.3">
      <c r="K4669" s="22"/>
      <c r="L4669"/>
    </row>
    <row r="4670" spans="11:12" x14ac:dyDescent="0.3">
      <c r="K4670" s="22"/>
      <c r="L4670"/>
    </row>
    <row r="4671" spans="11:12" x14ac:dyDescent="0.3">
      <c r="K4671" s="22"/>
      <c r="L4671"/>
    </row>
    <row r="4672" spans="11:12" x14ac:dyDescent="0.3">
      <c r="K4672" s="22"/>
      <c r="L4672"/>
    </row>
    <row r="4673" spans="11:12" x14ac:dyDescent="0.3">
      <c r="K4673" s="22"/>
      <c r="L4673"/>
    </row>
    <row r="4674" spans="11:12" x14ac:dyDescent="0.3">
      <c r="K4674" s="22"/>
      <c r="L4674"/>
    </row>
    <row r="4675" spans="11:12" x14ac:dyDescent="0.3">
      <c r="K4675" s="22"/>
      <c r="L4675"/>
    </row>
    <row r="4676" spans="11:12" x14ac:dyDescent="0.3">
      <c r="K4676" s="22"/>
      <c r="L4676"/>
    </row>
    <row r="4677" spans="11:12" x14ac:dyDescent="0.3">
      <c r="K4677" s="22"/>
      <c r="L4677"/>
    </row>
    <row r="4678" spans="11:12" x14ac:dyDescent="0.3">
      <c r="K4678" s="22"/>
      <c r="L4678"/>
    </row>
    <row r="4679" spans="11:12" x14ac:dyDescent="0.3">
      <c r="K4679" s="22"/>
      <c r="L4679"/>
    </row>
    <row r="4680" spans="11:12" x14ac:dyDescent="0.3">
      <c r="K4680" s="22"/>
      <c r="L4680"/>
    </row>
    <row r="4681" spans="11:12" x14ac:dyDescent="0.3">
      <c r="K4681" s="22"/>
      <c r="L4681"/>
    </row>
    <row r="4682" spans="11:12" x14ac:dyDescent="0.3">
      <c r="K4682" s="22"/>
      <c r="L4682"/>
    </row>
    <row r="4683" spans="11:12" x14ac:dyDescent="0.3">
      <c r="K4683" s="22"/>
      <c r="L4683"/>
    </row>
    <row r="4684" spans="11:12" x14ac:dyDescent="0.3">
      <c r="K4684" s="22"/>
      <c r="L4684"/>
    </row>
    <row r="4685" spans="11:12" x14ac:dyDescent="0.3">
      <c r="K4685" s="22"/>
      <c r="L4685"/>
    </row>
    <row r="4686" spans="11:12" x14ac:dyDescent="0.3">
      <c r="K4686" s="22"/>
      <c r="L4686"/>
    </row>
    <row r="4687" spans="11:12" x14ac:dyDescent="0.3">
      <c r="K4687" s="22"/>
      <c r="L4687"/>
    </row>
    <row r="4688" spans="11:12" x14ac:dyDescent="0.3">
      <c r="K4688" s="22"/>
      <c r="L4688"/>
    </row>
    <row r="4689" spans="11:12" x14ac:dyDescent="0.3">
      <c r="K4689" s="22"/>
      <c r="L4689"/>
    </row>
    <row r="4690" spans="11:12" x14ac:dyDescent="0.3">
      <c r="K4690" s="22"/>
      <c r="L4690"/>
    </row>
    <row r="4691" spans="11:12" x14ac:dyDescent="0.3">
      <c r="K4691" s="22"/>
      <c r="L4691"/>
    </row>
    <row r="4692" spans="11:12" x14ac:dyDescent="0.3">
      <c r="K4692" s="22"/>
      <c r="L4692"/>
    </row>
    <row r="4693" spans="11:12" x14ac:dyDescent="0.3">
      <c r="K4693" s="22"/>
      <c r="L4693"/>
    </row>
    <row r="4694" spans="11:12" x14ac:dyDescent="0.3">
      <c r="K4694" s="22"/>
      <c r="L4694"/>
    </row>
    <row r="4695" spans="11:12" x14ac:dyDescent="0.3">
      <c r="K4695" s="22"/>
      <c r="L4695"/>
    </row>
    <row r="4696" spans="11:12" x14ac:dyDescent="0.3">
      <c r="K4696" s="22"/>
      <c r="L4696"/>
    </row>
    <row r="4697" spans="11:12" x14ac:dyDescent="0.3">
      <c r="K4697" s="22"/>
      <c r="L4697"/>
    </row>
    <row r="4698" spans="11:12" x14ac:dyDescent="0.3">
      <c r="K4698" s="22"/>
      <c r="L4698"/>
    </row>
    <row r="4699" spans="11:12" x14ac:dyDescent="0.3">
      <c r="K4699" s="22"/>
      <c r="L4699"/>
    </row>
    <row r="4700" spans="11:12" x14ac:dyDescent="0.3">
      <c r="K4700" s="22"/>
      <c r="L4700"/>
    </row>
    <row r="4701" spans="11:12" x14ac:dyDescent="0.3">
      <c r="K4701" s="22"/>
      <c r="L4701"/>
    </row>
    <row r="4702" spans="11:12" x14ac:dyDescent="0.3">
      <c r="K4702" s="22"/>
      <c r="L4702"/>
    </row>
    <row r="4703" spans="11:12" x14ac:dyDescent="0.3">
      <c r="K4703" s="22"/>
      <c r="L4703"/>
    </row>
    <row r="4704" spans="11:12" x14ac:dyDescent="0.3">
      <c r="K4704" s="22"/>
      <c r="L4704"/>
    </row>
    <row r="4705" spans="11:12" x14ac:dyDescent="0.3">
      <c r="K4705" s="22"/>
      <c r="L4705"/>
    </row>
    <row r="4706" spans="11:12" x14ac:dyDescent="0.3">
      <c r="K4706" s="22"/>
      <c r="L4706"/>
    </row>
    <row r="4707" spans="11:12" x14ac:dyDescent="0.3">
      <c r="K4707" s="22"/>
      <c r="L4707"/>
    </row>
    <row r="4708" spans="11:12" x14ac:dyDescent="0.3">
      <c r="K4708" s="22"/>
      <c r="L4708"/>
    </row>
    <row r="4709" spans="11:12" x14ac:dyDescent="0.3">
      <c r="K4709" s="22"/>
      <c r="L4709"/>
    </row>
    <row r="4710" spans="11:12" x14ac:dyDescent="0.3">
      <c r="K4710" s="22"/>
      <c r="L4710"/>
    </row>
    <row r="4711" spans="11:12" x14ac:dyDescent="0.3">
      <c r="K4711" s="22"/>
      <c r="L4711"/>
    </row>
    <row r="4712" spans="11:12" x14ac:dyDescent="0.3">
      <c r="K4712" s="22"/>
      <c r="L4712"/>
    </row>
    <row r="4713" spans="11:12" x14ac:dyDescent="0.3">
      <c r="K4713" s="22"/>
      <c r="L4713"/>
    </row>
    <row r="4714" spans="11:12" x14ac:dyDescent="0.3">
      <c r="K4714" s="22"/>
      <c r="L4714"/>
    </row>
    <row r="4715" spans="11:12" x14ac:dyDescent="0.3">
      <c r="K4715" s="22"/>
      <c r="L4715"/>
    </row>
    <row r="4716" spans="11:12" x14ac:dyDescent="0.3">
      <c r="K4716" s="22"/>
      <c r="L4716"/>
    </row>
    <row r="4717" spans="11:12" x14ac:dyDescent="0.3">
      <c r="K4717" s="22"/>
      <c r="L4717"/>
    </row>
    <row r="4718" spans="11:12" x14ac:dyDescent="0.3">
      <c r="K4718" s="22"/>
      <c r="L4718"/>
    </row>
    <row r="4719" spans="11:12" x14ac:dyDescent="0.3">
      <c r="K4719" s="22"/>
      <c r="L4719"/>
    </row>
    <row r="4720" spans="11:12" x14ac:dyDescent="0.3">
      <c r="K4720" s="22"/>
      <c r="L4720"/>
    </row>
    <row r="4721" spans="11:12" x14ac:dyDescent="0.3">
      <c r="K4721" s="22"/>
      <c r="L4721"/>
    </row>
    <row r="4722" spans="11:12" x14ac:dyDescent="0.3">
      <c r="K4722" s="22"/>
      <c r="L4722"/>
    </row>
    <row r="4723" spans="11:12" x14ac:dyDescent="0.3">
      <c r="K4723" s="22"/>
      <c r="L4723"/>
    </row>
    <row r="4724" spans="11:12" x14ac:dyDescent="0.3">
      <c r="K4724" s="22"/>
      <c r="L4724"/>
    </row>
    <row r="4725" spans="11:12" x14ac:dyDescent="0.3">
      <c r="K4725" s="22"/>
      <c r="L4725"/>
    </row>
    <row r="4726" spans="11:12" x14ac:dyDescent="0.3">
      <c r="K4726" s="22"/>
      <c r="L4726"/>
    </row>
    <row r="4727" spans="11:12" x14ac:dyDescent="0.3">
      <c r="K4727" s="22"/>
      <c r="L4727"/>
    </row>
    <row r="4728" spans="11:12" x14ac:dyDescent="0.3">
      <c r="K4728" s="22"/>
      <c r="L4728"/>
    </row>
    <row r="4729" spans="11:12" x14ac:dyDescent="0.3">
      <c r="K4729" s="22"/>
      <c r="L4729"/>
    </row>
    <row r="4730" spans="11:12" x14ac:dyDescent="0.3">
      <c r="K4730" s="22"/>
      <c r="L4730"/>
    </row>
    <row r="4731" spans="11:12" x14ac:dyDescent="0.3">
      <c r="K4731" s="22"/>
      <c r="L4731"/>
    </row>
    <row r="4732" spans="11:12" x14ac:dyDescent="0.3">
      <c r="K4732" s="22"/>
      <c r="L4732"/>
    </row>
    <row r="4733" spans="11:12" x14ac:dyDescent="0.3">
      <c r="K4733" s="22"/>
      <c r="L4733"/>
    </row>
    <row r="4734" spans="11:12" x14ac:dyDescent="0.3">
      <c r="K4734" s="22"/>
      <c r="L4734"/>
    </row>
    <row r="4735" spans="11:12" x14ac:dyDescent="0.3">
      <c r="K4735" s="22"/>
      <c r="L4735"/>
    </row>
    <row r="4736" spans="11:12" x14ac:dyDescent="0.3">
      <c r="K4736" s="22"/>
      <c r="L4736"/>
    </row>
    <row r="4737" spans="11:12" x14ac:dyDescent="0.3">
      <c r="K4737" s="22"/>
      <c r="L4737"/>
    </row>
    <row r="4738" spans="11:12" x14ac:dyDescent="0.3">
      <c r="K4738" s="22"/>
      <c r="L4738"/>
    </row>
    <row r="4739" spans="11:12" x14ac:dyDescent="0.3">
      <c r="K4739" s="22"/>
      <c r="L4739"/>
    </row>
    <row r="4740" spans="11:12" x14ac:dyDescent="0.3">
      <c r="K4740" s="22"/>
      <c r="L4740"/>
    </row>
    <row r="4741" spans="11:12" x14ac:dyDescent="0.3">
      <c r="K4741" s="22"/>
      <c r="L4741"/>
    </row>
    <row r="4742" spans="11:12" x14ac:dyDescent="0.3">
      <c r="K4742" s="22"/>
      <c r="L4742"/>
    </row>
    <row r="4743" spans="11:12" x14ac:dyDescent="0.3">
      <c r="K4743" s="22"/>
      <c r="L4743"/>
    </row>
    <row r="4744" spans="11:12" x14ac:dyDescent="0.3">
      <c r="K4744" s="22"/>
      <c r="L4744"/>
    </row>
    <row r="4745" spans="11:12" x14ac:dyDescent="0.3">
      <c r="K4745" s="22"/>
      <c r="L4745"/>
    </row>
    <row r="4746" spans="11:12" x14ac:dyDescent="0.3">
      <c r="K4746" s="22"/>
      <c r="L4746"/>
    </row>
    <row r="4747" spans="11:12" x14ac:dyDescent="0.3">
      <c r="K4747" s="22"/>
      <c r="L4747"/>
    </row>
    <row r="4748" spans="11:12" x14ac:dyDescent="0.3">
      <c r="K4748" s="22"/>
      <c r="L4748"/>
    </row>
    <row r="4749" spans="11:12" x14ac:dyDescent="0.3">
      <c r="K4749" s="22"/>
      <c r="L4749"/>
    </row>
    <row r="4750" spans="11:12" x14ac:dyDescent="0.3">
      <c r="K4750" s="22"/>
      <c r="L4750"/>
    </row>
    <row r="4751" spans="11:12" x14ac:dyDescent="0.3">
      <c r="K4751" s="22"/>
      <c r="L4751"/>
    </row>
    <row r="4752" spans="11:12" x14ac:dyDescent="0.3">
      <c r="K4752" s="22"/>
      <c r="L4752"/>
    </row>
    <row r="4753" spans="11:12" x14ac:dyDescent="0.3">
      <c r="K4753" s="22"/>
      <c r="L4753"/>
    </row>
    <row r="4754" spans="11:12" x14ac:dyDescent="0.3">
      <c r="K4754" s="22"/>
      <c r="L4754"/>
    </row>
    <row r="4755" spans="11:12" x14ac:dyDescent="0.3">
      <c r="K4755" s="22"/>
      <c r="L4755"/>
    </row>
    <row r="4756" spans="11:12" x14ac:dyDescent="0.3">
      <c r="K4756" s="22"/>
      <c r="L4756"/>
    </row>
    <row r="4757" spans="11:12" x14ac:dyDescent="0.3">
      <c r="K4757" s="22"/>
      <c r="L4757"/>
    </row>
    <row r="4758" spans="11:12" x14ac:dyDescent="0.3">
      <c r="K4758" s="22"/>
      <c r="L4758"/>
    </row>
    <row r="4759" spans="11:12" x14ac:dyDescent="0.3">
      <c r="K4759" s="22"/>
      <c r="L4759"/>
    </row>
    <row r="4760" spans="11:12" x14ac:dyDescent="0.3">
      <c r="K4760" s="22"/>
      <c r="L4760"/>
    </row>
    <row r="4761" spans="11:12" x14ac:dyDescent="0.3">
      <c r="K4761" s="22"/>
      <c r="L4761"/>
    </row>
    <row r="4762" spans="11:12" x14ac:dyDescent="0.3">
      <c r="K4762" s="22"/>
      <c r="L4762"/>
    </row>
    <row r="4763" spans="11:12" x14ac:dyDescent="0.3">
      <c r="K4763" s="22"/>
      <c r="L4763"/>
    </row>
    <row r="4764" spans="11:12" x14ac:dyDescent="0.3">
      <c r="K4764" s="22"/>
      <c r="L4764"/>
    </row>
    <row r="4765" spans="11:12" x14ac:dyDescent="0.3">
      <c r="K4765" s="22"/>
      <c r="L4765"/>
    </row>
    <row r="4766" spans="11:12" x14ac:dyDescent="0.3">
      <c r="K4766" s="22"/>
      <c r="L4766"/>
    </row>
    <row r="4767" spans="11:12" x14ac:dyDescent="0.3">
      <c r="K4767" s="22"/>
      <c r="L4767"/>
    </row>
    <row r="4768" spans="11:12" x14ac:dyDescent="0.3">
      <c r="K4768" s="22"/>
      <c r="L4768"/>
    </row>
    <row r="4769" spans="11:12" x14ac:dyDescent="0.3">
      <c r="K4769" s="22"/>
      <c r="L4769"/>
    </row>
    <row r="4770" spans="11:12" x14ac:dyDescent="0.3">
      <c r="K4770" s="22"/>
      <c r="L4770"/>
    </row>
    <row r="4771" spans="11:12" x14ac:dyDescent="0.3">
      <c r="K4771" s="22"/>
      <c r="L4771"/>
    </row>
    <row r="4772" spans="11:12" x14ac:dyDescent="0.3">
      <c r="K4772" s="22"/>
      <c r="L4772"/>
    </row>
    <row r="4773" spans="11:12" x14ac:dyDescent="0.3">
      <c r="K4773" s="22"/>
      <c r="L4773"/>
    </row>
    <row r="4774" spans="11:12" x14ac:dyDescent="0.3">
      <c r="K4774" s="22"/>
      <c r="L4774"/>
    </row>
    <row r="4775" spans="11:12" x14ac:dyDescent="0.3">
      <c r="K4775" s="22"/>
      <c r="L4775"/>
    </row>
    <row r="4776" spans="11:12" x14ac:dyDescent="0.3">
      <c r="K4776" s="22"/>
      <c r="L4776"/>
    </row>
    <row r="4777" spans="11:12" x14ac:dyDescent="0.3">
      <c r="K4777" s="22"/>
      <c r="L4777"/>
    </row>
    <row r="4778" spans="11:12" x14ac:dyDescent="0.3">
      <c r="K4778" s="22"/>
      <c r="L4778"/>
    </row>
    <row r="4779" spans="11:12" x14ac:dyDescent="0.3">
      <c r="K4779" s="22"/>
      <c r="L4779"/>
    </row>
    <row r="4780" spans="11:12" x14ac:dyDescent="0.3">
      <c r="K4780" s="22"/>
      <c r="L4780"/>
    </row>
    <row r="4781" spans="11:12" x14ac:dyDescent="0.3">
      <c r="K4781" s="22"/>
      <c r="L4781"/>
    </row>
    <row r="4782" spans="11:12" x14ac:dyDescent="0.3">
      <c r="K4782" s="22"/>
      <c r="L4782"/>
    </row>
    <row r="4783" spans="11:12" x14ac:dyDescent="0.3">
      <c r="K4783" s="22"/>
      <c r="L4783"/>
    </row>
    <row r="4784" spans="11:12" x14ac:dyDescent="0.3">
      <c r="K4784" s="22"/>
      <c r="L4784"/>
    </row>
    <row r="4785" spans="11:12" x14ac:dyDescent="0.3">
      <c r="K4785" s="22"/>
      <c r="L4785"/>
    </row>
    <row r="4786" spans="11:12" x14ac:dyDescent="0.3">
      <c r="K4786" s="22"/>
      <c r="L4786"/>
    </row>
    <row r="4787" spans="11:12" x14ac:dyDescent="0.3">
      <c r="K4787" s="22"/>
      <c r="L4787"/>
    </row>
    <row r="4788" spans="11:12" x14ac:dyDescent="0.3">
      <c r="K4788" s="22"/>
      <c r="L4788"/>
    </row>
    <row r="4789" spans="11:12" x14ac:dyDescent="0.3">
      <c r="K4789" s="22"/>
      <c r="L4789"/>
    </row>
    <row r="4790" spans="11:12" x14ac:dyDescent="0.3">
      <c r="K4790" s="22"/>
      <c r="L4790"/>
    </row>
    <row r="4791" spans="11:12" x14ac:dyDescent="0.3">
      <c r="K4791" s="22"/>
      <c r="L4791"/>
    </row>
    <row r="4792" spans="11:12" x14ac:dyDescent="0.3">
      <c r="K4792" s="22"/>
      <c r="L4792"/>
    </row>
    <row r="4793" spans="11:12" x14ac:dyDescent="0.3">
      <c r="K4793" s="22"/>
      <c r="L4793"/>
    </row>
    <row r="4794" spans="11:12" x14ac:dyDescent="0.3">
      <c r="K4794" s="22"/>
      <c r="L4794"/>
    </row>
    <row r="4795" spans="11:12" x14ac:dyDescent="0.3">
      <c r="K4795" s="22"/>
      <c r="L4795"/>
    </row>
    <row r="4796" spans="11:12" x14ac:dyDescent="0.3">
      <c r="K4796" s="22"/>
      <c r="L4796"/>
    </row>
    <row r="4797" spans="11:12" x14ac:dyDescent="0.3">
      <c r="K4797" s="22"/>
      <c r="L4797"/>
    </row>
    <row r="4798" spans="11:12" x14ac:dyDescent="0.3">
      <c r="K4798" s="22"/>
      <c r="L4798"/>
    </row>
    <row r="4799" spans="11:12" x14ac:dyDescent="0.3">
      <c r="K4799" s="22"/>
      <c r="L4799"/>
    </row>
    <row r="4800" spans="11:12" x14ac:dyDescent="0.3">
      <c r="K4800" s="22"/>
      <c r="L4800"/>
    </row>
    <row r="4801" spans="11:12" x14ac:dyDescent="0.3">
      <c r="K4801" s="22"/>
      <c r="L4801"/>
    </row>
    <row r="4802" spans="11:12" x14ac:dyDescent="0.3">
      <c r="K4802" s="22"/>
      <c r="L4802"/>
    </row>
    <row r="4803" spans="11:12" x14ac:dyDescent="0.3">
      <c r="K4803" s="22"/>
      <c r="L4803"/>
    </row>
    <row r="4804" spans="11:12" x14ac:dyDescent="0.3">
      <c r="K4804" s="22"/>
      <c r="L4804"/>
    </row>
    <row r="4805" spans="11:12" x14ac:dyDescent="0.3">
      <c r="K4805" s="22"/>
      <c r="L4805"/>
    </row>
    <row r="4806" spans="11:12" x14ac:dyDescent="0.3">
      <c r="K4806" s="22"/>
      <c r="L4806"/>
    </row>
    <row r="4807" spans="11:12" x14ac:dyDescent="0.3">
      <c r="K4807" s="22"/>
      <c r="L4807"/>
    </row>
    <row r="4808" spans="11:12" x14ac:dyDescent="0.3">
      <c r="K4808" s="22"/>
      <c r="L4808"/>
    </row>
    <row r="4809" spans="11:12" x14ac:dyDescent="0.3">
      <c r="K4809" s="22"/>
      <c r="L4809"/>
    </row>
    <row r="4810" spans="11:12" x14ac:dyDescent="0.3">
      <c r="K4810" s="22"/>
      <c r="L4810"/>
    </row>
    <row r="4811" spans="11:12" x14ac:dyDescent="0.3">
      <c r="K4811" s="22"/>
      <c r="L4811"/>
    </row>
    <row r="4812" spans="11:12" x14ac:dyDescent="0.3">
      <c r="K4812" s="22"/>
      <c r="L4812"/>
    </row>
    <row r="4813" spans="11:12" x14ac:dyDescent="0.3">
      <c r="K4813" s="22"/>
      <c r="L4813"/>
    </row>
    <row r="4814" spans="11:12" x14ac:dyDescent="0.3">
      <c r="K4814" s="22"/>
      <c r="L4814"/>
    </row>
    <row r="4815" spans="11:12" x14ac:dyDescent="0.3">
      <c r="K4815" s="22"/>
      <c r="L4815"/>
    </row>
    <row r="4816" spans="11:12" x14ac:dyDescent="0.3">
      <c r="K4816" s="22"/>
      <c r="L4816"/>
    </row>
    <row r="4817" spans="11:12" x14ac:dyDescent="0.3">
      <c r="K4817" s="22"/>
      <c r="L4817"/>
    </row>
    <row r="4818" spans="11:12" x14ac:dyDescent="0.3">
      <c r="K4818" s="22"/>
      <c r="L4818"/>
    </row>
    <row r="4819" spans="11:12" x14ac:dyDescent="0.3">
      <c r="K4819" s="22"/>
      <c r="L4819"/>
    </row>
    <row r="4820" spans="11:12" x14ac:dyDescent="0.3">
      <c r="K4820" s="22"/>
      <c r="L4820"/>
    </row>
    <row r="4821" spans="11:12" x14ac:dyDescent="0.3">
      <c r="K4821" s="22"/>
      <c r="L4821"/>
    </row>
    <row r="4822" spans="11:12" x14ac:dyDescent="0.3">
      <c r="K4822" s="22"/>
      <c r="L4822"/>
    </row>
    <row r="4823" spans="11:12" x14ac:dyDescent="0.3">
      <c r="K4823" s="22"/>
      <c r="L4823"/>
    </row>
    <row r="4824" spans="11:12" x14ac:dyDescent="0.3">
      <c r="K4824" s="22"/>
      <c r="L4824"/>
    </row>
    <row r="4825" spans="11:12" x14ac:dyDescent="0.3">
      <c r="K4825" s="22"/>
      <c r="L4825"/>
    </row>
    <row r="4826" spans="11:12" x14ac:dyDescent="0.3">
      <c r="K4826" s="22"/>
      <c r="L4826"/>
    </row>
    <row r="4827" spans="11:12" x14ac:dyDescent="0.3">
      <c r="K4827" s="22"/>
      <c r="L4827"/>
    </row>
    <row r="4828" spans="11:12" x14ac:dyDescent="0.3">
      <c r="K4828" s="22"/>
      <c r="L4828"/>
    </row>
    <row r="4829" spans="11:12" x14ac:dyDescent="0.3">
      <c r="K4829" s="22"/>
      <c r="L4829"/>
    </row>
    <row r="4830" spans="11:12" x14ac:dyDescent="0.3">
      <c r="K4830" s="22"/>
      <c r="L4830"/>
    </row>
    <row r="4831" spans="11:12" x14ac:dyDescent="0.3">
      <c r="K4831" s="22"/>
      <c r="L4831"/>
    </row>
    <row r="4832" spans="11:12" x14ac:dyDescent="0.3">
      <c r="K4832" s="22"/>
      <c r="L4832"/>
    </row>
    <row r="4833" spans="11:12" x14ac:dyDescent="0.3">
      <c r="K4833" s="22"/>
      <c r="L4833"/>
    </row>
    <row r="4834" spans="11:12" x14ac:dyDescent="0.3">
      <c r="K4834" s="22"/>
      <c r="L4834"/>
    </row>
    <row r="4835" spans="11:12" x14ac:dyDescent="0.3">
      <c r="K4835" s="22"/>
      <c r="L4835"/>
    </row>
    <row r="4836" spans="11:12" x14ac:dyDescent="0.3">
      <c r="K4836" s="22"/>
      <c r="L4836"/>
    </row>
    <row r="4837" spans="11:12" x14ac:dyDescent="0.3">
      <c r="K4837" s="22"/>
      <c r="L4837"/>
    </row>
    <row r="4838" spans="11:12" x14ac:dyDescent="0.3">
      <c r="K4838" s="22"/>
      <c r="L4838"/>
    </row>
    <row r="4839" spans="11:12" x14ac:dyDescent="0.3">
      <c r="K4839" s="22"/>
      <c r="L4839"/>
    </row>
    <row r="4840" spans="11:12" x14ac:dyDescent="0.3">
      <c r="K4840" s="22"/>
      <c r="L4840"/>
    </row>
    <row r="4841" spans="11:12" x14ac:dyDescent="0.3">
      <c r="K4841" s="22"/>
      <c r="L4841"/>
    </row>
    <row r="4842" spans="11:12" x14ac:dyDescent="0.3">
      <c r="K4842" s="22"/>
      <c r="L4842"/>
    </row>
    <row r="4843" spans="11:12" x14ac:dyDescent="0.3">
      <c r="K4843" s="22"/>
      <c r="L4843"/>
    </row>
    <row r="4844" spans="11:12" x14ac:dyDescent="0.3">
      <c r="K4844" s="22"/>
      <c r="L4844"/>
    </row>
    <row r="4845" spans="11:12" x14ac:dyDescent="0.3">
      <c r="K4845" s="22"/>
      <c r="L4845"/>
    </row>
    <row r="4846" spans="11:12" x14ac:dyDescent="0.3">
      <c r="K4846" s="22"/>
      <c r="L4846"/>
    </row>
    <row r="4847" spans="11:12" x14ac:dyDescent="0.3">
      <c r="K4847" s="22"/>
      <c r="L4847"/>
    </row>
    <row r="4848" spans="11:12" x14ac:dyDescent="0.3">
      <c r="K4848" s="22"/>
      <c r="L4848"/>
    </row>
    <row r="4849" spans="11:12" x14ac:dyDescent="0.3">
      <c r="K4849" s="22"/>
      <c r="L4849"/>
    </row>
    <row r="4850" spans="11:12" x14ac:dyDescent="0.3">
      <c r="K4850" s="22"/>
      <c r="L4850"/>
    </row>
    <row r="4851" spans="11:12" x14ac:dyDescent="0.3">
      <c r="K4851" s="22"/>
      <c r="L4851"/>
    </row>
    <row r="4852" spans="11:12" x14ac:dyDescent="0.3">
      <c r="K4852" s="22"/>
      <c r="L4852"/>
    </row>
    <row r="4853" spans="11:12" x14ac:dyDescent="0.3">
      <c r="K4853" s="22"/>
      <c r="L4853"/>
    </row>
    <row r="4854" spans="11:12" x14ac:dyDescent="0.3">
      <c r="K4854" s="22"/>
      <c r="L4854"/>
    </row>
    <row r="4855" spans="11:12" x14ac:dyDescent="0.3">
      <c r="K4855" s="22"/>
      <c r="L4855"/>
    </row>
    <row r="4856" spans="11:12" x14ac:dyDescent="0.3">
      <c r="K4856" s="22"/>
      <c r="L4856"/>
    </row>
    <row r="4857" spans="11:12" x14ac:dyDescent="0.3">
      <c r="K4857" s="22"/>
      <c r="L4857"/>
    </row>
    <row r="4858" spans="11:12" x14ac:dyDescent="0.3">
      <c r="K4858" s="22"/>
      <c r="L4858"/>
    </row>
    <row r="4859" spans="11:12" x14ac:dyDescent="0.3">
      <c r="K4859" s="22"/>
      <c r="L4859"/>
    </row>
    <row r="4860" spans="11:12" x14ac:dyDescent="0.3">
      <c r="K4860" s="22"/>
      <c r="L4860"/>
    </row>
    <row r="4861" spans="11:12" x14ac:dyDescent="0.3">
      <c r="K4861" s="22"/>
      <c r="L4861"/>
    </row>
    <row r="4862" spans="11:12" x14ac:dyDescent="0.3">
      <c r="K4862" s="22"/>
      <c r="L4862"/>
    </row>
    <row r="4863" spans="11:12" x14ac:dyDescent="0.3">
      <c r="K4863" s="22"/>
      <c r="L4863"/>
    </row>
    <row r="4864" spans="11:12" x14ac:dyDescent="0.3">
      <c r="K4864" s="22"/>
      <c r="L4864"/>
    </row>
    <row r="4865" spans="11:12" x14ac:dyDescent="0.3">
      <c r="K4865" s="22"/>
      <c r="L4865"/>
    </row>
    <row r="4866" spans="11:12" x14ac:dyDescent="0.3">
      <c r="K4866" s="22"/>
      <c r="L4866"/>
    </row>
    <row r="4867" spans="11:12" x14ac:dyDescent="0.3">
      <c r="K4867" s="22"/>
      <c r="L4867"/>
    </row>
    <row r="4868" spans="11:12" x14ac:dyDescent="0.3">
      <c r="K4868" s="22"/>
      <c r="L4868"/>
    </row>
    <row r="4869" spans="11:12" x14ac:dyDescent="0.3">
      <c r="K4869" s="22"/>
      <c r="L4869"/>
    </row>
    <row r="4870" spans="11:12" x14ac:dyDescent="0.3">
      <c r="K4870" s="22"/>
      <c r="L4870"/>
    </row>
    <row r="4871" spans="11:12" x14ac:dyDescent="0.3">
      <c r="K4871" s="22"/>
      <c r="L4871"/>
    </row>
    <row r="4872" spans="11:12" x14ac:dyDescent="0.3">
      <c r="K4872" s="22"/>
      <c r="L4872"/>
    </row>
    <row r="4873" spans="11:12" x14ac:dyDescent="0.3">
      <c r="K4873" s="22"/>
      <c r="L4873"/>
    </row>
    <row r="4874" spans="11:12" x14ac:dyDescent="0.3">
      <c r="K4874" s="22"/>
      <c r="L4874"/>
    </row>
    <row r="4875" spans="11:12" x14ac:dyDescent="0.3">
      <c r="K4875" s="22"/>
      <c r="L4875"/>
    </row>
    <row r="4876" spans="11:12" x14ac:dyDescent="0.3">
      <c r="K4876" s="22"/>
      <c r="L4876"/>
    </row>
    <row r="4877" spans="11:12" x14ac:dyDescent="0.3">
      <c r="K4877" s="22"/>
      <c r="L4877"/>
    </row>
    <row r="4878" spans="11:12" x14ac:dyDescent="0.3">
      <c r="K4878" s="22"/>
      <c r="L4878"/>
    </row>
    <row r="4879" spans="11:12" x14ac:dyDescent="0.3">
      <c r="K4879" s="22"/>
      <c r="L4879"/>
    </row>
    <row r="4880" spans="11:12" x14ac:dyDescent="0.3">
      <c r="K4880" s="22"/>
      <c r="L4880"/>
    </row>
    <row r="4881" spans="11:12" x14ac:dyDescent="0.3">
      <c r="K4881" s="22"/>
      <c r="L4881"/>
    </row>
    <row r="4882" spans="11:12" x14ac:dyDescent="0.3">
      <c r="K4882" s="22"/>
      <c r="L4882"/>
    </row>
    <row r="4883" spans="11:12" x14ac:dyDescent="0.3">
      <c r="K4883" s="22"/>
      <c r="L4883"/>
    </row>
    <row r="4884" spans="11:12" x14ac:dyDescent="0.3">
      <c r="K4884" s="22"/>
      <c r="L4884"/>
    </row>
    <row r="4885" spans="11:12" x14ac:dyDescent="0.3">
      <c r="K4885" s="22"/>
      <c r="L4885"/>
    </row>
    <row r="4886" spans="11:12" x14ac:dyDescent="0.3">
      <c r="K4886" s="22"/>
      <c r="L4886"/>
    </row>
    <row r="4887" spans="11:12" x14ac:dyDescent="0.3">
      <c r="K4887" s="22"/>
      <c r="L4887"/>
    </row>
    <row r="4888" spans="11:12" x14ac:dyDescent="0.3">
      <c r="K4888" s="22"/>
      <c r="L4888"/>
    </row>
    <row r="4889" spans="11:12" x14ac:dyDescent="0.3">
      <c r="K4889" s="22"/>
      <c r="L4889"/>
    </row>
    <row r="4890" spans="11:12" x14ac:dyDescent="0.3">
      <c r="K4890" s="22"/>
      <c r="L4890"/>
    </row>
    <row r="4891" spans="11:12" x14ac:dyDescent="0.3">
      <c r="K4891" s="22"/>
      <c r="L4891"/>
    </row>
    <row r="4892" spans="11:12" x14ac:dyDescent="0.3">
      <c r="K4892" s="22"/>
      <c r="L4892"/>
    </row>
    <row r="4893" spans="11:12" x14ac:dyDescent="0.3">
      <c r="K4893" s="22"/>
      <c r="L4893"/>
    </row>
    <row r="4894" spans="11:12" x14ac:dyDescent="0.3">
      <c r="K4894" s="22"/>
      <c r="L4894"/>
    </row>
    <row r="4895" spans="11:12" x14ac:dyDescent="0.3">
      <c r="K4895" s="22"/>
      <c r="L4895"/>
    </row>
    <row r="4896" spans="11:12" x14ac:dyDescent="0.3">
      <c r="K4896" s="22"/>
      <c r="L4896"/>
    </row>
    <row r="4897" spans="11:12" x14ac:dyDescent="0.3">
      <c r="K4897" s="22"/>
      <c r="L4897"/>
    </row>
    <row r="4898" spans="11:12" x14ac:dyDescent="0.3">
      <c r="K4898" s="22"/>
      <c r="L4898"/>
    </row>
    <row r="4899" spans="11:12" x14ac:dyDescent="0.3">
      <c r="K4899" s="22"/>
      <c r="L4899"/>
    </row>
    <row r="4900" spans="11:12" x14ac:dyDescent="0.3">
      <c r="K4900" s="22"/>
      <c r="L4900"/>
    </row>
    <row r="4901" spans="11:12" x14ac:dyDescent="0.3">
      <c r="K4901" s="22"/>
      <c r="L4901"/>
    </row>
    <row r="4902" spans="11:12" x14ac:dyDescent="0.3">
      <c r="K4902" s="22"/>
      <c r="L4902"/>
    </row>
    <row r="4903" spans="11:12" x14ac:dyDescent="0.3">
      <c r="K4903" s="22"/>
      <c r="L4903"/>
    </row>
    <row r="4904" spans="11:12" x14ac:dyDescent="0.3">
      <c r="K4904" s="22"/>
      <c r="L4904"/>
    </row>
    <row r="4905" spans="11:12" x14ac:dyDescent="0.3">
      <c r="K4905" s="22"/>
      <c r="L4905"/>
    </row>
    <row r="4906" spans="11:12" x14ac:dyDescent="0.3">
      <c r="K4906" s="22"/>
      <c r="L4906"/>
    </row>
    <row r="4907" spans="11:12" x14ac:dyDescent="0.3">
      <c r="K4907" s="22"/>
      <c r="L4907"/>
    </row>
    <row r="4908" spans="11:12" x14ac:dyDescent="0.3">
      <c r="K4908" s="22"/>
      <c r="L4908"/>
    </row>
    <row r="4909" spans="11:12" x14ac:dyDescent="0.3">
      <c r="K4909" s="22"/>
      <c r="L4909"/>
    </row>
    <row r="4910" spans="11:12" x14ac:dyDescent="0.3">
      <c r="K4910" s="22"/>
      <c r="L4910"/>
    </row>
    <row r="4911" spans="11:12" x14ac:dyDescent="0.3">
      <c r="K4911" s="22"/>
      <c r="L4911"/>
    </row>
    <row r="4912" spans="11:12" x14ac:dyDescent="0.3">
      <c r="K4912" s="22"/>
      <c r="L4912"/>
    </row>
    <row r="4913" spans="11:12" x14ac:dyDescent="0.3">
      <c r="K4913" s="22"/>
      <c r="L4913"/>
    </row>
    <row r="4914" spans="11:12" x14ac:dyDescent="0.3">
      <c r="K4914" s="22"/>
      <c r="L4914"/>
    </row>
    <row r="4915" spans="11:12" x14ac:dyDescent="0.3">
      <c r="K4915" s="22"/>
      <c r="L4915"/>
    </row>
    <row r="4916" spans="11:12" x14ac:dyDescent="0.3">
      <c r="K4916" s="22"/>
      <c r="L4916"/>
    </row>
    <row r="4917" spans="11:12" x14ac:dyDescent="0.3">
      <c r="K4917" s="22"/>
      <c r="L4917"/>
    </row>
    <row r="4918" spans="11:12" x14ac:dyDescent="0.3">
      <c r="K4918" s="22"/>
      <c r="L4918"/>
    </row>
    <row r="4919" spans="11:12" x14ac:dyDescent="0.3">
      <c r="K4919" s="22"/>
      <c r="L4919"/>
    </row>
    <row r="4920" spans="11:12" x14ac:dyDescent="0.3">
      <c r="K4920" s="22"/>
      <c r="L4920"/>
    </row>
    <row r="4921" spans="11:12" x14ac:dyDescent="0.3">
      <c r="K4921" s="22"/>
      <c r="L4921"/>
    </row>
    <row r="4922" spans="11:12" x14ac:dyDescent="0.3">
      <c r="K4922" s="22"/>
      <c r="L4922"/>
    </row>
    <row r="4923" spans="11:12" x14ac:dyDescent="0.3">
      <c r="K4923" s="22"/>
      <c r="L4923"/>
    </row>
    <row r="4924" spans="11:12" x14ac:dyDescent="0.3">
      <c r="K4924" s="22"/>
      <c r="L4924"/>
    </row>
    <row r="4925" spans="11:12" x14ac:dyDescent="0.3">
      <c r="K4925" s="22"/>
      <c r="L4925"/>
    </row>
    <row r="4926" spans="11:12" x14ac:dyDescent="0.3">
      <c r="K4926" s="22"/>
      <c r="L4926"/>
    </row>
    <row r="4927" spans="11:12" x14ac:dyDescent="0.3">
      <c r="K4927" s="22"/>
      <c r="L4927"/>
    </row>
    <row r="4928" spans="11:12" x14ac:dyDescent="0.3">
      <c r="K4928" s="22"/>
      <c r="L4928"/>
    </row>
    <row r="4929" spans="11:12" x14ac:dyDescent="0.3">
      <c r="K4929" s="22"/>
      <c r="L4929"/>
    </row>
    <row r="4930" spans="11:12" x14ac:dyDescent="0.3">
      <c r="K4930" s="22"/>
      <c r="L4930"/>
    </row>
    <row r="4931" spans="11:12" x14ac:dyDescent="0.3">
      <c r="K4931" s="22"/>
      <c r="L4931"/>
    </row>
    <row r="4932" spans="11:12" x14ac:dyDescent="0.3">
      <c r="K4932" s="22"/>
      <c r="L4932"/>
    </row>
    <row r="4933" spans="11:12" x14ac:dyDescent="0.3">
      <c r="K4933" s="22"/>
      <c r="L4933"/>
    </row>
    <row r="4934" spans="11:12" x14ac:dyDescent="0.3">
      <c r="K4934" s="22"/>
      <c r="L4934"/>
    </row>
    <row r="4935" spans="11:12" x14ac:dyDescent="0.3">
      <c r="K4935" s="22"/>
      <c r="L4935"/>
    </row>
    <row r="4936" spans="11:12" x14ac:dyDescent="0.3">
      <c r="K4936" s="22"/>
      <c r="L4936"/>
    </row>
    <row r="4937" spans="11:12" x14ac:dyDescent="0.3">
      <c r="K4937" s="22"/>
      <c r="L4937"/>
    </row>
    <row r="4938" spans="11:12" x14ac:dyDescent="0.3">
      <c r="K4938" s="22"/>
      <c r="L4938"/>
    </row>
    <row r="4939" spans="11:12" x14ac:dyDescent="0.3">
      <c r="K4939" s="22"/>
      <c r="L4939"/>
    </row>
    <row r="4940" spans="11:12" x14ac:dyDescent="0.3">
      <c r="K4940" s="22"/>
      <c r="L4940"/>
    </row>
    <row r="4941" spans="11:12" x14ac:dyDescent="0.3">
      <c r="K4941" s="22"/>
      <c r="L4941"/>
    </row>
    <row r="4942" spans="11:12" x14ac:dyDescent="0.3">
      <c r="K4942" s="22"/>
      <c r="L4942"/>
    </row>
    <row r="4943" spans="11:12" x14ac:dyDescent="0.3">
      <c r="K4943" s="22"/>
      <c r="L4943"/>
    </row>
    <row r="4944" spans="11:12" x14ac:dyDescent="0.3">
      <c r="K4944" s="22"/>
      <c r="L4944"/>
    </row>
    <row r="4945" spans="11:12" x14ac:dyDescent="0.3">
      <c r="K4945" s="22"/>
      <c r="L4945"/>
    </row>
    <row r="4946" spans="11:12" x14ac:dyDescent="0.3">
      <c r="K4946" s="22"/>
      <c r="L4946"/>
    </row>
    <row r="4947" spans="11:12" x14ac:dyDescent="0.3">
      <c r="K4947" s="22"/>
      <c r="L4947"/>
    </row>
    <row r="4948" spans="11:12" x14ac:dyDescent="0.3">
      <c r="K4948" s="22"/>
      <c r="L4948"/>
    </row>
    <row r="4949" spans="11:12" x14ac:dyDescent="0.3">
      <c r="K4949" s="22"/>
      <c r="L4949"/>
    </row>
    <row r="4950" spans="11:12" x14ac:dyDescent="0.3">
      <c r="K4950" s="22"/>
      <c r="L4950"/>
    </row>
    <row r="4951" spans="11:12" x14ac:dyDescent="0.3">
      <c r="K4951" s="22"/>
      <c r="L4951"/>
    </row>
    <row r="4952" spans="11:12" x14ac:dyDescent="0.3">
      <c r="K4952" s="22"/>
      <c r="L4952"/>
    </row>
    <row r="4953" spans="11:12" x14ac:dyDescent="0.3">
      <c r="K4953" s="22"/>
      <c r="L4953"/>
    </row>
    <row r="4954" spans="11:12" x14ac:dyDescent="0.3">
      <c r="K4954" s="22"/>
      <c r="L4954"/>
    </row>
    <row r="4955" spans="11:12" x14ac:dyDescent="0.3">
      <c r="K4955" s="22"/>
      <c r="L4955"/>
    </row>
    <row r="4956" spans="11:12" x14ac:dyDescent="0.3">
      <c r="K4956" s="22"/>
      <c r="L4956"/>
    </row>
    <row r="4957" spans="11:12" x14ac:dyDescent="0.3">
      <c r="K4957" s="22"/>
      <c r="L4957"/>
    </row>
    <row r="4958" spans="11:12" x14ac:dyDescent="0.3">
      <c r="K4958" s="22"/>
      <c r="L4958"/>
    </row>
    <row r="4959" spans="11:12" x14ac:dyDescent="0.3">
      <c r="K4959" s="22"/>
      <c r="L4959"/>
    </row>
    <row r="4960" spans="11:12" x14ac:dyDescent="0.3">
      <c r="K4960" s="22"/>
      <c r="L4960"/>
    </row>
    <row r="4961" spans="11:12" x14ac:dyDescent="0.3">
      <c r="K4961" s="22"/>
      <c r="L4961"/>
    </row>
    <row r="4962" spans="11:12" x14ac:dyDescent="0.3">
      <c r="K4962" s="22"/>
      <c r="L4962"/>
    </row>
    <row r="4963" spans="11:12" x14ac:dyDescent="0.3">
      <c r="K4963" s="22"/>
      <c r="L4963"/>
    </row>
    <row r="4964" spans="11:12" x14ac:dyDescent="0.3">
      <c r="K4964" s="22"/>
      <c r="L4964"/>
    </row>
    <row r="4965" spans="11:12" x14ac:dyDescent="0.3">
      <c r="K4965" s="22"/>
      <c r="L4965"/>
    </row>
    <row r="4966" spans="11:12" x14ac:dyDescent="0.3">
      <c r="K4966" s="22"/>
      <c r="L4966"/>
    </row>
    <row r="4967" spans="11:12" x14ac:dyDescent="0.3">
      <c r="K4967" s="22"/>
      <c r="L4967"/>
    </row>
    <row r="4968" spans="11:12" x14ac:dyDescent="0.3">
      <c r="K4968" s="22"/>
      <c r="L4968"/>
    </row>
    <row r="4969" spans="11:12" x14ac:dyDescent="0.3">
      <c r="K4969" s="22"/>
      <c r="L4969"/>
    </row>
    <row r="4970" spans="11:12" x14ac:dyDescent="0.3">
      <c r="K4970" s="22"/>
      <c r="L4970"/>
    </row>
    <row r="4971" spans="11:12" x14ac:dyDescent="0.3">
      <c r="K4971" s="22"/>
      <c r="L4971"/>
    </row>
    <row r="4972" spans="11:12" x14ac:dyDescent="0.3">
      <c r="K4972" s="22"/>
      <c r="L4972"/>
    </row>
    <row r="4973" spans="11:12" x14ac:dyDescent="0.3">
      <c r="K4973" s="22"/>
      <c r="L4973"/>
    </row>
    <row r="4974" spans="11:12" x14ac:dyDescent="0.3">
      <c r="K4974" s="22"/>
      <c r="L4974"/>
    </row>
    <row r="4975" spans="11:12" x14ac:dyDescent="0.3">
      <c r="K4975" s="22"/>
      <c r="L4975"/>
    </row>
    <row r="4976" spans="11:12" x14ac:dyDescent="0.3">
      <c r="K4976" s="22"/>
      <c r="L4976"/>
    </row>
    <row r="4977" spans="11:12" x14ac:dyDescent="0.3">
      <c r="K4977" s="22"/>
      <c r="L4977"/>
    </row>
    <row r="4978" spans="11:12" x14ac:dyDescent="0.3">
      <c r="K4978" s="22"/>
      <c r="L4978"/>
    </row>
    <row r="4979" spans="11:12" x14ac:dyDescent="0.3">
      <c r="K4979" s="22"/>
      <c r="L4979"/>
    </row>
    <row r="4980" spans="11:12" x14ac:dyDescent="0.3">
      <c r="K4980" s="22"/>
      <c r="L4980"/>
    </row>
    <row r="4981" spans="11:12" x14ac:dyDescent="0.3">
      <c r="K4981" s="22"/>
      <c r="L4981"/>
    </row>
    <row r="4982" spans="11:12" x14ac:dyDescent="0.3">
      <c r="K4982" s="22"/>
      <c r="L4982"/>
    </row>
    <row r="4983" spans="11:12" x14ac:dyDescent="0.3">
      <c r="K4983" s="22"/>
      <c r="L4983"/>
    </row>
    <row r="4984" spans="11:12" x14ac:dyDescent="0.3">
      <c r="K4984" s="22"/>
      <c r="L4984"/>
    </row>
    <row r="4985" spans="11:12" x14ac:dyDescent="0.3">
      <c r="K4985" s="22"/>
      <c r="L4985"/>
    </row>
    <row r="4986" spans="11:12" x14ac:dyDescent="0.3">
      <c r="K4986" s="22"/>
      <c r="L4986"/>
    </row>
    <row r="4987" spans="11:12" x14ac:dyDescent="0.3">
      <c r="K4987" s="22"/>
      <c r="L4987"/>
    </row>
    <row r="4988" spans="11:12" x14ac:dyDescent="0.3">
      <c r="K4988" s="22"/>
      <c r="L4988"/>
    </row>
    <row r="4989" spans="11:12" x14ac:dyDescent="0.3">
      <c r="K4989" s="22"/>
      <c r="L4989"/>
    </row>
    <row r="4990" spans="11:12" x14ac:dyDescent="0.3">
      <c r="K4990" s="22"/>
      <c r="L4990"/>
    </row>
    <row r="4991" spans="11:12" x14ac:dyDescent="0.3">
      <c r="K4991" s="22"/>
      <c r="L4991"/>
    </row>
    <row r="4992" spans="11:12" x14ac:dyDescent="0.3">
      <c r="K4992" s="22"/>
      <c r="L4992"/>
    </row>
    <row r="4993" spans="11:12" x14ac:dyDescent="0.3">
      <c r="K4993" s="22"/>
      <c r="L4993"/>
    </row>
    <row r="4994" spans="11:12" x14ac:dyDescent="0.3">
      <c r="K4994" s="22"/>
      <c r="L4994"/>
    </row>
    <row r="4995" spans="11:12" x14ac:dyDescent="0.3">
      <c r="K4995" s="22"/>
      <c r="L4995"/>
    </row>
    <row r="4996" spans="11:12" x14ac:dyDescent="0.3">
      <c r="K4996" s="22"/>
      <c r="L4996"/>
    </row>
    <row r="4997" spans="11:12" x14ac:dyDescent="0.3">
      <c r="K4997" s="22"/>
      <c r="L4997"/>
    </row>
    <row r="4998" spans="11:12" x14ac:dyDescent="0.3">
      <c r="K4998" s="22"/>
      <c r="L4998"/>
    </row>
    <row r="4999" spans="11:12" x14ac:dyDescent="0.3">
      <c r="K4999" s="22"/>
      <c r="L4999"/>
    </row>
    <row r="5000" spans="11:12" x14ac:dyDescent="0.3">
      <c r="K5000" s="22"/>
      <c r="L5000"/>
    </row>
    <row r="5001" spans="11:12" x14ac:dyDescent="0.3">
      <c r="K5001" s="22"/>
      <c r="L5001"/>
    </row>
    <row r="5002" spans="11:12" x14ac:dyDescent="0.3">
      <c r="K5002" s="22"/>
      <c r="L5002"/>
    </row>
    <row r="5003" spans="11:12" x14ac:dyDescent="0.3">
      <c r="K5003" s="22"/>
      <c r="L5003"/>
    </row>
    <row r="5004" spans="11:12" x14ac:dyDescent="0.3">
      <c r="K5004" s="22"/>
      <c r="L5004"/>
    </row>
    <row r="5005" spans="11:12" x14ac:dyDescent="0.3">
      <c r="K5005" s="22"/>
      <c r="L5005"/>
    </row>
    <row r="5006" spans="11:12" x14ac:dyDescent="0.3">
      <c r="K5006" s="22"/>
      <c r="L5006"/>
    </row>
    <row r="5007" spans="11:12" x14ac:dyDescent="0.3">
      <c r="K5007" s="22"/>
      <c r="L5007"/>
    </row>
    <row r="5008" spans="11:12" x14ac:dyDescent="0.3">
      <c r="K5008" s="22"/>
      <c r="L5008"/>
    </row>
    <row r="5009" spans="11:12" x14ac:dyDescent="0.3">
      <c r="K5009" s="22"/>
      <c r="L5009"/>
    </row>
    <row r="5010" spans="11:12" x14ac:dyDescent="0.3">
      <c r="K5010" s="22"/>
      <c r="L5010"/>
    </row>
    <row r="5011" spans="11:12" x14ac:dyDescent="0.3">
      <c r="K5011" s="22"/>
      <c r="L5011"/>
    </row>
    <row r="5012" spans="11:12" x14ac:dyDescent="0.3">
      <c r="K5012" s="22"/>
      <c r="L5012"/>
    </row>
    <row r="5013" spans="11:12" x14ac:dyDescent="0.3">
      <c r="K5013" s="22"/>
      <c r="L5013"/>
    </row>
    <row r="5014" spans="11:12" x14ac:dyDescent="0.3">
      <c r="K5014" s="22"/>
      <c r="L5014"/>
    </row>
    <row r="5015" spans="11:12" x14ac:dyDescent="0.3">
      <c r="K5015" s="22"/>
      <c r="L5015"/>
    </row>
    <row r="5016" spans="11:12" x14ac:dyDescent="0.3">
      <c r="K5016" s="22"/>
      <c r="L5016"/>
    </row>
    <row r="5017" spans="11:12" x14ac:dyDescent="0.3">
      <c r="K5017" s="22"/>
      <c r="L5017"/>
    </row>
    <row r="5018" spans="11:12" x14ac:dyDescent="0.3">
      <c r="K5018" s="22"/>
      <c r="L5018"/>
    </row>
    <row r="5019" spans="11:12" x14ac:dyDescent="0.3">
      <c r="K5019" s="22"/>
      <c r="L5019"/>
    </row>
    <row r="5020" spans="11:12" x14ac:dyDescent="0.3">
      <c r="K5020" s="22"/>
      <c r="L5020"/>
    </row>
    <row r="5021" spans="11:12" x14ac:dyDescent="0.3">
      <c r="K5021" s="22"/>
      <c r="L5021"/>
    </row>
    <row r="5022" spans="11:12" x14ac:dyDescent="0.3">
      <c r="K5022" s="22"/>
      <c r="L5022"/>
    </row>
    <row r="5023" spans="11:12" x14ac:dyDescent="0.3">
      <c r="K5023" s="22"/>
      <c r="L5023"/>
    </row>
    <row r="5024" spans="11:12" x14ac:dyDescent="0.3">
      <c r="K5024" s="22"/>
      <c r="L5024"/>
    </row>
    <row r="5025" spans="11:12" x14ac:dyDescent="0.3">
      <c r="K5025" s="22"/>
      <c r="L5025"/>
    </row>
    <row r="5026" spans="11:12" x14ac:dyDescent="0.3">
      <c r="K5026" s="22"/>
      <c r="L5026"/>
    </row>
    <row r="5027" spans="11:12" x14ac:dyDescent="0.3">
      <c r="K5027" s="22"/>
      <c r="L5027"/>
    </row>
    <row r="5028" spans="11:12" x14ac:dyDescent="0.3">
      <c r="K5028" s="22"/>
      <c r="L5028"/>
    </row>
    <row r="5029" spans="11:12" x14ac:dyDescent="0.3">
      <c r="K5029" s="22"/>
      <c r="L5029"/>
    </row>
    <row r="5030" spans="11:12" x14ac:dyDescent="0.3">
      <c r="K5030" s="22"/>
      <c r="L5030"/>
    </row>
    <row r="5031" spans="11:12" x14ac:dyDescent="0.3">
      <c r="K5031" s="22"/>
      <c r="L5031"/>
    </row>
    <row r="5032" spans="11:12" x14ac:dyDescent="0.3">
      <c r="K5032" s="22"/>
      <c r="L5032"/>
    </row>
    <row r="5033" spans="11:12" x14ac:dyDescent="0.3">
      <c r="K5033" s="22"/>
      <c r="L5033"/>
    </row>
    <row r="5034" spans="11:12" x14ac:dyDescent="0.3">
      <c r="K5034" s="22"/>
      <c r="L5034"/>
    </row>
    <row r="5035" spans="11:12" x14ac:dyDescent="0.3">
      <c r="K5035" s="22"/>
      <c r="L5035"/>
    </row>
    <row r="5036" spans="11:12" x14ac:dyDescent="0.3">
      <c r="K5036" s="22"/>
      <c r="L5036"/>
    </row>
    <row r="5037" spans="11:12" x14ac:dyDescent="0.3">
      <c r="K5037" s="22"/>
      <c r="L5037"/>
    </row>
    <row r="5038" spans="11:12" x14ac:dyDescent="0.3">
      <c r="K5038" s="22"/>
      <c r="L5038"/>
    </row>
    <row r="5039" spans="11:12" x14ac:dyDescent="0.3">
      <c r="K5039" s="22"/>
      <c r="L5039"/>
    </row>
    <row r="5040" spans="11:12" x14ac:dyDescent="0.3">
      <c r="K5040" s="22"/>
      <c r="L5040"/>
    </row>
    <row r="5041" spans="11:12" x14ac:dyDescent="0.3">
      <c r="K5041" s="22"/>
      <c r="L5041"/>
    </row>
    <row r="5042" spans="11:12" x14ac:dyDescent="0.3">
      <c r="K5042" s="22"/>
      <c r="L5042"/>
    </row>
    <row r="5043" spans="11:12" x14ac:dyDescent="0.3">
      <c r="K5043" s="22"/>
      <c r="L5043"/>
    </row>
    <row r="5044" spans="11:12" x14ac:dyDescent="0.3">
      <c r="K5044" s="22"/>
      <c r="L5044"/>
    </row>
    <row r="5045" spans="11:12" x14ac:dyDescent="0.3">
      <c r="K5045" s="22"/>
      <c r="L5045"/>
    </row>
    <row r="5046" spans="11:12" x14ac:dyDescent="0.3">
      <c r="K5046" s="22"/>
      <c r="L5046"/>
    </row>
    <row r="5047" spans="11:12" x14ac:dyDescent="0.3">
      <c r="K5047" s="22"/>
      <c r="L5047"/>
    </row>
    <row r="5048" spans="11:12" x14ac:dyDescent="0.3">
      <c r="K5048" s="22"/>
      <c r="L5048"/>
    </row>
    <row r="5049" spans="11:12" x14ac:dyDescent="0.3">
      <c r="K5049" s="22"/>
      <c r="L5049"/>
    </row>
    <row r="5050" spans="11:12" x14ac:dyDescent="0.3">
      <c r="K5050" s="22"/>
      <c r="L5050"/>
    </row>
    <row r="5051" spans="11:12" x14ac:dyDescent="0.3">
      <c r="K5051" s="22"/>
      <c r="L5051"/>
    </row>
    <row r="5052" spans="11:12" x14ac:dyDescent="0.3">
      <c r="K5052" s="22"/>
      <c r="L5052"/>
    </row>
    <row r="5053" spans="11:12" x14ac:dyDescent="0.3">
      <c r="K5053" s="22"/>
      <c r="L5053"/>
    </row>
    <row r="5054" spans="11:12" x14ac:dyDescent="0.3">
      <c r="K5054" s="22"/>
      <c r="L5054"/>
    </row>
    <row r="5055" spans="11:12" x14ac:dyDescent="0.3">
      <c r="K5055" s="22"/>
      <c r="L5055"/>
    </row>
    <row r="5056" spans="11:12" x14ac:dyDescent="0.3">
      <c r="K5056" s="22"/>
      <c r="L5056"/>
    </row>
    <row r="5057" spans="11:12" x14ac:dyDescent="0.3">
      <c r="K5057" s="22"/>
      <c r="L5057"/>
    </row>
    <row r="5058" spans="11:12" x14ac:dyDescent="0.3">
      <c r="K5058" s="22"/>
      <c r="L5058"/>
    </row>
    <row r="5059" spans="11:12" x14ac:dyDescent="0.3">
      <c r="K5059" s="22"/>
      <c r="L5059"/>
    </row>
    <row r="5060" spans="11:12" x14ac:dyDescent="0.3">
      <c r="K5060" s="22"/>
      <c r="L5060"/>
    </row>
    <row r="5061" spans="11:12" x14ac:dyDescent="0.3">
      <c r="K5061" s="22"/>
      <c r="L5061"/>
    </row>
    <row r="5062" spans="11:12" x14ac:dyDescent="0.3">
      <c r="K5062" s="22"/>
      <c r="L5062"/>
    </row>
    <row r="5063" spans="11:12" x14ac:dyDescent="0.3">
      <c r="K5063" s="22"/>
      <c r="L5063"/>
    </row>
    <row r="5064" spans="11:12" x14ac:dyDescent="0.3">
      <c r="K5064" s="22"/>
      <c r="L5064"/>
    </row>
    <row r="5065" spans="11:12" x14ac:dyDescent="0.3">
      <c r="K5065" s="22"/>
      <c r="L5065"/>
    </row>
    <row r="5066" spans="11:12" x14ac:dyDescent="0.3">
      <c r="K5066" s="22"/>
      <c r="L5066"/>
    </row>
    <row r="5067" spans="11:12" x14ac:dyDescent="0.3">
      <c r="K5067" s="22"/>
      <c r="L5067"/>
    </row>
    <row r="5068" spans="11:12" x14ac:dyDescent="0.3">
      <c r="K5068" s="22"/>
      <c r="L5068"/>
    </row>
    <row r="5069" spans="11:12" x14ac:dyDescent="0.3">
      <c r="K5069" s="22"/>
      <c r="L5069"/>
    </row>
    <row r="5070" spans="11:12" x14ac:dyDescent="0.3">
      <c r="K5070" s="22"/>
      <c r="L5070"/>
    </row>
    <row r="5071" spans="11:12" x14ac:dyDescent="0.3">
      <c r="K5071" s="22"/>
      <c r="L5071"/>
    </row>
    <row r="5072" spans="11:12" x14ac:dyDescent="0.3">
      <c r="K5072" s="22"/>
      <c r="L5072"/>
    </row>
    <row r="5073" spans="11:12" x14ac:dyDescent="0.3">
      <c r="K5073" s="22"/>
      <c r="L5073"/>
    </row>
    <row r="5074" spans="11:12" x14ac:dyDescent="0.3">
      <c r="K5074" s="22"/>
      <c r="L5074"/>
    </row>
    <row r="5075" spans="11:12" x14ac:dyDescent="0.3">
      <c r="K5075" s="22"/>
      <c r="L5075"/>
    </row>
    <row r="5076" spans="11:12" x14ac:dyDescent="0.3">
      <c r="K5076" s="22"/>
      <c r="L5076"/>
    </row>
    <row r="5077" spans="11:12" x14ac:dyDescent="0.3">
      <c r="K5077" s="22"/>
      <c r="L5077"/>
    </row>
    <row r="5078" spans="11:12" x14ac:dyDescent="0.3">
      <c r="K5078" s="22"/>
      <c r="L5078"/>
    </row>
    <row r="5079" spans="11:12" x14ac:dyDescent="0.3">
      <c r="K5079" s="22"/>
      <c r="L5079"/>
    </row>
    <row r="5080" spans="11:12" x14ac:dyDescent="0.3">
      <c r="K5080" s="22"/>
      <c r="L5080"/>
    </row>
    <row r="5081" spans="11:12" x14ac:dyDescent="0.3">
      <c r="K5081" s="22"/>
      <c r="L5081"/>
    </row>
    <row r="5082" spans="11:12" x14ac:dyDescent="0.3">
      <c r="K5082" s="22"/>
      <c r="L5082"/>
    </row>
    <row r="5083" spans="11:12" x14ac:dyDescent="0.3">
      <c r="K5083" s="22"/>
      <c r="L5083"/>
    </row>
    <row r="5084" spans="11:12" x14ac:dyDescent="0.3">
      <c r="K5084" s="22"/>
      <c r="L5084"/>
    </row>
    <row r="5085" spans="11:12" x14ac:dyDescent="0.3">
      <c r="K5085" s="22"/>
      <c r="L5085"/>
    </row>
    <row r="5086" spans="11:12" x14ac:dyDescent="0.3">
      <c r="K5086" s="22"/>
      <c r="L5086"/>
    </row>
    <row r="5087" spans="11:12" x14ac:dyDescent="0.3">
      <c r="K5087" s="22"/>
      <c r="L5087"/>
    </row>
    <row r="5088" spans="11:12" x14ac:dyDescent="0.3">
      <c r="K5088" s="22"/>
      <c r="L5088"/>
    </row>
    <row r="5089" spans="11:12" x14ac:dyDescent="0.3">
      <c r="K5089" s="22"/>
      <c r="L5089"/>
    </row>
    <row r="5090" spans="11:12" x14ac:dyDescent="0.3">
      <c r="K5090" s="22"/>
      <c r="L5090"/>
    </row>
    <row r="5091" spans="11:12" x14ac:dyDescent="0.3">
      <c r="K5091" s="22"/>
      <c r="L5091"/>
    </row>
    <row r="5092" spans="11:12" x14ac:dyDescent="0.3">
      <c r="K5092" s="22"/>
      <c r="L5092"/>
    </row>
    <row r="5093" spans="11:12" x14ac:dyDescent="0.3">
      <c r="K5093" s="22"/>
      <c r="L5093"/>
    </row>
    <row r="5094" spans="11:12" x14ac:dyDescent="0.3">
      <c r="K5094" s="22"/>
      <c r="L5094"/>
    </row>
    <row r="5095" spans="11:12" x14ac:dyDescent="0.3">
      <c r="K5095" s="22"/>
      <c r="L5095"/>
    </row>
    <row r="5096" spans="11:12" x14ac:dyDescent="0.3">
      <c r="K5096" s="22"/>
      <c r="L5096"/>
    </row>
    <row r="5097" spans="11:12" x14ac:dyDescent="0.3">
      <c r="K5097" s="22"/>
      <c r="L5097"/>
    </row>
    <row r="5098" spans="11:12" x14ac:dyDescent="0.3">
      <c r="K5098" s="22"/>
      <c r="L5098"/>
    </row>
    <row r="5099" spans="11:12" x14ac:dyDescent="0.3">
      <c r="K5099" s="22"/>
      <c r="L5099"/>
    </row>
    <row r="5100" spans="11:12" x14ac:dyDescent="0.3">
      <c r="K5100" s="22"/>
      <c r="L5100"/>
    </row>
    <row r="5101" spans="11:12" x14ac:dyDescent="0.3">
      <c r="K5101" s="22"/>
      <c r="L5101"/>
    </row>
    <row r="5102" spans="11:12" x14ac:dyDescent="0.3">
      <c r="K5102" s="22"/>
      <c r="L5102"/>
    </row>
    <row r="5103" spans="11:12" x14ac:dyDescent="0.3">
      <c r="K5103" s="22"/>
      <c r="L5103"/>
    </row>
    <row r="5104" spans="11:12" x14ac:dyDescent="0.3">
      <c r="K5104" s="22"/>
      <c r="L5104"/>
    </row>
    <row r="5105" spans="11:12" x14ac:dyDescent="0.3">
      <c r="K5105" s="22"/>
      <c r="L5105"/>
    </row>
    <row r="5106" spans="11:12" x14ac:dyDescent="0.3">
      <c r="K5106" s="22"/>
      <c r="L5106"/>
    </row>
    <row r="5107" spans="11:12" x14ac:dyDescent="0.3">
      <c r="K5107" s="22"/>
      <c r="L5107"/>
    </row>
    <row r="5108" spans="11:12" x14ac:dyDescent="0.3">
      <c r="K5108" s="22"/>
      <c r="L5108"/>
    </row>
    <row r="5109" spans="11:12" x14ac:dyDescent="0.3">
      <c r="K5109" s="22"/>
      <c r="L5109"/>
    </row>
    <row r="5110" spans="11:12" x14ac:dyDescent="0.3">
      <c r="K5110" s="22"/>
      <c r="L5110"/>
    </row>
    <row r="5111" spans="11:12" x14ac:dyDescent="0.3">
      <c r="K5111" s="22"/>
      <c r="L5111"/>
    </row>
    <row r="5112" spans="11:12" x14ac:dyDescent="0.3">
      <c r="K5112" s="22"/>
      <c r="L5112"/>
    </row>
    <row r="5113" spans="11:12" x14ac:dyDescent="0.3">
      <c r="K5113" s="22"/>
      <c r="L5113"/>
    </row>
    <row r="5114" spans="11:12" x14ac:dyDescent="0.3">
      <c r="K5114" s="22"/>
      <c r="L5114"/>
    </row>
    <row r="5115" spans="11:12" x14ac:dyDescent="0.3">
      <c r="K5115" s="22"/>
      <c r="L5115"/>
    </row>
    <row r="5116" spans="11:12" x14ac:dyDescent="0.3">
      <c r="K5116" s="22"/>
      <c r="L5116"/>
    </row>
    <row r="5117" spans="11:12" x14ac:dyDescent="0.3">
      <c r="K5117" s="22"/>
      <c r="L5117"/>
    </row>
    <row r="5118" spans="11:12" x14ac:dyDescent="0.3">
      <c r="K5118" s="22"/>
      <c r="L5118"/>
    </row>
    <row r="5119" spans="11:12" x14ac:dyDescent="0.3">
      <c r="K5119" s="22"/>
      <c r="L5119"/>
    </row>
    <row r="5120" spans="11:12" x14ac:dyDescent="0.3">
      <c r="K5120" s="22"/>
      <c r="L5120"/>
    </row>
    <row r="5121" spans="11:12" x14ac:dyDescent="0.3">
      <c r="K5121" s="22"/>
      <c r="L5121"/>
    </row>
    <row r="5122" spans="11:12" x14ac:dyDescent="0.3">
      <c r="K5122" s="22"/>
      <c r="L5122"/>
    </row>
    <row r="5123" spans="11:12" x14ac:dyDescent="0.3">
      <c r="K5123" s="22"/>
      <c r="L5123"/>
    </row>
    <row r="5124" spans="11:12" x14ac:dyDescent="0.3">
      <c r="K5124" s="22"/>
      <c r="L5124"/>
    </row>
    <row r="5125" spans="11:12" x14ac:dyDescent="0.3">
      <c r="K5125" s="22"/>
      <c r="L5125"/>
    </row>
    <row r="5126" spans="11:12" x14ac:dyDescent="0.3">
      <c r="K5126" s="22"/>
      <c r="L5126"/>
    </row>
    <row r="5127" spans="11:12" x14ac:dyDescent="0.3">
      <c r="K5127" s="22"/>
      <c r="L5127"/>
    </row>
    <row r="5128" spans="11:12" x14ac:dyDescent="0.3">
      <c r="K5128" s="22"/>
      <c r="L5128"/>
    </row>
    <row r="5129" spans="11:12" x14ac:dyDescent="0.3">
      <c r="K5129" s="22"/>
      <c r="L5129"/>
    </row>
    <row r="5130" spans="11:12" x14ac:dyDescent="0.3">
      <c r="K5130" s="22"/>
      <c r="L5130"/>
    </row>
    <row r="5131" spans="11:12" x14ac:dyDescent="0.3">
      <c r="K5131" s="22"/>
      <c r="L5131"/>
    </row>
    <row r="5132" spans="11:12" x14ac:dyDescent="0.3">
      <c r="K5132" s="22"/>
      <c r="L5132"/>
    </row>
    <row r="5133" spans="11:12" x14ac:dyDescent="0.3">
      <c r="K5133" s="22"/>
      <c r="L5133"/>
    </row>
    <row r="5134" spans="11:12" x14ac:dyDescent="0.3">
      <c r="K5134" s="22"/>
      <c r="L5134"/>
    </row>
    <row r="5135" spans="11:12" x14ac:dyDescent="0.3">
      <c r="K5135" s="22"/>
      <c r="L5135"/>
    </row>
    <row r="5136" spans="11:12" x14ac:dyDescent="0.3">
      <c r="K5136" s="22"/>
      <c r="L5136"/>
    </row>
    <row r="5137" spans="11:12" x14ac:dyDescent="0.3">
      <c r="K5137" s="22"/>
      <c r="L5137"/>
    </row>
    <row r="5138" spans="11:12" x14ac:dyDescent="0.3">
      <c r="K5138" s="22"/>
      <c r="L5138"/>
    </row>
    <row r="5139" spans="11:12" x14ac:dyDescent="0.3">
      <c r="K5139" s="22"/>
      <c r="L5139"/>
    </row>
    <row r="5140" spans="11:12" x14ac:dyDescent="0.3">
      <c r="K5140" s="22"/>
      <c r="L5140"/>
    </row>
    <row r="5141" spans="11:12" x14ac:dyDescent="0.3">
      <c r="K5141" s="22"/>
      <c r="L5141"/>
    </row>
    <row r="5142" spans="11:12" x14ac:dyDescent="0.3">
      <c r="K5142" s="22"/>
      <c r="L5142"/>
    </row>
    <row r="5143" spans="11:12" x14ac:dyDescent="0.3">
      <c r="K5143" s="22"/>
      <c r="L5143"/>
    </row>
    <row r="5144" spans="11:12" x14ac:dyDescent="0.3">
      <c r="K5144" s="22"/>
      <c r="L5144"/>
    </row>
    <row r="5145" spans="11:12" x14ac:dyDescent="0.3">
      <c r="K5145" s="22"/>
      <c r="L5145"/>
    </row>
    <row r="5146" spans="11:12" x14ac:dyDescent="0.3">
      <c r="K5146" s="22"/>
      <c r="L5146"/>
    </row>
    <row r="5147" spans="11:12" x14ac:dyDescent="0.3">
      <c r="K5147" s="22"/>
      <c r="L5147"/>
    </row>
    <row r="5148" spans="11:12" x14ac:dyDescent="0.3">
      <c r="K5148" s="22"/>
      <c r="L5148"/>
    </row>
    <row r="5149" spans="11:12" x14ac:dyDescent="0.3">
      <c r="K5149" s="22"/>
      <c r="L5149"/>
    </row>
    <row r="5150" spans="11:12" x14ac:dyDescent="0.3">
      <c r="K5150" s="22"/>
      <c r="L5150"/>
    </row>
    <row r="5151" spans="11:12" x14ac:dyDescent="0.3">
      <c r="K5151" s="22"/>
      <c r="L5151"/>
    </row>
    <row r="5152" spans="11:12" x14ac:dyDescent="0.3">
      <c r="K5152" s="22"/>
      <c r="L5152"/>
    </row>
    <row r="5153" spans="11:12" x14ac:dyDescent="0.3">
      <c r="K5153" s="22"/>
      <c r="L5153"/>
    </row>
    <row r="5154" spans="11:12" x14ac:dyDescent="0.3">
      <c r="K5154" s="22"/>
      <c r="L5154"/>
    </row>
    <row r="5155" spans="11:12" x14ac:dyDescent="0.3">
      <c r="K5155" s="22"/>
      <c r="L5155"/>
    </row>
    <row r="5156" spans="11:12" x14ac:dyDescent="0.3">
      <c r="K5156" s="22"/>
      <c r="L5156"/>
    </row>
    <row r="5157" spans="11:12" x14ac:dyDescent="0.3">
      <c r="K5157" s="22"/>
      <c r="L5157"/>
    </row>
    <row r="5158" spans="11:12" x14ac:dyDescent="0.3">
      <c r="K5158" s="22"/>
      <c r="L5158"/>
    </row>
    <row r="5159" spans="11:12" x14ac:dyDescent="0.3">
      <c r="K5159" s="22"/>
      <c r="L5159"/>
    </row>
    <row r="5160" spans="11:12" x14ac:dyDescent="0.3">
      <c r="K5160" s="22"/>
      <c r="L5160"/>
    </row>
    <row r="5161" spans="11:12" x14ac:dyDescent="0.3">
      <c r="K5161" s="22"/>
      <c r="L5161"/>
    </row>
    <row r="5162" spans="11:12" x14ac:dyDescent="0.3">
      <c r="K5162" s="22"/>
      <c r="L5162"/>
    </row>
    <row r="5163" spans="11:12" x14ac:dyDescent="0.3">
      <c r="K5163" s="22"/>
      <c r="L5163"/>
    </row>
    <row r="5164" spans="11:12" x14ac:dyDescent="0.3">
      <c r="K5164" s="22"/>
      <c r="L5164"/>
    </row>
    <row r="5165" spans="11:12" x14ac:dyDescent="0.3">
      <c r="K5165" s="22"/>
      <c r="L5165"/>
    </row>
    <row r="5166" spans="11:12" x14ac:dyDescent="0.3">
      <c r="K5166" s="22"/>
      <c r="L5166"/>
    </row>
    <row r="5167" spans="11:12" x14ac:dyDescent="0.3">
      <c r="K5167" s="22"/>
      <c r="L5167"/>
    </row>
    <row r="5168" spans="11:12" x14ac:dyDescent="0.3">
      <c r="K5168" s="22"/>
      <c r="L5168"/>
    </row>
    <row r="5169" spans="11:12" x14ac:dyDescent="0.3">
      <c r="K5169" s="22"/>
      <c r="L5169"/>
    </row>
    <row r="5170" spans="11:12" x14ac:dyDescent="0.3">
      <c r="K5170" s="22"/>
      <c r="L5170"/>
    </row>
    <row r="5171" spans="11:12" x14ac:dyDescent="0.3">
      <c r="K5171" s="22"/>
      <c r="L5171"/>
    </row>
    <row r="5172" spans="11:12" x14ac:dyDescent="0.3">
      <c r="K5172" s="22"/>
      <c r="L5172"/>
    </row>
    <row r="5173" spans="11:12" x14ac:dyDescent="0.3">
      <c r="K5173" s="22"/>
      <c r="L5173"/>
    </row>
    <row r="5174" spans="11:12" x14ac:dyDescent="0.3">
      <c r="K5174" s="22"/>
      <c r="L5174"/>
    </row>
    <row r="5175" spans="11:12" x14ac:dyDescent="0.3">
      <c r="K5175" s="22"/>
      <c r="L5175"/>
    </row>
    <row r="5176" spans="11:12" x14ac:dyDescent="0.3">
      <c r="K5176" s="22"/>
      <c r="L5176"/>
    </row>
    <row r="5177" spans="11:12" x14ac:dyDescent="0.3">
      <c r="K5177" s="22"/>
      <c r="L5177"/>
    </row>
    <row r="5178" spans="11:12" x14ac:dyDescent="0.3">
      <c r="K5178" s="22"/>
      <c r="L5178"/>
    </row>
    <row r="5179" spans="11:12" x14ac:dyDescent="0.3">
      <c r="K5179" s="22"/>
      <c r="L5179"/>
    </row>
    <row r="5180" spans="11:12" x14ac:dyDescent="0.3">
      <c r="K5180" s="22"/>
      <c r="L5180"/>
    </row>
    <row r="5181" spans="11:12" x14ac:dyDescent="0.3">
      <c r="K5181" s="22"/>
      <c r="L5181"/>
    </row>
    <row r="5182" spans="11:12" x14ac:dyDescent="0.3">
      <c r="K5182" s="22"/>
      <c r="L5182"/>
    </row>
    <row r="5183" spans="11:12" x14ac:dyDescent="0.3">
      <c r="K5183" s="22"/>
      <c r="L5183"/>
    </row>
    <row r="5184" spans="11:12" x14ac:dyDescent="0.3">
      <c r="K5184" s="22"/>
      <c r="L5184"/>
    </row>
    <row r="5185" spans="11:12" x14ac:dyDescent="0.3">
      <c r="K5185" s="22"/>
      <c r="L5185"/>
    </row>
    <row r="5186" spans="11:12" x14ac:dyDescent="0.3">
      <c r="K5186" s="22"/>
      <c r="L5186"/>
    </row>
    <row r="5187" spans="11:12" x14ac:dyDescent="0.3">
      <c r="K5187" s="22"/>
      <c r="L5187"/>
    </row>
    <row r="5188" spans="11:12" x14ac:dyDescent="0.3">
      <c r="K5188" s="22"/>
      <c r="L5188"/>
    </row>
    <row r="5189" spans="11:12" x14ac:dyDescent="0.3">
      <c r="K5189" s="22"/>
      <c r="L5189"/>
    </row>
    <row r="5190" spans="11:12" x14ac:dyDescent="0.3">
      <c r="K5190" s="22"/>
      <c r="L5190"/>
    </row>
    <row r="5191" spans="11:12" x14ac:dyDescent="0.3">
      <c r="K5191" s="22"/>
      <c r="L5191"/>
    </row>
    <row r="5192" spans="11:12" x14ac:dyDescent="0.3">
      <c r="K5192" s="22"/>
      <c r="L5192"/>
    </row>
    <row r="5193" spans="11:12" x14ac:dyDescent="0.3">
      <c r="K5193" s="22"/>
      <c r="L5193"/>
    </row>
    <row r="5194" spans="11:12" x14ac:dyDescent="0.3">
      <c r="K5194" s="22"/>
      <c r="L5194"/>
    </row>
    <row r="5195" spans="11:12" x14ac:dyDescent="0.3">
      <c r="K5195" s="22"/>
      <c r="L5195"/>
    </row>
    <row r="5196" spans="11:12" x14ac:dyDescent="0.3">
      <c r="K5196" s="22"/>
      <c r="L5196"/>
    </row>
    <row r="5197" spans="11:12" x14ac:dyDescent="0.3">
      <c r="K5197" s="22"/>
      <c r="L5197"/>
    </row>
    <row r="5198" spans="11:12" x14ac:dyDescent="0.3">
      <c r="K5198" s="22"/>
      <c r="L5198"/>
    </row>
    <row r="5199" spans="11:12" x14ac:dyDescent="0.3">
      <c r="K5199" s="22"/>
      <c r="L5199"/>
    </row>
    <row r="5200" spans="11:12" x14ac:dyDescent="0.3">
      <c r="K5200" s="22"/>
      <c r="L5200"/>
    </row>
    <row r="5201" spans="11:12" x14ac:dyDescent="0.3">
      <c r="K5201" s="22"/>
      <c r="L5201"/>
    </row>
    <row r="5202" spans="11:12" x14ac:dyDescent="0.3">
      <c r="K5202" s="22"/>
      <c r="L5202"/>
    </row>
    <row r="5203" spans="11:12" x14ac:dyDescent="0.3">
      <c r="K5203" s="22"/>
      <c r="L5203"/>
    </row>
    <row r="5204" spans="11:12" x14ac:dyDescent="0.3">
      <c r="K5204" s="22"/>
      <c r="L5204"/>
    </row>
    <row r="5205" spans="11:12" x14ac:dyDescent="0.3">
      <c r="K5205" s="22"/>
      <c r="L5205"/>
    </row>
    <row r="5206" spans="11:12" x14ac:dyDescent="0.3">
      <c r="K5206" s="22"/>
      <c r="L5206"/>
    </row>
    <row r="5207" spans="11:12" x14ac:dyDescent="0.3">
      <c r="K5207" s="22"/>
      <c r="L5207"/>
    </row>
    <row r="5208" spans="11:12" x14ac:dyDescent="0.3">
      <c r="K5208" s="22"/>
      <c r="L5208"/>
    </row>
    <row r="5209" spans="11:12" x14ac:dyDescent="0.3">
      <c r="K5209" s="22"/>
      <c r="L5209"/>
    </row>
  </sheetData>
  <pageMargins left="0.7" right="0.7" top="0.75" bottom="0.75" header="0.3" footer="0.3"/>
  <ignoredErrors>
    <ignoredError sqref="K11:L11 K64:L64 K179:L179 K198:L198 K229:L229 K616:L616 K986:L986 K690:L690 K911:L911 K1022:L1022 K1047:L1047 K1053:L1053 K1057:L1057 K1145:L1145 K1197:L1197 K1281:L1281 K1501:L1501 K674:L674 K917:L917 K1461:L1461 K1599:L1599 K1687:L1687 K2 N263 N428 N516 N1006 N1099 N1123 N1128 N1192 N1279 N1288 N1316 N1629 N1700 N1722 N1845 N1872" calculatedColumn="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2991-FDBA-4E59-80F3-2C620AD8E9CA}">
  <dimension ref="A1:X2"/>
  <sheetViews>
    <sheetView showGridLines="0" tabSelected="1" workbookViewId="0">
      <selection sqref="A1:X2"/>
    </sheetView>
  </sheetViews>
  <sheetFormatPr defaultRowHeight="14.4" x14ac:dyDescent="0.3"/>
  <cols>
    <col min="24" max="24" width="8.33203125" customWidth="1"/>
  </cols>
  <sheetData>
    <row r="1" spans="1:24" x14ac:dyDescent="0.3">
      <c r="A1" s="47" t="s">
        <v>3979</v>
      </c>
      <c r="B1" s="48"/>
      <c r="C1" s="48"/>
      <c r="D1" s="48"/>
      <c r="E1" s="48"/>
      <c r="F1" s="48"/>
      <c r="G1" s="48"/>
      <c r="H1" s="48"/>
      <c r="I1" s="48"/>
      <c r="J1" s="48"/>
      <c r="K1" s="48"/>
      <c r="L1" s="48"/>
      <c r="M1" s="48"/>
      <c r="N1" s="48"/>
      <c r="O1" s="48"/>
      <c r="P1" s="48"/>
      <c r="Q1" s="48"/>
      <c r="R1" s="48"/>
      <c r="S1" s="48"/>
      <c r="T1" s="48"/>
      <c r="U1" s="48"/>
      <c r="V1" s="48"/>
      <c r="W1" s="48"/>
      <c r="X1" s="48"/>
    </row>
    <row r="2" spans="1:24" x14ac:dyDescent="0.3">
      <c r="A2" s="48"/>
      <c r="B2" s="48"/>
      <c r="C2" s="48"/>
      <c r="D2" s="48"/>
      <c r="E2" s="48"/>
      <c r="F2" s="48"/>
      <c r="G2" s="48"/>
      <c r="H2" s="48"/>
      <c r="I2" s="48"/>
      <c r="J2" s="48"/>
      <c r="K2" s="48"/>
      <c r="L2" s="48"/>
      <c r="M2" s="48"/>
      <c r="N2" s="48"/>
      <c r="O2" s="48"/>
      <c r="P2" s="48"/>
      <c r="Q2" s="48"/>
      <c r="R2" s="48"/>
      <c r="S2" s="48"/>
      <c r="T2" s="48"/>
      <c r="U2" s="48"/>
      <c r="V2" s="48"/>
      <c r="W2" s="48"/>
      <c r="X2" s="48"/>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E968-A036-42B5-9EB9-9F9A611A1116}">
  <dimension ref="B4:R30"/>
  <sheetViews>
    <sheetView showGridLines="0" workbookViewId="0">
      <selection activeCell="M18" sqref="M18"/>
    </sheetView>
  </sheetViews>
  <sheetFormatPr defaultRowHeight="14.4" x14ac:dyDescent="0.3"/>
  <cols>
    <col min="5" max="5" width="8.109375" customWidth="1"/>
    <col min="16" max="16" width="8.88671875" customWidth="1"/>
    <col min="17" max="17" width="0.44140625" hidden="1" customWidth="1"/>
    <col min="18" max="18" width="8.88671875" hidden="1" customWidth="1"/>
  </cols>
  <sheetData>
    <row r="4" spans="2:18" x14ac:dyDescent="0.3">
      <c r="B4" s="57" t="s">
        <v>3981</v>
      </c>
      <c r="C4" s="57"/>
      <c r="D4" s="57"/>
      <c r="E4" s="57"/>
      <c r="F4" s="57"/>
      <c r="G4" s="57"/>
      <c r="H4" s="57"/>
    </row>
    <row r="5" spans="2:18" x14ac:dyDescent="0.3">
      <c r="B5" s="2" t="s">
        <v>3982</v>
      </c>
      <c r="C5" s="2"/>
      <c r="D5" s="50"/>
      <c r="E5" s="52"/>
      <c r="F5" s="51"/>
      <c r="G5" s="49"/>
      <c r="H5" s="2"/>
    </row>
    <row r="6" spans="2:18" x14ac:dyDescent="0.3">
      <c r="B6" s="2" t="s">
        <v>3983</v>
      </c>
      <c r="C6" s="2"/>
      <c r="D6" s="2"/>
      <c r="E6" s="2"/>
      <c r="F6" s="2"/>
      <c r="G6" s="2"/>
      <c r="H6" s="2"/>
    </row>
    <row r="7" spans="2:18" x14ac:dyDescent="0.3">
      <c r="B7" s="2" t="s">
        <v>3984</v>
      </c>
      <c r="C7" s="2"/>
      <c r="D7" s="2"/>
      <c r="E7" s="2"/>
      <c r="F7" s="2"/>
      <c r="G7" s="2"/>
      <c r="H7" s="2"/>
      <c r="L7" s="57" t="s">
        <v>3997</v>
      </c>
      <c r="M7" s="57"/>
      <c r="N7" s="57"/>
      <c r="O7" s="57"/>
      <c r="P7" s="57"/>
      <c r="Q7" s="57"/>
      <c r="R7" s="57"/>
    </row>
    <row r="8" spans="2:18" x14ac:dyDescent="0.3">
      <c r="B8" s="2" t="s">
        <v>3985</v>
      </c>
      <c r="C8" s="2"/>
      <c r="D8" s="2"/>
      <c r="E8" s="2"/>
      <c r="F8" s="2"/>
      <c r="G8" s="2"/>
      <c r="H8" s="2"/>
      <c r="L8" s="59"/>
      <c r="M8" s="2"/>
      <c r="N8" s="2"/>
      <c r="O8" s="2"/>
      <c r="P8" s="2"/>
    </row>
    <row r="9" spans="2:18" x14ac:dyDescent="0.3">
      <c r="B9" s="2" t="s">
        <v>3986</v>
      </c>
      <c r="C9" s="2"/>
      <c r="D9" s="2"/>
      <c r="E9" s="2"/>
      <c r="F9" s="2"/>
      <c r="G9" s="2"/>
      <c r="H9" s="2"/>
      <c r="L9" s="60" t="s">
        <v>3998</v>
      </c>
      <c r="M9" s="49"/>
      <c r="N9" s="49"/>
      <c r="O9" s="49"/>
      <c r="P9" s="49"/>
    </row>
    <row r="10" spans="2:18" x14ac:dyDescent="0.3">
      <c r="L10" s="60" t="s">
        <v>3999</v>
      </c>
      <c r="M10" s="49"/>
      <c r="N10" s="49"/>
      <c r="O10" s="49"/>
      <c r="P10" s="49"/>
    </row>
    <row r="11" spans="2:18" x14ac:dyDescent="0.3">
      <c r="L11" s="60" t="s">
        <v>4000</v>
      </c>
      <c r="M11" s="49"/>
      <c r="N11" s="49"/>
      <c r="O11" s="49"/>
      <c r="P11" s="49"/>
    </row>
    <row r="12" spans="2:18" x14ac:dyDescent="0.3">
      <c r="B12" s="63" t="s">
        <v>3987</v>
      </c>
      <c r="C12" s="63"/>
      <c r="D12" s="63"/>
      <c r="E12" s="63"/>
      <c r="F12" s="63"/>
      <c r="G12" s="63"/>
      <c r="H12" s="63"/>
      <c r="I12" s="64"/>
      <c r="J12" s="64"/>
      <c r="L12" s="60" t="s">
        <v>4001</v>
      </c>
      <c r="M12" s="49"/>
      <c r="N12" s="49"/>
      <c r="O12" s="49"/>
      <c r="P12" s="49"/>
    </row>
    <row r="13" spans="2:18" x14ac:dyDescent="0.3">
      <c r="B13" s="2"/>
      <c r="C13" s="2"/>
      <c r="D13" s="2"/>
      <c r="E13" s="2"/>
      <c r="F13" s="2"/>
      <c r="G13" s="2"/>
      <c r="H13" s="2"/>
      <c r="I13" s="2"/>
      <c r="J13" s="2"/>
      <c r="L13" s="60" t="s">
        <v>4002</v>
      </c>
      <c r="M13" s="49"/>
      <c r="N13" s="49"/>
      <c r="O13" s="49"/>
      <c r="P13" s="49"/>
    </row>
    <row r="14" spans="2:18" ht="15.6" x14ac:dyDescent="0.3">
      <c r="B14" s="61" t="s">
        <v>3995</v>
      </c>
      <c r="C14" s="62"/>
      <c r="D14" s="2"/>
      <c r="E14" s="2"/>
      <c r="F14" s="2"/>
      <c r="G14" s="2"/>
      <c r="H14" s="2"/>
      <c r="I14" s="2"/>
      <c r="J14" s="2"/>
    </row>
    <row r="15" spans="2:18" x14ac:dyDescent="0.3">
      <c r="B15" s="59"/>
      <c r="C15" s="2"/>
      <c r="D15" s="2"/>
      <c r="E15" s="2"/>
      <c r="F15" s="2"/>
      <c r="G15" s="2"/>
      <c r="H15" s="2"/>
      <c r="I15" s="2"/>
      <c r="J15" s="2"/>
    </row>
    <row r="16" spans="2:18" x14ac:dyDescent="0.3">
      <c r="B16" s="60" t="s">
        <v>3988</v>
      </c>
      <c r="C16" s="49"/>
      <c r="D16" s="49"/>
      <c r="E16" s="49"/>
      <c r="F16" s="49"/>
      <c r="G16" s="49"/>
      <c r="H16" s="49"/>
      <c r="I16" s="49"/>
      <c r="J16" s="49"/>
    </row>
    <row r="17" spans="2:10" x14ac:dyDescent="0.3">
      <c r="B17" s="60" t="s">
        <v>3989</v>
      </c>
      <c r="C17" s="49"/>
      <c r="D17" s="49"/>
      <c r="E17" s="49"/>
      <c r="F17" s="49"/>
      <c r="G17" s="49"/>
      <c r="H17" s="49"/>
      <c r="I17" s="49"/>
      <c r="J17" s="49"/>
    </row>
    <row r="18" spans="2:10" x14ac:dyDescent="0.3">
      <c r="B18" s="60" t="s">
        <v>3990</v>
      </c>
      <c r="C18" s="49"/>
      <c r="D18" s="49"/>
      <c r="E18" s="49"/>
      <c r="F18" s="49"/>
      <c r="G18" s="49"/>
      <c r="H18" s="49"/>
      <c r="I18" s="49"/>
      <c r="J18" s="49"/>
    </row>
    <row r="19" spans="2:10" x14ac:dyDescent="0.3">
      <c r="B19" s="2"/>
      <c r="C19" s="2"/>
      <c r="D19" s="2"/>
      <c r="E19" s="2"/>
      <c r="F19" s="2"/>
      <c r="G19" s="2"/>
      <c r="H19" s="2"/>
      <c r="I19" s="2"/>
      <c r="J19" s="2"/>
    </row>
    <row r="20" spans="2:10" ht="15.6" x14ac:dyDescent="0.3">
      <c r="B20" s="58" t="s">
        <v>3994</v>
      </c>
      <c r="C20" s="2"/>
      <c r="D20" s="2"/>
      <c r="E20" s="2"/>
      <c r="F20" s="2"/>
      <c r="G20" s="2"/>
      <c r="H20" s="2"/>
      <c r="I20" s="2"/>
      <c r="J20" s="2"/>
    </row>
    <row r="21" spans="2:10" x14ac:dyDescent="0.3">
      <c r="B21" s="59"/>
      <c r="C21" s="2"/>
      <c r="D21" s="2"/>
      <c r="E21" s="2"/>
      <c r="F21" s="2"/>
      <c r="G21" s="2"/>
      <c r="H21" s="2"/>
      <c r="I21" s="2"/>
      <c r="J21" s="2"/>
    </row>
    <row r="22" spans="2:10" x14ac:dyDescent="0.3">
      <c r="B22" s="60" t="s">
        <v>3991</v>
      </c>
      <c r="C22" s="49"/>
      <c r="D22" s="49"/>
      <c r="E22" s="49"/>
      <c r="F22" s="49"/>
      <c r="G22" s="49"/>
      <c r="H22" s="49"/>
      <c r="I22" s="2"/>
      <c r="J22" s="2"/>
    </row>
    <row r="23" spans="2:10" x14ac:dyDescent="0.3">
      <c r="B23" s="2"/>
      <c r="C23" s="2"/>
      <c r="D23" s="2"/>
      <c r="E23" s="2"/>
      <c r="F23" s="2"/>
      <c r="G23" s="2"/>
      <c r="H23" s="2"/>
      <c r="I23" s="2"/>
      <c r="J23" s="2"/>
    </row>
    <row r="24" spans="2:10" ht="15.6" x14ac:dyDescent="0.3">
      <c r="B24" s="58" t="s">
        <v>3996</v>
      </c>
      <c r="C24" s="2"/>
      <c r="D24" s="2"/>
      <c r="E24" s="2"/>
      <c r="F24" s="2"/>
      <c r="G24" s="2"/>
      <c r="H24" s="2"/>
      <c r="I24" s="2"/>
      <c r="J24" s="2"/>
    </row>
    <row r="25" spans="2:10" x14ac:dyDescent="0.3">
      <c r="B25" s="2"/>
      <c r="C25" s="2"/>
      <c r="D25" s="2"/>
      <c r="E25" s="2"/>
      <c r="F25" s="2"/>
      <c r="G25" s="2"/>
      <c r="H25" s="2"/>
      <c r="I25" s="2"/>
      <c r="J25" s="2"/>
    </row>
    <row r="26" spans="2:10" x14ac:dyDescent="0.3">
      <c r="B26" s="2" t="s">
        <v>3992</v>
      </c>
      <c r="C26" s="2"/>
      <c r="D26" s="2"/>
      <c r="E26" s="2"/>
      <c r="F26" s="2"/>
      <c r="G26" s="2"/>
      <c r="H26" s="2"/>
      <c r="I26" s="2"/>
      <c r="J26" s="2"/>
    </row>
    <row r="27" spans="2:10" x14ac:dyDescent="0.3">
      <c r="B27" s="59"/>
      <c r="C27" s="2"/>
      <c r="D27" s="2"/>
      <c r="E27" s="2"/>
      <c r="F27" s="2"/>
      <c r="G27" s="2"/>
      <c r="H27" s="2"/>
      <c r="I27" s="2"/>
      <c r="J27" s="2"/>
    </row>
    <row r="28" spans="2:10" x14ac:dyDescent="0.3">
      <c r="B28" s="59" t="s">
        <v>1946</v>
      </c>
      <c r="C28" s="2"/>
      <c r="D28" s="2"/>
      <c r="E28" s="2"/>
      <c r="F28" s="2"/>
      <c r="G28" s="2"/>
      <c r="H28" s="2"/>
      <c r="I28" s="2"/>
      <c r="J28" s="2"/>
    </row>
    <row r="29" spans="2:10" x14ac:dyDescent="0.3">
      <c r="B29" s="59" t="s">
        <v>3993</v>
      </c>
      <c r="C29" s="2"/>
      <c r="D29" s="2"/>
      <c r="E29" s="2"/>
      <c r="F29" s="2"/>
      <c r="G29" s="2"/>
      <c r="H29" s="2"/>
      <c r="I29" s="2"/>
      <c r="J29" s="2"/>
    </row>
    <row r="30" spans="2:10" x14ac:dyDescent="0.3">
      <c r="B30" s="59" t="s">
        <v>1948</v>
      </c>
      <c r="C30" s="2"/>
      <c r="D30" s="2"/>
      <c r="E30" s="2"/>
      <c r="F30" s="2"/>
      <c r="G30" s="2"/>
      <c r="H30" s="2"/>
      <c r="I30" s="2"/>
      <c r="J30" s="2"/>
    </row>
  </sheetData>
  <mergeCells count="3">
    <mergeCell ref="B4:H4"/>
    <mergeCell ref="B12:H12"/>
    <mergeCell ref="L7:R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 </vt:lpstr>
      <vt:lpstr>Product_Dim</vt:lpstr>
      <vt:lpstr>Store_Dim </vt:lpstr>
      <vt:lpstr>Sales_Fact</vt:lpstr>
      <vt:lpstr>Pivot Chart</vt:lpstr>
      <vt:lpstr>Consolidate sheet</vt:lpstr>
      <vt:lpstr>Dashboard</vt:lpstr>
      <vt:lpstr>Key 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Priyanka K</cp:lastModifiedBy>
  <cp:revision/>
  <dcterms:created xsi:type="dcterms:W3CDTF">2025-10-14T06:00:18Z</dcterms:created>
  <dcterms:modified xsi:type="dcterms:W3CDTF">2026-04-26T06:03:18Z</dcterms:modified>
  <cp:category/>
  <cp:contentStatus/>
</cp:coreProperties>
</file>