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ITS\Downloads\Function up-excel\"/>
    </mc:Choice>
  </mc:AlternateContent>
  <bookViews>
    <workbookView xWindow="0" yWindow="0" windowWidth="20490" windowHeight="7755" activeTab="5"/>
  </bookViews>
  <sheets>
    <sheet name="LOOKUP" sheetId="9" r:id="rId1"/>
    <sheet name="HLOOKUP" sheetId="10" r:id="rId2"/>
    <sheet name="Sheet2" sheetId="18" r:id="rId3"/>
    <sheet name="Sheet1" sheetId="17" r:id="rId4"/>
    <sheet name="VLOOKUP" sheetId="11" r:id="rId5"/>
    <sheet name="XLOOKUP" sheetId="12" r:id="rId6"/>
    <sheet name="INDEX-MATCH" sheetId="14" state="hidden" r:id="rId7"/>
    <sheet name="OFFSET-MATCH" sheetId="13" state="hidden" r:id="rId8"/>
    <sheet name="XMATCH" sheetId="15" state="hidden" r:id="rId9"/>
    <sheet name="CHOOSE" sheetId="16" state="hidden" r:id="rId10"/>
  </sheets>
  <calcPr calcId="152511"/>
  <pivotCaches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9" l="1"/>
  <c r="E6" i="18" l="1"/>
  <c r="E8" i="18" s="1"/>
  <c r="D16" i="17"/>
  <c r="K12" i="10"/>
  <c r="Y5" i="10"/>
  <c r="L5" i="10" l="1"/>
  <c r="L13" i="12" l="1"/>
  <c r="L12" i="12"/>
  <c r="L9" i="12"/>
  <c r="L6" i="12"/>
  <c r="L8" i="11"/>
  <c r="D3" i="11"/>
  <c r="E3" i="11"/>
  <c r="F3" i="11"/>
  <c r="G3" i="11"/>
  <c r="H3" i="11"/>
  <c r="I3" i="11"/>
  <c r="C3" i="11"/>
  <c r="L6" i="9"/>
  <c r="L7" i="10"/>
  <c r="E17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5" i="10"/>
  <c r="L7" i="9"/>
  <c r="H16" i="9"/>
  <c r="U14" i="16"/>
  <c r="U13" i="16"/>
  <c r="U12" i="16"/>
  <c r="U11" i="16"/>
  <c r="U10" i="16"/>
  <c r="U9" i="16"/>
  <c r="U8" i="16"/>
  <c r="U7" i="16"/>
  <c r="U6" i="16"/>
  <c r="U5" i="16"/>
  <c r="U14" i="15"/>
  <c r="U13" i="15"/>
  <c r="U12" i="15"/>
  <c r="U11" i="15"/>
  <c r="U10" i="15"/>
  <c r="U9" i="15"/>
  <c r="U8" i="15"/>
  <c r="U7" i="15"/>
  <c r="U6" i="15"/>
  <c r="U5" i="15"/>
  <c r="U14" i="14"/>
  <c r="U13" i="14"/>
  <c r="U12" i="14"/>
  <c r="U11" i="14"/>
  <c r="U10" i="14"/>
  <c r="U9" i="14"/>
  <c r="U8" i="14"/>
  <c r="U7" i="14"/>
  <c r="U6" i="14"/>
  <c r="U5" i="14"/>
  <c r="U14" i="13"/>
  <c r="U13" i="13"/>
  <c r="U12" i="13"/>
  <c r="U11" i="13"/>
  <c r="U10" i="13"/>
  <c r="U9" i="13"/>
  <c r="U8" i="13"/>
  <c r="U7" i="13"/>
  <c r="U6" i="13"/>
  <c r="U5" i="13"/>
  <c r="U14" i="12"/>
  <c r="U13" i="12"/>
  <c r="U12" i="12"/>
  <c r="U11" i="12"/>
  <c r="U10" i="12"/>
  <c r="U9" i="12"/>
  <c r="U8" i="12"/>
  <c r="U7" i="12"/>
  <c r="U6" i="12"/>
  <c r="U5" i="12"/>
  <c r="U14" i="11"/>
  <c r="U13" i="11"/>
  <c r="U12" i="11"/>
  <c r="U11" i="11"/>
  <c r="U10" i="11"/>
  <c r="U9" i="11"/>
  <c r="U8" i="11"/>
  <c r="U7" i="11"/>
  <c r="U6" i="11"/>
  <c r="U5" i="11"/>
  <c r="U14" i="10"/>
  <c r="U13" i="10"/>
  <c r="U12" i="10"/>
  <c r="U11" i="10"/>
  <c r="U10" i="10"/>
  <c r="U9" i="10"/>
  <c r="U8" i="10"/>
  <c r="U7" i="10"/>
  <c r="U6" i="10"/>
  <c r="U5" i="10"/>
  <c r="U14" i="9"/>
  <c r="U13" i="9"/>
  <c r="U12" i="9"/>
  <c r="U11" i="9"/>
  <c r="U10" i="9"/>
  <c r="U9" i="9"/>
  <c r="U8" i="9"/>
  <c r="U7" i="9"/>
  <c r="U6" i="9"/>
  <c r="U5" i="9"/>
  <c r="L5" i="12"/>
  <c r="L5" i="11"/>
  <c r="L5" i="9"/>
  <c r="L5" i="16"/>
  <c r="H14" i="16"/>
  <c r="H13" i="16"/>
  <c r="H12" i="16"/>
  <c r="H11" i="16"/>
  <c r="H10" i="16"/>
  <c r="H9" i="16"/>
  <c r="H8" i="16"/>
  <c r="H7" i="16"/>
  <c r="H6" i="16"/>
  <c r="H5" i="16"/>
  <c r="L5" i="15" a="1"/>
  <c r="L5" i="15" s="1"/>
  <c r="H14" i="15"/>
  <c r="H13" i="15"/>
  <c r="H12" i="15"/>
  <c r="H11" i="15"/>
  <c r="H10" i="15"/>
  <c r="H9" i="15"/>
  <c r="H8" i="15"/>
  <c r="H7" i="15"/>
  <c r="H6" i="15"/>
  <c r="H5" i="15"/>
  <c r="L5" i="14"/>
  <c r="H14" i="14"/>
  <c r="H13" i="14"/>
  <c r="H12" i="14"/>
  <c r="H11" i="14"/>
  <c r="H10" i="14"/>
  <c r="H9" i="14"/>
  <c r="H8" i="14"/>
  <c r="H7" i="14"/>
  <c r="H6" i="14"/>
  <c r="H5" i="14"/>
  <c r="L5" i="13"/>
  <c r="H14" i="13"/>
  <c r="H13" i="13"/>
  <c r="H12" i="13"/>
  <c r="H11" i="13"/>
  <c r="H10" i="13"/>
  <c r="H9" i="13"/>
  <c r="H8" i="13"/>
  <c r="H7" i="13"/>
  <c r="H6" i="13"/>
  <c r="H5" i="13"/>
  <c r="H14" i="12"/>
  <c r="H13" i="12"/>
  <c r="H12" i="12"/>
  <c r="H11" i="12"/>
  <c r="H10" i="12"/>
  <c r="H9" i="12"/>
  <c r="H8" i="12"/>
  <c r="H7" i="12"/>
  <c r="H6" i="12"/>
  <c r="H5" i="12"/>
  <c r="H14" i="11"/>
  <c r="H13" i="11"/>
  <c r="H12" i="11"/>
  <c r="H11" i="11"/>
  <c r="H10" i="11"/>
  <c r="H9" i="11"/>
  <c r="H8" i="11"/>
  <c r="H7" i="11"/>
  <c r="H6" i="11"/>
  <c r="H5" i="11"/>
  <c r="H14" i="10"/>
  <c r="H13" i="10"/>
  <c r="H12" i="10"/>
  <c r="H11" i="10"/>
  <c r="H10" i="10"/>
  <c r="H9" i="10"/>
  <c r="H8" i="10"/>
  <c r="H7" i="10"/>
  <c r="H6" i="10"/>
  <c r="H5" i="10"/>
  <c r="H14" i="9"/>
  <c r="H13" i="9"/>
  <c r="H12" i="9"/>
  <c r="H11" i="9"/>
  <c r="H10" i="9"/>
  <c r="H9" i="9"/>
  <c r="H8" i="9"/>
  <c r="H7" i="9"/>
  <c r="H6" i="9"/>
  <c r="H5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<sst xmlns="http://schemas.openxmlformats.org/spreadsheetml/2006/main" count="542" uniqueCount="53">
  <si>
    <t>Using LOOKUP Function</t>
  </si>
  <si>
    <t>Try Yourself</t>
  </si>
  <si>
    <t>Student</t>
  </si>
  <si>
    <t>Roll</t>
  </si>
  <si>
    <t>Assignment</t>
  </si>
  <si>
    <t>Term</t>
  </si>
  <si>
    <t>Mid Term</t>
  </si>
  <si>
    <t>Final</t>
  </si>
  <si>
    <t>Total</t>
  </si>
  <si>
    <t>Grade</t>
  </si>
  <si>
    <t>Grade Obtained</t>
  </si>
  <si>
    <t>Harold</t>
  </si>
  <si>
    <t>A</t>
  </si>
  <si>
    <t>Robin</t>
  </si>
  <si>
    <t>Sheldon</t>
  </si>
  <si>
    <t>A+</t>
  </si>
  <si>
    <t>Jessy</t>
  </si>
  <si>
    <t>A-</t>
  </si>
  <si>
    <t>Penny</t>
  </si>
  <si>
    <t>B</t>
  </si>
  <si>
    <t>Howard</t>
  </si>
  <si>
    <t>B-</t>
  </si>
  <si>
    <t>Lily</t>
  </si>
  <si>
    <t>B+</t>
  </si>
  <si>
    <t>Marsal</t>
  </si>
  <si>
    <t>Peter</t>
  </si>
  <si>
    <t>Berny</t>
  </si>
  <si>
    <t>11*8</t>
  </si>
  <si>
    <t>Utilizinging HLOOKUP Function</t>
  </si>
  <si>
    <t>Term Paper</t>
  </si>
  <si>
    <t>Robin Obtained in</t>
  </si>
  <si>
    <t>Using VLOOKUP Function</t>
  </si>
  <si>
    <t>Final marks Obtained</t>
  </si>
  <si>
    <t>Applying XLOOKUP Function</t>
  </si>
  <si>
    <t>Ss</t>
  </si>
  <si>
    <t xml:space="preserve">cel - </t>
  </si>
  <si>
    <t>2 closest match</t>
  </si>
  <si>
    <t>Using INDEX and MATCH Functions</t>
  </si>
  <si>
    <t>Implementing OFFSET and MATCH Functions</t>
  </si>
  <si>
    <t>Employing XMATCH Function</t>
  </si>
  <si>
    <t>Combining VLOOKUP and CHOOSE Functions</t>
  </si>
  <si>
    <t>Sales Data</t>
  </si>
  <si>
    <t>Shop A</t>
  </si>
  <si>
    <t>Shop B</t>
  </si>
  <si>
    <t>Shop C</t>
  </si>
  <si>
    <t>Shop D</t>
  </si>
  <si>
    <t>Shop E</t>
  </si>
  <si>
    <t>Shop F</t>
  </si>
  <si>
    <t>Shop G</t>
  </si>
  <si>
    <t>Shop</t>
  </si>
  <si>
    <t>Year</t>
  </si>
  <si>
    <t>Sales</t>
  </si>
  <si>
    <t>Sum of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</si>
</sst>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165" fontId="0" fillId="0" borderId="0" xfId="1" applyNumberFormat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NumberFormat="1"/>
    <xf numFmtId="14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RT www.Win2Farsi.com" refreshedDate="44979.547112499997" createdVersion="5" refreshedVersion="5" minRefreshableVersion="3" recordCount="7">
  <cacheSource type="worksheet">
    <worksheetSource ref="C6:G13" sheet="Sheet1"/>
  </cacheSource>
  <cacheFields count="5">
    <cacheField name="2015" numFmtId="165">
      <sharedItems containsSemiMixedTypes="0" containsString="0" containsNumber="1" containsInteger="1" minValue="12315" maxValue="27878"/>
    </cacheField>
    <cacheField name="2016" numFmtId="165">
      <sharedItems containsSemiMixedTypes="0" containsString="0" containsNumber="1" containsInteger="1" minValue="10462" maxValue="26815" count="7">
        <n v="18145"/>
        <n v="24785"/>
        <n v="18372"/>
        <n v="21593"/>
        <n v="21115"/>
        <n v="10462"/>
        <n v="26815"/>
      </sharedItems>
    </cacheField>
    <cacheField name="2017" numFmtId="165">
      <sharedItems containsSemiMixedTypes="0" containsString="0" containsNumber="1" containsInteger="1" minValue="14139" maxValue="27848"/>
    </cacheField>
    <cacheField name="2018" numFmtId="165">
      <sharedItems containsSemiMixedTypes="0" containsString="0" containsNumber="1" containsInteger="1" minValue="11681" maxValue="19041"/>
    </cacheField>
    <cacheField name="2019" numFmtId="165">
      <sharedItems containsSemiMixedTypes="0" containsString="0" containsNumber="1" containsInteger="1" minValue="11557" maxValue="268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n v="15285"/>
    <x v="0"/>
    <n v="14139"/>
    <n v="19041"/>
    <n v="12060"/>
  </r>
  <r>
    <n v="17826"/>
    <x v="1"/>
    <n v="15287"/>
    <n v="16172"/>
    <n v="26822"/>
  </r>
  <r>
    <n v="21008"/>
    <x v="2"/>
    <n v="27848"/>
    <n v="14525"/>
    <n v="20790"/>
  </r>
  <r>
    <n v="12315"/>
    <x v="3"/>
    <n v="24444"/>
    <n v="11681"/>
    <n v="26403"/>
  </r>
  <r>
    <n v="27878"/>
    <x v="4"/>
    <n v="25146"/>
    <n v="17977"/>
    <n v="15121"/>
  </r>
  <r>
    <n v="16031"/>
    <x v="5"/>
    <n v="24541"/>
    <n v="16886"/>
    <n v="11557"/>
  </r>
  <r>
    <n v="13123"/>
    <x v="6"/>
    <n v="16266"/>
    <n v="15195"/>
    <n v="166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/>
  <pivotFields count="5">
    <pivotField dataField="1" numFmtId="165" showAll="0"/>
    <pivotField numFmtId="165" showAll="0"/>
    <pivotField numFmtId="165" showAll="0"/>
    <pivotField numFmtId="165" showAll="0"/>
    <pivotField numFmtId="165" showAll="0"/>
  </pivotFields>
  <rowItems count="1">
    <i/>
  </rowItems>
  <colItems count="1">
    <i/>
  </colItems>
  <dataFields count="1">
    <dataField name="Sum of 2015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workbookViewId="0">
      <selection activeCell="L8" sqref="L8"/>
    </sheetView>
  </sheetViews>
  <sheetFormatPr defaultRowHeight="15" x14ac:dyDescent="0.25"/>
  <cols>
    <col min="1" max="1" width="3.5703125" style="2" customWidth="1"/>
    <col min="2" max="2" width="9.85546875" style="2" customWidth="1"/>
    <col min="3" max="3" width="9.5703125" style="2" customWidth="1"/>
    <col min="4" max="4" width="12" style="2" customWidth="1"/>
    <col min="5" max="5" width="7.5703125" style="2" customWidth="1"/>
    <col min="6" max="6" width="11.28515625" style="2" customWidth="1"/>
    <col min="7" max="7" width="7.28515625" style="2" customWidth="1"/>
    <col min="8" max="8" width="7.5703125" style="2" customWidth="1"/>
    <col min="9" max="9" width="7.42578125" style="2" customWidth="1"/>
    <col min="10" max="10" width="2.42578125" style="2" customWidth="1"/>
    <col min="11" max="11" width="8.42578125" style="2" customWidth="1"/>
    <col min="12" max="14" width="9.140625" style="2"/>
    <col min="15" max="15" width="8.5703125" style="2" bestFit="1" customWidth="1"/>
    <col min="16" max="16" width="6.5703125" style="2" bestFit="1" customWidth="1"/>
    <col min="17" max="17" width="12.28515625" style="2" bestFit="1" customWidth="1"/>
    <col min="18" max="18" width="6.140625" style="2" bestFit="1" customWidth="1"/>
    <col min="19" max="19" width="10.42578125" style="2" bestFit="1" customWidth="1"/>
    <col min="20" max="20" width="5.7109375" style="2" bestFit="1" customWidth="1"/>
    <col min="21" max="21" width="6" style="2" bestFit="1" customWidth="1"/>
    <col min="22" max="22" width="6.85546875" style="2" bestFit="1" customWidth="1"/>
    <col min="23" max="16384" width="9.140625" style="2"/>
  </cols>
  <sheetData>
    <row r="1" spans="1:25" ht="20.100000000000001" customHeight="1" x14ac:dyDescent="0.25"/>
    <row r="2" spans="1:25" ht="22.5" customHeight="1" x14ac:dyDescent="0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20.100000000000001" customHeight="1" x14ac:dyDescent="0.25"/>
    <row r="4" spans="1:25" ht="20.100000000000001" customHeight="1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K4" s="7" t="s">
        <v>10</v>
      </c>
      <c r="L4" s="8"/>
      <c r="O4" s="3" t="s">
        <v>2</v>
      </c>
      <c r="P4" s="3" t="s">
        <v>3</v>
      </c>
      <c r="Q4" s="3" t="s">
        <v>4</v>
      </c>
      <c r="R4" s="3" t="s">
        <v>5</v>
      </c>
      <c r="S4" s="3" t="s">
        <v>6</v>
      </c>
      <c r="T4" s="3" t="s">
        <v>7</v>
      </c>
      <c r="U4" s="3" t="s">
        <v>8</v>
      </c>
      <c r="V4" s="3" t="s">
        <v>9</v>
      </c>
      <c r="X4" s="7" t="s">
        <v>10</v>
      </c>
      <c r="Y4" s="8"/>
    </row>
    <row r="5" spans="1:25" ht="20.100000000000001" customHeight="1" x14ac:dyDescent="0.25">
      <c r="A5" s="2">
        <v>1</v>
      </c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13</v>
      </c>
      <c r="L5" s="1" t="str">
        <f>LOOKUP(K5,B5:B14,I5:I14)</f>
        <v>B+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13</v>
      </c>
      <c r="Y5" s="1"/>
    </row>
    <row r="6" spans="1:25" ht="20.100000000000001" customHeight="1" x14ac:dyDescent="0.25">
      <c r="A6" s="2">
        <v>2</v>
      </c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0">SUM(D6,E6,F6,G6)</f>
        <v>93</v>
      </c>
      <c r="I6" s="1" t="s">
        <v>15</v>
      </c>
      <c r="L6" s="2" t="str">
        <f>LOOKUP(K5,B4:B14,I4:I14)</f>
        <v>B+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1">SUM(Q6,R6,S6,T6)</f>
        <v>93</v>
      </c>
      <c r="V6" s="1" t="s">
        <v>15</v>
      </c>
    </row>
    <row r="7" spans="1:25" ht="20.100000000000001" customHeight="1" x14ac:dyDescent="0.25">
      <c r="A7" s="2">
        <v>3</v>
      </c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0"/>
        <v>82</v>
      </c>
      <c r="I7" s="1" t="s">
        <v>17</v>
      </c>
      <c r="L7" s="2" t="str">
        <f>VLOOKUP(K5,B5:I14,8,0)</f>
        <v>B+</v>
      </c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1"/>
        <v>82</v>
      </c>
      <c r="V7" s="1" t="s">
        <v>17</v>
      </c>
    </row>
    <row r="8" spans="1:25" ht="20.100000000000001" customHeight="1" x14ac:dyDescent="0.25">
      <c r="A8" s="2">
        <v>4</v>
      </c>
      <c r="B8" s="1" t="s">
        <v>18</v>
      </c>
      <c r="C8" s="1">
        <v>21004</v>
      </c>
      <c r="D8" s="1">
        <v>19</v>
      </c>
      <c r="E8" s="1">
        <v>18</v>
      </c>
      <c r="F8" s="1">
        <v>21</v>
      </c>
      <c r="G8" s="1">
        <v>15</v>
      </c>
      <c r="H8" s="1">
        <f t="shared" si="0"/>
        <v>73</v>
      </c>
      <c r="I8" s="1" t="s">
        <v>19</v>
      </c>
      <c r="K8" s="6" t="s">
        <v>9</v>
      </c>
      <c r="L8" s="2" t="str">
        <f>LOOKUP(K5,B4:B14,I4:I14)</f>
        <v>B+</v>
      </c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1"/>
        <v>73</v>
      </c>
      <c r="V8" s="1" t="s">
        <v>19</v>
      </c>
    </row>
    <row r="9" spans="1:25" ht="20.100000000000001" customHeight="1" x14ac:dyDescent="0.25"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0"/>
        <v>68</v>
      </c>
      <c r="I9" s="1" t="s">
        <v>21</v>
      </c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1"/>
        <v>68</v>
      </c>
      <c r="V9" s="1" t="s">
        <v>21</v>
      </c>
    </row>
    <row r="10" spans="1:25" ht="20.100000000000001" customHeight="1" x14ac:dyDescent="0.25"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0"/>
        <v>68</v>
      </c>
      <c r="I10" s="1" t="s">
        <v>21</v>
      </c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1"/>
        <v>68</v>
      </c>
      <c r="V10" s="1" t="s">
        <v>21</v>
      </c>
    </row>
    <row r="11" spans="1:25" ht="20.100000000000001" customHeight="1" x14ac:dyDescent="0.25"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0"/>
        <v>78</v>
      </c>
      <c r="I11" s="1" t="s">
        <v>23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1"/>
        <v>78</v>
      </c>
      <c r="V11" s="1" t="s">
        <v>23</v>
      </c>
    </row>
    <row r="12" spans="1:25" ht="20.100000000000001" customHeight="1" x14ac:dyDescent="0.25"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0"/>
        <v>83</v>
      </c>
      <c r="I12" s="1" t="s">
        <v>17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1"/>
        <v>83</v>
      </c>
      <c r="V12" s="1" t="s">
        <v>17</v>
      </c>
    </row>
    <row r="13" spans="1:25" ht="20.100000000000001" customHeight="1" x14ac:dyDescent="0.25"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0"/>
        <v>82</v>
      </c>
      <c r="I13" s="1" t="s">
        <v>17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1"/>
        <v>82</v>
      </c>
      <c r="V13" s="1" t="s">
        <v>17</v>
      </c>
    </row>
    <row r="14" spans="1:25" ht="20.100000000000001" customHeight="1" x14ac:dyDescent="0.25"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0"/>
        <v>77</v>
      </c>
      <c r="I14" s="1" t="s">
        <v>23</v>
      </c>
      <c r="K14" s="2" t="s">
        <v>27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1"/>
        <v>77</v>
      </c>
      <c r="V14" s="1" t="s">
        <v>23</v>
      </c>
    </row>
    <row r="15" spans="1:25" ht="39.75" customHeight="1" x14ac:dyDescent="0.25"/>
    <row r="16" spans="1:25" ht="20.100000000000001" customHeight="1" x14ac:dyDescent="0.25">
      <c r="B16" s="1" t="s">
        <v>26</v>
      </c>
      <c r="C16" s="1">
        <v>21010</v>
      </c>
      <c r="D16" s="1">
        <v>18</v>
      </c>
      <c r="E16" s="1">
        <v>16</v>
      </c>
      <c r="F16" s="1">
        <v>27</v>
      </c>
      <c r="G16" s="1">
        <v>16</v>
      </c>
      <c r="H16" s="1">
        <f t="shared" ref="H16" si="2">SUM(D16,E16,F16,G16)</f>
        <v>77</v>
      </c>
      <c r="I16" s="1" t="s">
        <v>23</v>
      </c>
      <c r="K16" s="2">
        <v>8</v>
      </c>
    </row>
    <row r="17" spans="2:4" ht="20.100000000000001" customHeight="1" x14ac:dyDescent="0.25"/>
    <row r="18" spans="2:4" ht="20.100000000000001" customHeight="1" x14ac:dyDescent="0.25">
      <c r="B18" s="3" t="s">
        <v>2</v>
      </c>
      <c r="D18" s="3" t="s">
        <v>4</v>
      </c>
    </row>
    <row r="19" spans="2:4" ht="20.100000000000001" customHeight="1" x14ac:dyDescent="0.25">
      <c r="B19" s="1" t="s">
        <v>11</v>
      </c>
      <c r="D19" s="1">
        <v>19</v>
      </c>
    </row>
    <row r="20" spans="2:4" ht="20.100000000000001" customHeight="1" x14ac:dyDescent="0.25">
      <c r="B20" s="1" t="s">
        <v>14</v>
      </c>
      <c r="D20" s="1">
        <v>18</v>
      </c>
    </row>
    <row r="21" spans="2:4" ht="20.100000000000001" customHeight="1" x14ac:dyDescent="0.25">
      <c r="B21" s="1" t="s">
        <v>16</v>
      </c>
      <c r="D21" s="1">
        <v>20</v>
      </c>
    </row>
    <row r="22" spans="2:4" x14ac:dyDescent="0.25">
      <c r="B22" s="1" t="s">
        <v>18</v>
      </c>
      <c r="D22" s="1">
        <v>19</v>
      </c>
    </row>
    <row r="23" spans="2:4" x14ac:dyDescent="0.25">
      <c r="B23" s="1" t="s">
        <v>20</v>
      </c>
      <c r="D23" s="1">
        <v>19</v>
      </c>
    </row>
    <row r="24" spans="2:4" x14ac:dyDescent="0.25">
      <c r="B24" s="1" t="s">
        <v>22</v>
      </c>
      <c r="D24" s="1">
        <v>15</v>
      </c>
    </row>
    <row r="25" spans="2:4" x14ac:dyDescent="0.25">
      <c r="B25" s="1" t="s">
        <v>13</v>
      </c>
      <c r="D25" s="1">
        <v>19</v>
      </c>
    </row>
    <row r="26" spans="2:4" x14ac:dyDescent="0.25">
      <c r="B26" s="1" t="s">
        <v>24</v>
      </c>
      <c r="D26" s="1">
        <v>18</v>
      </c>
    </row>
    <row r="27" spans="2:4" x14ac:dyDescent="0.25">
      <c r="B27" s="1" t="s">
        <v>25</v>
      </c>
      <c r="D27" s="1">
        <v>19</v>
      </c>
    </row>
    <row r="28" spans="2:4" x14ac:dyDescent="0.25">
      <c r="B28" s="1" t="s">
        <v>26</v>
      </c>
      <c r="D28" s="1">
        <v>18</v>
      </c>
    </row>
  </sheetData>
  <mergeCells count="4">
    <mergeCell ref="K4:L4"/>
    <mergeCell ref="B2:L2"/>
    <mergeCell ref="O2:Y2"/>
    <mergeCell ref="X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workbookViewId="0">
      <selection activeCell="L7" sqref="L7"/>
    </sheetView>
  </sheetViews>
  <sheetFormatPr defaultRowHeight="15" x14ac:dyDescent="0.25"/>
  <cols>
    <col min="1" max="1" width="3.140625" style="2" customWidth="1"/>
    <col min="2" max="2" width="10.7109375" style="2" customWidth="1"/>
    <col min="3" max="3" width="7.7109375" style="2" customWidth="1"/>
    <col min="4" max="4" width="12.85546875" style="2" customWidth="1"/>
    <col min="5" max="5" width="12.7109375" style="2" customWidth="1"/>
    <col min="6" max="6" width="10.85546875" style="2" customWidth="1"/>
    <col min="7" max="7" width="10.140625" style="2" customWidth="1"/>
    <col min="8" max="8" width="8.85546875" style="2" customWidth="1"/>
    <col min="9" max="9" width="8.7109375" style="2" customWidth="1"/>
    <col min="10" max="10" width="2.5703125" style="2" customWidth="1"/>
    <col min="11" max="11" width="11.28515625" style="2" customWidth="1"/>
    <col min="12" max="16384" width="9.140625" style="2"/>
  </cols>
  <sheetData>
    <row r="1" spans="1:25" ht="20.100000000000001" customHeight="1" x14ac:dyDescent="0.25"/>
    <row r="2" spans="1:25" ht="22.5" customHeight="1" x14ac:dyDescent="0.25">
      <c r="B2" s="9" t="s">
        <v>28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20.100000000000001" customHeight="1" x14ac:dyDescent="0.25"/>
    <row r="4" spans="1:25" ht="20.100000000000001" customHeight="1" x14ac:dyDescent="0.25">
      <c r="A4" s="2">
        <v>1</v>
      </c>
      <c r="B4" s="3" t="s">
        <v>2</v>
      </c>
      <c r="C4" s="3" t="s">
        <v>3</v>
      </c>
      <c r="D4" s="3" t="s">
        <v>4</v>
      </c>
      <c r="E4" s="3" t="s">
        <v>29</v>
      </c>
      <c r="F4" s="3" t="s">
        <v>6</v>
      </c>
      <c r="G4" s="3" t="s">
        <v>7</v>
      </c>
      <c r="H4" s="3" t="s">
        <v>8</v>
      </c>
      <c r="I4" s="3" t="s">
        <v>9</v>
      </c>
      <c r="K4" s="7" t="s">
        <v>30</v>
      </c>
      <c r="L4" s="8"/>
      <c r="O4" s="3" t="s">
        <v>2</v>
      </c>
      <c r="P4" s="3" t="s">
        <v>3</v>
      </c>
      <c r="Q4" s="3" t="s">
        <v>4</v>
      </c>
      <c r="R4" s="3" t="s">
        <v>29</v>
      </c>
      <c r="S4" s="3" t="s">
        <v>6</v>
      </c>
      <c r="T4" s="3" t="s">
        <v>7</v>
      </c>
      <c r="U4" s="3" t="s">
        <v>8</v>
      </c>
      <c r="V4" s="3" t="s">
        <v>9</v>
      </c>
      <c r="X4" s="7" t="s">
        <v>30</v>
      </c>
      <c r="Y4" s="8"/>
    </row>
    <row r="5" spans="1:25" ht="20.100000000000001" customHeight="1" x14ac:dyDescent="0.25">
      <c r="A5" s="2">
        <f>A4+1</f>
        <v>2</v>
      </c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7</v>
      </c>
      <c r="L5" s="1">
        <f>HLOOKUP(K5,B4:I14,8,FALSE)</f>
        <v>23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7</v>
      </c>
      <c r="Y5" s="1">
        <f>HLOOKUP(X5,O4:V14,8,FALSE)</f>
        <v>23</v>
      </c>
    </row>
    <row r="6" spans="1:25" ht="20.100000000000001" customHeight="1" x14ac:dyDescent="0.25">
      <c r="A6" s="2">
        <f t="shared" ref="A6:A17" si="0">A5+1</f>
        <v>3</v>
      </c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1">SUM(D6,E6,F6,G6)</f>
        <v>93</v>
      </c>
      <c r="I6" s="1" t="s">
        <v>15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2">SUM(Q6,R6,S6,T6)</f>
        <v>93</v>
      </c>
      <c r="V6" s="1" t="s">
        <v>15</v>
      </c>
    </row>
    <row r="7" spans="1:25" ht="20.100000000000001" customHeight="1" x14ac:dyDescent="0.25">
      <c r="A7" s="2">
        <f t="shared" si="0"/>
        <v>4</v>
      </c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1"/>
        <v>82</v>
      </c>
      <c r="I7" s="1" t="s">
        <v>17</v>
      </c>
      <c r="K7" s="6" t="s">
        <v>3</v>
      </c>
      <c r="L7" s="6">
        <f>HLOOKUP(K7,B4:I14,8,0)</f>
        <v>21007</v>
      </c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2"/>
        <v>82</v>
      </c>
      <c r="V7" s="1" t="s">
        <v>17</v>
      </c>
    </row>
    <row r="8" spans="1:25" ht="20.100000000000001" customHeight="1" x14ac:dyDescent="0.25">
      <c r="A8" s="2">
        <f t="shared" si="0"/>
        <v>5</v>
      </c>
      <c r="B8" s="1" t="s">
        <v>18</v>
      </c>
      <c r="C8" s="1">
        <v>21004</v>
      </c>
      <c r="D8" s="1">
        <v>19</v>
      </c>
      <c r="E8" s="1">
        <v>18</v>
      </c>
      <c r="F8" s="1">
        <v>21</v>
      </c>
      <c r="G8" s="1">
        <v>15</v>
      </c>
      <c r="H8" s="1">
        <f t="shared" si="1"/>
        <v>73</v>
      </c>
      <c r="I8" s="1" t="s">
        <v>19</v>
      </c>
      <c r="K8" s="6" t="s">
        <v>8</v>
      </c>
      <c r="L8" s="6"/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2"/>
        <v>73</v>
      </c>
      <c r="V8" s="1" t="s">
        <v>19</v>
      </c>
    </row>
    <row r="9" spans="1:25" ht="20.100000000000001" customHeight="1" x14ac:dyDescent="0.25">
      <c r="A9" s="2">
        <f t="shared" si="0"/>
        <v>6</v>
      </c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1"/>
        <v>68</v>
      </c>
      <c r="I9" s="1" t="s">
        <v>21</v>
      </c>
      <c r="K9" s="6" t="s">
        <v>9</v>
      </c>
      <c r="L9" s="6"/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2"/>
        <v>68</v>
      </c>
      <c r="V9" s="1" t="s">
        <v>21</v>
      </c>
    </row>
    <row r="10" spans="1:25" ht="20.100000000000001" customHeight="1" x14ac:dyDescent="0.25">
      <c r="A10" s="2">
        <f t="shared" si="0"/>
        <v>7</v>
      </c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1"/>
        <v>68</v>
      </c>
      <c r="I10" s="1" t="s">
        <v>21</v>
      </c>
      <c r="K10" s="6" t="s">
        <v>6</v>
      </c>
      <c r="L10" s="6"/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2"/>
        <v>68</v>
      </c>
      <c r="V10" s="1" t="s">
        <v>21</v>
      </c>
    </row>
    <row r="11" spans="1:25" ht="20.100000000000001" customHeight="1" x14ac:dyDescent="0.25">
      <c r="A11" s="2">
        <f t="shared" si="0"/>
        <v>8</v>
      </c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1"/>
        <v>78</v>
      </c>
      <c r="I11" s="1" t="s">
        <v>23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2"/>
        <v>78</v>
      </c>
      <c r="V11" s="1" t="s">
        <v>23</v>
      </c>
    </row>
    <row r="12" spans="1:25" ht="20.100000000000001" customHeight="1" x14ac:dyDescent="0.25">
      <c r="A12" s="2">
        <f t="shared" si="0"/>
        <v>9</v>
      </c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1"/>
        <v>83</v>
      </c>
      <c r="I12" s="1" t="s">
        <v>17</v>
      </c>
      <c r="K12" s="2">
        <f ca="1">OFFSET(B4,1,1)</f>
        <v>21001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2"/>
        <v>83</v>
      </c>
      <c r="V12" s="1" t="s">
        <v>17</v>
      </c>
    </row>
    <row r="13" spans="1:25" ht="20.100000000000001" customHeight="1" x14ac:dyDescent="0.25">
      <c r="A13" s="2">
        <f t="shared" si="0"/>
        <v>10</v>
      </c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1"/>
        <v>82</v>
      </c>
      <c r="I13" s="1" t="s">
        <v>17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2"/>
        <v>82</v>
      </c>
      <c r="V13" s="1" t="s">
        <v>17</v>
      </c>
    </row>
    <row r="14" spans="1:25" ht="20.100000000000001" customHeight="1" x14ac:dyDescent="0.25">
      <c r="A14" s="2">
        <f t="shared" si="0"/>
        <v>11</v>
      </c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1"/>
        <v>77</v>
      </c>
      <c r="I14" s="1" t="s">
        <v>23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2"/>
        <v>77</v>
      </c>
      <c r="V14" s="1" t="s">
        <v>23</v>
      </c>
    </row>
    <row r="15" spans="1:25" ht="39.75" customHeight="1" x14ac:dyDescent="0.25">
      <c r="A15" s="2">
        <f t="shared" si="0"/>
        <v>12</v>
      </c>
    </row>
    <row r="16" spans="1:25" ht="20.100000000000001" customHeight="1" x14ac:dyDescent="0.25">
      <c r="A16" s="2">
        <f t="shared" si="0"/>
        <v>13</v>
      </c>
      <c r="E16" s="2" t="s">
        <v>9</v>
      </c>
    </row>
    <row r="17" spans="1:5" ht="20.100000000000001" customHeight="1" x14ac:dyDescent="0.25">
      <c r="A17" s="2">
        <f t="shared" si="0"/>
        <v>14</v>
      </c>
      <c r="D17" s="2" t="s">
        <v>13</v>
      </c>
      <c r="E17" s="2" t="str">
        <f>VLOOKUP(D17,B4:I14,8,0)</f>
        <v>B+</v>
      </c>
    </row>
    <row r="18" spans="1:5" ht="20.100000000000001" customHeight="1" x14ac:dyDescent="0.25"/>
    <row r="19" spans="1:5" ht="20.100000000000001" customHeight="1" x14ac:dyDescent="0.25"/>
    <row r="20" spans="1:5" ht="20.100000000000001" customHeight="1" x14ac:dyDescent="0.25"/>
    <row r="21" spans="1:5" ht="20.100000000000001" customHeight="1" x14ac:dyDescent="0.25"/>
  </sheetData>
  <mergeCells count="4">
    <mergeCell ref="B2:L2"/>
    <mergeCell ref="K4:L4"/>
    <mergeCell ref="O2:Y2"/>
    <mergeCell ref="X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opLeftCell="B3" workbookViewId="0">
      <selection activeCell="H10" sqref="H10"/>
    </sheetView>
  </sheetViews>
  <sheetFormatPr defaultRowHeight="15" x14ac:dyDescent="0.25"/>
  <cols>
    <col min="1" max="1" width="11.5703125" bestFit="1" customWidth="1"/>
    <col min="5" max="5" width="10.42578125" bestFit="1" customWidth="1"/>
  </cols>
  <sheetData>
    <row r="3" spans="1:5" x14ac:dyDescent="0.25">
      <c r="A3" t="s">
        <v>52</v>
      </c>
    </row>
    <row r="4" spans="1:5" x14ac:dyDescent="0.25">
      <c r="A4" s="17">
        <v>123466</v>
      </c>
    </row>
    <row r="6" spans="1:5" x14ac:dyDescent="0.25">
      <c r="E6" s="18">
        <f ca="1">TODAY()</f>
        <v>44979</v>
      </c>
    </row>
    <row r="7" spans="1:5" x14ac:dyDescent="0.25">
      <c r="E7" s="18">
        <v>35575</v>
      </c>
    </row>
    <row r="8" spans="1:5" x14ac:dyDescent="0.25">
      <c r="E8">
        <f ca="1">INT(YEARFRAC(E7,E6))</f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B6" sqref="B6:G13"/>
    </sheetView>
  </sheetViews>
  <sheetFormatPr defaultRowHeight="15" x14ac:dyDescent="0.25"/>
  <sheetData>
    <row r="3" spans="1:7" x14ac:dyDescent="0.25">
      <c r="A3" s="10" t="s">
        <v>41</v>
      </c>
      <c r="B3" s="10"/>
      <c r="C3" s="10"/>
      <c r="D3" s="10"/>
      <c r="E3" s="10"/>
      <c r="F3" s="10"/>
      <c r="G3" s="10"/>
    </row>
    <row r="4" spans="1:7" x14ac:dyDescent="0.25">
      <c r="A4" s="10"/>
      <c r="B4" s="10"/>
      <c r="C4" s="10"/>
      <c r="D4" s="10"/>
      <c r="E4" s="10"/>
      <c r="F4" s="10"/>
      <c r="G4" s="10"/>
    </row>
    <row r="6" spans="1:7" x14ac:dyDescent="0.25">
      <c r="C6" s="11">
        <v>2015</v>
      </c>
      <c r="D6" s="11">
        <v>2016</v>
      </c>
      <c r="E6" s="11">
        <v>2017</v>
      </c>
      <c r="F6" s="11">
        <v>2018</v>
      </c>
      <c r="G6" s="11">
        <v>2019</v>
      </c>
    </row>
    <row r="7" spans="1:7" x14ac:dyDescent="0.25">
      <c r="B7" s="11" t="s">
        <v>42</v>
      </c>
      <c r="C7" s="12">
        <v>15285</v>
      </c>
      <c r="D7" s="12">
        <v>18145</v>
      </c>
      <c r="E7" s="12">
        <v>14139</v>
      </c>
      <c r="F7" s="12">
        <v>19041</v>
      </c>
      <c r="G7" s="12">
        <v>12060</v>
      </c>
    </row>
    <row r="8" spans="1:7" x14ac:dyDescent="0.25">
      <c r="B8" s="11" t="s">
        <v>43</v>
      </c>
      <c r="C8" s="12">
        <v>17826</v>
      </c>
      <c r="D8" s="12">
        <v>24785</v>
      </c>
      <c r="E8" s="12">
        <v>15287</v>
      </c>
      <c r="F8" s="12">
        <v>16172</v>
      </c>
      <c r="G8" s="12">
        <v>26822</v>
      </c>
    </row>
    <row r="9" spans="1:7" x14ac:dyDescent="0.25">
      <c r="B9" s="11" t="s">
        <v>44</v>
      </c>
      <c r="C9" s="12">
        <v>21008</v>
      </c>
      <c r="D9" s="12">
        <v>18372</v>
      </c>
      <c r="E9" s="12">
        <v>27848</v>
      </c>
      <c r="F9" s="12">
        <v>14525</v>
      </c>
      <c r="G9" s="12">
        <v>20790</v>
      </c>
    </row>
    <row r="10" spans="1:7" x14ac:dyDescent="0.25">
      <c r="B10" s="11" t="s">
        <v>45</v>
      </c>
      <c r="C10" s="12">
        <v>12315</v>
      </c>
      <c r="D10" s="12">
        <v>21593</v>
      </c>
      <c r="E10" s="12">
        <v>24444</v>
      </c>
      <c r="F10" s="12">
        <v>11681</v>
      </c>
      <c r="G10" s="12">
        <v>26403</v>
      </c>
    </row>
    <row r="11" spans="1:7" x14ac:dyDescent="0.25">
      <c r="B11" s="11" t="s">
        <v>46</v>
      </c>
      <c r="C11" s="12">
        <v>27878</v>
      </c>
      <c r="D11" s="12">
        <v>21115</v>
      </c>
      <c r="E11" s="12">
        <v>25146</v>
      </c>
      <c r="F11" s="12">
        <v>17977</v>
      </c>
      <c r="G11" s="12">
        <v>15121</v>
      </c>
    </row>
    <row r="12" spans="1:7" x14ac:dyDescent="0.25">
      <c r="B12" s="11" t="s">
        <v>47</v>
      </c>
      <c r="C12" s="12">
        <v>16031</v>
      </c>
      <c r="D12" s="12">
        <v>10462</v>
      </c>
      <c r="E12" s="12">
        <v>24541</v>
      </c>
      <c r="F12" s="12">
        <v>16886</v>
      </c>
      <c r="G12" s="12">
        <v>11557</v>
      </c>
    </row>
    <row r="13" spans="1:7" x14ac:dyDescent="0.25">
      <c r="B13" s="11" t="s">
        <v>48</v>
      </c>
      <c r="C13" s="12">
        <v>13123</v>
      </c>
      <c r="D13" s="12">
        <v>26815</v>
      </c>
      <c r="E13" s="12">
        <v>16266</v>
      </c>
      <c r="F13" s="12">
        <v>15195</v>
      </c>
      <c r="G13" s="12">
        <v>16661</v>
      </c>
    </row>
    <row r="15" spans="1:7" x14ac:dyDescent="0.25">
      <c r="B15" s="13" t="s">
        <v>49</v>
      </c>
      <c r="C15" s="14" t="s">
        <v>50</v>
      </c>
      <c r="D15" s="14" t="s">
        <v>51</v>
      </c>
    </row>
    <row r="16" spans="1:7" x14ac:dyDescent="0.25">
      <c r="B16" s="15" t="s">
        <v>45</v>
      </c>
      <c r="C16" s="15">
        <v>2018</v>
      </c>
      <c r="D16" s="16">
        <f>INDEX(B6:G13,MATCH(B16,B6:B13,0),MATCH(C16,B6:G6,0))</f>
        <v>11681</v>
      </c>
      <c r="F16" t="s">
        <v>43</v>
      </c>
    </row>
  </sheetData>
  <mergeCells count="1">
    <mergeCell ref="A3:G4"/>
  </mergeCells>
  <dataValidations count="2">
    <dataValidation type="list" allowBlank="1" showInputMessage="1" showErrorMessage="1" sqref="B16 F16">
      <formula1>$B$6:$B$12</formula1>
    </dataValidation>
    <dataValidation type="list" allowBlank="1" showInputMessage="1" showErrorMessage="1" sqref="C16">
      <formula1>"2015,2016,2017,2018,2019"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showGridLines="0" workbookViewId="0">
      <selection activeCell="L8" sqref="L8"/>
    </sheetView>
  </sheetViews>
  <sheetFormatPr defaultRowHeight="15" x14ac:dyDescent="0.25"/>
  <cols>
    <col min="1" max="1" width="3.140625" style="2" customWidth="1"/>
    <col min="2" max="2" width="10.7109375" style="2" customWidth="1"/>
    <col min="3" max="3" width="7.7109375" style="2" customWidth="1"/>
    <col min="4" max="4" width="12.85546875" style="2" customWidth="1"/>
    <col min="5" max="5" width="12.7109375" style="2" customWidth="1"/>
    <col min="6" max="6" width="10.85546875" style="2" customWidth="1"/>
    <col min="7" max="7" width="10.140625" style="2" customWidth="1"/>
    <col min="8" max="8" width="8.85546875" style="2" customWidth="1"/>
    <col min="9" max="9" width="8.7109375" style="2" customWidth="1"/>
    <col min="10" max="10" width="2.5703125" style="2" customWidth="1"/>
    <col min="11" max="11" width="11.28515625" style="2" customWidth="1"/>
    <col min="12" max="16384" width="9.140625" style="2"/>
  </cols>
  <sheetData>
    <row r="1" spans="2:25" ht="20.100000000000001" customHeight="1" x14ac:dyDescent="0.25"/>
    <row r="2" spans="2:25" ht="22.5" customHeight="1" x14ac:dyDescent="0.25">
      <c r="B2" s="9" t="s">
        <v>31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ht="20.100000000000001" customHeight="1" x14ac:dyDescent="0.25">
      <c r="B3" s="2">
        <v>1</v>
      </c>
      <c r="C3" s="2">
        <f>B3+1</f>
        <v>2</v>
      </c>
      <c r="D3" s="2">
        <f t="shared" ref="D3:I3" si="0">C3+1</f>
        <v>3</v>
      </c>
      <c r="E3" s="2">
        <f t="shared" si="0"/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</row>
    <row r="4" spans="2:25" ht="20.100000000000001" customHeight="1" x14ac:dyDescent="0.25">
      <c r="B4" s="3" t="s">
        <v>2</v>
      </c>
      <c r="C4" s="3" t="s">
        <v>3</v>
      </c>
      <c r="D4" s="3" t="s">
        <v>4</v>
      </c>
      <c r="E4" s="3" t="s">
        <v>29</v>
      </c>
      <c r="F4" s="3" t="s">
        <v>6</v>
      </c>
      <c r="G4" s="3" t="s">
        <v>7</v>
      </c>
      <c r="H4" s="3" t="s">
        <v>8</v>
      </c>
      <c r="I4" s="3" t="s">
        <v>9</v>
      </c>
      <c r="K4" s="7" t="s">
        <v>10</v>
      </c>
      <c r="L4" s="8"/>
      <c r="O4" s="3" t="s">
        <v>2</v>
      </c>
      <c r="P4" s="3" t="s">
        <v>3</v>
      </c>
      <c r="Q4" s="3" t="s">
        <v>4</v>
      </c>
      <c r="R4" s="3" t="s">
        <v>29</v>
      </c>
      <c r="S4" s="3" t="s">
        <v>6</v>
      </c>
      <c r="T4" s="3" t="s">
        <v>7</v>
      </c>
      <c r="U4" s="3" t="s">
        <v>8</v>
      </c>
      <c r="V4" s="3" t="s">
        <v>9</v>
      </c>
      <c r="X4" s="7" t="s">
        <v>10</v>
      </c>
      <c r="Y4" s="8"/>
    </row>
    <row r="5" spans="2:25" ht="20.100000000000001" customHeight="1" x14ac:dyDescent="0.25"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14</v>
      </c>
      <c r="L5" s="1" t="str">
        <f>VLOOKUP(K5,B5:I14,8,FALSE)</f>
        <v>A+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14</v>
      </c>
      <c r="Y5" s="1"/>
    </row>
    <row r="6" spans="2:25" ht="20.100000000000001" customHeight="1" x14ac:dyDescent="0.25"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1">SUM(D6,E6,F6,G6)</f>
        <v>93</v>
      </c>
      <c r="I6" s="1" t="s">
        <v>15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2">SUM(Q6,R6,S6,T6)</f>
        <v>93</v>
      </c>
      <c r="V6" s="1" t="s">
        <v>15</v>
      </c>
    </row>
    <row r="7" spans="2:25" ht="20.100000000000001" customHeight="1" x14ac:dyDescent="0.25"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1"/>
        <v>82</v>
      </c>
      <c r="I7" s="1" t="s">
        <v>17</v>
      </c>
      <c r="K7" s="7" t="s">
        <v>32</v>
      </c>
      <c r="L7" s="8"/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2"/>
        <v>82</v>
      </c>
      <c r="V7" s="1" t="s">
        <v>17</v>
      </c>
    </row>
    <row r="8" spans="2:25" ht="20.100000000000001" customHeight="1" x14ac:dyDescent="0.25">
      <c r="B8" s="1" t="s">
        <v>18</v>
      </c>
      <c r="C8" s="1">
        <v>21004</v>
      </c>
      <c r="D8" s="1">
        <v>19</v>
      </c>
      <c r="E8" s="1">
        <v>18</v>
      </c>
      <c r="F8" s="1">
        <v>21</v>
      </c>
      <c r="G8" s="1">
        <v>15</v>
      </c>
      <c r="H8" s="1">
        <f t="shared" si="1"/>
        <v>73</v>
      </c>
      <c r="I8" s="1" t="s">
        <v>19</v>
      </c>
      <c r="K8" s="1" t="s">
        <v>14</v>
      </c>
      <c r="L8" s="1">
        <f>VLOOKUP(K8,B4:I14,6,0)</f>
        <v>30</v>
      </c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2"/>
        <v>73</v>
      </c>
      <c r="V8" s="1" t="s">
        <v>19</v>
      </c>
    </row>
    <row r="9" spans="2:25" ht="20.100000000000001" customHeight="1" x14ac:dyDescent="0.25"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1"/>
        <v>68</v>
      </c>
      <c r="I9" s="1" t="s">
        <v>21</v>
      </c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2"/>
        <v>68</v>
      </c>
      <c r="V9" s="1" t="s">
        <v>21</v>
      </c>
    </row>
    <row r="10" spans="2:25" ht="20.100000000000001" customHeight="1" x14ac:dyDescent="0.25"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1"/>
        <v>68</v>
      </c>
      <c r="I10" s="1" t="s">
        <v>21</v>
      </c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2"/>
        <v>68</v>
      </c>
      <c r="V10" s="1" t="s">
        <v>21</v>
      </c>
    </row>
    <row r="11" spans="2:25" ht="20.100000000000001" customHeight="1" x14ac:dyDescent="0.25"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1"/>
        <v>78</v>
      </c>
      <c r="I11" s="1" t="s">
        <v>23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2"/>
        <v>78</v>
      </c>
      <c r="V11" s="1" t="s">
        <v>23</v>
      </c>
    </row>
    <row r="12" spans="2:25" ht="20.100000000000001" customHeight="1" x14ac:dyDescent="0.25"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1"/>
        <v>83</v>
      </c>
      <c r="I12" s="1" t="s">
        <v>17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2"/>
        <v>83</v>
      </c>
      <c r="V12" s="1" t="s">
        <v>17</v>
      </c>
    </row>
    <row r="13" spans="2:25" ht="20.100000000000001" customHeight="1" x14ac:dyDescent="0.25"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1"/>
        <v>82</v>
      </c>
      <c r="I13" s="1" t="s">
        <v>17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2"/>
        <v>82</v>
      </c>
      <c r="V13" s="1" t="s">
        <v>17</v>
      </c>
    </row>
    <row r="14" spans="2:25" ht="20.100000000000001" customHeight="1" x14ac:dyDescent="0.25"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1"/>
        <v>77</v>
      </c>
      <c r="I14" s="1" t="s">
        <v>23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2"/>
        <v>77</v>
      </c>
      <c r="V14" s="1" t="s">
        <v>23</v>
      </c>
    </row>
    <row r="15" spans="2:25" ht="39.75" customHeight="1" x14ac:dyDescent="0.25"/>
    <row r="16" spans="2:2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5">
    <mergeCell ref="B2:L2"/>
    <mergeCell ref="K4:L4"/>
    <mergeCell ref="O2:Y2"/>
    <mergeCell ref="X4:Y4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showGridLines="0" tabSelected="1" workbookViewId="0">
      <selection activeCell="L12" sqref="L12"/>
    </sheetView>
  </sheetViews>
  <sheetFormatPr defaultRowHeight="15" x14ac:dyDescent="0.25"/>
  <cols>
    <col min="1" max="1" width="3.140625" style="2" customWidth="1"/>
    <col min="2" max="2" width="10.7109375" style="2" customWidth="1"/>
    <col min="3" max="3" width="7.7109375" style="2" customWidth="1"/>
    <col min="4" max="4" width="12.85546875" style="2" customWidth="1"/>
    <col min="5" max="5" width="12.7109375" style="2" customWidth="1"/>
    <col min="6" max="6" width="10.85546875" style="2" customWidth="1"/>
    <col min="7" max="7" width="10.140625" style="2" customWidth="1"/>
    <col min="8" max="8" width="8.85546875" style="2" customWidth="1"/>
    <col min="9" max="9" width="8.7109375" style="2" customWidth="1"/>
    <col min="10" max="10" width="2.5703125" style="2" customWidth="1"/>
    <col min="11" max="11" width="11.28515625" style="2" customWidth="1"/>
    <col min="12" max="12" width="11.28515625" style="2" bestFit="1" customWidth="1"/>
    <col min="13" max="16" width="9.140625" style="2"/>
    <col min="17" max="17" width="16.28515625" style="2" customWidth="1"/>
    <col min="18" max="18" width="14.42578125" style="2" customWidth="1"/>
    <col min="19" max="19" width="13.7109375" style="2" customWidth="1"/>
    <col min="20" max="16384" width="9.140625" style="2"/>
  </cols>
  <sheetData>
    <row r="1" spans="2:25" ht="20.100000000000001" customHeight="1" x14ac:dyDescent="0.25"/>
    <row r="2" spans="2:25" ht="22.5" customHeight="1" x14ac:dyDescent="0.25">
      <c r="B2" s="9" t="s">
        <v>33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ht="20.100000000000001" customHeight="1" x14ac:dyDescent="0.25"/>
    <row r="4" spans="2:25" ht="20.100000000000001" customHeight="1" x14ac:dyDescent="0.25">
      <c r="B4" s="3" t="s">
        <v>2</v>
      </c>
      <c r="C4" s="3" t="s">
        <v>3</v>
      </c>
      <c r="D4" s="3" t="s">
        <v>4</v>
      </c>
      <c r="E4" s="3" t="s">
        <v>29</v>
      </c>
      <c r="F4" s="3" t="s">
        <v>6</v>
      </c>
      <c r="G4" s="3" t="s">
        <v>7</v>
      </c>
      <c r="H4" s="3" t="s">
        <v>8</v>
      </c>
      <c r="I4" s="3" t="s">
        <v>9</v>
      </c>
      <c r="K4" s="7" t="s">
        <v>10</v>
      </c>
      <c r="L4" s="8"/>
      <c r="O4" s="3" t="s">
        <v>2</v>
      </c>
      <c r="P4" s="3" t="s">
        <v>3</v>
      </c>
      <c r="Q4" s="3" t="s">
        <v>4</v>
      </c>
      <c r="R4" s="3" t="s">
        <v>29</v>
      </c>
      <c r="S4" s="3" t="s">
        <v>6</v>
      </c>
      <c r="T4" s="3" t="s">
        <v>7</v>
      </c>
      <c r="U4" s="3" t="s">
        <v>8</v>
      </c>
      <c r="V4" s="3" t="s">
        <v>9</v>
      </c>
      <c r="X4" s="7" t="s">
        <v>10</v>
      </c>
      <c r="Y4" s="8"/>
    </row>
    <row r="5" spans="2:25" ht="20.100000000000001" customHeight="1" x14ac:dyDescent="0.25"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34</v>
      </c>
      <c r="L5" s="1" t="e">
        <f>_xlfn.XLOOKUP(K5,B5:B14,I5:I14)</f>
        <v>#N/A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14</v>
      </c>
      <c r="Y5" s="1"/>
    </row>
    <row r="6" spans="2:25" ht="20.100000000000001" customHeight="1" x14ac:dyDescent="0.25"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0">SUM(D6,E6,F6,G6)</f>
        <v>93</v>
      </c>
      <c r="I6" s="1" t="s">
        <v>15</v>
      </c>
      <c r="L6" s="2" t="str">
        <f>_xlfn.XLOOKUP(K5,B4:B14,I4:I14,"Value not found")</f>
        <v>Value not found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1">SUM(Q6,R6,S6,T6)</f>
        <v>93</v>
      </c>
      <c r="V6" s="1" t="s">
        <v>15</v>
      </c>
    </row>
    <row r="7" spans="2:25" ht="20.100000000000001" customHeight="1" x14ac:dyDescent="0.25"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0"/>
        <v>82</v>
      </c>
      <c r="I7" s="1" t="s">
        <v>17</v>
      </c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1"/>
        <v>82</v>
      </c>
      <c r="V7" s="1" t="s">
        <v>17</v>
      </c>
    </row>
    <row r="8" spans="2:25" ht="20.100000000000001" customHeight="1" x14ac:dyDescent="0.25">
      <c r="B8" s="1" t="s">
        <v>18</v>
      </c>
      <c r="C8" s="1">
        <v>21016</v>
      </c>
      <c r="D8" s="1">
        <v>19</v>
      </c>
      <c r="E8" s="1">
        <v>18</v>
      </c>
      <c r="F8" s="1">
        <v>21</v>
      </c>
      <c r="G8" s="1">
        <v>15</v>
      </c>
      <c r="H8" s="1">
        <f t="shared" si="0"/>
        <v>73</v>
      </c>
      <c r="I8" s="1" t="s">
        <v>19</v>
      </c>
      <c r="K8" s="7" t="s">
        <v>29</v>
      </c>
      <c r="L8" s="8"/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1"/>
        <v>73</v>
      </c>
      <c r="V8" s="1" t="s">
        <v>19</v>
      </c>
    </row>
    <row r="9" spans="2:25" ht="20.100000000000001" customHeight="1" x14ac:dyDescent="0.25"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0"/>
        <v>68</v>
      </c>
      <c r="I9" s="1" t="s">
        <v>21</v>
      </c>
      <c r="K9" s="1" t="s">
        <v>20</v>
      </c>
      <c r="L9" s="1">
        <f>_xlfn.XLOOKUP(K9,B4:B14,E4:E14)</f>
        <v>16</v>
      </c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1"/>
        <v>68</v>
      </c>
      <c r="V9" s="1" t="s">
        <v>21</v>
      </c>
    </row>
    <row r="10" spans="2:25" ht="20.100000000000001" customHeight="1" x14ac:dyDescent="0.25"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0"/>
        <v>68</v>
      </c>
      <c r="I10" s="1" t="s">
        <v>21</v>
      </c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1"/>
        <v>68</v>
      </c>
      <c r="V10" s="1" t="s">
        <v>21</v>
      </c>
    </row>
    <row r="11" spans="2:25" ht="20.100000000000001" customHeight="1" x14ac:dyDescent="0.25"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0"/>
        <v>78</v>
      </c>
      <c r="I11" s="1" t="s">
        <v>23</v>
      </c>
      <c r="K11" s="6" t="s">
        <v>3</v>
      </c>
      <c r="L11" s="6" t="s">
        <v>29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1"/>
        <v>78</v>
      </c>
      <c r="V11" s="1" t="s">
        <v>23</v>
      </c>
    </row>
    <row r="12" spans="2:25" ht="20.100000000000001" customHeight="1" x14ac:dyDescent="0.25"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0"/>
        <v>83</v>
      </c>
      <c r="I12" s="1" t="s">
        <v>17</v>
      </c>
      <c r="K12" s="6">
        <v>21004</v>
      </c>
      <c r="L12" s="6">
        <f>_xlfn.XLOOKUP(K12,C4:C14,E4:E14,"Not Found",1)</f>
        <v>16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1"/>
        <v>83</v>
      </c>
      <c r="V12" s="1" t="s">
        <v>17</v>
      </c>
    </row>
    <row r="13" spans="2:25" ht="20.100000000000001" customHeight="1" x14ac:dyDescent="0.25"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0"/>
        <v>82</v>
      </c>
      <c r="I13" s="1" t="s">
        <v>17</v>
      </c>
      <c r="L13" s="2">
        <f>_xlfn.XLOOKUP(K12,$C$4:$C$14,$E$4:$E$14,"not found",-1)</f>
        <v>18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1"/>
        <v>82</v>
      </c>
      <c r="V13" s="1" t="s">
        <v>17</v>
      </c>
    </row>
    <row r="14" spans="2:25" ht="20.100000000000001" customHeight="1" x14ac:dyDescent="0.25"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0"/>
        <v>77</v>
      </c>
      <c r="I14" s="1" t="s">
        <v>23</v>
      </c>
      <c r="K14" s="2">
        <v>200040</v>
      </c>
      <c r="L14" s="2" t="s">
        <v>35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1"/>
        <v>77</v>
      </c>
      <c r="V14" s="1" t="s">
        <v>23</v>
      </c>
    </row>
    <row r="15" spans="2:25" ht="39.75" customHeight="1" x14ac:dyDescent="0.25"/>
    <row r="16" spans="2:25" ht="20.100000000000001" customHeight="1" x14ac:dyDescent="0.25"/>
    <row r="17" spans="4:5" ht="20.100000000000001" customHeight="1" x14ac:dyDescent="0.25">
      <c r="D17" s="2">
        <v>21004</v>
      </c>
      <c r="E17" s="2" t="s">
        <v>36</v>
      </c>
    </row>
    <row r="18" spans="4:5" ht="20.100000000000001" customHeight="1" x14ac:dyDescent="0.25">
      <c r="E18" s="2">
        <v>21003</v>
      </c>
    </row>
    <row r="19" spans="4:5" ht="20.100000000000001" customHeight="1" x14ac:dyDescent="0.25">
      <c r="E19" s="2">
        <v>21005</v>
      </c>
    </row>
    <row r="20" spans="4:5" ht="20.100000000000001" customHeight="1" x14ac:dyDescent="0.25"/>
    <row r="21" spans="4:5" ht="20.100000000000001" customHeight="1" x14ac:dyDescent="0.25"/>
  </sheetData>
  <mergeCells count="5">
    <mergeCell ref="B2:L2"/>
    <mergeCell ref="K4:L4"/>
    <mergeCell ref="O2:Y2"/>
    <mergeCell ref="X4:Y4"/>
    <mergeCell ref="K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showGridLines="0" topLeftCell="F1" workbookViewId="0">
      <selection activeCell="K6" sqref="K6"/>
    </sheetView>
  </sheetViews>
  <sheetFormatPr defaultRowHeight="15" x14ac:dyDescent="0.25"/>
  <cols>
    <col min="1" max="1" width="3.140625" style="2" customWidth="1"/>
    <col min="2" max="2" width="10.7109375" style="2" customWidth="1"/>
    <col min="3" max="3" width="7.7109375" style="2" customWidth="1"/>
    <col min="4" max="4" width="12.85546875" style="2" customWidth="1"/>
    <col min="5" max="5" width="12.7109375" style="2" customWidth="1"/>
    <col min="6" max="6" width="10.85546875" style="2" customWidth="1"/>
    <col min="7" max="7" width="10.140625" style="2" customWidth="1"/>
    <col min="8" max="8" width="8.85546875" style="2" customWidth="1"/>
    <col min="9" max="9" width="8.7109375" style="2" customWidth="1"/>
    <col min="10" max="10" width="2.5703125" style="2" customWidth="1"/>
    <col min="11" max="11" width="11.28515625" style="2" customWidth="1"/>
    <col min="12" max="16" width="9.140625" style="2"/>
    <col min="17" max="17" width="13.7109375" style="2" customWidth="1"/>
    <col min="18" max="18" width="11.7109375" style="2" customWidth="1"/>
    <col min="19" max="19" width="11.28515625" style="2" customWidth="1"/>
    <col min="20" max="16384" width="9.140625" style="2"/>
  </cols>
  <sheetData>
    <row r="1" spans="2:25" ht="20.100000000000001" customHeight="1" x14ac:dyDescent="0.25"/>
    <row r="2" spans="2:25" ht="22.5" customHeight="1" x14ac:dyDescent="0.25">
      <c r="B2" s="9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37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ht="20.100000000000001" customHeight="1" x14ac:dyDescent="0.25"/>
    <row r="4" spans="2:25" ht="20.100000000000001" customHeight="1" x14ac:dyDescent="0.25">
      <c r="B4" s="3" t="s">
        <v>2</v>
      </c>
      <c r="C4" s="3" t="s">
        <v>3</v>
      </c>
      <c r="D4" s="3" t="s">
        <v>4</v>
      </c>
      <c r="E4" s="3" t="s">
        <v>29</v>
      </c>
      <c r="F4" s="3" t="s">
        <v>6</v>
      </c>
      <c r="G4" s="3" t="s">
        <v>7</v>
      </c>
      <c r="H4" s="3" t="s">
        <v>8</v>
      </c>
      <c r="I4" s="3" t="s">
        <v>9</v>
      </c>
      <c r="K4" s="7" t="s">
        <v>9</v>
      </c>
      <c r="L4" s="8"/>
      <c r="O4" s="3" t="s">
        <v>2</v>
      </c>
      <c r="P4" s="3" t="s">
        <v>3</v>
      </c>
      <c r="Q4" s="3" t="s">
        <v>4</v>
      </c>
      <c r="R4" s="3" t="s">
        <v>29</v>
      </c>
      <c r="S4" s="3" t="s">
        <v>6</v>
      </c>
      <c r="T4" s="3" t="s">
        <v>7</v>
      </c>
      <c r="U4" s="3" t="s">
        <v>8</v>
      </c>
      <c r="V4" s="3" t="s">
        <v>9</v>
      </c>
      <c r="X4" s="7" t="s">
        <v>9</v>
      </c>
      <c r="Y4" s="8"/>
    </row>
    <row r="5" spans="2:25" ht="20.100000000000001" customHeight="1" x14ac:dyDescent="0.25"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20</v>
      </c>
      <c r="L5" s="1" t="str">
        <f>INDEX(I5:I14,MATCH(K5,B5:B14,0))</f>
        <v>B-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20</v>
      </c>
      <c r="Y5" s="1"/>
    </row>
    <row r="6" spans="2:25" ht="20.100000000000001" customHeight="1" x14ac:dyDescent="0.25"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0">SUM(D6,E6,F6,G6)</f>
        <v>93</v>
      </c>
      <c r="I6" s="1" t="s">
        <v>15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1">SUM(Q6,R6,S6,T6)</f>
        <v>93</v>
      </c>
      <c r="V6" s="1" t="s">
        <v>15</v>
      </c>
    </row>
    <row r="7" spans="2:25" ht="20.100000000000001" customHeight="1" x14ac:dyDescent="0.25"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0"/>
        <v>82</v>
      </c>
      <c r="I7" s="1" t="s">
        <v>17</v>
      </c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1"/>
        <v>82</v>
      </c>
      <c r="V7" s="1" t="s">
        <v>17</v>
      </c>
    </row>
    <row r="8" spans="2:25" ht="20.100000000000001" customHeight="1" x14ac:dyDescent="0.25">
      <c r="B8" s="1" t="s">
        <v>18</v>
      </c>
      <c r="C8" s="1">
        <v>21004</v>
      </c>
      <c r="D8" s="1">
        <v>19</v>
      </c>
      <c r="E8" s="1">
        <v>18</v>
      </c>
      <c r="F8" s="1">
        <v>21</v>
      </c>
      <c r="G8" s="1">
        <v>15</v>
      </c>
      <c r="H8" s="1">
        <f t="shared" si="0"/>
        <v>73</v>
      </c>
      <c r="I8" s="1" t="s">
        <v>19</v>
      </c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1"/>
        <v>73</v>
      </c>
      <c r="V8" s="1" t="s">
        <v>19</v>
      </c>
    </row>
    <row r="9" spans="2:25" ht="20.100000000000001" customHeight="1" x14ac:dyDescent="0.25"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0"/>
        <v>68</v>
      </c>
      <c r="I9" s="1" t="s">
        <v>21</v>
      </c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1"/>
        <v>68</v>
      </c>
      <c r="V9" s="1" t="s">
        <v>21</v>
      </c>
    </row>
    <row r="10" spans="2:25" ht="20.100000000000001" customHeight="1" x14ac:dyDescent="0.25"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0"/>
        <v>68</v>
      </c>
      <c r="I10" s="1" t="s">
        <v>21</v>
      </c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1"/>
        <v>68</v>
      </c>
      <c r="V10" s="1" t="s">
        <v>21</v>
      </c>
    </row>
    <row r="11" spans="2:25" ht="20.100000000000001" customHeight="1" x14ac:dyDescent="0.25"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0"/>
        <v>78</v>
      </c>
      <c r="I11" s="1" t="s">
        <v>23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1"/>
        <v>78</v>
      </c>
      <c r="V11" s="1" t="s">
        <v>23</v>
      </c>
    </row>
    <row r="12" spans="2:25" ht="20.100000000000001" customHeight="1" x14ac:dyDescent="0.25"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0"/>
        <v>83</v>
      </c>
      <c r="I12" s="1" t="s">
        <v>17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1"/>
        <v>83</v>
      </c>
      <c r="V12" s="1" t="s">
        <v>17</v>
      </c>
    </row>
    <row r="13" spans="2:25" ht="20.100000000000001" customHeight="1" x14ac:dyDescent="0.25"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0"/>
        <v>82</v>
      </c>
      <c r="I13" s="1" t="s">
        <v>17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1"/>
        <v>82</v>
      </c>
      <c r="V13" s="1" t="s">
        <v>17</v>
      </c>
    </row>
    <row r="14" spans="2:25" ht="20.100000000000001" customHeight="1" x14ac:dyDescent="0.25"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0"/>
        <v>77</v>
      </c>
      <c r="I14" s="1" t="s">
        <v>23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1"/>
        <v>77</v>
      </c>
      <c r="V14" s="1" t="s">
        <v>23</v>
      </c>
    </row>
    <row r="15" spans="2:25" ht="39.75" customHeight="1" x14ac:dyDescent="0.25"/>
    <row r="16" spans="2:2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4">
    <mergeCell ref="B2:L2"/>
    <mergeCell ref="K4:L4"/>
    <mergeCell ref="O2:Y2"/>
    <mergeCell ref="X4:Y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showGridLines="0" topLeftCell="F1" workbookViewId="0">
      <selection activeCell="L6" sqref="L6"/>
    </sheetView>
  </sheetViews>
  <sheetFormatPr defaultRowHeight="15" x14ac:dyDescent="0.25"/>
  <cols>
    <col min="1" max="1" width="3.140625" style="2" customWidth="1"/>
    <col min="2" max="2" width="10.7109375" style="2" customWidth="1"/>
    <col min="3" max="3" width="7.7109375" style="2" customWidth="1"/>
    <col min="4" max="4" width="12.85546875" style="2" customWidth="1"/>
    <col min="5" max="5" width="12.7109375" style="2" customWidth="1"/>
    <col min="6" max="6" width="10.85546875" style="2" customWidth="1"/>
    <col min="7" max="7" width="10.140625" style="2" customWidth="1"/>
    <col min="8" max="8" width="8.85546875" style="2" customWidth="1"/>
    <col min="9" max="9" width="8.7109375" style="2" customWidth="1"/>
    <col min="10" max="10" width="2.5703125" style="2" customWidth="1"/>
    <col min="11" max="11" width="11.28515625" style="2" customWidth="1"/>
    <col min="12" max="16" width="9.140625" style="2"/>
    <col min="17" max="17" width="11.85546875" style="2" customWidth="1"/>
    <col min="18" max="19" width="12.28515625" style="2" customWidth="1"/>
    <col min="20" max="16384" width="9.140625" style="2"/>
  </cols>
  <sheetData>
    <row r="1" spans="2:25" ht="20.100000000000001" customHeight="1" x14ac:dyDescent="0.25"/>
    <row r="2" spans="2:25" ht="24.75" customHeight="1" x14ac:dyDescent="0.25">
      <c r="B2" s="9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1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ht="17.25" customHeight="1" x14ac:dyDescent="0.25"/>
    <row r="4" spans="2:25" ht="20.100000000000001" customHeight="1" x14ac:dyDescent="0.25">
      <c r="B4" s="3" t="s">
        <v>2</v>
      </c>
      <c r="C4" s="3" t="s">
        <v>3</v>
      </c>
      <c r="D4" s="3" t="s">
        <v>4</v>
      </c>
      <c r="E4" s="3" t="s">
        <v>29</v>
      </c>
      <c r="F4" s="3" t="s">
        <v>6</v>
      </c>
      <c r="G4" s="3" t="s">
        <v>7</v>
      </c>
      <c r="H4" s="3" t="s">
        <v>8</v>
      </c>
      <c r="I4" s="3" t="s">
        <v>9</v>
      </c>
      <c r="K4" s="7" t="s">
        <v>9</v>
      </c>
      <c r="L4" s="8"/>
      <c r="O4" s="3" t="s">
        <v>2</v>
      </c>
      <c r="P4" s="3" t="s">
        <v>3</v>
      </c>
      <c r="Q4" s="3" t="s">
        <v>4</v>
      </c>
      <c r="R4" s="3" t="s">
        <v>29</v>
      </c>
      <c r="S4" s="3" t="s">
        <v>6</v>
      </c>
      <c r="T4" s="3" t="s">
        <v>7</v>
      </c>
      <c r="U4" s="3" t="s">
        <v>8</v>
      </c>
      <c r="V4" s="3" t="s">
        <v>9</v>
      </c>
      <c r="X4" s="7" t="s">
        <v>9</v>
      </c>
      <c r="Y4" s="8"/>
    </row>
    <row r="5" spans="2:25" ht="20.100000000000001" customHeight="1" x14ac:dyDescent="0.25"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24</v>
      </c>
      <c r="L5" s="1" t="str">
        <f ca="1">OFFSET(B4,MATCH(K5,B5:B14,0),MATCH(K4,C4:I4,0))</f>
        <v>A-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24</v>
      </c>
      <c r="Y5" s="1"/>
    </row>
    <row r="6" spans="2:25" ht="20.100000000000001" customHeight="1" x14ac:dyDescent="0.25"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0">SUM(D6,E6,F6,G6)</f>
        <v>93</v>
      </c>
      <c r="I6" s="1" t="s">
        <v>15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1">SUM(Q6,R6,S6,T6)</f>
        <v>93</v>
      </c>
      <c r="V6" s="1" t="s">
        <v>15</v>
      </c>
    </row>
    <row r="7" spans="2:25" ht="20.100000000000001" customHeight="1" x14ac:dyDescent="0.25"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0"/>
        <v>82</v>
      </c>
      <c r="I7" s="1" t="s">
        <v>17</v>
      </c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1"/>
        <v>82</v>
      </c>
      <c r="V7" s="1" t="s">
        <v>17</v>
      </c>
    </row>
    <row r="8" spans="2:25" ht="20.100000000000001" customHeight="1" x14ac:dyDescent="0.25">
      <c r="B8" s="1" t="s">
        <v>18</v>
      </c>
      <c r="C8" s="1">
        <v>21004</v>
      </c>
      <c r="D8" s="1">
        <v>19</v>
      </c>
      <c r="E8" s="1">
        <v>18</v>
      </c>
      <c r="F8" s="1">
        <v>21</v>
      </c>
      <c r="G8" s="1">
        <v>15</v>
      </c>
      <c r="H8" s="1">
        <f t="shared" si="0"/>
        <v>73</v>
      </c>
      <c r="I8" s="1" t="s">
        <v>19</v>
      </c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1"/>
        <v>73</v>
      </c>
      <c r="V8" s="1" t="s">
        <v>19</v>
      </c>
    </row>
    <row r="9" spans="2:25" ht="20.100000000000001" customHeight="1" x14ac:dyDescent="0.25"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0"/>
        <v>68</v>
      </c>
      <c r="I9" s="1" t="s">
        <v>21</v>
      </c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1"/>
        <v>68</v>
      </c>
      <c r="V9" s="1" t="s">
        <v>21</v>
      </c>
    </row>
    <row r="10" spans="2:25" ht="20.100000000000001" customHeight="1" x14ac:dyDescent="0.25"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0"/>
        <v>68</v>
      </c>
      <c r="I10" s="1" t="s">
        <v>21</v>
      </c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1"/>
        <v>68</v>
      </c>
      <c r="V10" s="1" t="s">
        <v>21</v>
      </c>
    </row>
    <row r="11" spans="2:25" ht="20.100000000000001" customHeight="1" x14ac:dyDescent="0.25"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0"/>
        <v>78</v>
      </c>
      <c r="I11" s="1" t="s">
        <v>23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1"/>
        <v>78</v>
      </c>
      <c r="V11" s="1" t="s">
        <v>23</v>
      </c>
    </row>
    <row r="12" spans="2:25" ht="20.100000000000001" customHeight="1" x14ac:dyDescent="0.25"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0"/>
        <v>83</v>
      </c>
      <c r="I12" s="1" t="s">
        <v>17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1"/>
        <v>83</v>
      </c>
      <c r="V12" s="1" t="s">
        <v>17</v>
      </c>
    </row>
    <row r="13" spans="2:25" ht="20.100000000000001" customHeight="1" x14ac:dyDescent="0.25"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0"/>
        <v>82</v>
      </c>
      <c r="I13" s="1" t="s">
        <v>17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1"/>
        <v>82</v>
      </c>
      <c r="V13" s="1" t="s">
        <v>17</v>
      </c>
    </row>
    <row r="14" spans="2:25" ht="20.100000000000001" customHeight="1" x14ac:dyDescent="0.25"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0"/>
        <v>77</v>
      </c>
      <c r="I14" s="1" t="s">
        <v>23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1"/>
        <v>77</v>
      </c>
      <c r="V14" s="1" t="s">
        <v>23</v>
      </c>
    </row>
    <row r="15" spans="2:25" ht="39.75" customHeight="1" x14ac:dyDescent="0.25"/>
    <row r="16" spans="2:2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4">
    <mergeCell ref="B2:L2"/>
    <mergeCell ref="K4:L4"/>
    <mergeCell ref="O2:Y2"/>
    <mergeCell ref="X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showGridLines="0" topLeftCell="F1" workbookViewId="0">
      <selection activeCell="Y5" sqref="Y5"/>
    </sheetView>
  </sheetViews>
  <sheetFormatPr defaultRowHeight="15" x14ac:dyDescent="0.25"/>
  <cols>
    <col min="1" max="1" width="3.140625" style="2" customWidth="1"/>
    <col min="2" max="2" width="10.7109375" style="2" customWidth="1"/>
    <col min="3" max="3" width="7.7109375" style="2" customWidth="1"/>
    <col min="4" max="4" width="12.85546875" style="2" customWidth="1"/>
    <col min="5" max="5" width="12.7109375" style="2" customWidth="1"/>
    <col min="6" max="6" width="10.85546875" style="2" customWidth="1"/>
    <col min="7" max="7" width="10.140625" style="2" customWidth="1"/>
    <col min="8" max="8" width="8.85546875" style="2" customWidth="1"/>
    <col min="9" max="9" width="8.7109375" style="2" customWidth="1"/>
    <col min="10" max="10" width="2.5703125" style="2" customWidth="1"/>
    <col min="11" max="11" width="11.28515625" style="2" customWidth="1"/>
    <col min="12" max="16" width="9.140625" style="2"/>
    <col min="17" max="17" width="12.5703125" style="2" customWidth="1"/>
    <col min="18" max="18" width="11.85546875" style="2" customWidth="1"/>
    <col min="19" max="19" width="11" style="2" customWidth="1"/>
    <col min="20" max="16384" width="9.140625" style="2"/>
  </cols>
  <sheetData>
    <row r="1" spans="2:25" ht="20.100000000000001" customHeight="1" x14ac:dyDescent="0.25"/>
    <row r="2" spans="2:25" ht="22.5" customHeight="1" x14ac:dyDescent="0.25">
      <c r="B2" s="9" t="s">
        <v>39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39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ht="20.100000000000001" customHeight="1" x14ac:dyDescent="0.25"/>
    <row r="4" spans="2:25" ht="20.100000000000001" customHeight="1" x14ac:dyDescent="0.25">
      <c r="B4" s="3" t="s">
        <v>2</v>
      </c>
      <c r="C4" s="3" t="s">
        <v>3</v>
      </c>
      <c r="D4" s="3" t="s">
        <v>4</v>
      </c>
      <c r="E4" s="3" t="s">
        <v>29</v>
      </c>
      <c r="F4" s="3" t="s">
        <v>6</v>
      </c>
      <c r="G4" s="3" t="s">
        <v>7</v>
      </c>
      <c r="H4" s="3" t="s">
        <v>8</v>
      </c>
      <c r="I4" s="3" t="s">
        <v>9</v>
      </c>
      <c r="K4" s="7" t="s">
        <v>9</v>
      </c>
      <c r="L4" s="8"/>
      <c r="O4" s="3" t="s">
        <v>2</v>
      </c>
      <c r="P4" s="3" t="s">
        <v>3</v>
      </c>
      <c r="Q4" s="3" t="s">
        <v>4</v>
      </c>
      <c r="R4" s="3" t="s">
        <v>29</v>
      </c>
      <c r="S4" s="3" t="s">
        <v>6</v>
      </c>
      <c r="T4" s="3" t="s">
        <v>7</v>
      </c>
      <c r="U4" s="3" t="s">
        <v>8</v>
      </c>
      <c r="V4" s="3" t="s">
        <v>9</v>
      </c>
      <c r="X4" s="7" t="s">
        <v>9</v>
      </c>
      <c r="Y4" s="8"/>
    </row>
    <row r="5" spans="2:25" ht="20.100000000000001" customHeight="1" x14ac:dyDescent="0.25"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18</v>
      </c>
      <c r="L5" s="1" t="str" cm="1">
        <f t="array" ref="L5">INDEX(B5:I14,_xlfn.XMATCH(K5,B5:B14),_xlfn.XMATCH(K4,B4:I4))</f>
        <v>B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18</v>
      </c>
      <c r="Y5" s="1"/>
    </row>
    <row r="6" spans="2:25" ht="20.100000000000001" customHeight="1" x14ac:dyDescent="0.25"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0">SUM(D6,E6,F6,G6)</f>
        <v>93</v>
      </c>
      <c r="I6" s="1" t="s">
        <v>15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1">SUM(Q6,R6,S6,T6)</f>
        <v>93</v>
      </c>
      <c r="V6" s="1" t="s">
        <v>15</v>
      </c>
    </row>
    <row r="7" spans="2:25" ht="20.100000000000001" customHeight="1" x14ac:dyDescent="0.25"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0"/>
        <v>82</v>
      </c>
      <c r="I7" s="1" t="s">
        <v>17</v>
      </c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1"/>
        <v>82</v>
      </c>
      <c r="V7" s="1" t="s">
        <v>17</v>
      </c>
    </row>
    <row r="8" spans="2:25" ht="20.100000000000001" customHeight="1" x14ac:dyDescent="0.25">
      <c r="B8" s="1" t="s">
        <v>18</v>
      </c>
      <c r="C8" s="1">
        <v>21004</v>
      </c>
      <c r="D8" s="1">
        <v>19</v>
      </c>
      <c r="E8" s="1">
        <v>18</v>
      </c>
      <c r="F8" s="1">
        <v>21</v>
      </c>
      <c r="G8" s="1">
        <v>15</v>
      </c>
      <c r="H8" s="1">
        <f t="shared" si="0"/>
        <v>73</v>
      </c>
      <c r="I8" s="1" t="s">
        <v>19</v>
      </c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1"/>
        <v>73</v>
      </c>
      <c r="V8" s="1" t="s">
        <v>19</v>
      </c>
    </row>
    <row r="9" spans="2:25" ht="20.100000000000001" customHeight="1" x14ac:dyDescent="0.25"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0"/>
        <v>68</v>
      </c>
      <c r="I9" s="1" t="s">
        <v>21</v>
      </c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1"/>
        <v>68</v>
      </c>
      <c r="V9" s="1" t="s">
        <v>21</v>
      </c>
    </row>
    <row r="10" spans="2:25" ht="20.100000000000001" customHeight="1" x14ac:dyDescent="0.25"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0"/>
        <v>68</v>
      </c>
      <c r="I10" s="1" t="s">
        <v>21</v>
      </c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1"/>
        <v>68</v>
      </c>
      <c r="V10" s="1" t="s">
        <v>21</v>
      </c>
    </row>
    <row r="11" spans="2:25" ht="20.100000000000001" customHeight="1" x14ac:dyDescent="0.25"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0"/>
        <v>78</v>
      </c>
      <c r="I11" s="1" t="s">
        <v>23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1"/>
        <v>78</v>
      </c>
      <c r="V11" s="1" t="s">
        <v>23</v>
      </c>
    </row>
    <row r="12" spans="2:25" ht="20.100000000000001" customHeight="1" x14ac:dyDescent="0.25"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0"/>
        <v>83</v>
      </c>
      <c r="I12" s="1" t="s">
        <v>17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1"/>
        <v>83</v>
      </c>
      <c r="V12" s="1" t="s">
        <v>17</v>
      </c>
    </row>
    <row r="13" spans="2:25" ht="20.100000000000001" customHeight="1" x14ac:dyDescent="0.25"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0"/>
        <v>82</v>
      </c>
      <c r="I13" s="1" t="s">
        <v>17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1"/>
        <v>82</v>
      </c>
      <c r="V13" s="1" t="s">
        <v>17</v>
      </c>
    </row>
    <row r="14" spans="2:25" ht="20.100000000000001" customHeight="1" x14ac:dyDescent="0.25"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0"/>
        <v>77</v>
      </c>
      <c r="I14" s="1" t="s">
        <v>23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1"/>
        <v>77</v>
      </c>
      <c r="V14" s="1" t="s">
        <v>23</v>
      </c>
    </row>
    <row r="15" spans="2:25" ht="39.75" customHeight="1" x14ac:dyDescent="0.25"/>
    <row r="16" spans="2:2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4">
    <mergeCell ref="B2:L2"/>
    <mergeCell ref="K4:L4"/>
    <mergeCell ref="O2:Y2"/>
    <mergeCell ref="X4:Y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showGridLines="0" topLeftCell="I1" workbookViewId="0">
      <selection activeCell="L5" sqref="L5"/>
    </sheetView>
  </sheetViews>
  <sheetFormatPr defaultRowHeight="15" x14ac:dyDescent="0.25"/>
  <cols>
    <col min="1" max="1" width="3.140625" style="2" customWidth="1"/>
    <col min="2" max="2" width="10.7109375" style="2" customWidth="1"/>
    <col min="3" max="3" width="7.7109375" style="2" customWidth="1"/>
    <col min="4" max="4" width="12.85546875" style="2" customWidth="1"/>
    <col min="5" max="5" width="12.7109375" style="2" customWidth="1"/>
    <col min="6" max="6" width="10.85546875" style="2" customWidth="1"/>
    <col min="7" max="7" width="10.140625" style="2" customWidth="1"/>
    <col min="8" max="8" width="8.85546875" style="2" customWidth="1"/>
    <col min="9" max="9" width="8.7109375" style="2" customWidth="1"/>
    <col min="10" max="10" width="2.5703125" style="2" customWidth="1"/>
    <col min="11" max="11" width="7" style="2" customWidth="1"/>
    <col min="12" max="12" width="9.85546875" style="2" customWidth="1"/>
    <col min="13" max="16" width="9.140625" style="2"/>
    <col min="17" max="17" width="12.5703125" style="2" customWidth="1"/>
    <col min="18" max="18" width="12" style="2" customWidth="1"/>
    <col min="19" max="19" width="11.140625" style="2" customWidth="1"/>
    <col min="20" max="16384" width="9.140625" style="2"/>
  </cols>
  <sheetData>
    <row r="1" spans="2:25" ht="20.100000000000001" customHeight="1" x14ac:dyDescent="0.25"/>
    <row r="2" spans="2:25" ht="22.5" customHeight="1" x14ac:dyDescent="0.25">
      <c r="B2" s="9" t="s">
        <v>40</v>
      </c>
      <c r="C2" s="9"/>
      <c r="D2" s="9"/>
      <c r="E2" s="9"/>
      <c r="F2" s="9"/>
      <c r="G2" s="9"/>
      <c r="H2" s="9"/>
      <c r="I2" s="9"/>
      <c r="J2" s="9"/>
      <c r="K2" s="9"/>
      <c r="L2" s="9"/>
      <c r="O2" s="9" t="s">
        <v>40</v>
      </c>
      <c r="P2" s="9"/>
      <c r="Q2" s="9"/>
      <c r="R2" s="9"/>
      <c r="S2" s="9"/>
      <c r="T2" s="9"/>
      <c r="U2" s="9"/>
      <c r="V2" s="9"/>
      <c r="W2" s="9"/>
      <c r="X2" s="9"/>
      <c r="Y2" s="9"/>
    </row>
    <row r="3" spans="2:25" ht="20.100000000000001" customHeight="1" x14ac:dyDescent="0.25"/>
    <row r="4" spans="2:25" ht="20.100000000000001" customHeight="1" x14ac:dyDescent="0.25">
      <c r="B4" s="3" t="s">
        <v>2</v>
      </c>
      <c r="C4" s="3" t="s">
        <v>3</v>
      </c>
      <c r="D4" s="3" t="s">
        <v>4</v>
      </c>
      <c r="E4" s="3" t="s">
        <v>29</v>
      </c>
      <c r="F4" s="3" t="s">
        <v>6</v>
      </c>
      <c r="G4" s="3" t="s">
        <v>7</v>
      </c>
      <c r="H4" s="3" t="s">
        <v>8</v>
      </c>
      <c r="I4" s="3" t="s">
        <v>9</v>
      </c>
      <c r="K4" s="4" t="s">
        <v>9</v>
      </c>
      <c r="L4" s="5" t="s">
        <v>2</v>
      </c>
      <c r="O4" s="3" t="s">
        <v>2</v>
      </c>
      <c r="P4" s="3" t="s">
        <v>3</v>
      </c>
      <c r="Q4" s="3" t="s">
        <v>4</v>
      </c>
      <c r="R4" s="3" t="s">
        <v>29</v>
      </c>
      <c r="S4" s="3" t="s">
        <v>6</v>
      </c>
      <c r="T4" s="3" t="s">
        <v>7</v>
      </c>
      <c r="U4" s="3" t="s">
        <v>8</v>
      </c>
      <c r="V4" s="3" t="s">
        <v>9</v>
      </c>
      <c r="X4" s="4" t="s">
        <v>9</v>
      </c>
      <c r="Y4" s="5" t="s">
        <v>2</v>
      </c>
    </row>
    <row r="5" spans="2:25" ht="20.100000000000001" customHeight="1" x14ac:dyDescent="0.25">
      <c r="B5" s="1" t="s">
        <v>11</v>
      </c>
      <c r="C5" s="1">
        <v>21001</v>
      </c>
      <c r="D5" s="1">
        <v>19</v>
      </c>
      <c r="E5" s="1">
        <v>20</v>
      </c>
      <c r="F5" s="1">
        <v>26</v>
      </c>
      <c r="G5" s="1">
        <v>21</v>
      </c>
      <c r="H5" s="1">
        <f>SUM(D5,E5,F5,G5)</f>
        <v>86</v>
      </c>
      <c r="I5" s="1" t="s">
        <v>12</v>
      </c>
      <c r="K5" s="1" t="s">
        <v>19</v>
      </c>
      <c r="L5" s="1" t="str">
        <f>VLOOKUP(K5,CHOOSE({1,2},I5:I14,B5:B14),2,0)</f>
        <v>Penny</v>
      </c>
      <c r="O5" s="1" t="s">
        <v>11</v>
      </c>
      <c r="P5" s="1">
        <v>21001</v>
      </c>
      <c r="Q5" s="1">
        <v>19</v>
      </c>
      <c r="R5" s="1">
        <v>20</v>
      </c>
      <c r="S5" s="1">
        <v>26</v>
      </c>
      <c r="T5" s="1">
        <v>21</v>
      </c>
      <c r="U5" s="1">
        <f>SUM(Q5,R5,S5,T5)</f>
        <v>86</v>
      </c>
      <c r="V5" s="1" t="s">
        <v>12</v>
      </c>
      <c r="X5" s="1" t="s">
        <v>19</v>
      </c>
      <c r="Y5" s="1"/>
    </row>
    <row r="6" spans="2:25" ht="20.100000000000001" customHeight="1" x14ac:dyDescent="0.25">
      <c r="B6" s="1" t="s">
        <v>14</v>
      </c>
      <c r="C6" s="1">
        <v>21002</v>
      </c>
      <c r="D6" s="1">
        <v>18</v>
      </c>
      <c r="E6" s="1">
        <v>18</v>
      </c>
      <c r="F6" s="1">
        <v>27</v>
      </c>
      <c r="G6" s="1">
        <v>30</v>
      </c>
      <c r="H6" s="1">
        <f t="shared" ref="H6:H14" si="0">SUM(D6,E6,F6,G6)</f>
        <v>93</v>
      </c>
      <c r="I6" s="1" t="s">
        <v>15</v>
      </c>
      <c r="O6" s="1" t="s">
        <v>14</v>
      </c>
      <c r="P6" s="1">
        <v>21002</v>
      </c>
      <c r="Q6" s="1">
        <v>18</v>
      </c>
      <c r="R6" s="1">
        <v>18</v>
      </c>
      <c r="S6" s="1">
        <v>27</v>
      </c>
      <c r="T6" s="1">
        <v>30</v>
      </c>
      <c r="U6" s="1">
        <f t="shared" ref="U6:U14" si="1">SUM(Q6,R6,S6,T6)</f>
        <v>93</v>
      </c>
      <c r="V6" s="1" t="s">
        <v>15</v>
      </c>
    </row>
    <row r="7" spans="2:25" ht="20.100000000000001" customHeight="1" x14ac:dyDescent="0.25">
      <c r="B7" s="1" t="s">
        <v>16</v>
      </c>
      <c r="C7" s="1">
        <v>21003</v>
      </c>
      <c r="D7" s="1">
        <v>20</v>
      </c>
      <c r="E7" s="1">
        <v>18</v>
      </c>
      <c r="F7" s="1">
        <v>19</v>
      </c>
      <c r="G7" s="1">
        <v>25</v>
      </c>
      <c r="H7" s="1">
        <f t="shared" si="0"/>
        <v>82</v>
      </c>
      <c r="I7" s="1" t="s">
        <v>17</v>
      </c>
      <c r="O7" s="1" t="s">
        <v>16</v>
      </c>
      <c r="P7" s="1">
        <v>21003</v>
      </c>
      <c r="Q7" s="1">
        <v>20</v>
      </c>
      <c r="R7" s="1">
        <v>18</v>
      </c>
      <c r="S7" s="1">
        <v>19</v>
      </c>
      <c r="T7" s="1">
        <v>25</v>
      </c>
      <c r="U7" s="1">
        <f t="shared" si="1"/>
        <v>82</v>
      </c>
      <c r="V7" s="1" t="s">
        <v>17</v>
      </c>
    </row>
    <row r="8" spans="2:25" ht="20.100000000000001" customHeight="1" x14ac:dyDescent="0.25">
      <c r="B8" s="1" t="s">
        <v>18</v>
      </c>
      <c r="C8" s="1">
        <v>21004</v>
      </c>
      <c r="D8" s="1">
        <v>19</v>
      </c>
      <c r="E8" s="1">
        <v>18</v>
      </c>
      <c r="F8" s="1">
        <v>21</v>
      </c>
      <c r="G8" s="1">
        <v>15</v>
      </c>
      <c r="H8" s="1">
        <f t="shared" si="0"/>
        <v>73</v>
      </c>
      <c r="I8" s="1" t="s">
        <v>19</v>
      </c>
      <c r="O8" s="1" t="s">
        <v>18</v>
      </c>
      <c r="P8" s="1">
        <v>21004</v>
      </c>
      <c r="Q8" s="1">
        <v>19</v>
      </c>
      <c r="R8" s="1">
        <v>18</v>
      </c>
      <c r="S8" s="1">
        <v>21</v>
      </c>
      <c r="T8" s="1">
        <v>15</v>
      </c>
      <c r="U8" s="1">
        <f t="shared" si="1"/>
        <v>73</v>
      </c>
      <c r="V8" s="1" t="s">
        <v>19</v>
      </c>
    </row>
    <row r="9" spans="2:25" ht="20.100000000000001" customHeight="1" x14ac:dyDescent="0.25">
      <c r="B9" s="1" t="s">
        <v>20</v>
      </c>
      <c r="C9" s="1">
        <v>21005</v>
      </c>
      <c r="D9" s="1">
        <v>19</v>
      </c>
      <c r="E9" s="1">
        <v>16</v>
      </c>
      <c r="F9" s="1">
        <v>18</v>
      </c>
      <c r="G9" s="1">
        <v>15</v>
      </c>
      <c r="H9" s="1">
        <f t="shared" si="0"/>
        <v>68</v>
      </c>
      <c r="I9" s="1" t="s">
        <v>21</v>
      </c>
      <c r="O9" s="1" t="s">
        <v>20</v>
      </c>
      <c r="P9" s="1">
        <v>21005</v>
      </c>
      <c r="Q9" s="1">
        <v>19</v>
      </c>
      <c r="R9" s="1">
        <v>16</v>
      </c>
      <c r="S9" s="1">
        <v>18</v>
      </c>
      <c r="T9" s="1">
        <v>15</v>
      </c>
      <c r="U9" s="1">
        <f t="shared" si="1"/>
        <v>68</v>
      </c>
      <c r="V9" s="1" t="s">
        <v>21</v>
      </c>
    </row>
    <row r="10" spans="2:25" ht="20.100000000000001" customHeight="1" x14ac:dyDescent="0.25">
      <c r="B10" s="1" t="s">
        <v>22</v>
      </c>
      <c r="C10" s="1">
        <v>21006</v>
      </c>
      <c r="D10" s="1">
        <v>15</v>
      </c>
      <c r="E10" s="1">
        <v>17</v>
      </c>
      <c r="F10" s="1">
        <v>18</v>
      </c>
      <c r="G10" s="1">
        <v>18</v>
      </c>
      <c r="H10" s="1">
        <f t="shared" si="0"/>
        <v>68</v>
      </c>
      <c r="I10" s="1" t="s">
        <v>21</v>
      </c>
      <c r="O10" s="1" t="s">
        <v>22</v>
      </c>
      <c r="P10" s="1">
        <v>21006</v>
      </c>
      <c r="Q10" s="1">
        <v>15</v>
      </c>
      <c r="R10" s="1">
        <v>17</v>
      </c>
      <c r="S10" s="1">
        <v>18</v>
      </c>
      <c r="T10" s="1">
        <v>18</v>
      </c>
      <c r="U10" s="1">
        <f t="shared" si="1"/>
        <v>68</v>
      </c>
      <c r="V10" s="1" t="s">
        <v>21</v>
      </c>
    </row>
    <row r="11" spans="2:25" ht="20.100000000000001" customHeight="1" x14ac:dyDescent="0.25">
      <c r="B11" s="1" t="s">
        <v>13</v>
      </c>
      <c r="C11" s="1">
        <v>21007</v>
      </c>
      <c r="D11" s="1">
        <v>19</v>
      </c>
      <c r="E11" s="1">
        <v>16</v>
      </c>
      <c r="F11" s="1">
        <v>20</v>
      </c>
      <c r="G11" s="1">
        <v>23</v>
      </c>
      <c r="H11" s="1">
        <f t="shared" si="0"/>
        <v>78</v>
      </c>
      <c r="I11" s="1" t="s">
        <v>23</v>
      </c>
      <c r="O11" s="1" t="s">
        <v>13</v>
      </c>
      <c r="P11" s="1">
        <v>21007</v>
      </c>
      <c r="Q11" s="1">
        <v>19</v>
      </c>
      <c r="R11" s="1">
        <v>16</v>
      </c>
      <c r="S11" s="1">
        <v>20</v>
      </c>
      <c r="T11" s="1">
        <v>23</v>
      </c>
      <c r="U11" s="1">
        <f t="shared" si="1"/>
        <v>78</v>
      </c>
      <c r="V11" s="1" t="s">
        <v>23</v>
      </c>
    </row>
    <row r="12" spans="2:25" ht="20.100000000000001" customHeight="1" x14ac:dyDescent="0.25">
      <c r="B12" s="1" t="s">
        <v>24</v>
      </c>
      <c r="C12" s="1">
        <v>21008</v>
      </c>
      <c r="D12" s="1">
        <v>18</v>
      </c>
      <c r="E12" s="1">
        <v>20</v>
      </c>
      <c r="F12" s="1">
        <v>20</v>
      </c>
      <c r="G12" s="1">
        <v>25</v>
      </c>
      <c r="H12" s="1">
        <f t="shared" si="0"/>
        <v>83</v>
      </c>
      <c r="I12" s="1" t="s">
        <v>17</v>
      </c>
      <c r="O12" s="1" t="s">
        <v>24</v>
      </c>
      <c r="P12" s="1">
        <v>21008</v>
      </c>
      <c r="Q12" s="1">
        <v>18</v>
      </c>
      <c r="R12" s="1">
        <v>20</v>
      </c>
      <c r="S12" s="1">
        <v>20</v>
      </c>
      <c r="T12" s="1">
        <v>25</v>
      </c>
      <c r="U12" s="1">
        <f t="shared" si="1"/>
        <v>83</v>
      </c>
      <c r="V12" s="1" t="s">
        <v>17</v>
      </c>
    </row>
    <row r="13" spans="2:25" ht="20.100000000000001" customHeight="1" x14ac:dyDescent="0.25">
      <c r="B13" s="1" t="s">
        <v>25</v>
      </c>
      <c r="C13" s="1">
        <v>21009</v>
      </c>
      <c r="D13" s="1">
        <v>19</v>
      </c>
      <c r="E13" s="1">
        <v>17</v>
      </c>
      <c r="F13" s="1">
        <v>20</v>
      </c>
      <c r="G13" s="1">
        <v>26</v>
      </c>
      <c r="H13" s="1">
        <f t="shared" si="0"/>
        <v>82</v>
      </c>
      <c r="I13" s="1" t="s">
        <v>17</v>
      </c>
      <c r="O13" s="1" t="s">
        <v>25</v>
      </c>
      <c r="P13" s="1">
        <v>21009</v>
      </c>
      <c r="Q13" s="1">
        <v>19</v>
      </c>
      <c r="R13" s="1">
        <v>17</v>
      </c>
      <c r="S13" s="1">
        <v>20</v>
      </c>
      <c r="T13" s="1">
        <v>26</v>
      </c>
      <c r="U13" s="1">
        <f t="shared" si="1"/>
        <v>82</v>
      </c>
      <c r="V13" s="1" t="s">
        <v>17</v>
      </c>
    </row>
    <row r="14" spans="2:25" ht="20.100000000000001" customHeight="1" x14ac:dyDescent="0.25">
      <c r="B14" s="1" t="s">
        <v>26</v>
      </c>
      <c r="C14" s="1">
        <v>21010</v>
      </c>
      <c r="D14" s="1">
        <v>18</v>
      </c>
      <c r="E14" s="1">
        <v>16</v>
      </c>
      <c r="F14" s="1">
        <v>27</v>
      </c>
      <c r="G14" s="1">
        <v>16</v>
      </c>
      <c r="H14" s="1">
        <f t="shared" si="0"/>
        <v>77</v>
      </c>
      <c r="I14" s="1" t="s">
        <v>23</v>
      </c>
      <c r="O14" s="1" t="s">
        <v>26</v>
      </c>
      <c r="P14" s="1">
        <v>21010</v>
      </c>
      <c r="Q14" s="1">
        <v>18</v>
      </c>
      <c r="R14" s="1">
        <v>16</v>
      </c>
      <c r="S14" s="1">
        <v>27</v>
      </c>
      <c r="T14" s="1">
        <v>16</v>
      </c>
      <c r="U14" s="1">
        <f t="shared" si="1"/>
        <v>77</v>
      </c>
      <c r="V14" s="1" t="s">
        <v>23</v>
      </c>
    </row>
    <row r="15" spans="2:25" ht="39.75" customHeight="1" x14ac:dyDescent="0.25"/>
    <row r="16" spans="2:2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2">
    <mergeCell ref="B2:L2"/>
    <mergeCell ref="O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HLOOKUP</vt:lpstr>
      <vt:lpstr>Sheet2</vt:lpstr>
      <vt:lpstr>Sheet1</vt:lpstr>
      <vt:lpstr>VLOOKUP</vt:lpstr>
      <vt:lpstr>XLOOKUP</vt:lpstr>
      <vt:lpstr>INDEX-MATCH</vt:lpstr>
      <vt:lpstr>OFFSET-MATCH</vt:lpstr>
      <vt:lpstr>XMATCH</vt:lpstr>
      <vt:lpstr>CHOOSE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Protick</dc:creator>
  <cp:keywords/>
  <dc:description/>
  <cp:lastModifiedBy>MRT www.Win2Farsi.com</cp:lastModifiedBy>
  <cp:revision/>
  <dcterms:created xsi:type="dcterms:W3CDTF">2015-06-05T18:17:20Z</dcterms:created>
  <dcterms:modified xsi:type="dcterms:W3CDTF">2023-02-22T17:57:45Z</dcterms:modified>
  <cp:category/>
  <cp:contentStatus/>
</cp:coreProperties>
</file>