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ITS\Downloads\"/>
    </mc:Choice>
  </mc:AlternateContent>
  <bookViews>
    <workbookView xWindow="0" yWindow="0" windowWidth="20490" windowHeight="7755" firstSheet="3" activeTab="4"/>
  </bookViews>
  <sheets>
    <sheet name="Instructions" sheetId="8" state="hidden" r:id="rId1"/>
    <sheet name="SalesOrders" sheetId="1" r:id="rId2"/>
    <sheet name="Sheet1" sheetId="13" r:id="rId3"/>
    <sheet name="Sheet2" sheetId="14" r:id="rId4"/>
    <sheet name="Assingnment" sheetId="15" r:id="rId5"/>
    <sheet name="MyLinks" sheetId="12" state="hidden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5" l="1"/>
  <c r="E9" i="15"/>
  <c r="E10" i="15"/>
  <c r="E11" i="15"/>
  <c r="E12" i="15"/>
  <c r="E13" i="15"/>
  <c r="E14" i="15"/>
  <c r="E15" i="15"/>
  <c r="E16" i="15"/>
  <c r="E17" i="15"/>
  <c r="D8" i="15"/>
  <c r="D9" i="15"/>
  <c r="D10" i="15"/>
  <c r="D11" i="15"/>
  <c r="D12" i="15"/>
  <c r="D13" i="15"/>
  <c r="D14" i="15"/>
  <c r="D15" i="15"/>
  <c r="D16" i="15"/>
  <c r="D17" i="15"/>
  <c r="D7" i="15"/>
  <c r="E7" i="15" l="1"/>
  <c r="E18" i="15" s="1"/>
  <c r="F7" i="14"/>
  <c r="F4" i="14"/>
  <c r="D10" i="14"/>
  <c r="D8" i="14"/>
  <c r="D7" i="14"/>
  <c r="D5" i="14"/>
  <c r="D3" i="14"/>
  <c r="D2" i="14"/>
  <c r="H2" i="13"/>
  <c r="M2" i="13"/>
  <c r="L2" i="13"/>
  <c r="K2" i="13"/>
  <c r="N2" i="13"/>
  <c r="O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2" i="13"/>
  <c r="I15" i="13"/>
  <c r="I16" i="13"/>
  <c r="I17" i="13"/>
  <c r="I3" i="13"/>
  <c r="I4" i="13"/>
  <c r="I5" i="13"/>
  <c r="I6" i="13"/>
  <c r="I7" i="13"/>
  <c r="I8" i="13"/>
  <c r="I9" i="13"/>
  <c r="I10" i="13"/>
  <c r="I11" i="13"/>
  <c r="I12" i="13"/>
  <c r="I13" i="13"/>
  <c r="I14" i="13"/>
  <c r="I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2" i="1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<sst xmlns="http://schemas.openxmlformats.org/spreadsheetml/2006/main" count="243" uniqueCount="73">
  <si>
    <t>Online Instruction Page</t>
  </si>
  <si>
    <t>Sample Data for Excel</t>
  </si>
  <si>
    <t>Office Supply Sales Data</t>
  </si>
  <si>
    <t>Related tutorials</t>
  </si>
  <si>
    <t>More Excel Sample Files</t>
  </si>
  <si>
    <t>Named Excel Tables</t>
  </si>
  <si>
    <t>Data Entry Tips</t>
  </si>
  <si>
    <t>Notes</t>
  </si>
  <si>
    <t>•</t>
  </si>
  <si>
    <t>SalesOrders sheet has office supply sales data for a fictional company</t>
  </si>
  <si>
    <t xml:space="preserve">Each row represents an order. </t>
  </si>
  <si>
    <t>The Total column could be changed to a formula, to multiply the Units and Cost columns.</t>
  </si>
  <si>
    <t>OrderDate</t>
  </si>
  <si>
    <t>Region</t>
  </si>
  <si>
    <t>Rep</t>
  </si>
  <si>
    <t>Item</t>
  </si>
  <si>
    <t>Units</t>
  </si>
  <si>
    <t>Unit Cost</t>
  </si>
  <si>
    <t>Total</t>
  </si>
  <si>
    <t>Column1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</si>
  <si>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</si>
  <si>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</si>
  <si>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</si>
  <si>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</si>
  <si>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</si>
  <si>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</si>
  <si>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</si>
  <si>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</si>
  <si>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</si>
  <si>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</si>
  <si>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</si>
  <si>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</si>
  <si>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</si>
  <si>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</si>
  <si>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</si>
  <si>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</si>
  <si>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</si>
  <si>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</si>
  <si>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</si>
  <si>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Sum</t>
  </si>
  <si>
    <t>5+10 (12+20)</t>
  </si>
  <si>
    <t>(5+10) * (12+20)</t>
  </si>
  <si>
    <t>Substract</t>
  </si>
  <si>
    <t>Multiplication</t>
  </si>
  <si>
    <t>Division</t>
  </si>
  <si>
    <t>Find the sales tax and total using absolute and relative reference formulas</t>
  </si>
  <si>
    <t>Sales Tax</t>
  </si>
  <si>
    <t>Menu Item</t>
  </si>
  <si>
    <t>Price</t>
  </si>
  <si>
    <t>Quantity</t>
  </si>
  <si>
    <t>Empanadas: Picadillo</t>
  </si>
  <si>
    <t>Empanadas: Chipotle Shrimp</t>
  </si>
  <si>
    <t>Empanadas:  Black Bean &amp; Plantain</t>
  </si>
  <si>
    <t>Tamales: Chicken Tinga</t>
  </si>
  <si>
    <t>Tamales: Vegetable</t>
  </si>
  <si>
    <t>Arepas: Carnitas</t>
  </si>
  <si>
    <t>Arepas: Queso Blanco</t>
  </si>
  <si>
    <t>Empanadas: Apple Cinnamon</t>
  </si>
  <si>
    <t>Beverages: Horchata</t>
  </si>
  <si>
    <t>Beverages: Lemonade</t>
  </si>
  <si>
    <t>Beverages: Tamarindo</t>
  </si>
  <si>
    <t>Contextures Sites &amp; News</t>
  </si>
  <si>
    <t>Contextures Excel Tips Website</t>
  </si>
  <si>
    <t>Hundreds of tutorials, tips and sample files</t>
  </si>
  <si>
    <t>Contextures Excel Blog</t>
  </si>
  <si>
    <t>Excel tutorials and tips, with comments and questions</t>
  </si>
  <si>
    <t>Excel Pivot Tables Blog</t>
  </si>
  <si>
    <t>Pivot table tutorials and tips, with comments and questions</t>
  </si>
  <si>
    <t>Contextures Excel Newsletter</t>
  </si>
  <si>
    <t>Get emails with Excel tips, links, and news</t>
  </si>
  <si>
    <t>Excel Products</t>
  </si>
  <si>
    <t>Contextures Recommends</t>
  </si>
  <si>
    <t>Excel tools and training, recommended by Debra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</si>
</sst>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m/d/yy;@"/>
    <numFmt numFmtId="166" formatCode="0.0%"/>
    <numFmt numFmtId="167" formatCode="&quot;$&quot;#,##0.00_);[Red]\(&quot;$&quot;#,##0.00\)"/>
    <numFmt numFmtId="168" formatCode="&quot;$&quot;#,##0.00"/>
  </numFmts>
  <fonts count="14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charset val="1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15E28"/>
        <bgColor indexed="64"/>
      </patternFill>
    </fill>
    <fill>
      <patternFill patternType="solid">
        <fgColor rgb="FF7EC6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C43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8" fillId="0" borderId="0" applyNumberFormat="0" applyFill="0" applyBorder="0" applyAlignment="0" applyProtection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1" fillId="0" borderId="0" applyFont="0" applyFill="0" applyBorder="0" applyAlignment="0" applyProtection="0"/>
  </cellStyleXfs>
  <cellXfs count="56"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0" fontId="3" fillId="0" borderId="0" xfId="2" applyAlignment="1" applyProtection="1"/>
    <xf numFmtId="0" fontId="5" fillId="0" borderId="0" xfId="0" applyFont="1" applyAlignment="1">
      <alignment vertical="center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7" fillId="0" borderId="0" xfId="0" applyFont="1" applyAlignment="1">
      <alignment vertical="top"/>
    </xf>
    <xf numFmtId="0" fontId="3" fillId="0" borderId="0" xfId="2" applyAlignment="1"/>
    <xf numFmtId="0" fontId="8" fillId="0" borderId="0" xfId="3" applyAlignment="1">
      <alignment horizontal="left"/>
    </xf>
    <xf numFmtId="0" fontId="8" fillId="0" borderId="0" xfId="3" applyAlignment="1" applyProtection="1"/>
    <xf numFmtId="0" fontId="7" fillId="0" borderId="0" xfId="0" applyFont="1" applyAlignment="1">
      <alignment horizontal="left" vertical="top" indent="2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6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 applyProtection="1">
      <alignment vertical="center"/>
      <protection locked="0"/>
    </xf>
    <xf numFmtId="164" fontId="0" fillId="0" borderId="1" xfId="1" applyFont="1" applyFill="1" applyBorder="1" applyAlignment="1" applyProtection="1">
      <alignment horizontal="left" vertical="center"/>
    </xf>
    <xf numFmtId="164" fontId="0" fillId="0" borderId="1" xfId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0" fillId="0" borderId="1" xfId="0" applyBorder="1"/>
    <xf numFmtId="0" fontId="9" fillId="0" borderId="1" xfId="0" applyFont="1" applyBorder="1"/>
    <xf numFmtId="0" fontId="9" fillId="0" borderId="0" xfId="0" applyFont="1"/>
    <xf numFmtId="0" fontId="9" fillId="0" borderId="4" xfId="0" applyFont="1" applyBorder="1"/>
    <xf numFmtId="0" fontId="0" fillId="0" borderId="4" xfId="0" applyBorder="1"/>
    <xf numFmtId="14" fontId="9" fillId="0" borderId="1" xfId="0" applyNumberFormat="1" applyFont="1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10" fillId="0" borderId="0" xfId="0" applyFont="1"/>
    <xf numFmtId="0" fontId="12" fillId="2" borderId="6" xfId="0" applyFont="1" applyFill="1" applyBorder="1" applyAlignment="1">
      <alignment horizontal="right"/>
    </xf>
    <xf numFmtId="166" fontId="12" fillId="2" borderId="7" xfId="6" applyNumberFormat="1" applyFont="1" applyFill="1" applyBorder="1"/>
    <xf numFmtId="0" fontId="12" fillId="3" borderId="8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left" vertical="center"/>
    </xf>
    <xf numFmtId="167" fontId="13" fillId="4" borderId="8" xfId="0" applyNumberFormat="1" applyFont="1" applyFill="1" applyBorder="1" applyAlignment="1">
      <alignment horizontal="right" vertical="center"/>
    </xf>
    <xf numFmtId="0" fontId="13" fillId="4" borderId="8" xfId="0" applyFont="1" applyFill="1" applyBorder="1" applyAlignment="1">
      <alignment horizontal="right" vertical="center"/>
    </xf>
    <xf numFmtId="168" fontId="13" fillId="4" borderId="5" xfId="0" applyNumberFormat="1" applyFont="1" applyFill="1" applyBorder="1" applyAlignment="1">
      <alignment horizontal="right" vertical="center"/>
    </xf>
    <xf numFmtId="167" fontId="13" fillId="4" borderId="7" xfId="0" applyNumberFormat="1" applyFont="1" applyFill="1" applyBorder="1"/>
    <xf numFmtId="0" fontId="13" fillId="4" borderId="8" xfId="0" applyFont="1" applyFill="1" applyBorder="1" applyAlignment="1">
      <alignment horizontal="left"/>
    </xf>
    <xf numFmtId="167" fontId="13" fillId="4" borderId="8" xfId="0" applyNumberFormat="1" applyFont="1" applyFill="1" applyBorder="1"/>
    <xf numFmtId="0" fontId="13" fillId="4" borderId="8" xfId="0" applyFont="1" applyFill="1" applyBorder="1" applyAlignment="1">
      <alignment horizontal="right"/>
    </xf>
    <xf numFmtId="0" fontId="12" fillId="5" borderId="11" xfId="0" applyFont="1" applyFill="1" applyBorder="1" applyAlignment="1">
      <alignment horizontal="right"/>
    </xf>
    <xf numFmtId="167" fontId="4" fillId="4" borderId="12" xfId="0" applyNumberFormat="1" applyFont="1" applyFill="1" applyBorder="1"/>
    <xf numFmtId="0" fontId="12" fillId="2" borderId="5" xfId="0" applyFont="1" applyFill="1" applyBorder="1" applyAlignment="1">
      <alignment horizontal="right"/>
    </xf>
    <xf numFmtId="0" fontId="12" fillId="2" borderId="6" xfId="0" applyFont="1" applyFill="1" applyBorder="1" applyAlignment="1">
      <alignment horizontal="right"/>
    </xf>
    <xf numFmtId="0" fontId="12" fillId="5" borderId="9" xfId="0" applyFont="1" applyFill="1" applyBorder="1" applyAlignment="1">
      <alignment horizontal="right"/>
    </xf>
    <xf numFmtId="0" fontId="12" fillId="5" borderId="10" xfId="0" applyFont="1" applyFill="1" applyBorder="1" applyAlignment="1">
      <alignment horizontal="right"/>
    </xf>
  </cellXfs>
  <cellStyles count="7">
    <cellStyle name="Comma" xfId="1" builtinId="3"/>
    <cellStyle name="Ctx_Hyperlink" xfId="2"/>
    <cellStyle name="Hyperlink" xfId="3" builtinId="8"/>
    <cellStyle name="Hyperlink 2" xfId="5"/>
    <cellStyle name="Normal" xfId="0" builtinId="0" customBuiltin="1"/>
    <cellStyle name="Normal 4" xfId="4"/>
    <cellStyle name="Percent" xfId="6" builtinId="5"/>
  </cellStyles>
  <dxfs count="8">
    <dxf>
      <numFmt numFmtId="0" formatCode="General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H44" totalsRowShown="0">
  <autoFilter ref="A1:H44"/>
  <tableColumns count="8">
    <tableColumn id="1" name="OrderDate" dataDxfId="7"/>
    <tableColumn id="2" name="Region" dataDxfId="6"/>
    <tableColumn id="3" name="Rep" dataDxfId="5"/>
    <tableColumn id="4" name="Item" dataDxfId="4"/>
    <tableColumn id="5" name="Units" dataDxfId="3"/>
    <tableColumn id="6" name="Unit Cost" dataDxfId="2"/>
    <tableColumn id="7" name="Total" dataDxfId="1"/>
    <tableColumn id="8" name="Column1" dataDxfId="0">
      <calculatedColumnFormula>SUM(Table1[[#This Row],[Unit Cost]],Table1[[#This Row],[Total]])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DataEntry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xlSampleData01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contextures.com/ctxrmd" TargetMode="External"/><Relationship Id="rId4" Type="http://schemas.openxmlformats.org/officeDocument/2006/relationships/hyperlink" Target="https://www.contextures.com/excelnewslettersignu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B1:C17"/>
  <sheetViews>
    <sheetView showGridLines="0" zoomScaleNormal="100" workbookViewId="0">
      <pane ySplit="3" topLeftCell="A6" activePane="bottomLeft" state="frozen"/>
      <selection pane="bottomLeft" activeCell="B6" sqref="B6"/>
    </sheetView>
  </sheetViews>
  <sheetFormatPr defaultColWidth="9.140625" defaultRowHeight="15" x14ac:dyDescent="0.25"/>
  <cols>
    <col min="2" max="2" width="2.85546875" customWidth="1"/>
    <col min="3" max="3" width="31.42578125" customWidth="1"/>
  </cols>
  <sheetData>
    <row r="1" spans="2:3" ht="7.5" customHeight="1" x14ac:dyDescent="0.25"/>
    <row r="4" spans="2:3" ht="9" customHeight="1" x14ac:dyDescent="0.25"/>
    <row r="5" spans="2:3" ht="15.75" x14ac:dyDescent="0.25">
      <c r="C5" s="1" t="s">
        <v>0</v>
      </c>
    </row>
    <row r="6" spans="2:3" x14ac:dyDescent="0.25">
      <c r="B6" s="2"/>
      <c r="C6" s="14" t="s">
        <v>1</v>
      </c>
    </row>
    <row r="7" spans="2:3" ht="15.75" x14ac:dyDescent="0.25">
      <c r="B7" s="2"/>
      <c r="C7" s="15" t="s">
        <v>2</v>
      </c>
    </row>
    <row r="8" spans="2:3" ht="9" customHeight="1" x14ac:dyDescent="0.25"/>
    <row r="9" spans="2:3" ht="15.75" x14ac:dyDescent="0.25">
      <c r="B9" s="2"/>
      <c r="C9" s="1" t="s">
        <v>3</v>
      </c>
    </row>
    <row r="10" spans="2:3" x14ac:dyDescent="0.25">
      <c r="C10" s="13" t="s">
        <v>4</v>
      </c>
    </row>
    <row r="11" spans="2:3" x14ac:dyDescent="0.25">
      <c r="B11" s="2"/>
      <c r="C11" s="14" t="s">
        <v>5</v>
      </c>
    </row>
    <row r="12" spans="2:3" x14ac:dyDescent="0.25">
      <c r="C12" s="13" t="s">
        <v>6</v>
      </c>
    </row>
    <row r="13" spans="2:3" ht="9" customHeight="1" x14ac:dyDescent="0.25"/>
    <row r="14" spans="2:3" ht="15.75" x14ac:dyDescent="0.25">
      <c r="C14" s="1" t="s">
        <v>7</v>
      </c>
    </row>
    <row r="15" spans="2:3" ht="15.75" x14ac:dyDescent="0.25">
      <c r="B15" s="6" t="s">
        <v>8</v>
      </c>
      <c r="C15" s="11" t="s">
        <v>9</v>
      </c>
    </row>
    <row r="16" spans="2:3" x14ac:dyDescent="0.25">
      <c r="B16" s="6" t="s">
        <v>8</v>
      </c>
      <c r="C16" t="s">
        <v>10</v>
      </c>
    </row>
    <row r="17" spans="2:3" ht="15.75" x14ac:dyDescent="0.25">
      <c r="B17" s="6" t="s">
        <v>8</v>
      </c>
      <c r="C17" s="11" t="s">
        <v>11</v>
      </c>
    </row>
  </sheetData>
  <sortState ref="B19:C35">
    <sortCondition ref="B19"/>
  </sortState>
  <hyperlinks>
    <hyperlink ref="C6" r:id="rId1"/>
    <hyperlink ref="C11" r:id="rId2"/>
    <hyperlink ref="C12" r:id="rId3" location="numberdate"/>
    <hyperlink ref="C10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4"/>
  <sheetViews>
    <sheetView showGridLines="0" zoomScaleNormal="100" workbookViewId="0">
      <pane ySplit="1" topLeftCell="A22" activePane="bottomLeft" state="frozen"/>
      <selection pane="bottomLeft" activeCell="G44" sqref="G44"/>
    </sheetView>
  </sheetViews>
  <sheetFormatPr defaultColWidth="9.140625" defaultRowHeight="15" x14ac:dyDescent="0.25"/>
  <cols>
    <col min="1" max="1" width="11.5703125" style="4" customWidth="1"/>
    <col min="2" max="2" width="8.7109375" style="4" customWidth="1"/>
    <col min="3" max="3" width="9.5703125" style="4" customWidth="1"/>
    <col min="4" max="4" width="7.7109375" style="4" customWidth="1"/>
    <col min="5" max="5" width="7.28515625" style="5" customWidth="1"/>
    <col min="6" max="6" width="10.5703125" style="4" customWidth="1"/>
    <col min="7" max="7" width="10.140625" style="4" bestFit="1" customWidth="1"/>
    <col min="8" max="16384" width="9.140625" style="4"/>
  </cols>
  <sheetData>
    <row r="1" spans="1:8" x14ac:dyDescent="0.25">
      <c r="A1" s="7" t="s">
        <v>12</v>
      </c>
      <c r="B1" s="8" t="s">
        <v>13</v>
      </c>
      <c r="C1" s="8" t="s">
        <v>14</v>
      </c>
      <c r="D1" s="9" t="s">
        <v>15</v>
      </c>
      <c r="E1" s="10" t="s">
        <v>16</v>
      </c>
      <c r="F1" s="9" t="s">
        <v>17</v>
      </c>
      <c r="G1" s="9" t="s">
        <v>18</v>
      </c>
      <c r="H1" s="4" t="s">
        <v>19</v>
      </c>
    </row>
    <row r="2" spans="1:8" x14ac:dyDescent="0.25">
      <c r="A2" s="19">
        <v>44202</v>
      </c>
      <c r="B2" s="20" t="s">
        <v>20</v>
      </c>
      <c r="C2" s="20" t="s">
        <v>21</v>
      </c>
      <c r="D2" s="21" t="s">
        <v>22</v>
      </c>
      <c r="E2" s="22">
        <v>95</v>
      </c>
      <c r="F2" s="23">
        <v>1.99</v>
      </c>
      <c r="G2" s="24">
        <v>189.05</v>
      </c>
      <c r="H2" s="26">
        <f>SUM(Table1[[#This Row],[Unit Cost]],Table1[[#This Row],[Total]])</f>
        <v>191.04000000000002</v>
      </c>
    </row>
    <row r="3" spans="1:8" x14ac:dyDescent="0.25">
      <c r="A3" s="19">
        <v>44219</v>
      </c>
      <c r="B3" s="20" t="s">
        <v>23</v>
      </c>
      <c r="C3" s="20" t="s">
        <v>24</v>
      </c>
      <c r="D3" s="21" t="s">
        <v>25</v>
      </c>
      <c r="E3" s="22">
        <v>50</v>
      </c>
      <c r="F3" s="23">
        <v>19.989999999999998</v>
      </c>
      <c r="G3" s="24">
        <v>999.49999999999989</v>
      </c>
      <c r="H3" s="25">
        <f>SUM(Table1[[#This Row],[Unit Cost]],Table1[[#This Row],[Total]])</f>
        <v>1019.4899999999999</v>
      </c>
    </row>
    <row r="4" spans="1:8" x14ac:dyDescent="0.25">
      <c r="A4" s="19">
        <v>44236</v>
      </c>
      <c r="B4" s="20" t="s">
        <v>23</v>
      </c>
      <c r="C4" s="20" t="s">
        <v>26</v>
      </c>
      <c r="D4" s="21" t="s">
        <v>22</v>
      </c>
      <c r="E4" s="22">
        <v>36</v>
      </c>
      <c r="F4" s="23">
        <v>4.99</v>
      </c>
      <c r="G4" s="24">
        <v>179.64000000000001</v>
      </c>
      <c r="H4" s="25">
        <f>SUM(Table1[[#This Row],[Unit Cost]],Table1[[#This Row],[Total]])</f>
        <v>184.63000000000002</v>
      </c>
    </row>
    <row r="5" spans="1:8" x14ac:dyDescent="0.25">
      <c r="A5" s="19">
        <v>44253</v>
      </c>
      <c r="B5" s="20" t="s">
        <v>23</v>
      </c>
      <c r="C5" s="20" t="s">
        <v>27</v>
      </c>
      <c r="D5" s="21" t="s">
        <v>28</v>
      </c>
      <c r="E5" s="22">
        <v>27</v>
      </c>
      <c r="F5" s="23">
        <v>19.989999999999998</v>
      </c>
      <c r="G5" s="24">
        <v>539.7299999999999</v>
      </c>
      <c r="H5" s="25">
        <f>SUM(Table1[[#This Row],[Unit Cost]],Table1[[#This Row],[Total]])</f>
        <v>559.71999999999991</v>
      </c>
    </row>
    <row r="6" spans="1:8" x14ac:dyDescent="0.25">
      <c r="A6" s="19">
        <v>44270</v>
      </c>
      <c r="B6" s="20" t="s">
        <v>29</v>
      </c>
      <c r="C6" s="20" t="s">
        <v>30</v>
      </c>
      <c r="D6" s="21" t="s">
        <v>22</v>
      </c>
      <c r="E6" s="22">
        <v>56</v>
      </c>
      <c r="F6" s="23">
        <v>2.99</v>
      </c>
      <c r="G6" s="24">
        <v>167.44</v>
      </c>
      <c r="H6" s="25">
        <f>SUM(Table1[[#This Row],[Unit Cost]],Table1[[#This Row],[Total]])</f>
        <v>170.43</v>
      </c>
    </row>
    <row r="7" spans="1:8" x14ac:dyDescent="0.25">
      <c r="A7" s="19">
        <v>44287</v>
      </c>
      <c r="B7" s="20" t="s">
        <v>20</v>
      </c>
      <c r="C7" s="20" t="s">
        <v>21</v>
      </c>
      <c r="D7" s="21" t="s">
        <v>25</v>
      </c>
      <c r="E7" s="22">
        <v>60</v>
      </c>
      <c r="F7" s="23">
        <v>4.99</v>
      </c>
      <c r="G7" s="24">
        <v>299.40000000000003</v>
      </c>
      <c r="H7" s="25">
        <f>SUM(Table1[[#This Row],[Unit Cost]],Table1[[#This Row],[Total]])</f>
        <v>304.39000000000004</v>
      </c>
    </row>
    <row r="8" spans="1:8" x14ac:dyDescent="0.25">
      <c r="A8" s="19">
        <v>44304</v>
      </c>
      <c r="B8" s="20" t="s">
        <v>23</v>
      </c>
      <c r="C8" s="20" t="s">
        <v>31</v>
      </c>
      <c r="D8" s="21" t="s">
        <v>22</v>
      </c>
      <c r="E8" s="22">
        <v>75</v>
      </c>
      <c r="F8" s="23">
        <v>1.99</v>
      </c>
      <c r="G8" s="24">
        <v>149.25</v>
      </c>
      <c r="H8" s="25">
        <f>SUM(Table1[[#This Row],[Unit Cost]],Table1[[#This Row],[Total]])</f>
        <v>151.24</v>
      </c>
    </row>
    <row r="9" spans="1:8" x14ac:dyDescent="0.25">
      <c r="A9" s="19">
        <v>44321</v>
      </c>
      <c r="B9" s="20" t="s">
        <v>23</v>
      </c>
      <c r="C9" s="20" t="s">
        <v>26</v>
      </c>
      <c r="D9" s="21" t="s">
        <v>22</v>
      </c>
      <c r="E9" s="22">
        <v>90</v>
      </c>
      <c r="F9" s="23">
        <v>4.99</v>
      </c>
      <c r="G9" s="24">
        <v>449.1</v>
      </c>
      <c r="H9" s="25">
        <f>SUM(Table1[[#This Row],[Unit Cost]],Table1[[#This Row],[Total]])</f>
        <v>454.09000000000003</v>
      </c>
    </row>
    <row r="10" spans="1:8" x14ac:dyDescent="0.25">
      <c r="A10" s="19">
        <v>44338</v>
      </c>
      <c r="B10" s="20" t="s">
        <v>29</v>
      </c>
      <c r="C10" s="20" t="s">
        <v>32</v>
      </c>
      <c r="D10" s="21" t="s">
        <v>22</v>
      </c>
      <c r="E10" s="22">
        <v>32</v>
      </c>
      <c r="F10" s="23">
        <v>1.99</v>
      </c>
      <c r="G10" s="24">
        <v>63.68</v>
      </c>
      <c r="H10" s="25">
        <f>SUM(Table1[[#This Row],[Unit Cost]],Table1[[#This Row],[Total]])</f>
        <v>65.67</v>
      </c>
    </row>
    <row r="11" spans="1:8" x14ac:dyDescent="0.25">
      <c r="A11" s="19">
        <v>44355</v>
      </c>
      <c r="B11" s="20" t="s">
        <v>20</v>
      </c>
      <c r="C11" s="20" t="s">
        <v>21</v>
      </c>
      <c r="D11" s="21" t="s">
        <v>25</v>
      </c>
      <c r="E11" s="22">
        <v>60</v>
      </c>
      <c r="F11" s="23">
        <v>8.99</v>
      </c>
      <c r="G11" s="24">
        <v>539.4</v>
      </c>
      <c r="H11" s="25">
        <f>SUM(Table1[[#This Row],[Unit Cost]],Table1[[#This Row],[Total]])</f>
        <v>548.39</v>
      </c>
    </row>
    <row r="12" spans="1:8" x14ac:dyDescent="0.25">
      <c r="A12" s="19">
        <v>44372</v>
      </c>
      <c r="B12" s="20" t="s">
        <v>23</v>
      </c>
      <c r="C12" s="20" t="s">
        <v>33</v>
      </c>
      <c r="D12" s="21" t="s">
        <v>22</v>
      </c>
      <c r="E12" s="22">
        <v>90</v>
      </c>
      <c r="F12" s="23">
        <v>4.99</v>
      </c>
      <c r="G12" s="24">
        <v>449.1</v>
      </c>
      <c r="H12" s="25">
        <f>SUM(Table1[[#This Row],[Unit Cost]],Table1[[#This Row],[Total]])</f>
        <v>454.09000000000003</v>
      </c>
    </row>
    <row r="13" spans="1:8" x14ac:dyDescent="0.25">
      <c r="A13" s="19">
        <v>44389</v>
      </c>
      <c r="B13" s="20" t="s">
        <v>20</v>
      </c>
      <c r="C13" s="20" t="s">
        <v>34</v>
      </c>
      <c r="D13" s="21" t="s">
        <v>25</v>
      </c>
      <c r="E13" s="22">
        <v>29</v>
      </c>
      <c r="F13" s="23">
        <v>1.99</v>
      </c>
      <c r="G13" s="24">
        <v>57.71</v>
      </c>
      <c r="H13" s="25">
        <f>SUM(Table1[[#This Row],[Unit Cost]],Table1[[#This Row],[Total]])</f>
        <v>59.7</v>
      </c>
    </row>
    <row r="14" spans="1:8" x14ac:dyDescent="0.25">
      <c r="A14" s="19">
        <v>44406</v>
      </c>
      <c r="B14" s="20" t="s">
        <v>20</v>
      </c>
      <c r="C14" s="20" t="s">
        <v>35</v>
      </c>
      <c r="D14" s="21" t="s">
        <v>25</v>
      </c>
      <c r="E14" s="22">
        <v>81</v>
      </c>
      <c r="F14" s="23">
        <v>19.989999999999998</v>
      </c>
      <c r="G14" s="24">
        <v>1619.1899999999998</v>
      </c>
      <c r="H14" s="25">
        <f>SUM(Table1[[#This Row],[Unit Cost]],Table1[[#This Row],[Total]])</f>
        <v>1639.1799999999998</v>
      </c>
    </row>
    <row r="15" spans="1:8" x14ac:dyDescent="0.25">
      <c r="A15" s="19">
        <v>44423</v>
      </c>
      <c r="B15" s="20" t="s">
        <v>20</v>
      </c>
      <c r="C15" s="20" t="s">
        <v>21</v>
      </c>
      <c r="D15" s="21" t="s">
        <v>22</v>
      </c>
      <c r="E15" s="22">
        <v>35</v>
      </c>
      <c r="F15" s="23">
        <v>4.99</v>
      </c>
      <c r="G15" s="24">
        <v>174.65</v>
      </c>
      <c r="H15" s="25">
        <f>SUM(Table1[[#This Row],[Unit Cost]],Table1[[#This Row],[Total]])</f>
        <v>179.64000000000001</v>
      </c>
    </row>
    <row r="16" spans="1:8" x14ac:dyDescent="0.25">
      <c r="A16" s="19">
        <v>44440</v>
      </c>
      <c r="B16" s="20" t="s">
        <v>23</v>
      </c>
      <c r="C16" s="20" t="s">
        <v>36</v>
      </c>
      <c r="D16" s="21" t="s">
        <v>37</v>
      </c>
      <c r="E16" s="22">
        <v>2</v>
      </c>
      <c r="F16" s="23">
        <v>125</v>
      </c>
      <c r="G16" s="24">
        <v>250</v>
      </c>
      <c r="H16" s="25">
        <f>SUM(Table1[[#This Row],[Unit Cost]],Table1[[#This Row],[Total]])</f>
        <v>375</v>
      </c>
    </row>
    <row r="17" spans="1:8" x14ac:dyDescent="0.25">
      <c r="A17" s="19">
        <v>44457</v>
      </c>
      <c r="B17" s="20" t="s">
        <v>20</v>
      </c>
      <c r="C17" s="20" t="s">
        <v>21</v>
      </c>
      <c r="D17" s="21" t="s">
        <v>38</v>
      </c>
      <c r="E17" s="22">
        <v>16</v>
      </c>
      <c r="F17" s="23">
        <v>15.99</v>
      </c>
      <c r="G17" s="24">
        <v>255.84</v>
      </c>
      <c r="H17" s="25">
        <f>SUM(Table1[[#This Row],[Unit Cost]],Table1[[#This Row],[Total]])</f>
        <v>271.83</v>
      </c>
    </row>
    <row r="18" spans="1:8" x14ac:dyDescent="0.25">
      <c r="A18" s="19">
        <v>44474</v>
      </c>
      <c r="B18" s="20" t="s">
        <v>23</v>
      </c>
      <c r="C18" s="20" t="s">
        <v>33</v>
      </c>
      <c r="D18" s="21" t="s">
        <v>25</v>
      </c>
      <c r="E18" s="22">
        <v>28</v>
      </c>
      <c r="F18" s="23">
        <v>8.99</v>
      </c>
      <c r="G18" s="24">
        <v>251.72</v>
      </c>
      <c r="H18" s="25">
        <f>SUM(Table1[[#This Row],[Unit Cost]],Table1[[#This Row],[Total]])</f>
        <v>260.70999999999998</v>
      </c>
    </row>
    <row r="19" spans="1:8" x14ac:dyDescent="0.25">
      <c r="A19" s="19">
        <v>44491</v>
      </c>
      <c r="B19" s="20" t="s">
        <v>20</v>
      </c>
      <c r="C19" s="20" t="s">
        <v>21</v>
      </c>
      <c r="D19" s="21" t="s">
        <v>28</v>
      </c>
      <c r="E19" s="22">
        <v>64</v>
      </c>
      <c r="F19" s="23">
        <v>8.99</v>
      </c>
      <c r="G19" s="24">
        <v>575.36</v>
      </c>
      <c r="H19" s="25">
        <f>SUM(Table1[[#This Row],[Unit Cost]],Table1[[#This Row],[Total]])</f>
        <v>584.35</v>
      </c>
    </row>
    <row r="20" spans="1:8" x14ac:dyDescent="0.25">
      <c r="A20" s="19">
        <v>44508</v>
      </c>
      <c r="B20" s="20" t="s">
        <v>20</v>
      </c>
      <c r="C20" s="20" t="s">
        <v>35</v>
      </c>
      <c r="D20" s="21" t="s">
        <v>28</v>
      </c>
      <c r="E20" s="22">
        <v>15</v>
      </c>
      <c r="F20" s="23">
        <v>19.989999999999998</v>
      </c>
      <c r="G20" s="24">
        <v>299.84999999999997</v>
      </c>
      <c r="H20" s="25">
        <f>SUM(Table1[[#This Row],[Unit Cost]],Table1[[#This Row],[Total]])</f>
        <v>319.83999999999997</v>
      </c>
    </row>
    <row r="21" spans="1:8" x14ac:dyDescent="0.25">
      <c r="A21" s="19">
        <v>44525</v>
      </c>
      <c r="B21" s="20" t="s">
        <v>23</v>
      </c>
      <c r="C21" s="20" t="s">
        <v>24</v>
      </c>
      <c r="D21" s="21" t="s">
        <v>38</v>
      </c>
      <c r="E21" s="22">
        <v>96</v>
      </c>
      <c r="F21" s="23">
        <v>4.99</v>
      </c>
      <c r="G21" s="24">
        <v>479.04</v>
      </c>
      <c r="H21" s="25">
        <f>SUM(Table1[[#This Row],[Unit Cost]],Table1[[#This Row],[Total]])</f>
        <v>484.03000000000003</v>
      </c>
    </row>
    <row r="22" spans="1:8" x14ac:dyDescent="0.25">
      <c r="A22" s="19">
        <v>44542</v>
      </c>
      <c r="B22" s="20" t="s">
        <v>23</v>
      </c>
      <c r="C22" s="20" t="s">
        <v>36</v>
      </c>
      <c r="D22" s="21" t="s">
        <v>22</v>
      </c>
      <c r="E22" s="22">
        <v>67</v>
      </c>
      <c r="F22" s="23">
        <v>1.29</v>
      </c>
      <c r="G22" s="24">
        <v>86.43</v>
      </c>
      <c r="H22" s="25">
        <f>SUM(Table1[[#This Row],[Unit Cost]],Table1[[#This Row],[Total]])</f>
        <v>87.720000000000013</v>
      </c>
    </row>
    <row r="23" spans="1:8" x14ac:dyDescent="0.25">
      <c r="A23" s="19">
        <v>44559</v>
      </c>
      <c r="B23" s="20" t="s">
        <v>20</v>
      </c>
      <c r="C23" s="20" t="s">
        <v>35</v>
      </c>
      <c r="D23" s="21" t="s">
        <v>38</v>
      </c>
      <c r="E23" s="22">
        <v>74</v>
      </c>
      <c r="F23" s="23">
        <v>15.99</v>
      </c>
      <c r="G23" s="24">
        <v>1183.26</v>
      </c>
      <c r="H23" s="25">
        <f>SUM(Table1[[#This Row],[Unit Cost]],Table1[[#This Row],[Total]])</f>
        <v>1199.25</v>
      </c>
    </row>
    <row r="24" spans="1:8" x14ac:dyDescent="0.25">
      <c r="A24" s="19">
        <v>44576</v>
      </c>
      <c r="B24" s="20" t="s">
        <v>23</v>
      </c>
      <c r="C24" s="20" t="s">
        <v>27</v>
      </c>
      <c r="D24" s="21" t="s">
        <v>25</v>
      </c>
      <c r="E24" s="22">
        <v>46</v>
      </c>
      <c r="F24" s="23">
        <v>8.99</v>
      </c>
      <c r="G24" s="24">
        <v>413.54</v>
      </c>
      <c r="H24" s="25">
        <f>SUM(Table1[[#This Row],[Unit Cost]],Table1[[#This Row],[Total]])</f>
        <v>422.53000000000003</v>
      </c>
    </row>
    <row r="25" spans="1:8" x14ac:dyDescent="0.25">
      <c r="A25" s="19">
        <v>44593</v>
      </c>
      <c r="B25" s="20" t="s">
        <v>23</v>
      </c>
      <c r="C25" s="20" t="s">
        <v>36</v>
      </c>
      <c r="D25" s="21" t="s">
        <v>25</v>
      </c>
      <c r="E25" s="22">
        <v>87</v>
      </c>
      <c r="F25" s="23">
        <v>15</v>
      </c>
      <c r="G25" s="24">
        <v>1305</v>
      </c>
      <c r="H25" s="25">
        <f>SUM(Table1[[#This Row],[Unit Cost]],Table1[[#This Row],[Total]])</f>
        <v>1320</v>
      </c>
    </row>
    <row r="26" spans="1:8" x14ac:dyDescent="0.25">
      <c r="A26" s="19">
        <v>44610</v>
      </c>
      <c r="B26" s="20" t="s">
        <v>20</v>
      </c>
      <c r="C26" s="20" t="s">
        <v>21</v>
      </c>
      <c r="D26" s="21" t="s">
        <v>25</v>
      </c>
      <c r="E26" s="22">
        <v>4</v>
      </c>
      <c r="F26" s="23">
        <v>4.99</v>
      </c>
      <c r="G26" s="24">
        <v>19.96</v>
      </c>
      <c r="H26" s="25">
        <f>SUM(Table1[[#This Row],[Unit Cost]],Table1[[#This Row],[Total]])</f>
        <v>24.950000000000003</v>
      </c>
    </row>
    <row r="27" spans="1:8" x14ac:dyDescent="0.25">
      <c r="A27" s="19">
        <v>44627</v>
      </c>
      <c r="B27" s="20" t="s">
        <v>29</v>
      </c>
      <c r="C27" s="20" t="s">
        <v>30</v>
      </c>
      <c r="D27" s="21" t="s">
        <v>25</v>
      </c>
      <c r="E27" s="22">
        <v>7</v>
      </c>
      <c r="F27" s="23">
        <v>19.989999999999998</v>
      </c>
      <c r="G27" s="24">
        <v>139.92999999999998</v>
      </c>
      <c r="H27" s="25">
        <f>SUM(Table1[[#This Row],[Unit Cost]],Table1[[#This Row],[Total]])</f>
        <v>159.91999999999999</v>
      </c>
    </row>
    <row r="28" spans="1:8" x14ac:dyDescent="0.25">
      <c r="A28" s="19">
        <v>44644</v>
      </c>
      <c r="B28" s="20" t="s">
        <v>23</v>
      </c>
      <c r="C28" s="20" t="s">
        <v>26</v>
      </c>
      <c r="D28" s="21" t="s">
        <v>38</v>
      </c>
      <c r="E28" s="22">
        <v>50</v>
      </c>
      <c r="F28" s="23">
        <v>4.99</v>
      </c>
      <c r="G28" s="24">
        <v>249.5</v>
      </c>
      <c r="H28" s="25">
        <f>SUM(Table1[[#This Row],[Unit Cost]],Table1[[#This Row],[Total]])</f>
        <v>254.49</v>
      </c>
    </row>
    <row r="29" spans="1:8" x14ac:dyDescent="0.25">
      <c r="A29" s="19">
        <v>44661</v>
      </c>
      <c r="B29" s="20" t="s">
        <v>23</v>
      </c>
      <c r="C29" s="20" t="s">
        <v>31</v>
      </c>
      <c r="D29" s="21" t="s">
        <v>22</v>
      </c>
      <c r="E29" s="22">
        <v>66</v>
      </c>
      <c r="F29" s="23">
        <v>1.99</v>
      </c>
      <c r="G29" s="24">
        <v>131.34</v>
      </c>
      <c r="H29" s="25">
        <f>SUM(Table1[[#This Row],[Unit Cost]],Table1[[#This Row],[Total]])</f>
        <v>133.33000000000001</v>
      </c>
    </row>
    <row r="30" spans="1:8" x14ac:dyDescent="0.25">
      <c r="A30" s="19">
        <v>44678</v>
      </c>
      <c r="B30" s="20" t="s">
        <v>20</v>
      </c>
      <c r="C30" s="20" t="s">
        <v>34</v>
      </c>
      <c r="D30" s="21" t="s">
        <v>28</v>
      </c>
      <c r="E30" s="22">
        <v>96</v>
      </c>
      <c r="F30" s="23">
        <v>4.99</v>
      </c>
      <c r="G30" s="24">
        <v>479.04</v>
      </c>
      <c r="H30" s="25">
        <f>SUM(Table1[[#This Row],[Unit Cost]],Table1[[#This Row],[Total]])</f>
        <v>484.03000000000003</v>
      </c>
    </row>
    <row r="31" spans="1:8" x14ac:dyDescent="0.25">
      <c r="A31" s="19">
        <v>44695</v>
      </c>
      <c r="B31" s="20" t="s">
        <v>23</v>
      </c>
      <c r="C31" s="20" t="s">
        <v>27</v>
      </c>
      <c r="D31" s="21" t="s">
        <v>22</v>
      </c>
      <c r="E31" s="22">
        <v>53</v>
      </c>
      <c r="F31" s="23">
        <v>1.29</v>
      </c>
      <c r="G31" s="24">
        <v>68.37</v>
      </c>
      <c r="H31" s="25">
        <f>SUM(Table1[[#This Row],[Unit Cost]],Table1[[#This Row],[Total]])</f>
        <v>69.660000000000011</v>
      </c>
    </row>
    <row r="32" spans="1:8" x14ac:dyDescent="0.25">
      <c r="A32" s="19">
        <v>44712</v>
      </c>
      <c r="B32" s="20" t="s">
        <v>23</v>
      </c>
      <c r="C32" s="20" t="s">
        <v>27</v>
      </c>
      <c r="D32" s="21" t="s">
        <v>25</v>
      </c>
      <c r="E32" s="22">
        <v>80</v>
      </c>
      <c r="F32" s="23">
        <v>8.99</v>
      </c>
      <c r="G32" s="24">
        <v>719.2</v>
      </c>
      <c r="H32" s="25">
        <f>SUM(Table1[[#This Row],[Unit Cost]],Table1[[#This Row],[Total]])</f>
        <v>728.19</v>
      </c>
    </row>
    <row r="33" spans="1:8" x14ac:dyDescent="0.25">
      <c r="A33" s="19">
        <v>44729</v>
      </c>
      <c r="B33" s="20" t="s">
        <v>23</v>
      </c>
      <c r="C33" s="20" t="s">
        <v>24</v>
      </c>
      <c r="D33" s="21" t="s">
        <v>37</v>
      </c>
      <c r="E33" s="22">
        <v>5</v>
      </c>
      <c r="F33" s="23">
        <v>125</v>
      </c>
      <c r="G33" s="24">
        <v>625</v>
      </c>
      <c r="H33" s="25">
        <f>SUM(Table1[[#This Row],[Unit Cost]],Table1[[#This Row],[Total]])</f>
        <v>750</v>
      </c>
    </row>
    <row r="34" spans="1:8" x14ac:dyDescent="0.25">
      <c r="A34" s="19">
        <v>44746</v>
      </c>
      <c r="B34" s="20" t="s">
        <v>20</v>
      </c>
      <c r="C34" s="20" t="s">
        <v>21</v>
      </c>
      <c r="D34" s="21" t="s">
        <v>38</v>
      </c>
      <c r="E34" s="22">
        <v>62</v>
      </c>
      <c r="F34" s="23">
        <v>4.99</v>
      </c>
      <c r="G34" s="24">
        <v>309.38</v>
      </c>
      <c r="H34" s="25">
        <f>SUM(Table1[[#This Row],[Unit Cost]],Table1[[#This Row],[Total]])</f>
        <v>314.37</v>
      </c>
    </row>
    <row r="35" spans="1:8" x14ac:dyDescent="0.25">
      <c r="A35" s="19">
        <v>44763</v>
      </c>
      <c r="B35" s="20" t="s">
        <v>23</v>
      </c>
      <c r="C35" s="20" t="s">
        <v>33</v>
      </c>
      <c r="D35" s="21" t="s">
        <v>38</v>
      </c>
      <c r="E35" s="22">
        <v>55</v>
      </c>
      <c r="F35" s="23">
        <v>12.49</v>
      </c>
      <c r="G35" s="24">
        <v>686.95</v>
      </c>
      <c r="H35" s="25">
        <f>SUM(Table1[[#This Row],[Unit Cost]],Table1[[#This Row],[Total]])</f>
        <v>699.44</v>
      </c>
    </row>
    <row r="36" spans="1:8" x14ac:dyDescent="0.25">
      <c r="A36" s="19">
        <v>44780</v>
      </c>
      <c r="B36" s="20" t="s">
        <v>23</v>
      </c>
      <c r="C36" s="20" t="s">
        <v>24</v>
      </c>
      <c r="D36" s="21" t="s">
        <v>38</v>
      </c>
      <c r="E36" s="22">
        <v>42</v>
      </c>
      <c r="F36" s="23">
        <v>23.95</v>
      </c>
      <c r="G36" s="24">
        <v>1005.9</v>
      </c>
      <c r="H36" s="25">
        <f>SUM(Table1[[#This Row],[Unit Cost]],Table1[[#This Row],[Total]])</f>
        <v>1029.8499999999999</v>
      </c>
    </row>
    <row r="37" spans="1:8" x14ac:dyDescent="0.25">
      <c r="A37" s="19">
        <v>44797</v>
      </c>
      <c r="B37" s="20" t="s">
        <v>29</v>
      </c>
      <c r="C37" s="20" t="s">
        <v>30</v>
      </c>
      <c r="D37" s="21" t="s">
        <v>37</v>
      </c>
      <c r="E37" s="22">
        <v>3</v>
      </c>
      <c r="F37" s="23">
        <v>275</v>
      </c>
      <c r="G37" s="24">
        <v>825</v>
      </c>
      <c r="H37" s="25">
        <f>SUM(Table1[[#This Row],[Unit Cost]],Table1[[#This Row],[Total]])</f>
        <v>1100</v>
      </c>
    </row>
    <row r="38" spans="1:8" x14ac:dyDescent="0.25">
      <c r="A38" s="19">
        <v>44814</v>
      </c>
      <c r="B38" s="20" t="s">
        <v>23</v>
      </c>
      <c r="C38" s="20" t="s">
        <v>27</v>
      </c>
      <c r="D38" s="21" t="s">
        <v>22</v>
      </c>
      <c r="E38" s="22">
        <v>7</v>
      </c>
      <c r="F38" s="23">
        <v>1.29</v>
      </c>
      <c r="G38" s="24">
        <v>9.0300000000000011</v>
      </c>
      <c r="H38" s="25">
        <f>SUM(Table1[[#This Row],[Unit Cost]],Table1[[#This Row],[Total]])</f>
        <v>10.32</v>
      </c>
    </row>
    <row r="39" spans="1:8" x14ac:dyDescent="0.25">
      <c r="A39" s="19">
        <v>44831</v>
      </c>
      <c r="B39" s="20" t="s">
        <v>29</v>
      </c>
      <c r="C39" s="20" t="s">
        <v>30</v>
      </c>
      <c r="D39" s="21" t="s">
        <v>28</v>
      </c>
      <c r="E39" s="22">
        <v>76</v>
      </c>
      <c r="F39" s="23">
        <v>1.99</v>
      </c>
      <c r="G39" s="24">
        <v>151.24</v>
      </c>
      <c r="H39" s="25">
        <f>SUM(Table1[[#This Row],[Unit Cost]],Table1[[#This Row],[Total]])</f>
        <v>153.23000000000002</v>
      </c>
    </row>
    <row r="40" spans="1:8" x14ac:dyDescent="0.25">
      <c r="A40" s="19">
        <v>44848</v>
      </c>
      <c r="B40" s="20" t="s">
        <v>29</v>
      </c>
      <c r="C40" s="20" t="s">
        <v>32</v>
      </c>
      <c r="D40" s="21" t="s">
        <v>25</v>
      </c>
      <c r="E40" s="22">
        <v>57</v>
      </c>
      <c r="F40" s="23">
        <v>19.989999999999998</v>
      </c>
      <c r="G40" s="24">
        <v>1139.4299999999998</v>
      </c>
      <c r="H40" s="25">
        <f>SUM(Table1[[#This Row],[Unit Cost]],Table1[[#This Row],[Total]])</f>
        <v>1159.4199999999998</v>
      </c>
    </row>
    <row r="41" spans="1:8" x14ac:dyDescent="0.25">
      <c r="A41" s="19">
        <v>44865</v>
      </c>
      <c r="B41" s="20" t="s">
        <v>23</v>
      </c>
      <c r="C41" s="20" t="s">
        <v>31</v>
      </c>
      <c r="D41" s="21" t="s">
        <v>22</v>
      </c>
      <c r="E41" s="22">
        <v>14</v>
      </c>
      <c r="F41" s="23">
        <v>1.29</v>
      </c>
      <c r="G41" s="24">
        <v>18.060000000000002</v>
      </c>
      <c r="H41" s="25">
        <f>SUM(Table1[[#This Row],[Unit Cost]],Table1[[#This Row],[Total]])</f>
        <v>19.350000000000001</v>
      </c>
    </row>
    <row r="42" spans="1:8" x14ac:dyDescent="0.25">
      <c r="A42" s="19">
        <v>44882</v>
      </c>
      <c r="B42" s="20" t="s">
        <v>23</v>
      </c>
      <c r="C42" s="20" t="s">
        <v>26</v>
      </c>
      <c r="D42" s="21" t="s">
        <v>25</v>
      </c>
      <c r="E42" s="22">
        <v>11</v>
      </c>
      <c r="F42" s="23">
        <v>4.99</v>
      </c>
      <c r="G42" s="24">
        <v>54.89</v>
      </c>
      <c r="H42" s="25">
        <f>SUM(Table1[[#This Row],[Unit Cost]],Table1[[#This Row],[Total]])</f>
        <v>59.88</v>
      </c>
    </row>
    <row r="43" spans="1:8" x14ac:dyDescent="0.25">
      <c r="A43" s="19">
        <v>44899</v>
      </c>
      <c r="B43" s="20" t="s">
        <v>23</v>
      </c>
      <c r="C43" s="20" t="s">
        <v>26</v>
      </c>
      <c r="D43" s="21" t="s">
        <v>25</v>
      </c>
      <c r="E43" s="22">
        <v>94</v>
      </c>
      <c r="F43" s="23">
        <v>19.989999999999998</v>
      </c>
      <c r="G43" s="24">
        <v>1879.06</v>
      </c>
      <c r="H43" s="25">
        <f>SUM(Table1[[#This Row],[Unit Cost]],Table1[[#This Row],[Total]])</f>
        <v>1899.05</v>
      </c>
    </row>
    <row r="44" spans="1:8" x14ac:dyDescent="0.25">
      <c r="A44" s="19">
        <v>44916</v>
      </c>
      <c r="B44" s="20" t="s">
        <v>23</v>
      </c>
      <c r="C44" s="20" t="s">
        <v>31</v>
      </c>
      <c r="D44" s="21" t="s">
        <v>25</v>
      </c>
      <c r="E44" s="22">
        <v>28</v>
      </c>
      <c r="F44" s="23">
        <v>4.99</v>
      </c>
      <c r="G44" s="24">
        <v>139.72</v>
      </c>
      <c r="H44" s="27">
        <f>SUM(Table1[[#This Row],[Unit Cost]],Table1[[#This Row],[Total]])</f>
        <v>144.71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13" sqref="F13"/>
    </sheetView>
  </sheetViews>
  <sheetFormatPr defaultRowHeight="15" x14ac:dyDescent="0.25"/>
  <cols>
    <col min="1" max="1" width="18.5703125" style="35" bestFit="1" customWidth="1"/>
    <col min="9" max="9" width="18.140625" customWidth="1"/>
  </cols>
  <sheetData>
    <row r="1" spans="1:15" x14ac:dyDescent="0.25">
      <c r="A1" s="33" t="s">
        <v>12</v>
      </c>
      <c r="B1" s="29" t="s">
        <v>13</v>
      </c>
      <c r="C1" s="29" t="s">
        <v>14</v>
      </c>
      <c r="D1" s="29" t="s">
        <v>15</v>
      </c>
      <c r="E1" s="29" t="s">
        <v>16</v>
      </c>
      <c r="F1" s="31" t="s">
        <v>17</v>
      </c>
      <c r="G1" s="29" t="s">
        <v>18</v>
      </c>
      <c r="H1" s="30"/>
    </row>
    <row r="2" spans="1:15" x14ac:dyDescent="0.25">
      <c r="A2" s="34">
        <v>44202</v>
      </c>
      <c r="B2" s="28" t="s">
        <v>20</v>
      </c>
      <c r="C2" s="28" t="s">
        <v>21</v>
      </c>
      <c r="D2" s="28" t="s">
        <v>22</v>
      </c>
      <c r="E2" s="28">
        <v>95</v>
      </c>
      <c r="F2" s="32">
        <v>1.99</v>
      </c>
      <c r="G2" s="32">
        <f>$E$2*$F$2</f>
        <v>189.05</v>
      </c>
      <c r="H2" s="32">
        <f>$E$2*$F$2</f>
        <v>189.05</v>
      </c>
      <c r="I2">
        <f>$E2+$F2</f>
        <v>96.99</v>
      </c>
      <c r="J2">
        <f>E$2+F$2</f>
        <v>96.99</v>
      </c>
      <c r="K2">
        <f t="shared" ref="K2:M2" si="0">F$2+G$2</f>
        <v>191.04000000000002</v>
      </c>
      <c r="L2">
        <f t="shared" si="0"/>
        <v>378.1</v>
      </c>
      <c r="M2">
        <f t="shared" si="0"/>
        <v>286.04000000000002</v>
      </c>
      <c r="N2">
        <f t="shared" ref="N2:O2" si="1">I$2+J$2</f>
        <v>193.98</v>
      </c>
      <c r="O2">
        <f t="shared" si="1"/>
        <v>288.03000000000003</v>
      </c>
    </row>
    <row r="3" spans="1:15" x14ac:dyDescent="0.25">
      <c r="A3" s="34">
        <v>44219</v>
      </c>
      <c r="B3" s="28" t="s">
        <v>23</v>
      </c>
      <c r="C3" s="28" t="s">
        <v>24</v>
      </c>
      <c r="D3" s="28" t="s">
        <v>25</v>
      </c>
      <c r="E3" s="28">
        <v>50</v>
      </c>
      <c r="F3" s="32">
        <v>19.989999999999998</v>
      </c>
      <c r="G3" s="32">
        <f t="shared" ref="G3:G17" si="2">$E$2*$F$2</f>
        <v>189.05</v>
      </c>
      <c r="I3">
        <f t="shared" ref="I3:I17" si="3">$E3+$F3</f>
        <v>69.989999999999995</v>
      </c>
      <c r="J3">
        <f t="shared" ref="J3:J17" si="4">E$2+F$2</f>
        <v>96.99</v>
      </c>
    </row>
    <row r="4" spans="1:15" x14ac:dyDescent="0.25">
      <c r="A4" s="34">
        <v>44236</v>
      </c>
      <c r="B4" s="28" t="s">
        <v>23</v>
      </c>
      <c r="C4" s="28" t="s">
        <v>26</v>
      </c>
      <c r="D4" s="28" t="s">
        <v>22</v>
      </c>
      <c r="E4" s="28">
        <v>36</v>
      </c>
      <c r="F4" s="32">
        <v>4.99</v>
      </c>
      <c r="G4" s="32">
        <f t="shared" si="2"/>
        <v>189.05</v>
      </c>
      <c r="I4">
        <f t="shared" si="3"/>
        <v>40.99</v>
      </c>
      <c r="J4">
        <f t="shared" si="4"/>
        <v>96.99</v>
      </c>
    </row>
    <row r="5" spans="1:15" x14ac:dyDescent="0.25">
      <c r="A5" s="34">
        <v>44253</v>
      </c>
      <c r="B5" s="28" t="s">
        <v>23</v>
      </c>
      <c r="C5" s="28" t="s">
        <v>27</v>
      </c>
      <c r="D5" s="28" t="s">
        <v>28</v>
      </c>
      <c r="E5" s="28">
        <v>27</v>
      </c>
      <c r="F5" s="32">
        <v>19.989999999999998</v>
      </c>
      <c r="G5" s="32">
        <f t="shared" si="2"/>
        <v>189.05</v>
      </c>
      <c r="I5">
        <f t="shared" si="3"/>
        <v>46.989999999999995</v>
      </c>
      <c r="J5">
        <f t="shared" si="4"/>
        <v>96.99</v>
      </c>
    </row>
    <row r="6" spans="1:15" x14ac:dyDescent="0.25">
      <c r="A6" s="34">
        <v>44270</v>
      </c>
      <c r="B6" s="28" t="s">
        <v>29</v>
      </c>
      <c r="C6" s="28" t="s">
        <v>30</v>
      </c>
      <c r="D6" s="28" t="s">
        <v>22</v>
      </c>
      <c r="E6" s="28">
        <v>56</v>
      </c>
      <c r="F6" s="32">
        <v>2.99</v>
      </c>
      <c r="G6" s="32">
        <f t="shared" si="2"/>
        <v>189.05</v>
      </c>
      <c r="I6">
        <f t="shared" si="3"/>
        <v>58.99</v>
      </c>
      <c r="J6">
        <f t="shared" si="4"/>
        <v>96.99</v>
      </c>
    </row>
    <row r="7" spans="1:15" x14ac:dyDescent="0.25">
      <c r="A7" s="34">
        <v>44457</v>
      </c>
      <c r="B7" s="28" t="s">
        <v>20</v>
      </c>
      <c r="C7" s="28" t="s">
        <v>21</v>
      </c>
      <c r="D7" s="28" t="s">
        <v>38</v>
      </c>
      <c r="E7" s="28">
        <v>16</v>
      </c>
      <c r="F7" s="32">
        <v>15.99</v>
      </c>
      <c r="G7" s="32">
        <f t="shared" si="2"/>
        <v>189.05</v>
      </c>
      <c r="I7">
        <f t="shared" si="3"/>
        <v>31.990000000000002</v>
      </c>
      <c r="J7">
        <f t="shared" si="4"/>
        <v>96.99</v>
      </c>
    </row>
    <row r="8" spans="1:15" x14ac:dyDescent="0.25">
      <c r="A8" s="34">
        <v>44287</v>
      </c>
      <c r="B8" s="28" t="s">
        <v>20</v>
      </c>
      <c r="C8" s="28" t="s">
        <v>21</v>
      </c>
      <c r="D8" s="28" t="s">
        <v>25</v>
      </c>
      <c r="E8" s="28">
        <v>60</v>
      </c>
      <c r="F8" s="32">
        <v>4.99</v>
      </c>
      <c r="G8" s="32">
        <f t="shared" si="2"/>
        <v>189.05</v>
      </c>
      <c r="I8">
        <f t="shared" si="3"/>
        <v>64.989999999999995</v>
      </c>
      <c r="J8">
        <f t="shared" si="4"/>
        <v>96.99</v>
      </c>
    </row>
    <row r="9" spans="1:15" x14ac:dyDescent="0.25">
      <c r="A9" s="34">
        <v>44304</v>
      </c>
      <c r="B9" s="28" t="s">
        <v>23</v>
      </c>
      <c r="C9" s="28" t="s">
        <v>31</v>
      </c>
      <c r="D9" s="28" t="s">
        <v>22</v>
      </c>
      <c r="E9" s="28">
        <v>75</v>
      </c>
      <c r="F9" s="32">
        <v>1.99</v>
      </c>
      <c r="G9" s="32">
        <f t="shared" si="2"/>
        <v>189.05</v>
      </c>
      <c r="I9">
        <f t="shared" si="3"/>
        <v>76.989999999999995</v>
      </c>
      <c r="J9">
        <f t="shared" si="4"/>
        <v>96.99</v>
      </c>
    </row>
    <row r="10" spans="1:15" x14ac:dyDescent="0.25">
      <c r="A10" s="34">
        <v>44321</v>
      </c>
      <c r="B10" s="28" t="s">
        <v>23</v>
      </c>
      <c r="C10" s="28" t="s">
        <v>26</v>
      </c>
      <c r="D10" s="28" t="s">
        <v>22</v>
      </c>
      <c r="E10" s="28">
        <v>90</v>
      </c>
      <c r="F10" s="32">
        <v>4.99</v>
      </c>
      <c r="G10" s="32">
        <f t="shared" si="2"/>
        <v>189.05</v>
      </c>
      <c r="I10">
        <f t="shared" si="3"/>
        <v>94.99</v>
      </c>
      <c r="J10">
        <f t="shared" si="4"/>
        <v>96.99</v>
      </c>
    </row>
    <row r="11" spans="1:15" x14ac:dyDescent="0.25">
      <c r="A11" s="34">
        <v>44338</v>
      </c>
      <c r="B11" s="28" t="s">
        <v>29</v>
      </c>
      <c r="C11" s="28" t="s">
        <v>32</v>
      </c>
      <c r="D11" s="28" t="s">
        <v>22</v>
      </c>
      <c r="E11" s="28">
        <v>32</v>
      </c>
      <c r="F11" s="32">
        <v>1.99</v>
      </c>
      <c r="G11" s="32">
        <f t="shared" si="2"/>
        <v>189.05</v>
      </c>
      <c r="I11">
        <f t="shared" si="3"/>
        <v>33.99</v>
      </c>
      <c r="J11">
        <f t="shared" si="4"/>
        <v>96.99</v>
      </c>
    </row>
    <row r="12" spans="1:15" x14ac:dyDescent="0.25">
      <c r="A12" s="34">
        <v>44355</v>
      </c>
      <c r="B12" s="28" t="s">
        <v>20</v>
      </c>
      <c r="C12" s="28" t="s">
        <v>21</v>
      </c>
      <c r="D12" s="28" t="s">
        <v>25</v>
      </c>
      <c r="E12" s="28">
        <v>60</v>
      </c>
      <c r="F12" s="32">
        <v>8.99</v>
      </c>
      <c r="G12" s="32">
        <f t="shared" si="2"/>
        <v>189.05</v>
      </c>
      <c r="I12">
        <f t="shared" si="3"/>
        <v>68.989999999999995</v>
      </c>
      <c r="J12">
        <f t="shared" si="4"/>
        <v>96.99</v>
      </c>
    </row>
    <row r="13" spans="1:15" x14ac:dyDescent="0.25">
      <c r="A13" s="34">
        <v>44372</v>
      </c>
      <c r="B13" s="28" t="s">
        <v>23</v>
      </c>
      <c r="C13" s="28" t="s">
        <v>33</v>
      </c>
      <c r="D13" s="28" t="s">
        <v>22</v>
      </c>
      <c r="E13" s="28">
        <v>90</v>
      </c>
      <c r="F13" s="32">
        <v>4.99</v>
      </c>
      <c r="G13" s="32">
        <f t="shared" si="2"/>
        <v>189.05</v>
      </c>
      <c r="I13">
        <f t="shared" si="3"/>
        <v>94.99</v>
      </c>
      <c r="J13">
        <f t="shared" si="4"/>
        <v>96.99</v>
      </c>
    </row>
    <row r="14" spans="1:15" x14ac:dyDescent="0.25">
      <c r="A14" s="34">
        <v>44389</v>
      </c>
      <c r="B14" s="28" t="s">
        <v>20</v>
      </c>
      <c r="C14" s="28" t="s">
        <v>34</v>
      </c>
      <c r="D14" s="28" t="s">
        <v>25</v>
      </c>
      <c r="E14" s="28">
        <v>29</v>
      </c>
      <c r="F14" s="32">
        <v>1.99</v>
      </c>
      <c r="G14" s="32">
        <f t="shared" si="2"/>
        <v>189.05</v>
      </c>
      <c r="I14">
        <f t="shared" si="3"/>
        <v>30.99</v>
      </c>
      <c r="J14">
        <f t="shared" si="4"/>
        <v>96.99</v>
      </c>
    </row>
    <row r="15" spans="1:15" x14ac:dyDescent="0.25">
      <c r="A15" s="34">
        <v>44406</v>
      </c>
      <c r="B15" s="28" t="s">
        <v>20</v>
      </c>
      <c r="C15" s="28" t="s">
        <v>35</v>
      </c>
      <c r="D15" s="28" t="s">
        <v>25</v>
      </c>
      <c r="E15" s="28">
        <v>81</v>
      </c>
      <c r="F15" s="32">
        <v>19.989999999999998</v>
      </c>
      <c r="G15" s="32">
        <f t="shared" si="2"/>
        <v>189.05</v>
      </c>
      <c r="I15">
        <f t="shared" si="3"/>
        <v>100.99</v>
      </c>
      <c r="J15">
        <f t="shared" si="4"/>
        <v>96.99</v>
      </c>
    </row>
    <row r="16" spans="1:15" x14ac:dyDescent="0.25">
      <c r="A16" s="34">
        <v>44423</v>
      </c>
      <c r="B16" s="28" t="s">
        <v>20</v>
      </c>
      <c r="C16" s="28" t="s">
        <v>21</v>
      </c>
      <c r="D16" s="28" t="s">
        <v>22</v>
      </c>
      <c r="E16" s="28">
        <v>35</v>
      </c>
      <c r="F16" s="32">
        <v>4.99</v>
      </c>
      <c r="G16" s="32">
        <f t="shared" si="2"/>
        <v>189.05</v>
      </c>
      <c r="I16">
        <f t="shared" si="3"/>
        <v>39.99</v>
      </c>
      <c r="J16">
        <f t="shared" si="4"/>
        <v>96.99</v>
      </c>
    </row>
    <row r="17" spans="1:10" x14ac:dyDescent="0.25">
      <c r="A17" s="34">
        <v>44440</v>
      </c>
      <c r="B17" s="28" t="s">
        <v>23</v>
      </c>
      <c r="C17" s="28" t="s">
        <v>36</v>
      </c>
      <c r="D17" s="28" t="s">
        <v>37</v>
      </c>
      <c r="E17" s="28">
        <v>2</v>
      </c>
      <c r="F17" s="32">
        <v>125</v>
      </c>
      <c r="G17" s="32">
        <f t="shared" si="2"/>
        <v>189.05</v>
      </c>
      <c r="I17">
        <f t="shared" si="3"/>
        <v>127</v>
      </c>
      <c r="J17">
        <f t="shared" si="4"/>
        <v>96.99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"/>
    </sheetView>
  </sheetViews>
  <sheetFormatPr defaultRowHeight="15" x14ac:dyDescent="0.25"/>
  <cols>
    <col min="3" max="3" width="13.42578125" bestFit="1" customWidth="1"/>
    <col min="6" max="6" width="12.7109375" bestFit="1" customWidth="1"/>
  </cols>
  <sheetData>
    <row r="1" spans="1:6" x14ac:dyDescent="0.25">
      <c r="A1">
        <v>5</v>
      </c>
    </row>
    <row r="2" spans="1:6" x14ac:dyDescent="0.25">
      <c r="A2">
        <v>10</v>
      </c>
      <c r="C2" t="s">
        <v>39</v>
      </c>
      <c r="D2">
        <f>SUM(A1:A3)</f>
        <v>27</v>
      </c>
      <c r="F2" t="s">
        <v>40</v>
      </c>
    </row>
    <row r="3" spans="1:6" x14ac:dyDescent="0.25">
      <c r="A3">
        <v>12</v>
      </c>
      <c r="D3">
        <f>A1+A2+A3</f>
        <v>27</v>
      </c>
      <c r="F3" s="36" t="s">
        <v>41</v>
      </c>
    </row>
    <row r="4" spans="1:6" x14ac:dyDescent="0.25">
      <c r="A4">
        <v>20</v>
      </c>
      <c r="F4">
        <f>(5+10) * (12+20)</f>
        <v>480</v>
      </c>
    </row>
    <row r="5" spans="1:6" x14ac:dyDescent="0.25">
      <c r="C5" t="s">
        <v>42</v>
      </c>
      <c r="D5">
        <f>A2-A1</f>
        <v>5</v>
      </c>
    </row>
    <row r="7" spans="1:6" x14ac:dyDescent="0.25">
      <c r="C7" t="s">
        <v>43</v>
      </c>
      <c r="D7">
        <f>A1*A2</f>
        <v>50</v>
      </c>
      <c r="F7" t="e">
        <f>260/0</f>
        <v>#DIV/0!</v>
      </c>
    </row>
    <row r="8" spans="1:6" x14ac:dyDescent="0.25">
      <c r="D8">
        <f>PRODUCT(A1,A2)</f>
        <v>50</v>
      </c>
    </row>
    <row r="10" spans="1:6" x14ac:dyDescent="0.25">
      <c r="C10" t="s">
        <v>44</v>
      </c>
      <c r="D10">
        <f>A2/A1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D7" sqref="D7"/>
    </sheetView>
  </sheetViews>
  <sheetFormatPr defaultRowHeight="15" x14ac:dyDescent="0.25"/>
  <cols>
    <col min="1" max="1" width="40.7109375" bestFit="1" customWidth="1"/>
    <col min="2" max="2" width="8.28515625" bestFit="1" customWidth="1"/>
    <col min="3" max="3" width="11.42578125" bestFit="1" customWidth="1"/>
    <col min="4" max="4" width="11.7109375" bestFit="1" customWidth="1"/>
    <col min="5" max="5" width="11.42578125" bestFit="1" customWidth="1"/>
  </cols>
  <sheetData>
    <row r="2" spans="1:5" x14ac:dyDescent="0.25">
      <c r="A2" t="s">
        <v>45</v>
      </c>
    </row>
    <row r="5" spans="1:5" ht="18.75" x14ac:dyDescent="0.3">
      <c r="A5" s="52" t="s">
        <v>46</v>
      </c>
      <c r="B5" s="53"/>
      <c r="C5" s="53"/>
      <c r="D5" s="37"/>
      <c r="E5" s="38">
        <v>0.08</v>
      </c>
    </row>
    <row r="6" spans="1:5" ht="18.75" x14ac:dyDescent="0.25">
      <c r="A6" s="39" t="s">
        <v>47</v>
      </c>
      <c r="B6" s="39" t="s">
        <v>48</v>
      </c>
      <c r="C6" s="39" t="s">
        <v>49</v>
      </c>
      <c r="D6" s="40" t="s">
        <v>46</v>
      </c>
      <c r="E6" s="41" t="s">
        <v>18</v>
      </c>
    </row>
    <row r="7" spans="1:5" ht="18.75" x14ac:dyDescent="0.3">
      <c r="A7" s="42" t="s">
        <v>50</v>
      </c>
      <c r="B7" s="43">
        <v>2.99</v>
      </c>
      <c r="C7" s="44">
        <v>15</v>
      </c>
      <c r="D7" s="45">
        <f>(B7*C7)*$E$5</f>
        <v>3.5880000000000001</v>
      </c>
      <c r="E7" s="46">
        <f>B7*C7+D7</f>
        <v>48.438000000000002</v>
      </c>
    </row>
    <row r="8" spans="1:5" ht="18.75" x14ac:dyDescent="0.3">
      <c r="A8" s="42" t="s">
        <v>51</v>
      </c>
      <c r="B8" s="43">
        <v>3.99</v>
      </c>
      <c r="C8" s="44">
        <v>10</v>
      </c>
      <c r="D8" s="45">
        <f t="shared" ref="D8:D17" si="0">(B8*C8)*$E$5</f>
        <v>3.1920000000000006</v>
      </c>
      <c r="E8" s="46">
        <f t="shared" ref="E8:E17" si="1">B8*C8+D8</f>
        <v>43.092000000000006</v>
      </c>
    </row>
    <row r="9" spans="1:5" ht="18.75" x14ac:dyDescent="0.3">
      <c r="A9" s="42" t="s">
        <v>52</v>
      </c>
      <c r="B9" s="43">
        <v>2.4900000000000002</v>
      </c>
      <c r="C9" s="44">
        <v>20</v>
      </c>
      <c r="D9" s="45">
        <f t="shared" si="0"/>
        <v>3.9840000000000004</v>
      </c>
      <c r="E9" s="46">
        <f t="shared" si="1"/>
        <v>53.784000000000006</v>
      </c>
    </row>
    <row r="10" spans="1:5" ht="18.75" x14ac:dyDescent="0.3">
      <c r="A10" s="47" t="s">
        <v>53</v>
      </c>
      <c r="B10" s="48">
        <v>2.29</v>
      </c>
      <c r="C10" s="49">
        <v>20</v>
      </c>
      <c r="D10" s="45">
        <f t="shared" si="0"/>
        <v>3.6639999999999997</v>
      </c>
      <c r="E10" s="46">
        <f t="shared" si="1"/>
        <v>49.463999999999999</v>
      </c>
    </row>
    <row r="11" spans="1:5" ht="18.75" x14ac:dyDescent="0.3">
      <c r="A11" s="47" t="s">
        <v>54</v>
      </c>
      <c r="B11" s="48">
        <v>2.29</v>
      </c>
      <c r="C11" s="49">
        <v>30</v>
      </c>
      <c r="D11" s="45">
        <f t="shared" si="0"/>
        <v>5.4960000000000004</v>
      </c>
      <c r="E11" s="46">
        <f t="shared" si="1"/>
        <v>74.195999999999998</v>
      </c>
    </row>
    <row r="12" spans="1:5" ht="18.75" x14ac:dyDescent="0.3">
      <c r="A12" s="47" t="s">
        <v>55</v>
      </c>
      <c r="B12" s="48">
        <v>2.89</v>
      </c>
      <c r="C12" s="49">
        <v>10</v>
      </c>
      <c r="D12" s="45">
        <f t="shared" si="0"/>
        <v>2.3120000000000003</v>
      </c>
      <c r="E12" s="46">
        <f t="shared" si="1"/>
        <v>31.212000000000003</v>
      </c>
    </row>
    <row r="13" spans="1:5" ht="18.75" x14ac:dyDescent="0.3">
      <c r="A13" s="47" t="s">
        <v>56</v>
      </c>
      <c r="B13" s="48">
        <v>2.4900000000000002</v>
      </c>
      <c r="C13" s="49">
        <v>20</v>
      </c>
      <c r="D13" s="45">
        <f t="shared" si="0"/>
        <v>3.9840000000000004</v>
      </c>
      <c r="E13" s="46">
        <f t="shared" si="1"/>
        <v>53.784000000000006</v>
      </c>
    </row>
    <row r="14" spans="1:5" ht="18.75" x14ac:dyDescent="0.3">
      <c r="A14" s="47" t="s">
        <v>57</v>
      </c>
      <c r="B14" s="48">
        <v>3.19</v>
      </c>
      <c r="C14" s="49">
        <v>40</v>
      </c>
      <c r="D14" s="45">
        <f t="shared" si="0"/>
        <v>10.208</v>
      </c>
      <c r="E14" s="46">
        <f t="shared" si="1"/>
        <v>137.80799999999999</v>
      </c>
    </row>
    <row r="15" spans="1:5" ht="18.75" x14ac:dyDescent="0.3">
      <c r="A15" s="47" t="s">
        <v>58</v>
      </c>
      <c r="B15" s="48">
        <v>1.89</v>
      </c>
      <c r="C15" s="49">
        <v>25</v>
      </c>
      <c r="D15" s="45">
        <f t="shared" si="0"/>
        <v>3.7800000000000002</v>
      </c>
      <c r="E15" s="46">
        <f t="shared" si="1"/>
        <v>51.03</v>
      </c>
    </row>
    <row r="16" spans="1:5" ht="18.75" x14ac:dyDescent="0.3">
      <c r="A16" s="47" t="s">
        <v>59</v>
      </c>
      <c r="B16" s="48">
        <v>1.89</v>
      </c>
      <c r="C16" s="49">
        <v>35</v>
      </c>
      <c r="D16" s="45">
        <f t="shared" si="0"/>
        <v>5.2919999999999998</v>
      </c>
      <c r="E16" s="46">
        <f t="shared" si="1"/>
        <v>71.441999999999993</v>
      </c>
    </row>
    <row r="17" spans="1:5" ht="18.75" x14ac:dyDescent="0.3">
      <c r="A17" s="47" t="s">
        <v>60</v>
      </c>
      <c r="B17" s="48">
        <v>1.89</v>
      </c>
      <c r="C17" s="49">
        <v>10</v>
      </c>
      <c r="D17" s="45">
        <f t="shared" si="0"/>
        <v>1.512</v>
      </c>
      <c r="E17" s="46">
        <f t="shared" si="1"/>
        <v>20.411999999999999</v>
      </c>
    </row>
    <row r="18" spans="1:5" ht="18.75" x14ac:dyDescent="0.3">
      <c r="A18" s="54" t="s">
        <v>18</v>
      </c>
      <c r="B18" s="55"/>
      <c r="C18" s="55"/>
      <c r="D18" s="50"/>
      <c r="E18" s="51">
        <f>E7+E8+E9+E10+E11+E12+E13+E14+E15+E16+E17</f>
        <v>634.66200000000003</v>
      </c>
    </row>
  </sheetData>
  <mergeCells count="2">
    <mergeCell ref="A5:C5"/>
    <mergeCell ref="A18:C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2:C9"/>
  <sheetViews>
    <sheetView showGridLines="0" workbookViewId="0">
      <selection activeCell="A3" sqref="A3"/>
    </sheetView>
  </sheetViews>
  <sheetFormatPr defaultColWidth="8.85546875" defaultRowHeight="15" x14ac:dyDescent="0.25"/>
  <cols>
    <col min="1" max="1" width="3" customWidth="1"/>
    <col min="2" max="2" width="32.85546875" style="18" customWidth="1"/>
    <col min="3" max="3" width="64" customWidth="1"/>
  </cols>
  <sheetData>
    <row r="2" spans="2:3" ht="18.75" x14ac:dyDescent="0.3">
      <c r="B2" s="16" t="s">
        <v>61</v>
      </c>
    </row>
    <row r="3" spans="2:3" x14ac:dyDescent="0.25">
      <c r="B3" s="12" t="s">
        <v>62</v>
      </c>
      <c r="C3" t="s">
        <v>63</v>
      </c>
    </row>
    <row r="4" spans="2:3" x14ac:dyDescent="0.25">
      <c r="B4" s="12" t="s">
        <v>64</v>
      </c>
      <c r="C4" t="s">
        <v>65</v>
      </c>
    </row>
    <row r="5" spans="2:3" x14ac:dyDescent="0.25">
      <c r="B5" s="12" t="s">
        <v>66</v>
      </c>
      <c r="C5" t="s">
        <v>67</v>
      </c>
    </row>
    <row r="6" spans="2:3" x14ac:dyDescent="0.25">
      <c r="B6" s="12" t="s">
        <v>68</v>
      </c>
      <c r="C6" t="s">
        <v>69</v>
      </c>
    </row>
    <row r="7" spans="2:3" x14ac:dyDescent="0.25">
      <c r="B7" s="17"/>
    </row>
    <row r="8" spans="2:3" ht="18.75" x14ac:dyDescent="0.3">
      <c r="B8" s="16" t="s">
        <v>70</v>
      </c>
    </row>
    <row r="9" spans="2:3" x14ac:dyDescent="0.25">
      <c r="B9" s="3" t="s">
        <v>71</v>
      </c>
      <c r="C9" t="s">
        <v>72</v>
      </c>
    </row>
  </sheetData>
  <hyperlinks>
    <hyperlink ref="B3" r:id="rId1"/>
    <hyperlink ref="B5" r:id="rId2"/>
    <hyperlink ref="B4" r:id="rId3"/>
    <hyperlink ref="B6" r:id="rId4"/>
    <hyperlink ref="B9" r:id="rId5" tooltip="Contextures Recommends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SalesOrders</vt:lpstr>
      <vt:lpstr>Sheet1</vt:lpstr>
      <vt:lpstr>Sheet2</vt:lpstr>
      <vt:lpstr>Assingnment</vt:lpstr>
      <vt:lpstr>MyLinks</vt:lpstr>
    </vt:vector>
  </TitlesOfParts>
  <Manager/>
  <Company>Contextures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MRT www.Win2Farsi.com</cp:lastModifiedBy>
  <cp:revision/>
  <dcterms:created xsi:type="dcterms:W3CDTF">2004-05-01T18:16:56Z</dcterms:created>
  <dcterms:modified xsi:type="dcterms:W3CDTF">2023-02-14T15:01:39Z</dcterms:modified>
  <cp:category>Excel</cp:category>
  <cp:contentStatus/>
</cp:coreProperties>
</file>