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2"/>
  </bookViews>
  <sheets>
    <sheet name="Samping distribution of sample " sheetId="1" r:id="rId1"/>
    <sheet name="vlookup Multiple table " sheetId="2" r:id="rId2"/>
    <sheet name="Excel time series forecasting" sheetId="3" r:id="rId3"/>
  </sheets>
  <definedNames>
    <definedName name="Table1">'vlookup Multiple table '!$H$15:$I$17</definedName>
    <definedName name="Table2">'vlookup Multiple table '!$L$14:$M$16</definedName>
  </definedNames>
  <calcPr calcId="124519"/>
</workbook>
</file>

<file path=xl/calcChain.xml><?xml version="1.0" encoding="utf-8"?>
<calcChain xmlns="http://schemas.openxmlformats.org/spreadsheetml/2006/main">
  <c r="L19" i="3"/>
  <c r="L20"/>
  <c r="L21"/>
  <c r="K19"/>
  <c r="K20"/>
  <c r="K21"/>
  <c r="K3"/>
  <c r="L4"/>
  <c r="L5"/>
  <c r="L6"/>
  <c r="L7"/>
  <c r="L8"/>
  <c r="L9"/>
  <c r="L10"/>
  <c r="L11"/>
  <c r="L12"/>
  <c r="L13"/>
  <c r="L14"/>
  <c r="L15"/>
  <c r="L16"/>
  <c r="L17"/>
  <c r="L18"/>
  <c r="L3"/>
  <c r="K4"/>
  <c r="K5"/>
  <c r="K6"/>
  <c r="K7"/>
  <c r="K8"/>
  <c r="K9"/>
  <c r="K10"/>
  <c r="K11"/>
  <c r="K12"/>
  <c r="K13"/>
  <c r="K14"/>
  <c r="K15"/>
  <c r="K16"/>
  <c r="K17"/>
  <c r="K18"/>
  <c r="J4"/>
  <c r="J5"/>
  <c r="J6"/>
  <c r="J7"/>
  <c r="J8"/>
  <c r="J9"/>
  <c r="J10"/>
  <c r="J11"/>
  <c r="J12"/>
  <c r="J13"/>
  <c r="J14"/>
  <c r="J15"/>
  <c r="J16"/>
  <c r="J17"/>
  <c r="J18"/>
  <c r="J3"/>
  <c r="C26"/>
  <c r="C27"/>
  <c r="C28"/>
  <c r="C25"/>
  <c r="H6"/>
  <c r="H7"/>
  <c r="H8"/>
  <c r="H9"/>
  <c r="H10"/>
  <c r="H11"/>
  <c r="H12"/>
  <c r="H13"/>
  <c r="H14"/>
  <c r="H15"/>
  <c r="H16"/>
  <c r="H5"/>
  <c r="G6"/>
  <c r="G7"/>
  <c r="G8"/>
  <c r="G9"/>
  <c r="G10"/>
  <c r="G11"/>
  <c r="G12"/>
  <c r="G13"/>
  <c r="G14"/>
  <c r="G15"/>
  <c r="G16"/>
  <c r="G5"/>
  <c r="F6"/>
  <c r="F7"/>
  <c r="F8"/>
  <c r="F9"/>
  <c r="F10"/>
  <c r="F11"/>
  <c r="F12"/>
  <c r="F13"/>
  <c r="F14"/>
  <c r="F15"/>
  <c r="F16"/>
  <c r="F17"/>
  <c r="F5"/>
  <c r="C14" i="2"/>
  <c r="C15"/>
  <c r="C16"/>
  <c r="C17"/>
  <c r="C18"/>
  <c r="C4"/>
  <c r="C5"/>
  <c r="C6"/>
  <c r="C7"/>
  <c r="C8"/>
  <c r="C3"/>
  <c r="B19" i="1"/>
  <c r="B18"/>
  <c r="B17"/>
  <c r="B16"/>
  <c r="B15"/>
  <c r="B14"/>
  <c r="B13"/>
  <c r="B12"/>
  <c r="B8"/>
  <c r="B7"/>
  <c r="C13" i="2"/>
</calcChain>
</file>

<file path=xl/sharedStrings.xml><?xml version="1.0" encoding="utf-8"?>
<sst xmlns="http://schemas.openxmlformats.org/spreadsheetml/2006/main" count="123" uniqueCount="85">
  <si>
    <t>Sampling distribution of sample mean</t>
  </si>
  <si>
    <t>a</t>
  </si>
  <si>
    <t>b</t>
  </si>
  <si>
    <t>c</t>
  </si>
  <si>
    <t>d</t>
  </si>
  <si>
    <t>e</t>
  </si>
  <si>
    <t>avg</t>
  </si>
  <si>
    <t>variance sigma</t>
  </si>
  <si>
    <t>samples</t>
  </si>
  <si>
    <t>ab</t>
  </si>
  <si>
    <t>bc</t>
  </si>
  <si>
    <t>bd</t>
  </si>
  <si>
    <t>be</t>
  </si>
  <si>
    <t>cd</t>
  </si>
  <si>
    <t>ce</t>
  </si>
  <si>
    <t>de</t>
  </si>
  <si>
    <t>Excel -Vlookup Multiple table using Choose</t>
  </si>
  <si>
    <t>table</t>
  </si>
  <si>
    <t>code</t>
  </si>
  <si>
    <t>A</t>
  </si>
  <si>
    <t>B</t>
  </si>
  <si>
    <t>C</t>
  </si>
  <si>
    <t>amount</t>
  </si>
  <si>
    <t>Table 1</t>
  </si>
  <si>
    <t xml:space="preserve">code </t>
  </si>
  <si>
    <t>Table2</t>
  </si>
  <si>
    <t>Excel-Vlookup Multiple tables using Indirect function</t>
  </si>
  <si>
    <t>Table</t>
  </si>
  <si>
    <t>Code</t>
  </si>
  <si>
    <t>Amount</t>
  </si>
  <si>
    <t>Table1</t>
  </si>
  <si>
    <t xml:space="preserve">name the tables </t>
  </si>
  <si>
    <t>table2 can also be on different sheet</t>
  </si>
  <si>
    <t xml:space="preserve"> Excel Time series forecasting</t>
  </si>
  <si>
    <t>t</t>
  </si>
  <si>
    <t>year</t>
  </si>
  <si>
    <t>year1</t>
  </si>
  <si>
    <t>year2</t>
  </si>
  <si>
    <t>year3</t>
  </si>
  <si>
    <t>year4</t>
  </si>
  <si>
    <t>Quarter</t>
  </si>
  <si>
    <t>Sales</t>
  </si>
  <si>
    <t>MA(4)</t>
  </si>
  <si>
    <t>CMA(4)</t>
  </si>
  <si>
    <t xml:space="preserve">Quarter </t>
  </si>
  <si>
    <t>Tt</t>
  </si>
  <si>
    <t>y intercept</t>
  </si>
  <si>
    <t>slope</t>
  </si>
  <si>
    <t>year5</t>
  </si>
  <si>
    <t>aka Yt</t>
  </si>
  <si>
    <t>Tt/Cma</t>
  </si>
  <si>
    <t>St,It</t>
  </si>
  <si>
    <t>baseline</t>
  </si>
  <si>
    <t>St</t>
  </si>
  <si>
    <t>Yt/St</t>
  </si>
  <si>
    <t>trend comp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</si>
  <si>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</si>
  <si>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</si>
  <si>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</si>
  <si>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</si>
  <si>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</si>
  <si>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</si>
  <si>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</si>
  <si>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</si>
  <si>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</si>
  <si>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</si>
  <si>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</si>
  <si>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</si>
  <si>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</si>
  <si>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</si>
  <si>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</si>
  <si>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</si>
  <si>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</si>
  <si>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</si>
  <si>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</si>
  <si>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</si>
  <si>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</si>
  <si>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</si>
  <si>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</si>
  <si>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</si>
  <si>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deceasonalize</t>
  </si>
  <si>
    <t>forecaste</t>
  </si>
  <si>
    <t>St*Tt</t>
  </si>
  <si>
    <t>selection same number of columns</t>
  </si>
  <si>
    <t>Time series forecasting For car Sales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</si>
</sst>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0" fontId="0" fillId="2" borderId="0" xfId="0" applyFill="1" applyBorder="1" applyAlignment="1"/>
    <xf numFmtId="0" fontId="0" fillId="2" borderId="1" xfId="0" applyFill="1" applyBorder="1" applyAlignme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9055640196874126E-2"/>
          <c:y val="3.8651888259190532E-2"/>
          <c:w val="0.80382143302165754"/>
          <c:h val="0.7463620290141556"/>
        </c:manualLayout>
      </c:layout>
      <c:lineChart>
        <c:grouping val="standard"/>
        <c:ser>
          <c:idx val="0"/>
          <c:order val="0"/>
          <c:tx>
            <c:strRef>
              <c:f>'Excel time series forecasting'!$E$2</c:f>
              <c:strCache>
                <c:ptCount val="1"/>
                <c:pt idx="0">
                  <c:v>Sales</c:v>
                </c:pt>
              </c:strCache>
            </c:strRef>
          </c:tx>
          <c:dPt>
            <c:idx val="11"/>
            <c:spPr/>
          </c:dPt>
          <c:cat>
            <c:multiLvlStrRef>
              <c:f>'Excel time series forecasting'!$C$2:$D$18</c:f>
              <c:multiLvlStrCache>
                <c:ptCount val="17"/>
                <c:lvl>
                  <c:pt idx="0">
                    <c:v>Quarter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</c:lvl>
                <c:lvl>
                  <c:pt idx="0">
                    <c:v>year</c:v>
                  </c:pt>
                  <c:pt idx="1">
                    <c:v>year1</c:v>
                  </c:pt>
                  <c:pt idx="5">
                    <c:v>year2</c:v>
                  </c:pt>
                  <c:pt idx="9">
                    <c:v>year3</c:v>
                  </c:pt>
                  <c:pt idx="13">
                    <c:v>year4</c:v>
                  </c:pt>
                </c:lvl>
              </c:multiLvlStrCache>
            </c:multiLvlStrRef>
          </c:cat>
          <c:val>
            <c:numRef>
              <c:f>'Excel time series forecasting'!$E$3:$E$18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val>
        </c:ser>
        <c:ser>
          <c:idx val="1"/>
          <c:order val="1"/>
          <c:tx>
            <c:strRef>
              <c:f>'Excel time series forecasting'!$G$2</c:f>
              <c:strCache>
                <c:ptCount val="1"/>
                <c:pt idx="0">
                  <c:v>CMA(4)</c:v>
                </c:pt>
              </c:strCache>
            </c:strRef>
          </c:tx>
          <c:val>
            <c:numRef>
              <c:f>'Excel time series forecasting'!$G$3:$G$18</c:f>
              <c:numCache>
                <c:formatCode>General</c:formatCode>
                <c:ptCount val="16"/>
                <c:pt idx="2" formatCode="0.0">
                  <c:v>5.4749999999999996</c:v>
                </c:pt>
                <c:pt idx="3" formatCode="0.0">
                  <c:v>5.7375000000000007</c:v>
                </c:pt>
                <c:pt idx="4" formatCode="0.0">
                  <c:v>5.9749999999999996</c:v>
                </c:pt>
                <c:pt idx="5" formatCode="0.0">
                  <c:v>6.1875</c:v>
                </c:pt>
                <c:pt idx="6" formatCode="0.0">
                  <c:v>6.3250000000000002</c:v>
                </c:pt>
                <c:pt idx="7" formatCode="0.0">
                  <c:v>6.3999999999999995</c:v>
                </c:pt>
                <c:pt idx="8" formatCode="0.0">
                  <c:v>6.5374999999999996</c:v>
                </c:pt>
                <c:pt idx="9" formatCode="0.0">
                  <c:v>6.6750000000000007</c:v>
                </c:pt>
                <c:pt idx="10" formatCode="0.0">
                  <c:v>6.7625000000000002</c:v>
                </c:pt>
                <c:pt idx="11" formatCode="0.0">
                  <c:v>6.8375000000000004</c:v>
                </c:pt>
                <c:pt idx="12" formatCode="0.0">
                  <c:v>6.9375</c:v>
                </c:pt>
                <c:pt idx="13" formatCode="0.0">
                  <c:v>7.0750000000000002</c:v>
                </c:pt>
              </c:numCache>
            </c:numRef>
          </c:val>
        </c:ser>
        <c:ser>
          <c:idx val="2"/>
          <c:order val="2"/>
          <c:tx>
            <c:strRef>
              <c:f>'Excel time series forecasting'!$L$2</c:f>
              <c:strCache>
                <c:ptCount val="1"/>
                <c:pt idx="0">
                  <c:v>forecaste</c:v>
                </c:pt>
              </c:strCache>
            </c:strRef>
          </c:tx>
          <c:val>
            <c:numRef>
              <c:f>'Excel time series forecasting'!$L$3:$L$22</c:f>
              <c:numCache>
                <c:formatCode>General</c:formatCode>
                <c:ptCount val="20"/>
                <c:pt idx="0">
                  <c:v>4.8848699933860553</c:v>
                </c:pt>
                <c:pt idx="1">
                  <c:v>4.5361218260298299</c:v>
                </c:pt>
                <c:pt idx="2">
                  <c:v>6.0470384333699521</c:v>
                </c:pt>
                <c:pt idx="3">
                  <c:v>6.4926856996127826</c:v>
                </c:pt>
                <c:pt idx="4">
                  <c:v>5.4339295351167989</c:v>
                </c:pt>
                <c:pt idx="5">
                  <c:v>5.0320465733995343</c:v>
                </c:pt>
                <c:pt idx="6">
                  <c:v>6.6905598317425445</c:v>
                </c:pt>
                <c:pt idx="7">
                  <c:v>7.1657264281859527</c:v>
                </c:pt>
                <c:pt idx="8">
                  <c:v>5.9829890768475424</c:v>
                </c:pt>
                <c:pt idx="9">
                  <c:v>5.5279713207692378</c:v>
                </c:pt>
                <c:pt idx="10">
                  <c:v>7.3340812301151361</c:v>
                </c:pt>
                <c:pt idx="11">
                  <c:v>7.8387671567591219</c:v>
                </c:pt>
                <c:pt idx="12">
                  <c:v>6.532048618578286</c:v>
                </c:pt>
                <c:pt idx="13">
                  <c:v>6.0238960681389422</c:v>
                </c:pt>
                <c:pt idx="14">
                  <c:v>7.9776026284877286</c:v>
                </c:pt>
                <c:pt idx="15">
                  <c:v>8.511807885332292</c:v>
                </c:pt>
                <c:pt idx="16">
                  <c:v>6.8526853164280936</c:v>
                </c:pt>
                <c:pt idx="17">
                  <c:v>6.5198208155086466</c:v>
                </c:pt>
                <c:pt idx="18">
                  <c:v>8.6211240268603202</c:v>
                </c:pt>
              </c:numCache>
            </c:numRef>
          </c:val>
        </c:ser>
        <c:marker val="1"/>
        <c:axId val="113144576"/>
        <c:axId val="113146112"/>
      </c:lineChart>
      <c:catAx>
        <c:axId val="113144576"/>
        <c:scaling>
          <c:orientation val="minMax"/>
        </c:scaling>
        <c:axPos val="b"/>
        <c:tickLblPos val="nextTo"/>
        <c:crossAx val="113146112"/>
        <c:crosses val="autoZero"/>
        <c:auto val="1"/>
        <c:lblAlgn val="ctr"/>
        <c:lblOffset val="100"/>
      </c:catAx>
      <c:valAx>
        <c:axId val="113146112"/>
        <c:scaling>
          <c:orientation val="minMax"/>
        </c:scaling>
        <c:axPos val="l"/>
        <c:majorGridlines/>
        <c:numFmt formatCode="General" sourceLinked="1"/>
        <c:tickLblPos val="nextTo"/>
        <c:crossAx val="113144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295274</xdr:colOff>
      <xdr:row>4</xdr:row>
      <xdr:rowOff>47626</xdr:rowOff>
    </xdr:from>
    <xdr:to>
      <xdr:col>23</xdr:col>
      <xdr:colOff>76199</xdr:colOff>
      <xdr:row>19</xdr:row>
      <xdr:rowOff>180976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21" sqref="A21"/>
    </sheetView>
  </sheetViews>
  <sheetFormatPr defaultRowHeight="15"/>
  <cols>
    <col min="1" max="1" width="35.42578125" bestFit="1" customWidth="1"/>
  </cols>
  <sheetData>
    <row r="1" spans="1:3">
      <c r="A1" t="s">
        <v>0</v>
      </c>
    </row>
    <row r="2" spans="1:3">
      <c r="B2">
        <v>12.647</v>
      </c>
      <c r="C2" t="s">
        <v>1</v>
      </c>
    </row>
    <row r="3" spans="1:3">
      <c r="B3">
        <v>11.07</v>
      </c>
      <c r="C3" t="s">
        <v>2</v>
      </c>
    </row>
    <row r="4" spans="1:3">
      <c r="B4">
        <v>14.488</v>
      </c>
      <c r="C4" t="s">
        <v>3</v>
      </c>
    </row>
    <row r="5" spans="1:3">
      <c r="B5">
        <v>0.20499999999999999</v>
      </c>
      <c r="C5" t="s">
        <v>4</v>
      </c>
    </row>
    <row r="6" spans="1:3">
      <c r="B6">
        <v>9.5670000000000002</v>
      </c>
      <c r="C6" t="s">
        <v>5</v>
      </c>
    </row>
    <row r="7" spans="1:3">
      <c r="A7" t="s">
        <v>6</v>
      </c>
      <c r="B7">
        <f>AVERAGE(B2:B6)</f>
        <v>9.5953999999999997</v>
      </c>
    </row>
    <row r="8" spans="1:3">
      <c r="A8" t="s">
        <v>7</v>
      </c>
      <c r="B8">
        <f>VAR(B2:B6)</f>
        <v>30.901165300000002</v>
      </c>
    </row>
    <row r="11" spans="1:3">
      <c r="A11" t="s">
        <v>8</v>
      </c>
    </row>
    <row r="12" spans="1:3">
      <c r="A12" t="s">
        <v>9</v>
      </c>
      <c r="B12">
        <f>AVERAGE(B2:B3)</f>
        <v>11.858499999999999</v>
      </c>
    </row>
    <row r="13" spans="1:3">
      <c r="A13" t="s">
        <v>10</v>
      </c>
      <c r="B13">
        <f>AVERAGE(B3:B4)</f>
        <v>12.779</v>
      </c>
    </row>
    <row r="14" spans="1:3">
      <c r="A14" t="s">
        <v>11</v>
      </c>
      <c r="B14">
        <f>AVERAGE(B3,B5)</f>
        <v>5.6375000000000002</v>
      </c>
    </row>
    <row r="15" spans="1:3">
      <c r="A15" t="s">
        <v>12</v>
      </c>
      <c r="B15">
        <f>AVERAGE(B3,B6)</f>
        <v>10.3185</v>
      </c>
    </row>
    <row r="16" spans="1:3">
      <c r="A16" t="s">
        <v>13</v>
      </c>
      <c r="B16">
        <f>AVERAGE(B4,B5)</f>
        <v>7.3464999999999998</v>
      </c>
    </row>
    <row r="17" spans="1:2">
      <c r="A17" t="s">
        <v>14</v>
      </c>
      <c r="B17">
        <f>AVERAGE(B4,B6)</f>
        <v>12.0275</v>
      </c>
    </row>
    <row r="18" spans="1:2">
      <c r="A18" t="s">
        <v>15</v>
      </c>
      <c r="B18">
        <f>AVERAGE(B5,B6)</f>
        <v>4.8860000000000001</v>
      </c>
    </row>
    <row r="19" spans="1:2">
      <c r="B19">
        <f>AVERAGE(B12:B18)</f>
        <v>9.2647857142857131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Q19" sqref="Q19"/>
    </sheetView>
  </sheetViews>
  <sheetFormatPr defaultRowHeight="15"/>
  <sheetData>
    <row r="1" spans="1:15">
      <c r="A1" t="s">
        <v>16</v>
      </c>
    </row>
    <row r="2" spans="1:15">
      <c r="A2" t="s">
        <v>17</v>
      </c>
      <c r="B2" t="s">
        <v>18</v>
      </c>
      <c r="C2" t="s">
        <v>22</v>
      </c>
    </row>
    <row r="3" spans="1:15">
      <c r="A3">
        <v>1</v>
      </c>
      <c r="B3" t="s">
        <v>19</v>
      </c>
      <c r="C3">
        <f>VLOOKUP(B3,CHOOSE(A3,$H$5:$I$7,$L$5:$M$7),2,0)</f>
        <v>6</v>
      </c>
      <c r="H3" t="s">
        <v>23</v>
      </c>
      <c r="L3" t="s">
        <v>25</v>
      </c>
    </row>
    <row r="4" spans="1:15">
      <c r="A4">
        <v>2</v>
      </c>
      <c r="B4" t="s">
        <v>19</v>
      </c>
      <c r="C4">
        <f t="shared" ref="C4:C8" si="0">VLOOKUP(B4,CHOOSE(A4,$H$5:$I$7,$L$5:$M$7),2,0)</f>
        <v>66</v>
      </c>
      <c r="H4" t="s">
        <v>24</v>
      </c>
      <c r="I4" t="s">
        <v>22</v>
      </c>
      <c r="L4" t="s">
        <v>18</v>
      </c>
      <c r="M4" t="s">
        <v>22</v>
      </c>
    </row>
    <row r="5" spans="1:15">
      <c r="A5">
        <v>1</v>
      </c>
      <c r="B5" t="s">
        <v>20</v>
      </c>
      <c r="C5">
        <f t="shared" si="0"/>
        <v>7</v>
      </c>
      <c r="H5" t="s">
        <v>19</v>
      </c>
      <c r="I5">
        <v>6</v>
      </c>
      <c r="L5" t="s">
        <v>19</v>
      </c>
      <c r="M5">
        <v>66</v>
      </c>
    </row>
    <row r="6" spans="1:15">
      <c r="A6">
        <v>2</v>
      </c>
      <c r="B6" t="s">
        <v>19</v>
      </c>
      <c r="C6">
        <f t="shared" si="0"/>
        <v>66</v>
      </c>
      <c r="H6" t="s">
        <v>20</v>
      </c>
      <c r="I6">
        <v>7</v>
      </c>
      <c r="L6" t="s">
        <v>20</v>
      </c>
      <c r="M6">
        <v>77</v>
      </c>
    </row>
    <row r="7" spans="1:15">
      <c r="A7">
        <v>2</v>
      </c>
      <c r="B7" t="s">
        <v>21</v>
      </c>
      <c r="C7">
        <f t="shared" si="0"/>
        <v>88</v>
      </c>
      <c r="H7" t="s">
        <v>21</v>
      </c>
      <c r="I7">
        <v>8</v>
      </c>
      <c r="L7" t="s">
        <v>21</v>
      </c>
      <c r="M7">
        <v>88</v>
      </c>
    </row>
    <row r="8" spans="1:15">
      <c r="A8">
        <v>1</v>
      </c>
      <c r="B8" t="s">
        <v>20</v>
      </c>
      <c r="C8">
        <f t="shared" si="0"/>
        <v>7</v>
      </c>
    </row>
    <row r="11" spans="1:15">
      <c r="A11" t="s">
        <v>26</v>
      </c>
    </row>
    <row r="12" spans="1:15">
      <c r="A12" t="s">
        <v>27</v>
      </c>
      <c r="B12" t="s">
        <v>28</v>
      </c>
      <c r="C12" t="s">
        <v>29</v>
      </c>
      <c r="L12" t="s">
        <v>25</v>
      </c>
    </row>
    <row r="13" spans="1:15">
      <c r="A13" t="s">
        <v>30</v>
      </c>
      <c r="B13" t="s">
        <v>19</v>
      </c>
      <c r="C13">
        <f ca="1">VLOOKUP(B13,INDIRECT(A13),2,FALSE)</f>
        <v>6</v>
      </c>
      <c r="H13" t="s">
        <v>23</v>
      </c>
      <c r="L13" t="s">
        <v>18</v>
      </c>
      <c r="M13" t="s">
        <v>22</v>
      </c>
    </row>
    <row r="14" spans="1:15">
      <c r="A14" t="s">
        <v>25</v>
      </c>
      <c r="B14" t="s">
        <v>19</v>
      </c>
      <c r="C14">
        <f t="shared" ref="C14:C18" ca="1" si="1">VLOOKUP(B14,INDIRECT(A14),2,FALSE)</f>
        <v>66</v>
      </c>
      <c r="H14" t="s">
        <v>24</v>
      </c>
      <c r="I14" t="s">
        <v>22</v>
      </c>
      <c r="L14" t="s">
        <v>19</v>
      </c>
      <c r="M14">
        <v>66</v>
      </c>
      <c r="O14" t="s">
        <v>31</v>
      </c>
    </row>
    <row r="15" spans="1:15">
      <c r="A15" t="s">
        <v>30</v>
      </c>
      <c r="B15" t="s">
        <v>20</v>
      </c>
      <c r="C15">
        <f t="shared" ca="1" si="1"/>
        <v>7</v>
      </c>
      <c r="H15" t="s">
        <v>19</v>
      </c>
      <c r="I15">
        <v>6</v>
      </c>
      <c r="L15" t="s">
        <v>20</v>
      </c>
      <c r="M15">
        <v>77</v>
      </c>
      <c r="O15" t="s">
        <v>32</v>
      </c>
    </row>
    <row r="16" spans="1:15">
      <c r="A16" t="s">
        <v>25</v>
      </c>
      <c r="B16" t="s">
        <v>19</v>
      </c>
      <c r="C16">
        <f t="shared" ca="1" si="1"/>
        <v>66</v>
      </c>
      <c r="H16" t="s">
        <v>20</v>
      </c>
      <c r="I16">
        <v>7</v>
      </c>
      <c r="L16" t="s">
        <v>21</v>
      </c>
      <c r="M16">
        <v>88</v>
      </c>
    </row>
    <row r="17" spans="1:9">
      <c r="A17" t="s">
        <v>25</v>
      </c>
      <c r="B17" t="s">
        <v>21</v>
      </c>
      <c r="C17">
        <f t="shared" ca="1" si="1"/>
        <v>88</v>
      </c>
      <c r="H17" t="s">
        <v>21</v>
      </c>
      <c r="I17">
        <v>8</v>
      </c>
    </row>
    <row r="18" spans="1:9">
      <c r="A18" t="s">
        <v>30</v>
      </c>
      <c r="B18" t="s">
        <v>20</v>
      </c>
      <c r="C18">
        <f t="shared" ca="1" si="1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>
      <selection activeCell="H5" sqref="H5"/>
    </sheetView>
  </sheetViews>
  <sheetFormatPr defaultRowHeight="15"/>
  <cols>
    <col min="5" max="5" width="10.5703125" bestFit="1" customWidth="1"/>
    <col min="6" max="6" width="21.5703125" bestFit="1" customWidth="1"/>
    <col min="10" max="10" width="13.7109375" bestFit="1" customWidth="1"/>
    <col min="11" max="11" width="11.140625" bestFit="1" customWidth="1"/>
  </cols>
  <sheetData>
    <row r="1" spans="1:18">
      <c r="A1" s="14" t="s">
        <v>33</v>
      </c>
      <c r="B1" s="14"/>
      <c r="C1" s="14"/>
      <c r="E1" t="s">
        <v>49</v>
      </c>
      <c r="G1" t="s">
        <v>52</v>
      </c>
      <c r="H1" t="s">
        <v>50</v>
      </c>
      <c r="J1" t="s">
        <v>54</v>
      </c>
      <c r="K1" t="s">
        <v>55</v>
      </c>
      <c r="L1" t="s">
        <v>82</v>
      </c>
    </row>
    <row r="2" spans="1:18" ht="23.25">
      <c r="B2" t="s">
        <v>34</v>
      </c>
      <c r="C2" t="s">
        <v>35</v>
      </c>
      <c r="D2" t="s">
        <v>40</v>
      </c>
      <c r="E2" t="s">
        <v>41</v>
      </c>
      <c r="F2" t="s">
        <v>42</v>
      </c>
      <c r="G2" t="s">
        <v>43</v>
      </c>
      <c r="H2" t="s">
        <v>51</v>
      </c>
      <c r="I2" t="s">
        <v>53</v>
      </c>
      <c r="J2" t="s">
        <v>80</v>
      </c>
      <c r="K2" t="s">
        <v>45</v>
      </c>
      <c r="L2" t="s">
        <v>81</v>
      </c>
      <c r="N2" s="15" t="s">
        <v>84</v>
      </c>
      <c r="O2" s="15"/>
      <c r="P2" s="15"/>
      <c r="Q2" s="15"/>
      <c r="R2" s="14"/>
    </row>
    <row r="3" spans="1:18">
      <c r="B3">
        <v>1</v>
      </c>
      <c r="C3" t="s">
        <v>36</v>
      </c>
      <c r="D3">
        <v>1</v>
      </c>
      <c r="E3">
        <v>4.8</v>
      </c>
      <c r="I3" s="1">
        <v>0.93</v>
      </c>
      <c r="J3" s="2">
        <f>E3/I3</f>
        <v>5.161290322580645</v>
      </c>
      <c r="K3" s="2">
        <f>$J$41+$J$42*B3</f>
        <v>5.2525483799850052</v>
      </c>
      <c r="L3">
        <f>I3*K3</f>
        <v>4.8848699933860553</v>
      </c>
    </row>
    <row r="4" spans="1:18">
      <c r="B4">
        <v>2</v>
      </c>
      <c r="D4">
        <v>2</v>
      </c>
      <c r="E4">
        <v>4.0999999999999996</v>
      </c>
      <c r="I4" s="2">
        <v>0.84</v>
      </c>
      <c r="J4" s="2">
        <f t="shared" ref="J4:J21" si="0">E4/I4</f>
        <v>4.8809523809523805</v>
      </c>
      <c r="K4" s="2">
        <f t="shared" ref="K4:K21" si="1">$J$41+$J$42*B4</f>
        <v>5.4001450309878933</v>
      </c>
      <c r="L4">
        <f t="shared" ref="L4:L21" si="2">I4*K4</f>
        <v>4.5361218260298299</v>
      </c>
    </row>
    <row r="5" spans="1:18">
      <c r="B5">
        <v>3</v>
      </c>
      <c r="D5">
        <v>3</v>
      </c>
      <c r="E5">
        <v>6</v>
      </c>
      <c r="F5" s="1">
        <f>AVERAGE(E3:E6)</f>
        <v>5.35</v>
      </c>
      <c r="G5" s="1">
        <f>AVERAGE(F5,F6)</f>
        <v>5.4749999999999996</v>
      </c>
      <c r="H5" s="2">
        <f>E5/G5</f>
        <v>1.0958904109589043</v>
      </c>
      <c r="I5" s="2">
        <v>1.0900000000000001</v>
      </c>
      <c r="J5" s="2">
        <f t="shared" si="0"/>
        <v>5.5045871559633026</v>
      </c>
      <c r="K5" s="2">
        <f t="shared" si="1"/>
        <v>5.5477416819907814</v>
      </c>
      <c r="L5">
        <f t="shared" si="2"/>
        <v>6.0470384333699521</v>
      </c>
    </row>
    <row r="6" spans="1:18">
      <c r="B6">
        <v>4</v>
      </c>
      <c r="D6">
        <v>4</v>
      </c>
      <c r="E6">
        <v>6.5</v>
      </c>
      <c r="F6" s="1">
        <f t="shared" ref="F6:F17" si="3">AVERAGE(E4:E7)</f>
        <v>5.6000000000000005</v>
      </c>
      <c r="G6" s="1">
        <f t="shared" ref="G6:G17" si="4">AVERAGE(F6,F7)</f>
        <v>5.7375000000000007</v>
      </c>
      <c r="H6" s="2">
        <f t="shared" ref="H6:H16" si="5">E6/G6</f>
        <v>1.1328976034858387</v>
      </c>
      <c r="I6" s="2">
        <v>1.1399999999999999</v>
      </c>
      <c r="J6" s="2">
        <f t="shared" si="0"/>
        <v>5.7017543859649127</v>
      </c>
      <c r="K6" s="2">
        <f t="shared" si="1"/>
        <v>5.6953383329936695</v>
      </c>
      <c r="L6">
        <f t="shared" si="2"/>
        <v>6.4926856996127826</v>
      </c>
    </row>
    <row r="7" spans="1:18">
      <c r="B7">
        <v>5</v>
      </c>
      <c r="C7" t="s">
        <v>37</v>
      </c>
      <c r="D7">
        <v>1</v>
      </c>
      <c r="E7">
        <v>5.8</v>
      </c>
      <c r="F7" s="1">
        <f t="shared" si="3"/>
        <v>5.875</v>
      </c>
      <c r="G7" s="1">
        <f t="shared" si="4"/>
        <v>5.9749999999999996</v>
      </c>
      <c r="H7" s="2">
        <f t="shared" si="5"/>
        <v>0.97071129707112969</v>
      </c>
      <c r="I7" s="1">
        <v>0.93</v>
      </c>
      <c r="J7" s="2">
        <f t="shared" si="0"/>
        <v>6.236559139784946</v>
      </c>
      <c r="K7" s="2">
        <f t="shared" si="1"/>
        <v>5.8429349839965576</v>
      </c>
      <c r="L7">
        <f t="shared" si="2"/>
        <v>5.4339295351167989</v>
      </c>
    </row>
    <row r="8" spans="1:18">
      <c r="B8">
        <v>6</v>
      </c>
      <c r="D8">
        <v>2</v>
      </c>
      <c r="E8">
        <v>5.2</v>
      </c>
      <c r="F8" s="1">
        <f t="shared" si="3"/>
        <v>6.0750000000000002</v>
      </c>
      <c r="G8" s="1">
        <f t="shared" si="4"/>
        <v>6.1875</v>
      </c>
      <c r="H8" s="2">
        <f t="shared" si="5"/>
        <v>0.84040404040404049</v>
      </c>
      <c r="I8" s="2">
        <v>0.84</v>
      </c>
      <c r="J8" s="2">
        <f t="shared" si="0"/>
        <v>6.1904761904761907</v>
      </c>
      <c r="K8" s="2">
        <f t="shared" si="1"/>
        <v>5.9905316349994457</v>
      </c>
      <c r="L8">
        <f t="shared" si="2"/>
        <v>5.0320465733995343</v>
      </c>
    </row>
    <row r="9" spans="1:18">
      <c r="B9">
        <v>7</v>
      </c>
      <c r="D9">
        <v>3</v>
      </c>
      <c r="E9">
        <v>6.8</v>
      </c>
      <c r="F9" s="1">
        <f t="shared" si="3"/>
        <v>6.3000000000000007</v>
      </c>
      <c r="G9" s="1">
        <f t="shared" si="4"/>
        <v>6.3250000000000002</v>
      </c>
      <c r="H9" s="2">
        <f t="shared" si="5"/>
        <v>1.075098814229249</v>
      </c>
      <c r="I9" s="2">
        <v>1.0900000000000001</v>
      </c>
      <c r="J9" s="2">
        <f t="shared" si="0"/>
        <v>6.2385321100917421</v>
      </c>
      <c r="K9" s="2">
        <f t="shared" si="1"/>
        <v>6.1381282860023338</v>
      </c>
      <c r="L9">
        <f t="shared" si="2"/>
        <v>6.6905598317425445</v>
      </c>
    </row>
    <row r="10" spans="1:18">
      <c r="B10">
        <v>8</v>
      </c>
      <c r="D10">
        <v>4</v>
      </c>
      <c r="E10">
        <v>7.4</v>
      </c>
      <c r="F10" s="1">
        <f t="shared" si="3"/>
        <v>6.35</v>
      </c>
      <c r="G10" s="1">
        <f t="shared" si="4"/>
        <v>6.3999999999999995</v>
      </c>
      <c r="H10" s="2">
        <f t="shared" si="5"/>
        <v>1.1562500000000002</v>
      </c>
      <c r="I10" s="2">
        <v>1.1399999999999999</v>
      </c>
      <c r="J10" s="2">
        <f t="shared" si="0"/>
        <v>6.4912280701754392</v>
      </c>
      <c r="K10" s="2">
        <f t="shared" si="1"/>
        <v>6.2857249370052219</v>
      </c>
      <c r="L10">
        <f t="shared" si="2"/>
        <v>7.1657264281859527</v>
      </c>
    </row>
    <row r="11" spans="1:18">
      <c r="B11">
        <v>9</v>
      </c>
      <c r="C11" t="s">
        <v>38</v>
      </c>
      <c r="D11">
        <v>1</v>
      </c>
      <c r="E11">
        <v>6</v>
      </c>
      <c r="F11" s="1">
        <f t="shared" si="3"/>
        <v>6.4499999999999993</v>
      </c>
      <c r="G11" s="1">
        <f t="shared" si="4"/>
        <v>6.5374999999999996</v>
      </c>
      <c r="H11" s="2">
        <f t="shared" si="5"/>
        <v>0.91778202676864251</v>
      </c>
      <c r="I11" s="1">
        <v>0.93</v>
      </c>
      <c r="J11" s="2">
        <f t="shared" si="0"/>
        <v>6.4516129032258061</v>
      </c>
      <c r="K11" s="2">
        <f t="shared" si="1"/>
        <v>6.43332158800811</v>
      </c>
      <c r="L11">
        <f t="shared" si="2"/>
        <v>5.9829890768475424</v>
      </c>
    </row>
    <row r="12" spans="1:18">
      <c r="B12">
        <v>10</v>
      </c>
      <c r="D12">
        <v>2</v>
      </c>
      <c r="E12">
        <v>5.6</v>
      </c>
      <c r="F12" s="1">
        <f t="shared" si="3"/>
        <v>6.625</v>
      </c>
      <c r="G12" s="1">
        <f t="shared" si="4"/>
        <v>6.6750000000000007</v>
      </c>
      <c r="H12" s="2">
        <f t="shared" si="5"/>
        <v>0.83895131086142305</v>
      </c>
      <c r="I12" s="2">
        <v>0.84</v>
      </c>
      <c r="J12" s="2">
        <f t="shared" si="0"/>
        <v>6.6666666666666661</v>
      </c>
      <c r="K12" s="2">
        <f t="shared" si="1"/>
        <v>6.5809182390109981</v>
      </c>
      <c r="L12">
        <f t="shared" si="2"/>
        <v>5.5279713207692378</v>
      </c>
    </row>
    <row r="13" spans="1:18">
      <c r="B13">
        <v>11</v>
      </c>
      <c r="D13">
        <v>3</v>
      </c>
      <c r="E13">
        <v>7.5</v>
      </c>
      <c r="F13" s="1">
        <f t="shared" si="3"/>
        <v>6.7250000000000005</v>
      </c>
      <c r="G13" s="1">
        <f t="shared" si="4"/>
        <v>6.7625000000000002</v>
      </c>
      <c r="H13" s="2">
        <f t="shared" si="5"/>
        <v>1.1090573012939002</v>
      </c>
      <c r="I13" s="2">
        <v>1.0900000000000001</v>
      </c>
      <c r="J13" s="2">
        <f t="shared" si="0"/>
        <v>6.8807339449541276</v>
      </c>
      <c r="K13" s="2">
        <f t="shared" si="1"/>
        <v>6.7285148900138863</v>
      </c>
      <c r="L13">
        <f t="shared" si="2"/>
        <v>7.3340812301151361</v>
      </c>
    </row>
    <row r="14" spans="1:18">
      <c r="B14">
        <v>12</v>
      </c>
      <c r="D14">
        <v>4</v>
      </c>
      <c r="E14">
        <v>7.8</v>
      </c>
      <c r="F14" s="1">
        <f t="shared" si="3"/>
        <v>6.8</v>
      </c>
      <c r="G14" s="1">
        <f t="shared" si="4"/>
        <v>6.8375000000000004</v>
      </c>
      <c r="H14" s="2">
        <f t="shared" si="5"/>
        <v>1.1407678244972577</v>
      </c>
      <c r="I14" s="2">
        <v>1.1399999999999999</v>
      </c>
      <c r="J14" s="2">
        <f t="shared" si="0"/>
        <v>6.8421052631578956</v>
      </c>
      <c r="K14" s="2">
        <f t="shared" si="1"/>
        <v>6.8761115410167744</v>
      </c>
      <c r="L14">
        <f t="shared" si="2"/>
        <v>7.8387671567591219</v>
      </c>
    </row>
    <row r="15" spans="1:18">
      <c r="B15">
        <v>13</v>
      </c>
      <c r="C15" t="s">
        <v>39</v>
      </c>
      <c r="D15">
        <v>1</v>
      </c>
      <c r="E15">
        <v>6.3</v>
      </c>
      <c r="F15" s="1">
        <f t="shared" si="3"/>
        <v>6.875</v>
      </c>
      <c r="G15" s="1">
        <f t="shared" si="4"/>
        <v>6.9375</v>
      </c>
      <c r="H15" s="2">
        <f t="shared" si="5"/>
        <v>0.90810810810810805</v>
      </c>
      <c r="I15" s="1">
        <v>0.93</v>
      </c>
      <c r="J15" s="2">
        <f t="shared" si="0"/>
        <v>6.7741935483870961</v>
      </c>
      <c r="K15" s="2">
        <f t="shared" si="1"/>
        <v>7.0237081920196625</v>
      </c>
      <c r="L15">
        <f t="shared" si="2"/>
        <v>6.532048618578286</v>
      </c>
    </row>
    <row r="16" spans="1:18">
      <c r="B16">
        <v>14</v>
      </c>
      <c r="D16">
        <v>2</v>
      </c>
      <c r="E16">
        <v>5.9</v>
      </c>
      <c r="F16" s="1">
        <f t="shared" si="3"/>
        <v>7</v>
      </c>
      <c r="G16" s="1">
        <f t="shared" si="4"/>
        <v>7.0750000000000002</v>
      </c>
      <c r="H16" s="2">
        <f t="shared" si="5"/>
        <v>0.83392226148409898</v>
      </c>
      <c r="I16" s="2">
        <v>0.84</v>
      </c>
      <c r="J16" s="2">
        <f t="shared" si="0"/>
        <v>7.0238095238095246</v>
      </c>
      <c r="K16" s="2">
        <f t="shared" si="1"/>
        <v>7.1713048430225506</v>
      </c>
      <c r="L16">
        <f t="shared" si="2"/>
        <v>6.0238960681389422</v>
      </c>
    </row>
    <row r="17" spans="2:12">
      <c r="B17">
        <v>15</v>
      </c>
      <c r="D17">
        <v>3</v>
      </c>
      <c r="E17">
        <v>8</v>
      </c>
      <c r="F17" s="1">
        <f t="shared" si="3"/>
        <v>7.15</v>
      </c>
      <c r="G17" s="1"/>
      <c r="H17" s="1"/>
      <c r="I17" s="2">
        <v>1.0900000000000001</v>
      </c>
      <c r="J17" s="2">
        <f t="shared" si="0"/>
        <v>7.3394495412844032</v>
      </c>
      <c r="K17" s="2">
        <f t="shared" si="1"/>
        <v>7.3189014940254387</v>
      </c>
      <c r="L17">
        <f t="shared" si="2"/>
        <v>7.9776026284877286</v>
      </c>
    </row>
    <row r="18" spans="2:12">
      <c r="B18">
        <v>16</v>
      </c>
      <c r="D18">
        <v>4</v>
      </c>
      <c r="E18">
        <v>8.4</v>
      </c>
      <c r="I18" s="2">
        <v>1.1399999999999999</v>
      </c>
      <c r="J18" s="2">
        <f t="shared" si="0"/>
        <v>7.3684210526315796</v>
      </c>
      <c r="K18" s="2">
        <f t="shared" si="1"/>
        <v>7.4664981450283268</v>
      </c>
      <c r="L18">
        <f t="shared" si="2"/>
        <v>8.511807885332292</v>
      </c>
    </row>
    <row r="19" spans="2:12">
      <c r="B19">
        <v>17</v>
      </c>
      <c r="C19" t="s">
        <v>48</v>
      </c>
      <c r="D19">
        <v>1</v>
      </c>
      <c r="I19" s="2">
        <v>0.9</v>
      </c>
      <c r="J19" s="2"/>
      <c r="K19" s="2">
        <f>$J$41+$J$42*B19</f>
        <v>7.6140947960312149</v>
      </c>
      <c r="L19">
        <f>I19*K19</f>
        <v>6.8526853164280936</v>
      </c>
    </row>
    <row r="20" spans="2:12">
      <c r="B20">
        <v>18</v>
      </c>
      <c r="D20">
        <v>2</v>
      </c>
      <c r="I20" s="2">
        <v>0.84</v>
      </c>
      <c r="J20" s="2"/>
      <c r="K20" s="2">
        <f t="shared" si="1"/>
        <v>7.761691447034103</v>
      </c>
      <c r="L20">
        <f t="shared" si="2"/>
        <v>6.5198208155086466</v>
      </c>
    </row>
    <row r="21" spans="2:12">
      <c r="B21">
        <v>19</v>
      </c>
      <c r="D21">
        <v>3</v>
      </c>
      <c r="I21" s="2">
        <v>1.0900000000000001</v>
      </c>
      <c r="J21" s="2"/>
      <c r="K21" s="2">
        <f t="shared" si="1"/>
        <v>7.9092880980369911</v>
      </c>
      <c r="L21">
        <f t="shared" si="2"/>
        <v>8.6211240268603202</v>
      </c>
    </row>
    <row r="22" spans="2:12">
      <c r="B22">
        <v>20</v>
      </c>
      <c r="D22">
        <v>4</v>
      </c>
      <c r="I22" s="2"/>
    </row>
    <row r="23" spans="2:12" ht="15.75" thickBot="1"/>
    <row r="24" spans="2:12">
      <c r="B24" s="7" t="s">
        <v>44</v>
      </c>
      <c r="C24" s="8" t="s">
        <v>53</v>
      </c>
    </row>
    <row r="25" spans="2:12">
      <c r="B25" s="9">
        <v>1</v>
      </c>
      <c r="C25" s="10">
        <f>AVERAGEIF($D$5:$D$16,B25,$H$5:$H$16)</f>
        <v>0.93220047731596012</v>
      </c>
      <c r="E25" t="s">
        <v>46</v>
      </c>
      <c r="F25">
        <v>4.8520000000000003</v>
      </c>
      <c r="I25" t="s">
        <v>56</v>
      </c>
    </row>
    <row r="26" spans="2:12" ht="15.75" thickBot="1">
      <c r="B26" s="9">
        <v>2</v>
      </c>
      <c r="C26" s="10">
        <f t="shared" ref="C26:C28" si="6">AVERAGEIF($D$5:$D$16,B26,$H$5:$H$16)</f>
        <v>0.83775920424985417</v>
      </c>
      <c r="E26" t="s">
        <v>47</v>
      </c>
      <c r="F26">
        <v>0.17899999999999999</v>
      </c>
    </row>
    <row r="27" spans="2:12">
      <c r="B27" s="9">
        <v>3</v>
      </c>
      <c r="C27" s="10">
        <f t="shared" si="6"/>
        <v>1.0933488421606843</v>
      </c>
      <c r="I27" s="6" t="s">
        <v>57</v>
      </c>
      <c r="J27" s="6"/>
    </row>
    <row r="28" spans="2:12" ht="15.75" thickBot="1">
      <c r="B28" s="11">
        <v>4</v>
      </c>
      <c r="C28" s="10">
        <f t="shared" si="6"/>
        <v>1.1433051426610321</v>
      </c>
      <c r="I28" s="3" t="s">
        <v>58</v>
      </c>
      <c r="J28" s="3">
        <v>0.9586294747422186</v>
      </c>
    </row>
    <row r="29" spans="2:12">
      <c r="C29" t="s">
        <v>83</v>
      </c>
      <c r="I29" s="3" t="s">
        <v>59</v>
      </c>
      <c r="J29" s="3">
        <v>0.91897046984454189</v>
      </c>
    </row>
    <row r="30" spans="2:12">
      <c r="I30" s="3" t="s">
        <v>60</v>
      </c>
      <c r="J30" s="3">
        <v>0.91318264626200918</v>
      </c>
    </row>
    <row r="31" spans="2:12">
      <c r="I31" s="3" t="s">
        <v>61</v>
      </c>
      <c r="J31" s="3">
        <v>0.21598461985893039</v>
      </c>
    </row>
    <row r="32" spans="2:12" ht="15.75" thickBot="1">
      <c r="I32" s="4" t="s">
        <v>62</v>
      </c>
      <c r="J32" s="4">
        <v>16</v>
      </c>
    </row>
    <row r="34" spans="9:17" ht="15.75" thickBot="1">
      <c r="I34" t="s">
        <v>63</v>
      </c>
    </row>
    <row r="35" spans="9:17">
      <c r="I35" s="5"/>
      <c r="J35" s="5" t="s">
        <v>68</v>
      </c>
      <c r="K35" s="5" t="s">
        <v>69</v>
      </c>
      <c r="L35" s="5" t="s">
        <v>70</v>
      </c>
      <c r="M35" s="5" t="s">
        <v>71</v>
      </c>
      <c r="N35" s="5" t="s">
        <v>72</v>
      </c>
    </row>
    <row r="36" spans="9:17">
      <c r="I36" s="3" t="s">
        <v>64</v>
      </c>
      <c r="J36" s="3">
        <v>1</v>
      </c>
      <c r="K36" s="3">
        <v>7.406822271671234</v>
      </c>
      <c r="L36" s="3">
        <v>7.406822271671234</v>
      </c>
      <c r="M36" s="3">
        <v>158.77651706903012</v>
      </c>
      <c r="N36" s="3">
        <v>4.984417880509026E-9</v>
      </c>
    </row>
    <row r="37" spans="9:17">
      <c r="I37" s="3" t="s">
        <v>65</v>
      </c>
      <c r="J37" s="3">
        <v>14</v>
      </c>
      <c r="K37" s="3">
        <v>0.65309098421849332</v>
      </c>
      <c r="L37" s="3">
        <v>4.6649356015606665E-2</v>
      </c>
      <c r="M37" s="3"/>
      <c r="N37" s="3"/>
    </row>
    <row r="38" spans="9:17" ht="15.75" thickBot="1">
      <c r="I38" s="4" t="s">
        <v>66</v>
      </c>
      <c r="J38" s="4">
        <v>15</v>
      </c>
      <c r="K38" s="4">
        <v>8.0599132558897271</v>
      </c>
      <c r="L38" s="4"/>
      <c r="M38" s="4"/>
      <c r="N38" s="4"/>
    </row>
    <row r="39" spans="9:17" ht="15.75" thickBot="1"/>
    <row r="40" spans="9:17">
      <c r="I40" s="5"/>
      <c r="J40" s="5" t="s">
        <v>73</v>
      </c>
      <c r="K40" s="5" t="s">
        <v>61</v>
      </c>
      <c r="L40" s="5" t="s">
        <v>74</v>
      </c>
      <c r="M40" s="5" t="s">
        <v>75</v>
      </c>
      <c r="N40" s="5" t="s">
        <v>76</v>
      </c>
      <c r="O40" s="5" t="s">
        <v>77</v>
      </c>
      <c r="P40" s="5" t="s">
        <v>78</v>
      </c>
      <c r="Q40" s="5" t="s">
        <v>79</v>
      </c>
    </row>
    <row r="41" spans="9:17">
      <c r="I41" s="3" t="s">
        <v>67</v>
      </c>
      <c r="J41" s="12">
        <v>5.1049517289821171</v>
      </c>
      <c r="K41" s="3">
        <v>0.1132632901883564</v>
      </c>
      <c r="L41" s="3">
        <v>45.071547193204459</v>
      </c>
      <c r="M41" s="3">
        <v>1.4784763041770048E-16</v>
      </c>
      <c r="N41" s="3">
        <v>4.8620261327079426</v>
      </c>
      <c r="O41" s="3">
        <v>5.3478773252562917</v>
      </c>
      <c r="P41" s="3">
        <v>4.8620261327079426</v>
      </c>
      <c r="Q41" s="3">
        <v>5.3478773252562917</v>
      </c>
    </row>
    <row r="42" spans="9:17" ht="15.75" thickBot="1">
      <c r="I42" s="4" t="s">
        <v>34</v>
      </c>
      <c r="J42" s="13">
        <v>0.1475966510028881</v>
      </c>
      <c r="K42" s="4">
        <v>1.1713410616946546E-2</v>
      </c>
      <c r="L42" s="4">
        <v>12.600655422200473</v>
      </c>
      <c r="M42" s="4">
        <v>4.984417880509026E-9</v>
      </c>
      <c r="N42" s="4">
        <v>0.12247388391927298</v>
      </c>
      <c r="O42" s="4">
        <v>0.17271941808650323</v>
      </c>
      <c r="P42" s="4">
        <v>0.12247388391927298</v>
      </c>
      <c r="Q42" s="4">
        <v>0.17271941808650323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Samping distribution of sample </vt:lpstr>
      <vt:lpstr>vlookup Multiple table </vt:lpstr>
      <vt:lpstr>Excel time series forecasting</vt:lpstr>
      <vt:lpstr>Table1</vt:lpstr>
      <vt:lpstr>Table2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2022-07-20T05:19:04Z</dcterms:created>
  <dcterms:modified xsi:type="dcterms:W3CDTF">2022-07-20T10:46:08Z</dcterms:modified>
</cp:coreProperties>
</file>