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V/Desktop/"/>
    </mc:Choice>
  </mc:AlternateContent>
  <xr:revisionPtr revIDLastSave="0" documentId="13_ncr:1_{7A49656B-855D-014A-AF9A-BB56E6951527}" xr6:coauthVersionLast="46" xr6:coauthVersionMax="46" xr10:uidLastSave="{00000000-0000-0000-0000-000000000000}"/>
  <bookViews>
    <workbookView xWindow="-28800" yWindow="500" windowWidth="28420" windowHeight="17500" xr2:uid="{87BEB72F-AFFC-794A-8514-791BED82D01F}"/>
  </bookViews>
  <sheets>
    <sheet name="NEGATIVE EXP." sheetId="1" r:id="rId1"/>
    <sheet name="Device state contr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2" l="1"/>
  <c r="G56" i="2" s="1"/>
  <c r="L55" i="2"/>
  <c r="L56" i="2" s="1"/>
  <c r="K55" i="2"/>
  <c r="K56" i="2" s="1"/>
  <c r="J55" i="2"/>
  <c r="J56" i="2" s="1"/>
  <c r="H55" i="2"/>
  <c r="H56" i="2" s="1"/>
  <c r="F55" i="2"/>
  <c r="F56" i="2" s="1"/>
  <c r="E55" i="2"/>
  <c r="E56" i="2" s="1"/>
  <c r="D55" i="2"/>
  <c r="D56" i="2" s="1"/>
  <c r="C55" i="2"/>
  <c r="C56" i="2" s="1"/>
  <c r="B55" i="2"/>
  <c r="B56" i="2" s="1"/>
  <c r="I93" i="1"/>
  <c r="H93" i="1"/>
  <c r="K93" i="1"/>
  <c r="K94" i="1" s="1"/>
  <c r="J93" i="1"/>
  <c r="J94" i="1" s="1"/>
  <c r="G93" i="1"/>
  <c r="G94" i="1" s="1"/>
  <c r="N93" i="1"/>
  <c r="N94" i="1" s="1"/>
  <c r="M93" i="1"/>
  <c r="H94" i="1" s="1"/>
  <c r="L93" i="1"/>
  <c r="E93" i="1"/>
  <c r="F93" i="1"/>
  <c r="C93" i="1"/>
  <c r="B93" i="1"/>
  <c r="B94" i="1" s="1"/>
  <c r="D93" i="1"/>
  <c r="D94" i="1" s="1"/>
  <c r="M94" i="1" l="1"/>
  <c r="L94" i="1"/>
  <c r="I94" i="1"/>
  <c r="E94" i="1"/>
  <c r="F94" i="1"/>
  <c r="C94" i="1"/>
</calcChain>
</file>

<file path=xl/sharedStrings.xml><?xml version="1.0" encoding="utf-8"?>
<sst xmlns="http://schemas.openxmlformats.org/spreadsheetml/2006/main" count="179" uniqueCount="179">
  <si>
    <t>Of the negative experiences related to notifications that you have encountered, please tell us a bit about the most negative experience.</t>
  </si>
  <si>
    <t>private content disclosed</t>
  </si>
  <si>
    <t>device screen casted / projected</t>
  </si>
  <si>
    <t>device was given to someone else</t>
  </si>
  <si>
    <t>intrusion in personal solitude</t>
  </si>
  <si>
    <t>Felt uncomfortable and uneasy due to notification</t>
  </si>
  <si>
    <t>Seeing a notification that is ought to be private</t>
  </si>
  <si>
    <t>SOMEONE USE MY PHONE THAT TIME RECIEVE MY PERSONAL NOTIFICATION</t>
  </si>
  <si>
    <t>It was a private message on Instagram and I did not want my partner to see it</t>
  </si>
  <si>
    <t>bad politics from news media.</t>
  </si>
  <si>
    <t>I had an ex get jealous because he saw a text from an unknown number. He accused me of cheating when it was not the case.</t>
  </si>
  <si>
    <t>My notification for Blink, Amazon's camera security service, kept going off due to movement and it was distracting</t>
  </si>
  <si>
    <t>I FIGH WITH MY HUSBAND</t>
  </si>
  <si>
    <t>Unwanted ads and information from social media</t>
  </si>
  <si>
    <t>I was at work and started getting too many notifications at work</t>
  </si>
  <si>
    <t>nervousness and confussed</t>
  </si>
  <si>
    <t>I recieved a text from someone who I wasn't supposed to be messaging and my friend who was with me a tht epoint saw the text and who it was from pop up on my phone</t>
  </si>
  <si>
    <t>one time i clicked the link on the notification received without studying in details resulted phone affected with virus.</t>
  </si>
  <si>
    <t>i deleted the notification without studying that i unable to complete the application form.  i wasted the time,  again started filling application from the beginning</t>
  </si>
  <si>
    <t>the ads mainly where adult content ads are shown sometime from specified apps,It will be negative apperance when a small child saw that</t>
  </si>
  <si>
    <t>When I was working on something for work where i had to cast my device screen for others to see. The notification was highly personal.</t>
  </si>
  <si>
    <t>One of my friends read a message that was about her, and it made her upset.</t>
  </si>
  <si>
    <t>Waking me up while I was sleeping at night for an Amber Alert. (I don't turn off my phone at night. It woke me up to tell me about an Amber Alert     miles away.
)</t>
  </si>
  <si>
    <t>when i got too much notification then i got too much add</t>
  </si>
  <si>
    <t>Voicemail notification from a police detective.</t>
  </si>
  <si>
    <t>Negative experiences mostly had to do with notifications waking me up in the middle of the night with a ping and screen</t>
  </si>
  <si>
    <t>some unwanted video notificaitons irritates me a lot time</t>
  </si>
  <si>
    <t>A friend saw a dirty text</t>
  </si>
  <si>
    <t xml:space="preserve">I had a random woman message me and my girl didnt like that. My girlfriend thought i was cheating on her until she started reading text
</t>
  </si>
  <si>
    <t>my then girlfriend saw my sons mother text me about him and she got overly jealous for no reason</t>
  </si>
  <si>
    <t>BUSINESS INFORMATION WATCHED THE STRANGER</t>
  </si>
  <si>
    <t>unwanted apps will download always</t>
  </si>
  <si>
    <t>unwanted messages</t>
  </si>
  <si>
    <t>health issue and most of time negative experience i get it</t>
  </si>
  <si>
    <t>wrong message from anonymous</t>
  </si>
  <si>
    <t>I WAS TEXTING SOMETHING PERSONAL WITH MY HUBBY, SUDDENLY WHEN I WAS WITH MY COLLEAGUE IT POPPED UP AND THE PERSON READ OUT, IT WAS A NEGATIVE EXPERIENCE</t>
  </si>
  <si>
    <t>It was adult language that a child (cousin) was able to read. (I was watching a video with a younger cousin and the notification popped up.
)</t>
  </si>
  <si>
    <t>bad photos and videos(forgot to silence notifications)</t>
  </si>
  <si>
    <t>Group chats are always annoying and they send a lot of notifications. It is distracting and irritating especially when you're busy. Also, some of the apps frequently send notifications and it's frustrating that I can not customize them.</t>
  </si>
  <si>
    <t>I received a email from a colleague that popped up in my notifications when I had my sound on and was attending a formal dinner party and it went off during a speech.</t>
  </si>
  <si>
    <t>I was faced any negative notifications I was just ignore the message and move</t>
  </si>
  <si>
    <t>The most negative experience was being woken up by notifications in the middle of the night and not being able to fall back asleep even though I had work in the morning.</t>
  </si>
  <si>
    <t>if notification some time continuously came to me and sounds are repeated</t>
  </si>
  <si>
    <t>My brother writing to me, devastated that his wife wanted a divorce.</t>
  </si>
  <si>
    <t>My girlfriend saw a message from one of my friends that was too private for her concern</t>
  </si>
  <si>
    <t>I had given my phone to my friend when the notification arrived. in that time , I left the phone screen unlocked and also I forgot to take the appropriate actions to silence the notifications.</t>
  </si>
  <si>
    <t>SOME TIME I AM PUT TO AVOIDED STOP THE SOME ADVERTISE NOTIFICATION , BUT THAT ADVERTISEMENT REPEATED MANY TIME TO MY PHONE.</t>
  </si>
  <si>
    <t>When I received a notification from a porn site and the phone was with my parents, while they were going through my pictures gallery. It was embarrassing.</t>
  </si>
  <si>
    <t>Someone sent me inappropriate photos without permission and my spouse seen them. She thought I was cheating.</t>
  </si>
  <si>
    <t>I recently received a notification via Messages that informed me that a childhood friend had passed. (participant respondended it as sensitive content)</t>
  </si>
  <si>
    <t>I forgot to clear the notification and my spouse saw some secret messages.</t>
  </si>
  <si>
    <t>Some apps give me notifications way too much which really pisses me off.</t>
  </si>
  <si>
    <t>advertisement  or fault alarm</t>
  </si>
  <si>
    <t>I have received notification spam from certain apps like Twitch because I followed so many streamers that it started to drive me crazy but instead of just unfollowing or turning off notifications I just kept clearing them for months. I finally fixed the twitch notifications when I last upgraded my phone.</t>
  </si>
  <si>
    <t>The most negative was years ago.  It was notifications from Facebook.  I tried to delete the app.  I found that it was \integral\" to my phone.  Since then I have no qualms about isolating and deleting social media from my hardware." The notification wouldn't allow me to stop monitoring me.</t>
  </si>
  <si>
    <t>Too many notifications flooding into my phone when it seemed like a service went down and then came up.</t>
  </si>
  <si>
    <t>I had given my phone to my mom when my phone received a notification about a snapchat from an ex-girlfriend of mine who my mom disliked</t>
  </si>
  <si>
    <t>some misunderstanding in our family and some unwanted message are see my spouse also .</t>
  </si>
  <si>
    <t>a notification from my email saying i owed money</t>
  </si>
  <si>
    <t>personal messages on the whatsapp are also shown in notification tihis is my negative experience</t>
  </si>
  <si>
    <t>some app notivication is very negative</t>
  </si>
  <si>
    <t>Someone saw a personal text for me and got mad at me</t>
  </si>
  <si>
    <t>it was about the app advertisement to hack my phone.</t>
  </si>
  <si>
    <t>When the notifications from Whatsapp are bombarding me.</t>
  </si>
  <si>
    <t>Friend sending messages regarding movie</t>
  </si>
  <si>
    <t>I was had most negative about a year ago. unrelated contents.</t>
  </si>
  <si>
    <t xml:space="preserve">I kept on getting advertisement notifications -- repeatedly one after another-- from a shopping app I had, that were really not related to the app itself, and would not stop unless I would open the app right away -- so wound up deleting the app altogether.                     in order to use the app, I had to have notifications. however repeated notifications happened -- one after the other -- untill I opened the app, so had to delete the app.
</t>
  </si>
  <si>
    <t>When my phone was with my sibling my partner sent me a romantic message. My sister saw that message , which was a negative experience.</t>
  </si>
  <si>
    <t>Just sometimes my friend likes to blow up iMessage and I get irritated or annoyed. Not the fault of the app at all!</t>
  </si>
  <si>
    <t>persons with fraudulent intentions</t>
  </si>
  <si>
    <t>i have little experience that i receive fake notifications from unwanted websites</t>
  </si>
  <si>
    <t>I manages this by only enabling badge notifications (a red dot on the icon on the homescreen, one of the least obtrusive options) for WhatsApp and one of her email addresses. Myself less inclined to waste hours passively scrolling Facebook or Instagram after being diverted there by an alert, and she no longer feels she has to reply to messages instantly.</t>
  </si>
  <si>
    <t>I USUALLY GET EXPERIANCE FROM THE PORN SITE , SO IT MAY GIVE SOMETIMES AN NEGATIVE EXPERIANCE.</t>
  </si>
  <si>
    <t>While giving my mobile to my sibling I forget to turn off the notification from my personal chat.</t>
  </si>
  <si>
    <t>unwanted calls so i tell about it</t>
  </si>
  <si>
    <t>he say my secret things to others</t>
  </si>
  <si>
    <t>if the server was in on it will not allow to go to other apps</t>
  </si>
  <si>
    <t>My partner has been watched the notification</t>
  </si>
  <si>
    <t>It was a Facebook notification. I was in a work meeting that was very important and I had forgotten to silence my notifications. It was very embarrassing.</t>
  </si>
  <si>
    <t>I received a lewd DM on Twitter and a friend read it from the preview screen. (he marked it as sensitive content in other question)</t>
  </si>
  <si>
    <t>Unnecessary ads will be poped up.</t>
  </si>
  <si>
    <t>Sometimes the notification is blank</t>
  </si>
  <si>
    <t>Digital technologies have made it more difficult for me to say on task and devote ... “Increased isolation is a negative effect I feel in my life; the time I spend using ... is starting very young, and we don't really know what the impact will be. ... I turn off just about every notification and I jealously guard against</t>
  </si>
  <si>
    <t>somewhat i have a wrong type of notification from somewhere else</t>
  </si>
  <si>
    <t>notification sound was disturb to all</t>
  </si>
  <si>
    <t>lost some information</t>
  </si>
  <si>
    <t>more notifications cannot like</t>
  </si>
  <si>
    <t>bad videos and photos</t>
  </si>
  <si>
    <t>I was receiving way too many notifications from one app. It was distracting me from my wotk.</t>
  </si>
  <si>
    <t xml:space="preserve">I got the notification from the social media app. The announcement came when I handed over my phone to my brother. Content unrelated to declare that application. I have never been before, do not subscribe. My family members are around me and they question me. I can’t bear that experience now. Increased loneliness is the negative effect I feel in my life.
</t>
  </si>
  <si>
    <t>Usually scam alerts trying to give you something that is trying to cheat or scam you out of money.</t>
  </si>
  <si>
    <t>that time i fell very sad and some  depressed</t>
  </si>
  <si>
    <t>unrelated porn notifications (I had given my phone to someone else when the notification arrived.)</t>
  </si>
  <si>
    <t>SOMETIMES ADVATACEMENT OVER THE TIME</t>
  </si>
  <si>
    <t>sometimes i cleared the important notifications. Then i forget to answer</t>
  </si>
  <si>
    <t>A STRANGER MESSAGE TOBUY A BOOKS</t>
  </si>
  <si>
    <t>notification ring in office meeting</t>
  </si>
  <si>
    <t>Caused  distractionin work/ task flow</t>
  </si>
  <si>
    <t>High  frequency  of interruptions</t>
  </si>
  <si>
    <t>Digital intrusion with undesired  content, malware</t>
  </si>
  <si>
    <t>INTRUSION</t>
  </si>
  <si>
    <t>interruption in a social setting</t>
  </si>
  <si>
    <t>INTIMACY BREACH</t>
  </si>
  <si>
    <t>Caused misunderstanding with someone else</t>
  </si>
  <si>
    <t>caused conflict with someone else</t>
  </si>
  <si>
    <t>PRIVACY BREACH DURING SHARED DEVICE USE</t>
  </si>
  <si>
    <t>INFORMATION DISCLOSURE</t>
  </si>
  <si>
    <t>inappropriate content disclosed</t>
  </si>
  <si>
    <t>Content about third person was disclosed</t>
  </si>
  <si>
    <t>Count of people</t>
  </si>
  <si>
    <t xml:space="preserve">THEME: </t>
  </si>
  <si>
    <t>Total of column</t>
  </si>
  <si>
    <t>Please explain your reasons for the answers to the following question: For each of the following actions, mention how many hours in a typical day (from   to 24) you use it: Use Do Not Disturb (DND) Mode, Use Silent mode, Switch off the device, Use Airplan</t>
  </si>
  <si>
    <t xml:space="preserve">custom notification settings </t>
  </si>
  <si>
    <t>I like to hear all my notifications and calls.</t>
  </si>
  <si>
    <t>I only turn off to restart and airplane mode if I need to “reset “ my phone but besides that I don’t do any of th above.</t>
  </si>
  <si>
    <t>I have my phone set to silent mode due to my job as I am in court a lot and I dont want to be the one that has my phone go off in front of a packed court so I leave it in silent mode all the time.</t>
  </si>
  <si>
    <t>I generally have my phone on silent for the 8 hours I sleep at night and then for at least about 4 hours in the evening when spending time with the family.</t>
  </si>
  <si>
    <t>I turn it off overnight, and not on until I pick it up to leave the house for work.  At work, and for the rest of the day I have it silent, I'll look at it when I feel the need.</t>
  </si>
  <si>
    <t>I silence it when I sleep but otherwise don't do anything about notifications</t>
  </si>
  <si>
    <t>I want to be notified. They are all important.</t>
  </si>
  <si>
    <t>I usually just keep DND on and check my phone on my own accord.</t>
  </si>
  <si>
    <t>I just turn it on and let it go</t>
  </si>
  <si>
    <t>When I am home, I use airplane mode with wifi to help save on battery life, and my phone seems to charge quicker as well with the cellular antenna off.</t>
  </si>
  <si>
    <t>I typically can just leave my phone as is due to not having to worry about bothering anyone.</t>
  </si>
  <si>
    <t>I don't like alerts or noises. So I keep my phone in silent mode at all times. I find this works best for me and limits distractions.</t>
  </si>
  <si>
    <t>I turn it off to restart it when I recharge it, because usually I get voice mail notifications late.</t>
  </si>
  <si>
    <t>I just set custom individual notification settings for most of my apps. If they're atrociously annoying I uninstall them.</t>
  </si>
  <si>
    <t>I don't like to skip notifications because some notification would be very useful</t>
  </si>
  <si>
    <t>Since I live alone and I usually don't get late calls I leave cell on. I also leave on in case someone has an emergency.</t>
  </si>
  <si>
    <t>i turn it to DND while sleeping, i use silent when driving to and from work. i never turn it off or on airplane mode. i do use a notification manager from samsung to group notifications</t>
  </si>
  <si>
    <t>some time i busy i 2 time silent mode, some times 1time turn the device off, i use some times use airplane mode 2 times</t>
  </si>
  <si>
    <t>I DONT LIKE TO KEEP THE PHONE IN RINGING MODE , SO MOSTLY IT WILL BE IN SILENT AND VIBRATION. AND WHEN SLEEP I USED TO PUT IT IN DND MODE.</t>
  </si>
  <si>
    <t>I WILL USE SILENT MODE WHILE SLEEPING DAILY</t>
  </si>
  <si>
    <t>I don't want my phone to not function at any point, and I didn't know there were notification management apps at all.</t>
  </si>
  <si>
    <t>I usually have my phone on silent, and DND while working</t>
  </si>
  <si>
    <t>I have a do not disturb during sleep hours.</t>
  </si>
  <si>
    <t>I use silent mode while I'm working, so the sound of the notifications does not bother or distract me.</t>
  </si>
  <si>
    <t>I always keep it on but I normally have it in another room so I don't hear or see it until I go back into that room. My phone isn't that important to me.</t>
  </si>
  <si>
    <t>i put the silent mode in night time at everyday and such a important meeti9ng at the time i put to the co not disturbed , etc,,.</t>
  </si>
  <si>
    <t>I hardly turn my phone off. I would rather put it on airplane mode.</t>
  </si>
  <si>
    <t>I prefer to get all alerts and notifications when the arrive, regardless of the time of day.</t>
  </si>
  <si>
    <t>not sure what notification management apps means (other than do not disturb mode)</t>
  </si>
  <si>
    <t>I keep it on jus in case there's an emergency and someone is trying to get ahold of me.</t>
  </si>
  <si>
    <t>Usually I mostly use silent mode when working or hanging out with family or friends.</t>
  </si>
  <si>
    <t>I have been using shortcuts app in iOS 14 to create new notifications of my own and I also use the iOS bedtime feature which silences notifications during my sleep schedule.</t>
  </si>
  <si>
    <t>I only keep my phone on active alert when I'm going to-from work.  Other than that it's on vibrate or DND.</t>
  </si>
  <si>
    <t>some mid night calls are coming so i am off the airplane mode.</t>
  </si>
  <si>
    <t>I use silent mode for the entire day except while I'm sleeping. I get notifications on my Fitbit and don't need my phone to either make noise / vibrate as well.</t>
  </si>
  <si>
    <t>I am very rarely in a situation that I cannot be disturbed</t>
  </si>
  <si>
    <t>I turn off my phone when I got to sleep, and turn it back on when I wake up. On a typical day I don't really mess with any of the other settings mentioned. I will sometimes use Do Not Disturb mode when I'm doing surveys that ask for my full attention.</t>
  </si>
  <si>
    <t>Silent mode is the best with a 'shake' alert. In this case I'm notified 'minimally' without the dreded sound going off interrupting any important task at work or with friends and family. I'm not sure what you mean by notification management apps -- but I do with each app be sure there are certain ways that they notify me within my settings.</t>
  </si>
  <si>
    <t>While sleeping I use the silent mode.</t>
  </si>
  <si>
    <t>I make sure I can't be disturbed at all when I'm working. Most people don't treat my job like a \real\" job-though that has gotten better during the pandemic. It's just easier to turn on DND than fiddle with individual apps."</t>
  </si>
  <si>
    <t>in my job i need concentration and i prefer to use my phone in the silent form</t>
  </si>
  <si>
    <t>i put it on silent mode when going to sleep and use Do Not Disturb Mode when i'm working</t>
  </si>
  <si>
    <t>While in night times my mobile in silent mode. While in office hours I use Do Not Disturb mode. Device is off while eating lunch. I don't use airplane mode.</t>
  </si>
  <si>
    <t>unwanted calls so i do it</t>
  </si>
  <si>
    <t>I set my phone on silent when I go to sleep and I use DND mode when I am in meetings.</t>
  </si>
  <si>
    <t>I never use any of the services mentioned, because I don't see the need for them.</t>
  </si>
  <si>
    <t>I have no need to turn off notifications</t>
  </si>
  <si>
    <t>I never put my in DND, device off and airplane mode . I put the the phone in silent  mode when I am at office. I sometimes use notification management apps.</t>
  </si>
  <si>
    <t>its based on my daily use</t>
  </si>
  <si>
    <t>I do not want it to disturb me when I work on certain surveys.</t>
  </si>
  <si>
    <t>I don't see any reason to use most of those except in special circumstances.</t>
  </si>
  <si>
    <t>It's necessary for my phone to be silent while I'm at work.</t>
  </si>
  <si>
    <t>to avoid ring of phone from notifications/ calls</t>
  </si>
  <si>
    <t>to limit interruptions and check device at own accord</t>
  </si>
  <si>
    <t>during sleep</t>
  </si>
  <si>
    <t>during work / specific tasks</t>
  </si>
  <si>
    <t>when around someone else (meetings/ social gathering, etc.)</t>
  </si>
  <si>
    <t>sum of column</t>
  </si>
  <si>
    <t xml:space="preserve">count (sum/3) </t>
  </si>
  <si>
    <t xml:space="preserve">other reasons </t>
  </si>
  <si>
    <t>Prefer to control device state</t>
  </si>
  <si>
    <t xml:space="preserve">to be available in case of an emergency </t>
  </si>
  <si>
    <t>to stay alert to notifications</t>
  </si>
  <si>
    <t>Other reasons</t>
  </si>
  <si>
    <t>Do not control device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</si>
</sst>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b/>
      <sz val="14"/>
      <color rgb="FF4472C4"/>
      <name val="Arial"/>
      <family val="2"/>
    </font>
    <font>
      <b/>
      <sz val="11"/>
      <color rgb="FF000000"/>
      <name val="Calibri"/>
      <family val="2"/>
    </font>
    <font>
      <sz val="12"/>
      <color theme="1"/>
      <name val="Calibri"/>
      <family val="2"/>
    </font>
    <font>
      <sz val="14"/>
      <color rgb="FF000000"/>
      <name val="Arial"/>
      <family val="2"/>
    </font>
    <font>
      <sz val="11"/>
      <color rgb="FF000000"/>
      <name val="Calibri"/>
      <family val="2"/>
    </font>
    <font>
      <sz val="11"/>
      <color rgb="FF000000"/>
      <name val="Arial"/>
      <family val="2"/>
    </font>
    <font>
      <sz val="14"/>
      <color rgb="FF000000"/>
      <name val="Calibri"/>
      <family val="2"/>
    </font>
    <font>
      <b/>
      <sz val="14"/>
      <color theme="1"/>
      <name val="Calibri"/>
      <family val="2"/>
    </font>
    <font>
      <b/>
      <sz val="16"/>
      <color theme="1"/>
      <name val="Calibri"/>
      <family val="2"/>
    </font>
    <font>
      <b/>
      <sz val="14"/>
      <color rgb="FF000000"/>
      <name val="Calibri"/>
      <family val="2"/>
    </font>
    <font>
      <b/>
      <sz val="18"/>
      <color rgb="FF000000"/>
      <name val="Calibri"/>
      <family val="2"/>
    </font>
    <font>
      <sz val="8"/>
      <name val="Calibri"/>
      <family val="2"/>
      <scheme val="minor"/>
    </font>
    <font>
      <sz val="11"/>
      <color theme="1"/>
      <name val="Calibri"/>
      <family val="2"/>
    </font>
    <font>
      <b/>
      <sz val="14"/>
      <color rgb="FF000000"/>
      <name val="Calibri"/>
      <family val="2"/>
      <scheme val="minor"/>
    </font>
    <font>
      <sz val="14"/>
      <color theme="1"/>
      <name val="Calibri"/>
      <family val="2"/>
      <scheme val="minor"/>
    </font>
    <font>
      <b/>
      <sz val="16"/>
      <color theme="1"/>
      <name val="Calibri (Body)"/>
    </font>
    <font>
      <b/>
      <sz val="16"/>
      <color theme="1"/>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D9D9D9"/>
        <bgColor rgb="FFD9D9D9"/>
      </patternFill>
    </fill>
    <fill>
      <patternFill patternType="solid">
        <fgColor rgb="FFFFFFFF"/>
        <bgColor rgb="FFD9D9D9"/>
      </patternFill>
    </fill>
    <fill>
      <patternFill patternType="solid">
        <fgColor rgb="FFD0CECE"/>
        <bgColor rgb="FF000000"/>
      </patternFill>
    </fill>
    <fill>
      <patternFill patternType="solid">
        <fgColor rgb="FFD9E1F2"/>
        <bgColor rgb="FFD9E1F2"/>
      </patternFill>
    </fill>
    <fill>
      <patternFill patternType="solid">
        <fgColor theme="2" tint="-9.9978637043366805E-2"/>
        <bgColor indexed="64"/>
      </patternFill>
    </fill>
    <fill>
      <patternFill patternType="solid">
        <fgColor theme="0"/>
        <bgColor indexed="64"/>
      </patternFill>
    </fill>
    <fill>
      <patternFill patternType="solid">
        <fgColor theme="0"/>
        <bgColor rgb="FFD9D9D9"/>
      </patternFill>
    </fill>
    <fill>
      <patternFill patternType="solid">
        <fgColor theme="0"/>
        <bgColor rgb="FF000000"/>
      </patternFill>
    </fill>
    <fill>
      <patternFill patternType="solid">
        <fgColor theme="7" tint="0.79998168889431442"/>
        <bgColor rgb="FF000000"/>
      </patternFill>
    </fill>
    <fill>
      <patternFill patternType="solid">
        <fgColor theme="7" tint="0.79998168889431442"/>
        <bgColor rgb="FFD9D9D9"/>
      </patternFill>
    </fill>
    <fill>
      <patternFill patternType="solid">
        <fgColor theme="7" tint="0.79998168889431442"/>
        <bgColor indexed="64"/>
      </patternFill>
    </fill>
  </fills>
  <borders count="21">
    <border>
      <left/>
      <right/>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4472C4"/>
      </left>
      <right style="thin">
        <color rgb="FF4472C4"/>
      </right>
      <top style="thin">
        <color rgb="FF4472C4"/>
      </top>
      <bottom style="medium">
        <color rgb="FF4472C4"/>
      </bottom>
      <diagonal/>
    </border>
    <border>
      <left style="thin">
        <color rgb="FF4472C4"/>
      </left>
      <right style="thin">
        <color rgb="FF4472C4"/>
      </right>
      <top style="thin">
        <color rgb="FF4472C4"/>
      </top>
      <bottom style="thin">
        <color rgb="FF4472C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4472C4"/>
      </right>
      <top style="thin">
        <color rgb="FF4472C4"/>
      </top>
      <bottom style="thin">
        <color rgb="FF4472C4"/>
      </bottom>
      <diagonal/>
    </border>
    <border>
      <left style="thin">
        <color rgb="FF4472C4"/>
      </left>
      <right/>
      <top style="thin">
        <color rgb="FF4472C4"/>
      </top>
      <bottom style="thin">
        <color rgb="FF4472C4"/>
      </bottom>
      <diagonal/>
    </border>
    <border>
      <left/>
      <right style="thin">
        <color rgb="FF4472C4"/>
      </right>
      <top style="thin">
        <color rgb="FF4472C4"/>
      </top>
      <bottom/>
      <diagonal/>
    </border>
    <border>
      <left style="thin">
        <color rgb="FF4472C4"/>
      </left>
      <right style="thin">
        <color rgb="FF4472C4"/>
      </right>
      <top style="thin">
        <color rgb="FF4472C4"/>
      </top>
      <bottom/>
      <diagonal/>
    </border>
    <border>
      <left style="thin">
        <color rgb="FF4472C4"/>
      </left>
      <right/>
      <top style="thin">
        <color rgb="FF4472C4"/>
      </top>
      <bottom/>
      <diagonal/>
    </border>
    <border>
      <left/>
      <right style="thin">
        <color rgb="FF4472C4"/>
      </right>
      <top/>
      <bottom style="medium">
        <color rgb="FF4472C4"/>
      </bottom>
      <diagonal/>
    </border>
    <border>
      <left style="thin">
        <color rgb="FF4472C4"/>
      </left>
      <right style="thin">
        <color rgb="FF4472C4"/>
      </right>
      <top/>
      <bottom style="medium">
        <color rgb="FF4472C4"/>
      </bottom>
      <diagonal/>
    </border>
    <border>
      <left style="thin">
        <color rgb="FF4472C4"/>
      </left>
      <right/>
      <top/>
      <bottom style="medium">
        <color rgb="FF4472C4"/>
      </bottom>
      <diagonal/>
    </border>
  </borders>
  <cellStyleXfs count="1">
    <xf numFmtId="0" fontId="0" fillId="0" borderId="0"/>
  </cellStyleXfs>
  <cellXfs count="93">
    <xf numFmtId="0" fontId="0" fillId="0" borderId="0" xfId="0"/>
    <xf numFmtId="0" fontId="1" fillId="0" borderId="1" xfId="0" applyFont="1" applyBorder="1" applyAlignment="1">
      <alignment wrapText="1"/>
    </xf>
    <xf numFmtId="0" fontId="2" fillId="2" borderId="2" xfId="0" applyFont="1" applyFill="1" applyBorder="1" applyAlignment="1">
      <alignment wrapText="1"/>
    </xf>
    <xf numFmtId="0" fontId="3" fillId="0" borderId="0" xfId="0" applyFont="1" applyAlignment="1">
      <alignment wrapText="1"/>
    </xf>
    <xf numFmtId="0" fontId="3" fillId="0" borderId="0" xfId="0" applyFont="1"/>
    <xf numFmtId="0" fontId="4" fillId="3" borderId="3" xfId="0" applyFont="1" applyFill="1" applyBorder="1" applyAlignment="1">
      <alignment wrapText="1"/>
    </xf>
    <xf numFmtId="0" fontId="5" fillId="2" borderId="4" xfId="0" applyFont="1" applyFill="1" applyBorder="1" applyAlignment="1">
      <alignment wrapText="1"/>
    </xf>
    <xf numFmtId="0" fontId="4" fillId="0" borderId="3" xfId="0" applyFont="1" applyBorder="1" applyAlignment="1">
      <alignment wrapText="1"/>
    </xf>
    <xf numFmtId="0" fontId="4" fillId="5" borderId="3" xfId="0" applyFont="1" applyFill="1" applyBorder="1" applyAlignment="1">
      <alignment wrapText="1"/>
    </xf>
    <xf numFmtId="0" fontId="4" fillId="4" borderId="3" xfId="0" applyFont="1" applyFill="1" applyBorder="1" applyAlignment="1">
      <alignment wrapText="1"/>
    </xf>
    <xf numFmtId="0" fontId="3" fillId="2" borderId="0" xfId="0" applyFont="1" applyFill="1"/>
    <xf numFmtId="0" fontId="6" fillId="2" borderId="6" xfId="0" applyFont="1" applyFill="1" applyBorder="1" applyAlignment="1">
      <alignment wrapText="1"/>
    </xf>
    <xf numFmtId="0" fontId="7" fillId="0" borderId="0" xfId="0" applyFont="1" applyAlignment="1">
      <alignment wrapText="1"/>
    </xf>
    <xf numFmtId="0" fontId="4" fillId="7" borderId="3" xfId="0" applyFont="1" applyFill="1" applyBorder="1" applyAlignment="1">
      <alignment wrapText="1"/>
    </xf>
    <xf numFmtId="0" fontId="3" fillId="0" borderId="9" xfId="0" applyFont="1" applyBorder="1"/>
    <xf numFmtId="0" fontId="3" fillId="2" borderId="11" xfId="0" applyFont="1" applyFill="1" applyBorder="1"/>
    <xf numFmtId="0" fontId="3" fillId="0" borderId="0" xfId="0" applyFont="1" applyFill="1"/>
    <xf numFmtId="0" fontId="2" fillId="8" borderId="2" xfId="0" applyFont="1" applyFill="1" applyBorder="1" applyAlignment="1">
      <alignment wrapText="1"/>
    </xf>
    <xf numFmtId="0" fontId="5" fillId="8" borderId="4" xfId="0" applyFont="1" applyFill="1" applyBorder="1" applyAlignment="1">
      <alignment wrapText="1"/>
    </xf>
    <xf numFmtId="0" fontId="6" fillId="8" borderId="6" xfId="0" applyFont="1" applyFill="1" applyBorder="1" applyAlignment="1">
      <alignment wrapText="1"/>
    </xf>
    <xf numFmtId="0" fontId="3" fillId="8" borderId="0" xfId="0" applyFont="1" applyFill="1"/>
    <xf numFmtId="0" fontId="5" fillId="9" borderId="4" xfId="0" applyFont="1" applyFill="1" applyBorder="1" applyAlignment="1">
      <alignment wrapText="1"/>
    </xf>
    <xf numFmtId="0" fontId="4" fillId="9" borderId="3" xfId="0" applyFont="1" applyFill="1" applyBorder="1" applyAlignment="1">
      <alignment wrapText="1"/>
    </xf>
    <xf numFmtId="0" fontId="4" fillId="10" borderId="3" xfId="0" applyFont="1" applyFill="1" applyBorder="1" applyAlignment="1">
      <alignment wrapText="1"/>
    </xf>
    <xf numFmtId="0" fontId="7" fillId="0" borderId="10" xfId="0" applyFont="1" applyBorder="1" applyAlignment="1">
      <alignment wrapText="1"/>
    </xf>
    <xf numFmtId="0" fontId="3" fillId="0" borderId="11" xfId="0" applyFont="1" applyFill="1" applyBorder="1"/>
    <xf numFmtId="0" fontId="3" fillId="8" borderId="11" xfId="0" applyFont="1" applyFill="1" applyBorder="1"/>
    <xf numFmtId="0" fontId="3" fillId="0" borderId="11" xfId="0" applyFont="1" applyBorder="1"/>
    <xf numFmtId="0" fontId="3" fillId="0" borderId="11" xfId="0" applyFont="1" applyBorder="1" applyAlignment="1">
      <alignment wrapText="1"/>
    </xf>
    <xf numFmtId="0" fontId="3" fillId="10" borderId="0" xfId="0" applyFont="1" applyFill="1"/>
    <xf numFmtId="0" fontId="3" fillId="10" borderId="11" xfId="0" applyFont="1" applyFill="1" applyBorder="1"/>
    <xf numFmtId="0" fontId="3" fillId="8" borderId="0" xfId="0" applyFont="1" applyFill="1" applyAlignment="1">
      <alignment wrapText="1"/>
    </xf>
    <xf numFmtId="0" fontId="7" fillId="8" borderId="0" xfId="0" applyFont="1" applyFill="1" applyAlignment="1">
      <alignment wrapText="1"/>
    </xf>
    <xf numFmtId="0" fontId="11" fillId="0" borderId="0" xfId="0" applyFont="1" applyAlignment="1">
      <alignment wrapText="1"/>
    </xf>
    <xf numFmtId="0" fontId="3" fillId="2" borderId="9" xfId="0" applyFont="1" applyFill="1" applyBorder="1"/>
    <xf numFmtId="0" fontId="3" fillId="10" borderId="9" xfId="0" applyFont="1" applyFill="1" applyBorder="1"/>
    <xf numFmtId="0" fontId="2" fillId="10" borderId="2" xfId="0" applyFont="1" applyFill="1" applyBorder="1" applyAlignment="1">
      <alignment wrapText="1"/>
    </xf>
    <xf numFmtId="0" fontId="5" fillId="10" borderId="4" xfId="0" applyFont="1" applyFill="1" applyBorder="1" applyAlignment="1">
      <alignment wrapText="1"/>
    </xf>
    <xf numFmtId="0" fontId="6" fillId="9" borderId="6" xfId="0" applyFont="1" applyFill="1" applyBorder="1" applyAlignment="1">
      <alignment wrapText="1"/>
    </xf>
    <xf numFmtId="0" fontId="3" fillId="8" borderId="9" xfId="0" applyFont="1" applyFill="1" applyBorder="1"/>
    <xf numFmtId="0" fontId="8" fillId="10" borderId="10" xfId="0" applyFont="1" applyFill="1" applyBorder="1" applyAlignment="1">
      <alignment wrapText="1"/>
    </xf>
    <xf numFmtId="0" fontId="8" fillId="10" borderId="12" xfId="0" applyFont="1" applyFill="1" applyBorder="1" applyAlignment="1">
      <alignment wrapText="1"/>
    </xf>
    <xf numFmtId="0" fontId="0" fillId="8" borderId="0" xfId="0" applyFill="1"/>
    <xf numFmtId="0" fontId="3" fillId="0" borderId="10" xfId="0" applyFont="1" applyFill="1" applyBorder="1"/>
    <xf numFmtId="0" fontId="3" fillId="0" borderId="0" xfId="0" applyFont="1" applyFill="1" applyBorder="1"/>
    <xf numFmtId="0" fontId="9" fillId="0" borderId="10" xfId="0" applyFont="1" applyBorder="1" applyAlignment="1">
      <alignment vertical="center"/>
    </xf>
    <xf numFmtId="0" fontId="6" fillId="0" borderId="5" xfId="0" applyFont="1" applyBorder="1" applyAlignment="1">
      <alignment wrapText="1"/>
    </xf>
    <xf numFmtId="0" fontId="13" fillId="8" borderId="0" xfId="0" applyFont="1" applyFill="1"/>
    <xf numFmtId="0" fontId="13" fillId="0" borderId="0" xfId="0" applyFont="1"/>
    <xf numFmtId="0" fontId="2" fillId="11" borderId="2" xfId="0" applyFont="1" applyFill="1" applyBorder="1" applyAlignment="1">
      <alignment wrapText="1"/>
    </xf>
    <xf numFmtId="0" fontId="5" fillId="12" borderId="4" xfId="0" applyFont="1" applyFill="1" applyBorder="1" applyAlignment="1">
      <alignment wrapText="1"/>
    </xf>
    <xf numFmtId="0" fontId="5" fillId="11" borderId="4" xfId="0" applyFont="1" applyFill="1" applyBorder="1" applyAlignment="1">
      <alignment wrapText="1"/>
    </xf>
    <xf numFmtId="0" fontId="6" fillId="12" borderId="6" xfId="0" applyFont="1" applyFill="1" applyBorder="1" applyAlignment="1">
      <alignment wrapText="1"/>
    </xf>
    <xf numFmtId="0" fontId="3" fillId="11" borderId="9" xfId="0" applyFont="1" applyFill="1" applyBorder="1"/>
    <xf numFmtId="0" fontId="3" fillId="13" borderId="11" xfId="0" applyFont="1" applyFill="1" applyBorder="1"/>
    <xf numFmtId="0" fontId="3" fillId="11" borderId="10" xfId="0" applyFont="1" applyFill="1" applyBorder="1"/>
    <xf numFmtId="0" fontId="3" fillId="11" borderId="0" xfId="0" applyFont="1" applyFill="1"/>
    <xf numFmtId="0" fontId="3" fillId="13" borderId="0" xfId="0" applyFont="1" applyFill="1"/>
    <xf numFmtId="0" fontId="9" fillId="11" borderId="10" xfId="0" applyFont="1" applyFill="1" applyBorder="1" applyAlignment="1">
      <alignment vertical="center"/>
    </xf>
    <xf numFmtId="0" fontId="9" fillId="11" borderId="10" xfId="0" applyFont="1" applyFill="1" applyBorder="1" applyAlignment="1"/>
    <xf numFmtId="0" fontId="2" fillId="12" borderId="4" xfId="0" applyFont="1" applyFill="1" applyBorder="1" applyAlignment="1">
      <alignment wrapText="1"/>
    </xf>
    <xf numFmtId="0" fontId="5" fillId="13" borderId="4" xfId="0" applyFont="1" applyFill="1" applyBorder="1" applyAlignment="1">
      <alignment wrapText="1"/>
    </xf>
    <xf numFmtId="0" fontId="3" fillId="13" borderId="10" xfId="0" applyFont="1" applyFill="1" applyBorder="1"/>
    <xf numFmtId="0" fontId="3" fillId="13" borderId="9" xfId="0" applyFont="1" applyFill="1" applyBorder="1"/>
    <xf numFmtId="0" fontId="9" fillId="13" borderId="10" xfId="0" applyFont="1" applyFill="1" applyBorder="1" applyAlignment="1">
      <alignment vertical="center"/>
    </xf>
    <xf numFmtId="0" fontId="9" fillId="13" borderId="11" xfId="0" applyFont="1" applyFill="1" applyBorder="1"/>
    <xf numFmtId="0" fontId="3" fillId="13" borderId="12" xfId="0" applyFont="1" applyFill="1" applyBorder="1"/>
    <xf numFmtId="0" fontId="10" fillId="0" borderId="7" xfId="0" applyFont="1" applyBorder="1" applyAlignment="1">
      <alignment wrapText="1"/>
    </xf>
    <xf numFmtId="0" fontId="14" fillId="0" borderId="7" xfId="0" applyFont="1" applyBorder="1" applyAlignment="1">
      <alignment wrapText="1"/>
    </xf>
    <xf numFmtId="0" fontId="15" fillId="6" borderId="8" xfId="0" applyFont="1" applyFill="1" applyBorder="1" applyAlignment="1">
      <alignment wrapText="1"/>
    </xf>
    <xf numFmtId="0" fontId="13" fillId="6" borderId="8" xfId="0" applyFont="1" applyFill="1" applyBorder="1" applyAlignment="1">
      <alignment wrapText="1"/>
    </xf>
    <xf numFmtId="0" fontId="15" fillId="0" borderId="8" xfId="0" applyFont="1" applyBorder="1" applyAlignment="1">
      <alignment wrapText="1"/>
    </xf>
    <xf numFmtId="0" fontId="13" fillId="0" borderId="8" xfId="0" applyFont="1" applyBorder="1" applyAlignment="1">
      <alignment wrapText="1"/>
    </xf>
    <xf numFmtId="0" fontId="15" fillId="0" borderId="0" xfId="0" applyFont="1" applyAlignment="1">
      <alignment wrapText="1"/>
    </xf>
    <xf numFmtId="0" fontId="0" fillId="0" borderId="11" xfId="0" applyBorder="1"/>
    <xf numFmtId="0" fontId="0" fillId="0" borderId="12" xfId="0" applyBorder="1"/>
    <xf numFmtId="0" fontId="13" fillId="0" borderId="8" xfId="0" applyFont="1" applyFill="1" applyBorder="1" applyAlignment="1">
      <alignment wrapText="1"/>
    </xf>
    <xf numFmtId="0" fontId="0" fillId="0" borderId="0" xfId="0" applyFill="1"/>
    <xf numFmtId="0" fontId="16" fillId="0" borderId="10" xfId="0" applyFont="1" applyFill="1" applyBorder="1"/>
    <xf numFmtId="0" fontId="0" fillId="0" borderId="11" xfId="0" applyFill="1" applyBorder="1"/>
    <xf numFmtId="0" fontId="0" fillId="0" borderId="12" xfId="0" applyFill="1" applyBorder="1"/>
    <xf numFmtId="0" fontId="0" fillId="0" borderId="0" xfId="0" applyFill="1" applyBorder="1"/>
    <xf numFmtId="0" fontId="17" fillId="0" borderId="10" xfId="0" applyFont="1" applyBorder="1"/>
    <xf numFmtId="0" fontId="13" fillId="0" borderId="16" xfId="0" applyFont="1" applyFill="1" applyBorder="1" applyAlignment="1">
      <alignment wrapText="1"/>
    </xf>
    <xf numFmtId="0" fontId="13" fillId="0" borderId="13" xfId="0" applyFont="1" applyFill="1" applyBorder="1" applyAlignment="1">
      <alignment wrapText="1"/>
    </xf>
    <xf numFmtId="0" fontId="13" fillId="0" borderId="14" xfId="0" applyFont="1" applyFill="1" applyBorder="1" applyAlignment="1">
      <alignment wrapText="1"/>
    </xf>
    <xf numFmtId="0" fontId="13" fillId="0" borderId="15" xfId="0" applyFont="1" applyFill="1" applyBorder="1" applyAlignment="1">
      <alignment wrapText="1"/>
    </xf>
    <xf numFmtId="0" fontId="13" fillId="0" borderId="17" xfId="0" applyFont="1" applyFill="1" applyBorder="1" applyAlignment="1">
      <alignment wrapText="1"/>
    </xf>
    <xf numFmtId="0" fontId="0" fillId="0" borderId="0" xfId="0" applyAlignment="1">
      <alignment wrapText="1"/>
    </xf>
    <xf numFmtId="0" fontId="10" fillId="0" borderId="18" xfId="0" applyFont="1" applyFill="1" applyBorder="1" applyAlignment="1">
      <alignment wrapText="1"/>
    </xf>
    <xf numFmtId="0" fontId="10" fillId="0" borderId="19" xfId="0" applyFont="1" applyFill="1" applyBorder="1" applyAlignment="1">
      <alignment wrapText="1"/>
    </xf>
    <xf numFmtId="0" fontId="10" fillId="0" borderId="20" xfId="0" applyFont="1" applyFill="1" applyBorder="1" applyAlignment="1">
      <alignment wrapText="1"/>
    </xf>
    <xf numFmtId="0" fontId="10" fillId="0" borderId="7" xfId="0" applyFont="1" applyFill="1" applyBorder="1" applyAlignment="1">
      <alignment wrapText="1"/>
    </xf>
  </cellXfs>
  <cellStyles count="1">
    <cellStyle name="Normal" xfId="0" builtinId="0"/>
  </cellStyles>
  <dxfs count="5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rgb="FF4472C4"/>
        </right>
        <top style="thin">
          <color rgb="FF4472C4"/>
        </top>
        <bottom style="thin">
          <color rgb="FF4472C4"/>
        </bottom>
        <vertical/>
        <horizontal/>
      </border>
    </dxf>
    <dxf>
      <border outline="0">
        <top style="thin">
          <color rgb="FF4472C4"/>
        </top>
      </border>
    </dxf>
    <dxf>
      <border outline="0">
        <left style="thin">
          <color rgb="FF4472C4"/>
        </left>
        <right style="thin">
          <color rgb="FF4472C4"/>
        </right>
        <top style="thin">
          <color rgb="FF4472C4"/>
        </top>
        <bottom style="thin">
          <color rgb="FF4472C4"/>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medium">
          <color rgb="FF4472C4"/>
        </bottom>
      </border>
    </dxf>
    <dxf>
      <font>
        <b/>
        <i val="0"/>
        <strike val="0"/>
        <condense val="0"/>
        <extend val="0"/>
        <outline val="0"/>
        <shadow val="0"/>
        <u val="none"/>
        <vertAlign val="baseline"/>
        <sz val="14"/>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rgb="FF4472C4"/>
        </left>
        <right style="thin">
          <color rgb="FF4472C4"/>
        </right>
        <top/>
        <bottom/>
      </border>
    </dxf>
    <dxf>
      <font>
        <b val="0"/>
        <i val="0"/>
        <strike val="0"/>
        <condense val="0"/>
        <extend val="0"/>
        <outline val="0"/>
        <shadow val="0"/>
        <u val="none"/>
        <vertAlign val="baseline"/>
        <sz val="11"/>
        <color rgb="FF000000"/>
        <name val="Arial"/>
        <family val="2"/>
        <scheme val="none"/>
      </font>
      <fill>
        <patternFill patternType="solid">
          <fgColor rgb="FF000000"/>
          <bgColor rgb="FFFFFFFF"/>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alignment horizontal="general" vertical="bottom" textRotation="0" wrapText="1" indent="0" justifyLastLine="0" shrinkToFit="0" readingOrder="0"/>
      <border diagonalUp="0" diagonalDown="0" outline="0">
        <left/>
        <right style="thin">
          <color rgb="FF000000"/>
        </right>
        <top style="thin">
          <color rgb="FF000000"/>
        </top>
        <bottom/>
      </border>
    </dxf>
    <dxf>
      <font>
        <b val="0"/>
        <i val="0"/>
        <strike val="0"/>
        <condense val="0"/>
        <extend val="0"/>
        <outline val="0"/>
        <shadow val="0"/>
        <u val="none"/>
        <vertAlign val="baseline"/>
        <sz val="14"/>
        <color rgb="FF000000"/>
        <name val="Arial"/>
        <family val="2"/>
        <scheme val="none"/>
      </font>
      <alignment horizontal="general" vertical="bottom" textRotation="0" wrapText="1" indent="0" justifyLastLine="0" shrinkToFit="0" readingOrder="0"/>
      <border diagonalUp="0" diagonalDown="0" outline="0">
        <left/>
        <right style="thin">
          <color rgb="FF000000"/>
        </right>
        <top style="thin">
          <color rgb="FF000000"/>
        </top>
        <bottom style="thin">
          <color rgb="FF000000"/>
        </bottom>
      </border>
    </dxf>
    <dxf>
      <font>
        <b val="0"/>
        <strike val="0"/>
        <outline val="0"/>
        <shadow val="0"/>
        <u val="none"/>
        <vertAlign val="baseline"/>
        <sz val="11"/>
      </font>
    </dxf>
    <dxf>
      <border outline="0">
        <left style="thin">
          <color rgb="FF000000"/>
        </left>
      </border>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1" indent="0" justifyLastLine="0" shrinkToFit="0" readingOrder="0"/>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000000"/>
      </font>
      <border>
        <bottom style="medium">
          <color rgb="FF4472C4"/>
        </bottom>
      </border>
    </dxf>
    <dxf>
      <font>
        <color rgb="FF000000"/>
      </font>
      <border>
        <left style="thin">
          <color rgb="FF4472C4"/>
        </left>
        <right style="thin">
          <color rgb="FF4472C4"/>
        </right>
        <top style="thin">
          <color rgb="FF4472C4"/>
        </top>
        <bottom style="thin">
          <color rgb="FF4472C4"/>
        </bottom>
        <vertical style="thin">
          <color rgb="FF4472C4"/>
        </vertical>
        <horizontal style="thin">
          <color rgb="FF4472C4"/>
        </horizontal>
      </border>
    </dxf>
  </dxfs>
  <tableStyles count="1" defaultTableStyle="TableStyleMedium2" defaultPivotStyle="PivotStyleLight16">
    <tableStyle name="TableStyleLight16 3" pivot="0" count="7" xr9:uid="{5D4C70BF-F937-BD49-BBCC-FA4429F5283B}">
      <tableStyleElement type="wholeTable" dxfId="57"/>
      <tableStyleElement type="headerRow" dxfId="56"/>
      <tableStyleElement type="totalRow" dxfId="55"/>
      <tableStyleElement type="firstColumn" dxfId="54"/>
      <tableStyleElement type="lastColumn" dxfId="53"/>
      <tableStyleElement type="firstRowStripe" dxfId="52"/>
      <tableStyleElement type="firstColumnStripe" dxfId="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185AD3-BBDC-5149-946E-5F44F85F893D}" name="Table1" displayName="Table1" ref="A1:N93" totalsRowCount="1" dataDxfId="50" totalsRowDxfId="48" tableBorderDxfId="49">
  <autoFilter ref="A1:N92" xr:uid="{56C1EE61-20A1-6443-9417-1675F660F427}"/>
  <tableColumns count="14">
    <tableColumn id="1" xr3:uid="{EFDEF551-E753-8A4A-821F-475068A7EFEA}" name="Of the negative experiences related to notifications that you have encountered, please tell us a bit about the most negative experience." totalsRowLabel="Total of column" dataDxfId="47" totalsRowDxfId="46"/>
    <tableColumn id="2" xr3:uid="{44B52F2E-0B76-344C-BC22-2C0906A703EB}" name="private content disclosed" totalsRowFunction="custom" dataDxfId="45" totalsRowDxfId="44">
      <totalsRowFormula>SUM(Table1[private content disclosed])</totalsRowFormula>
    </tableColumn>
    <tableColumn id="3" xr3:uid="{C6B36A13-2D51-7E4F-AD86-2AB6D0FF5367}" name="inappropriate content disclosed" totalsRowFunction="custom" dataDxfId="43" totalsRowDxfId="42">
      <totalsRowFormula>SUM(Table1[inappropriate content disclosed])</totalsRowFormula>
    </tableColumn>
    <tableColumn id="22" xr3:uid="{D854C72A-6031-F746-80A5-F7BAD3788DF1}" name="Content about third person was disclosed" totalsRowFunction="custom" dataDxfId="41" totalsRowDxfId="40">
      <totalsRowFormula>SUM(Table1[Content about third person was disclosed])</totalsRowFormula>
    </tableColumn>
    <tableColumn id="5" xr3:uid="{5701FC20-9A73-0843-88AD-BF4B47E1EDFF}" name="device was given to someone else" totalsRowFunction="custom" dataDxfId="39" totalsRowDxfId="38">
      <totalsRowFormula>SUM(Table1[device was given to someone else])</totalsRowFormula>
    </tableColumn>
    <tableColumn id="4" xr3:uid="{F38767C5-C6C8-2E48-AAA8-F6713DCEA472}" name="device screen casted / projected" totalsRowFunction="custom" dataDxfId="37" totalsRowDxfId="36">
      <totalsRowFormula>SUM(Table1[device screen casted / projected])</totalsRowFormula>
    </tableColumn>
    <tableColumn id="19" xr3:uid="{5736D9B6-9826-9C46-B1CB-2AA7336B2420}" name="Digital intrusion with undesired  content, malware" totalsRowFunction="custom" dataDxfId="35" totalsRowDxfId="34">
      <totalsRowFormula>SUM(G2:G92)</totalsRowFormula>
    </tableColumn>
    <tableColumn id="20" xr3:uid="{86D9F6B1-98A5-444C-8E1B-0731FF6724DC}" name="intrusion in personal solitude" totalsRowFunction="custom" dataDxfId="33" totalsRowDxfId="32">
      <totalsRowFormula>SUM(Table1[intrusion in personal solitude])</totalsRowFormula>
    </tableColumn>
    <tableColumn id="12" xr3:uid="{58E7323D-B19A-2440-8A90-F7E4A05607A1}" name="Felt uncomfortable and uneasy due to notification" totalsRowFunction="custom" dataDxfId="31" totalsRowDxfId="30">
      <totalsRowFormula>SUM(Table1[Felt uncomfortable and uneasy due to notification])</totalsRowFormula>
    </tableColumn>
    <tableColumn id="7" xr3:uid="{0141E107-D5AC-8C40-9980-EDFF72448857}" name="Caused  distractionin work/ task flow" totalsRowFunction="custom" dataDxfId="29" totalsRowDxfId="28">
      <totalsRowFormula>SUM(Table1[Caused  distractionin work/ task flow])</totalsRowFormula>
    </tableColumn>
    <tableColumn id="9" xr3:uid="{E3C0C0A6-B9D9-494A-8FD3-7D50C6FCA692}" name="High  frequency  of interruptions" totalsRowFunction="custom" dataDxfId="27" totalsRowDxfId="26">
      <totalsRowFormula>SUM(Table1[High  frequency  of interruptions])</totalsRowFormula>
    </tableColumn>
    <tableColumn id="13" xr3:uid="{7A83E0E3-39E2-CA4C-BE7A-F3D4C72E4FC6}" name="interruption in a social setting" totalsRowFunction="custom" dataDxfId="25" totalsRowDxfId="24">
      <totalsRowFormula>SUM(Table1[interruption in a social setting])</totalsRowFormula>
    </tableColumn>
    <tableColumn id="6" xr3:uid="{3ABF7CE2-8FEA-2946-A6DF-F2BF9DE4570A}" name="Caused misunderstanding with someone else" totalsRowFunction="custom" dataDxfId="23" totalsRowDxfId="22">
      <totalsRowFormula>SUM(Table1[Caused misunderstanding with someone else])</totalsRowFormula>
    </tableColumn>
    <tableColumn id="8" xr3:uid="{46963D11-18F0-9245-91E8-6E113C1E1907}" name="caused conflict with someone else" totalsRowFunction="custom" dataDxfId="21" totalsRowDxfId="20">
      <totalsRowFormula>SUM(Table1[caused conflict with someone else])</totalsRowFormula>
    </tableColumn>
  </tableColumns>
  <tableStyleInfo name="TableStyleLight16 3"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D00F7A-AE42-504A-A9B9-29FEE1061BA4}" name="Table6" displayName="Table6" ref="B1:H53" totalsRowShown="0" headerRowDxfId="19" dataDxfId="17" headerRowBorderDxfId="18" tableBorderDxfId="16" totalsRowBorderDxfId="15">
  <autoFilter ref="B1:H53" xr:uid="{273E2207-7B3F-0745-9DD9-0DC498E15C85}"/>
  <tableColumns count="7">
    <tableColumn id="1" xr3:uid="{34220003-0515-0F48-AEB7-FA58168BD67D}" name="to avoid ring of phone from notifications/ calls" dataDxfId="14"/>
    <tableColumn id="2" xr3:uid="{5CA3C776-77AA-E84C-8C83-1974E4872344}" name="to limit interruptions and check device at own accord" dataDxfId="13"/>
    <tableColumn id="3" xr3:uid="{E79DDB70-E019-974A-9243-EC597BE645EE}" name="during sleep" dataDxfId="12"/>
    <tableColumn id="4" xr3:uid="{DC0FF758-732A-EF47-9C8B-70219DE5FDA5}" name="during work / specific tasks" dataDxfId="11"/>
    <tableColumn id="5" xr3:uid="{975E0839-1317-E74D-AE90-6DF53FCB9114}" name="when around someone else (meetings/ social gathering, etc.)" dataDxfId="10"/>
    <tableColumn id="6" xr3:uid="{EA01B6E5-D982-B542-A773-D42FBA7AE82D}" name="custom notification settings " dataDxfId="9"/>
    <tableColumn id="7" xr3:uid="{10AEA8EB-4D58-C148-A407-E247E3DCAB33}" name="other reasons " dataDxfId="8"/>
  </tableColumns>
  <tableStyleInfo name="TableStyleLight16 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7CB8-DE21-6244-96A1-76184BCD46EC}">
  <dimension ref="A1:AM96"/>
  <sheetViews>
    <sheetView tabSelected="1" workbookViewId="0">
      <pane ySplit="1" topLeftCell="A90" activePane="bottomLeft" state="frozen"/>
      <selection pane="bottomLeft" activeCell="A93" sqref="A93:XFD93"/>
    </sheetView>
  </sheetViews>
  <sheetFormatPr baseColWidth="10" defaultColWidth="11" defaultRowHeight="19" x14ac:dyDescent="0.25"/>
  <cols>
    <col min="1" max="1" width="45.5" style="32" customWidth="1"/>
    <col min="2" max="2" width="11.5" style="29" customWidth="1"/>
    <col min="4" max="4" width="10.33203125" style="29" customWidth="1"/>
    <col min="5" max="5" width="11" style="29" customWidth="1"/>
    <col min="6" max="6" width="11" style="42"/>
    <col min="8" max="8" width="10.1640625" style="20" customWidth="1"/>
    <col min="11" max="11" width="10.5" style="20" customWidth="1"/>
    <col min="13" max="13" width="11.33203125" style="29" customWidth="1"/>
    <col min="14" max="14" width="14.83203125" style="16" customWidth="1"/>
    <col min="15" max="15" width="13.5" style="29" customWidth="1"/>
    <col min="16" max="18" width="11.1640625" style="20" customWidth="1"/>
    <col min="19" max="19" width="14.33203125" style="29" customWidth="1"/>
    <col min="20" max="20" width="0" style="20" hidden="1" customWidth="1"/>
    <col min="21" max="21" width="15.5" style="20" hidden="1" customWidth="1"/>
    <col min="22" max="22" width="11.83203125" style="29" customWidth="1"/>
    <col min="23" max="23" width="15" style="20" customWidth="1"/>
    <col min="24" max="24" width="14.83203125" style="29" customWidth="1"/>
    <col min="25" max="26" width="14.5" style="20" customWidth="1"/>
    <col min="27" max="27" width="11" style="20"/>
    <col min="28" max="28" width="15.83203125" style="20" customWidth="1"/>
    <col min="29" max="29" width="12.1640625" style="20" customWidth="1"/>
    <col min="30" max="30" width="16.5" style="20" customWidth="1"/>
    <col min="31" max="31" width="11" style="20"/>
    <col min="32" max="32" width="14" style="20" customWidth="1"/>
    <col min="33" max="33" width="21.1640625" style="20" customWidth="1"/>
    <col min="34" max="35" width="18.33203125" style="20" customWidth="1"/>
    <col min="36" max="36" width="8.83203125" style="20" customWidth="1"/>
    <col min="37" max="37" width="11" style="20"/>
    <col min="38" max="39" width="21.6640625" style="31" customWidth="1"/>
    <col min="40" max="16384" width="11" style="20"/>
  </cols>
  <sheetData>
    <row r="1" spans="1:19" s="4" customFormat="1" ht="119" customHeight="1" thickBot="1" x14ac:dyDescent="0.25">
      <c r="A1" s="1" t="s">
        <v>0</v>
      </c>
      <c r="B1" s="49" t="s">
        <v>1</v>
      </c>
      <c r="C1" s="49" t="s">
        <v>107</v>
      </c>
      <c r="D1" s="49" t="s">
        <v>108</v>
      </c>
      <c r="E1" s="36" t="s">
        <v>3</v>
      </c>
      <c r="F1" s="36" t="s">
        <v>2</v>
      </c>
      <c r="G1" s="49" t="s">
        <v>99</v>
      </c>
      <c r="H1" s="49" t="s">
        <v>4</v>
      </c>
      <c r="I1" s="49" t="s">
        <v>5</v>
      </c>
      <c r="J1" s="49" t="s">
        <v>97</v>
      </c>
      <c r="K1" s="49" t="s">
        <v>98</v>
      </c>
      <c r="L1" s="17" t="s">
        <v>101</v>
      </c>
      <c r="M1" s="17" t="s">
        <v>103</v>
      </c>
      <c r="N1" s="2" t="s">
        <v>104</v>
      </c>
      <c r="O1" s="20"/>
      <c r="P1" s="20"/>
      <c r="Q1" s="20"/>
      <c r="R1" s="20"/>
      <c r="S1" s="20"/>
    </row>
    <row r="2" spans="1:19" s="4" customFormat="1" ht="38" x14ac:dyDescent="0.2">
      <c r="A2" s="5" t="s">
        <v>6</v>
      </c>
      <c r="B2" s="50">
        <v>3</v>
      </c>
      <c r="C2" s="50">
        <v>0</v>
      </c>
      <c r="D2" s="50"/>
      <c r="E2" s="21">
        <v>0</v>
      </c>
      <c r="F2" s="21">
        <v>0</v>
      </c>
      <c r="G2" s="50"/>
      <c r="H2" s="50"/>
      <c r="I2" s="50">
        <v>0</v>
      </c>
      <c r="J2" s="50">
        <v>0</v>
      </c>
      <c r="K2" s="50">
        <v>0</v>
      </c>
      <c r="L2" s="18">
        <v>0</v>
      </c>
      <c r="M2" s="18">
        <v>0</v>
      </c>
      <c r="N2" s="6">
        <v>0</v>
      </c>
      <c r="O2" s="20"/>
      <c r="P2" s="20"/>
      <c r="Q2" s="20"/>
      <c r="R2" s="20"/>
      <c r="S2" s="20"/>
    </row>
    <row r="3" spans="1:19" s="4" customFormat="1" ht="57" x14ac:dyDescent="0.2">
      <c r="A3" s="7" t="s">
        <v>7</v>
      </c>
      <c r="B3" s="50">
        <v>3</v>
      </c>
      <c r="C3" s="50">
        <v>0</v>
      </c>
      <c r="D3" s="50"/>
      <c r="E3" s="21">
        <v>3</v>
      </c>
      <c r="F3" s="21">
        <v>0</v>
      </c>
      <c r="G3" s="50"/>
      <c r="H3" s="50"/>
      <c r="I3" s="50">
        <v>0</v>
      </c>
      <c r="J3" s="50">
        <v>0</v>
      </c>
      <c r="K3" s="50">
        <v>0</v>
      </c>
      <c r="L3" s="18">
        <v>0</v>
      </c>
      <c r="M3" s="18">
        <v>0</v>
      </c>
      <c r="N3" s="6">
        <v>0</v>
      </c>
      <c r="O3" s="20"/>
      <c r="P3" s="20"/>
      <c r="Q3" s="20"/>
      <c r="R3" s="20"/>
      <c r="S3" s="20"/>
    </row>
    <row r="4" spans="1:19" s="4" customFormat="1" ht="38" x14ac:dyDescent="0.2">
      <c r="A4" s="5" t="s">
        <v>8</v>
      </c>
      <c r="B4" s="50">
        <v>3</v>
      </c>
      <c r="C4" s="50">
        <v>0</v>
      </c>
      <c r="D4" s="50"/>
      <c r="E4" s="21">
        <v>0</v>
      </c>
      <c r="F4" s="21">
        <v>0</v>
      </c>
      <c r="G4" s="50"/>
      <c r="H4" s="50"/>
      <c r="I4" s="50">
        <v>0</v>
      </c>
      <c r="J4" s="50">
        <v>0</v>
      </c>
      <c r="K4" s="50">
        <v>0</v>
      </c>
      <c r="L4" s="18">
        <v>0</v>
      </c>
      <c r="M4" s="18">
        <v>0</v>
      </c>
      <c r="N4" s="6">
        <v>0</v>
      </c>
      <c r="O4" s="20"/>
      <c r="P4" s="20"/>
      <c r="Q4" s="20"/>
      <c r="R4" s="20"/>
      <c r="S4" s="20"/>
    </row>
    <row r="5" spans="1:19" s="4" customFormat="1" x14ac:dyDescent="0.2">
      <c r="A5" s="7" t="s">
        <v>9</v>
      </c>
      <c r="B5" s="50">
        <v>0</v>
      </c>
      <c r="C5" s="50">
        <v>0</v>
      </c>
      <c r="D5" s="50"/>
      <c r="E5" s="21">
        <v>0</v>
      </c>
      <c r="F5" s="21">
        <v>0</v>
      </c>
      <c r="G5" s="50">
        <v>3</v>
      </c>
      <c r="H5" s="50"/>
      <c r="I5" s="50">
        <v>0</v>
      </c>
      <c r="J5" s="50">
        <v>0</v>
      </c>
      <c r="K5" s="50">
        <v>0</v>
      </c>
      <c r="L5" s="18">
        <v>0</v>
      </c>
      <c r="M5" s="18">
        <v>0</v>
      </c>
      <c r="N5" s="6">
        <v>0</v>
      </c>
      <c r="O5" s="20"/>
      <c r="P5" s="20"/>
      <c r="Q5" s="20"/>
      <c r="R5" s="20"/>
      <c r="S5" s="20"/>
    </row>
    <row r="6" spans="1:19" s="4" customFormat="1" ht="76" x14ac:dyDescent="0.2">
      <c r="A6" s="5" t="s">
        <v>10</v>
      </c>
      <c r="B6" s="50">
        <v>3</v>
      </c>
      <c r="C6" s="50">
        <v>0</v>
      </c>
      <c r="D6" s="50"/>
      <c r="E6" s="21">
        <v>0</v>
      </c>
      <c r="F6" s="21">
        <v>0</v>
      </c>
      <c r="G6" s="50"/>
      <c r="H6" s="50"/>
      <c r="I6" s="50">
        <v>0</v>
      </c>
      <c r="J6" s="50">
        <v>0</v>
      </c>
      <c r="K6" s="50">
        <v>0</v>
      </c>
      <c r="L6" s="18">
        <v>0</v>
      </c>
      <c r="M6" s="18">
        <v>3</v>
      </c>
      <c r="N6" s="6">
        <v>0</v>
      </c>
      <c r="O6" s="20"/>
      <c r="P6" s="20"/>
      <c r="Q6" s="20"/>
      <c r="R6" s="20"/>
      <c r="S6" s="20"/>
    </row>
    <row r="7" spans="1:19" s="4" customFormat="1" ht="57" x14ac:dyDescent="0.2">
      <c r="A7" s="7" t="s">
        <v>11</v>
      </c>
      <c r="B7" s="50">
        <v>0</v>
      </c>
      <c r="C7" s="50">
        <v>0</v>
      </c>
      <c r="D7" s="50"/>
      <c r="E7" s="21">
        <v>0</v>
      </c>
      <c r="F7" s="21">
        <v>0</v>
      </c>
      <c r="G7" s="50"/>
      <c r="H7" s="50"/>
      <c r="I7" s="50">
        <v>0</v>
      </c>
      <c r="J7" s="50">
        <v>3</v>
      </c>
      <c r="K7" s="50">
        <v>0</v>
      </c>
      <c r="L7" s="18">
        <v>0</v>
      </c>
      <c r="M7" s="18">
        <v>0</v>
      </c>
      <c r="N7" s="6">
        <v>0</v>
      </c>
      <c r="O7" s="20"/>
      <c r="P7" s="20"/>
      <c r="Q7" s="20"/>
      <c r="R7" s="20"/>
      <c r="S7" s="20"/>
    </row>
    <row r="8" spans="1:19" s="4" customFormat="1" x14ac:dyDescent="0.2">
      <c r="A8" s="7" t="s">
        <v>12</v>
      </c>
      <c r="B8" s="50">
        <v>0</v>
      </c>
      <c r="C8" s="50">
        <v>0</v>
      </c>
      <c r="D8" s="50"/>
      <c r="E8" s="21">
        <v>0</v>
      </c>
      <c r="F8" s="21">
        <v>0</v>
      </c>
      <c r="G8" s="50"/>
      <c r="H8" s="50"/>
      <c r="I8" s="50">
        <v>0</v>
      </c>
      <c r="J8" s="50">
        <v>0</v>
      </c>
      <c r="K8" s="50">
        <v>0</v>
      </c>
      <c r="L8" s="18">
        <v>0</v>
      </c>
      <c r="M8" s="18">
        <v>0</v>
      </c>
      <c r="N8" s="6">
        <v>3</v>
      </c>
      <c r="O8" s="20"/>
      <c r="P8" s="20"/>
      <c r="Q8" s="20"/>
      <c r="R8" s="20"/>
      <c r="S8" s="20"/>
    </row>
    <row r="9" spans="1:19" s="4" customFormat="1" ht="38" x14ac:dyDescent="0.2">
      <c r="A9" s="8" t="s">
        <v>13</v>
      </c>
      <c r="B9" s="50">
        <v>0</v>
      </c>
      <c r="C9" s="51">
        <v>0</v>
      </c>
      <c r="D9" s="50"/>
      <c r="E9" s="21">
        <v>0</v>
      </c>
      <c r="F9" s="21">
        <v>0</v>
      </c>
      <c r="G9" s="50">
        <v>3</v>
      </c>
      <c r="H9" s="50"/>
      <c r="I9" s="50">
        <v>0</v>
      </c>
      <c r="J9" s="50">
        <v>0</v>
      </c>
      <c r="K9" s="50">
        <v>0</v>
      </c>
      <c r="L9" s="18">
        <v>0</v>
      </c>
      <c r="M9" s="18">
        <v>0</v>
      </c>
      <c r="N9" s="6">
        <v>0</v>
      </c>
      <c r="O9" s="20"/>
      <c r="P9" s="20"/>
      <c r="Q9" s="20"/>
      <c r="R9" s="20"/>
      <c r="S9" s="20"/>
    </row>
    <row r="10" spans="1:19" s="4" customFormat="1" ht="38" x14ac:dyDescent="0.2">
      <c r="A10" s="7" t="s">
        <v>14</v>
      </c>
      <c r="B10" s="50">
        <v>0</v>
      </c>
      <c r="C10" s="50">
        <v>0</v>
      </c>
      <c r="D10" s="50"/>
      <c r="E10" s="21">
        <v>0</v>
      </c>
      <c r="F10" s="21">
        <v>0</v>
      </c>
      <c r="G10" s="50"/>
      <c r="H10" s="50"/>
      <c r="I10" s="50">
        <v>0</v>
      </c>
      <c r="J10" s="51">
        <v>0</v>
      </c>
      <c r="K10" s="50">
        <v>3</v>
      </c>
      <c r="L10" s="18">
        <v>0</v>
      </c>
      <c r="M10" s="18">
        <v>0</v>
      </c>
      <c r="N10" s="6">
        <v>0</v>
      </c>
      <c r="O10" s="20"/>
      <c r="P10" s="20"/>
      <c r="Q10" s="20"/>
      <c r="R10" s="20"/>
      <c r="S10" s="20"/>
    </row>
    <row r="11" spans="1:19" s="4" customFormat="1" x14ac:dyDescent="0.2">
      <c r="A11" s="5" t="s">
        <v>15</v>
      </c>
      <c r="B11" s="50">
        <v>0</v>
      </c>
      <c r="C11" s="50">
        <v>0</v>
      </c>
      <c r="D11" s="50"/>
      <c r="E11" s="21">
        <v>0</v>
      </c>
      <c r="F11" s="21">
        <v>0</v>
      </c>
      <c r="G11" s="50"/>
      <c r="H11" s="50"/>
      <c r="I11" s="50">
        <v>0</v>
      </c>
      <c r="J11" s="50">
        <v>0</v>
      </c>
      <c r="K11" s="50">
        <v>0</v>
      </c>
      <c r="L11" s="18">
        <v>0</v>
      </c>
      <c r="M11" s="18">
        <v>0</v>
      </c>
      <c r="N11" s="6">
        <v>0</v>
      </c>
      <c r="O11" s="20"/>
      <c r="P11" s="20"/>
      <c r="Q11" s="20"/>
      <c r="R11" s="20"/>
      <c r="S11" s="20"/>
    </row>
    <row r="12" spans="1:19" s="4" customFormat="1" ht="95" x14ac:dyDescent="0.2">
      <c r="A12" s="7" t="s">
        <v>16</v>
      </c>
      <c r="B12" s="50">
        <v>0</v>
      </c>
      <c r="C12" s="50">
        <v>0</v>
      </c>
      <c r="D12" s="50">
        <v>3</v>
      </c>
      <c r="E12" s="21">
        <v>0</v>
      </c>
      <c r="F12" s="21">
        <v>0</v>
      </c>
      <c r="G12" s="50"/>
      <c r="H12" s="50"/>
      <c r="I12" s="50">
        <v>0</v>
      </c>
      <c r="J12" s="50">
        <v>0</v>
      </c>
      <c r="K12" s="50">
        <v>0</v>
      </c>
      <c r="L12" s="18">
        <v>0</v>
      </c>
      <c r="M12" s="18">
        <v>0</v>
      </c>
      <c r="N12" s="6">
        <v>0</v>
      </c>
      <c r="O12" s="20"/>
      <c r="P12" s="20"/>
      <c r="Q12" s="20"/>
      <c r="R12" s="20"/>
      <c r="S12" s="20"/>
    </row>
    <row r="13" spans="1:19" s="4" customFormat="1" ht="88" customHeight="1" x14ac:dyDescent="0.2">
      <c r="A13" s="5" t="s">
        <v>17</v>
      </c>
      <c r="B13" s="50">
        <v>0</v>
      </c>
      <c r="C13" s="51">
        <v>0</v>
      </c>
      <c r="D13" s="50"/>
      <c r="E13" s="21">
        <v>0</v>
      </c>
      <c r="F13" s="21">
        <v>0</v>
      </c>
      <c r="G13" s="50">
        <v>3</v>
      </c>
      <c r="H13" s="50"/>
      <c r="I13" s="50">
        <v>0</v>
      </c>
      <c r="J13" s="50">
        <v>0</v>
      </c>
      <c r="K13" s="50">
        <v>0</v>
      </c>
      <c r="L13" s="18">
        <v>0</v>
      </c>
      <c r="M13" s="18">
        <v>0</v>
      </c>
      <c r="N13" s="6">
        <v>0</v>
      </c>
      <c r="O13" s="20"/>
      <c r="P13" s="20"/>
      <c r="Q13" s="20"/>
      <c r="R13" s="20"/>
      <c r="S13" s="20"/>
    </row>
    <row r="14" spans="1:19" s="4" customFormat="1" ht="76" x14ac:dyDescent="0.2">
      <c r="A14" s="7" t="s">
        <v>18</v>
      </c>
      <c r="B14" s="50">
        <v>0</v>
      </c>
      <c r="C14" s="50">
        <v>0</v>
      </c>
      <c r="D14" s="50"/>
      <c r="E14" s="21">
        <v>0</v>
      </c>
      <c r="F14" s="21">
        <v>0</v>
      </c>
      <c r="G14" s="50"/>
      <c r="H14" s="50"/>
      <c r="I14" s="50">
        <v>0</v>
      </c>
      <c r="J14" s="51">
        <v>0</v>
      </c>
      <c r="K14" s="50">
        <v>0</v>
      </c>
      <c r="L14" s="18">
        <v>0</v>
      </c>
      <c r="M14" s="18">
        <v>0</v>
      </c>
      <c r="N14" s="6">
        <v>0</v>
      </c>
      <c r="O14" s="20"/>
      <c r="P14" s="20"/>
      <c r="Q14" s="20"/>
      <c r="R14" s="20"/>
      <c r="S14" s="20"/>
    </row>
    <row r="15" spans="1:19" s="4" customFormat="1" ht="76" x14ac:dyDescent="0.2">
      <c r="A15" s="5" t="s">
        <v>19</v>
      </c>
      <c r="B15" s="50">
        <v>0</v>
      </c>
      <c r="C15" s="50">
        <v>0</v>
      </c>
      <c r="D15" s="50"/>
      <c r="E15" s="21">
        <v>0</v>
      </c>
      <c r="F15" s="21">
        <v>0</v>
      </c>
      <c r="G15" s="50">
        <v>3</v>
      </c>
      <c r="H15" s="50"/>
      <c r="I15" s="50">
        <v>0</v>
      </c>
      <c r="J15" s="50">
        <v>0</v>
      </c>
      <c r="K15" s="50">
        <v>0</v>
      </c>
      <c r="L15" s="18">
        <v>0</v>
      </c>
      <c r="M15" s="18">
        <v>0</v>
      </c>
      <c r="N15" s="6">
        <v>0</v>
      </c>
      <c r="O15" s="20"/>
      <c r="P15" s="20"/>
      <c r="Q15" s="20"/>
      <c r="R15" s="20"/>
      <c r="S15" s="20"/>
    </row>
    <row r="16" spans="1:19" s="4" customFormat="1" ht="76" x14ac:dyDescent="0.2">
      <c r="A16" s="7" t="s">
        <v>20</v>
      </c>
      <c r="B16" s="50">
        <v>3</v>
      </c>
      <c r="C16" s="50">
        <v>0</v>
      </c>
      <c r="D16" s="50"/>
      <c r="E16" s="21">
        <v>0</v>
      </c>
      <c r="F16" s="21">
        <v>3</v>
      </c>
      <c r="G16" s="50"/>
      <c r="H16" s="50"/>
      <c r="I16" s="50">
        <v>0</v>
      </c>
      <c r="J16" s="50">
        <v>0</v>
      </c>
      <c r="K16" s="50">
        <v>0</v>
      </c>
      <c r="L16" s="18">
        <v>0</v>
      </c>
      <c r="M16" s="18">
        <v>0</v>
      </c>
      <c r="N16" s="6">
        <v>0</v>
      </c>
      <c r="O16" s="20"/>
      <c r="P16" s="20"/>
      <c r="Q16" s="20"/>
      <c r="R16" s="20"/>
      <c r="S16" s="20"/>
    </row>
    <row r="17" spans="1:19" s="4" customFormat="1" ht="38" x14ac:dyDescent="0.2">
      <c r="A17" s="7" t="s">
        <v>21</v>
      </c>
      <c r="B17" s="50">
        <v>3</v>
      </c>
      <c r="C17" s="50">
        <v>0</v>
      </c>
      <c r="D17" s="50">
        <v>3</v>
      </c>
      <c r="E17" s="37">
        <v>0</v>
      </c>
      <c r="F17" s="21">
        <v>0</v>
      </c>
      <c r="G17" s="50"/>
      <c r="H17" s="50"/>
      <c r="I17" s="50">
        <v>0</v>
      </c>
      <c r="J17" s="50">
        <v>0</v>
      </c>
      <c r="K17" s="50">
        <v>0</v>
      </c>
      <c r="L17" s="18">
        <v>0</v>
      </c>
      <c r="M17" s="18">
        <v>0</v>
      </c>
      <c r="N17" s="6">
        <v>3</v>
      </c>
      <c r="O17" s="20"/>
      <c r="P17" s="20"/>
      <c r="Q17" s="20"/>
      <c r="R17" s="20"/>
      <c r="S17" s="20"/>
    </row>
    <row r="18" spans="1:19" s="4" customFormat="1" ht="95" x14ac:dyDescent="0.2">
      <c r="A18" s="5" t="s">
        <v>22</v>
      </c>
      <c r="B18" s="50">
        <v>0</v>
      </c>
      <c r="C18" s="50">
        <v>0</v>
      </c>
      <c r="D18" s="51"/>
      <c r="E18" s="21">
        <v>0</v>
      </c>
      <c r="F18" s="21">
        <v>0</v>
      </c>
      <c r="G18" s="50"/>
      <c r="H18" s="50">
        <v>3</v>
      </c>
      <c r="I18" s="60">
        <v>0</v>
      </c>
      <c r="J18" s="51">
        <v>0</v>
      </c>
      <c r="K18" s="50">
        <v>0</v>
      </c>
      <c r="L18" s="18">
        <v>0</v>
      </c>
      <c r="M18" s="18">
        <v>0</v>
      </c>
      <c r="N18" s="6">
        <v>0</v>
      </c>
      <c r="O18" s="20"/>
      <c r="P18" s="20"/>
      <c r="Q18" s="20"/>
      <c r="R18" s="20"/>
      <c r="S18" s="20"/>
    </row>
    <row r="19" spans="1:19" s="4" customFormat="1" ht="38" x14ac:dyDescent="0.2">
      <c r="A19" s="7" t="s">
        <v>23</v>
      </c>
      <c r="B19" s="50">
        <v>0</v>
      </c>
      <c r="C19" s="51">
        <v>0</v>
      </c>
      <c r="D19" s="51"/>
      <c r="E19" s="21">
        <v>0</v>
      </c>
      <c r="F19" s="21">
        <v>0</v>
      </c>
      <c r="G19" s="50"/>
      <c r="H19" s="50"/>
      <c r="I19" s="50">
        <v>0</v>
      </c>
      <c r="J19" s="50">
        <v>0</v>
      </c>
      <c r="K19" s="50">
        <v>3</v>
      </c>
      <c r="L19" s="18">
        <v>0</v>
      </c>
      <c r="M19" s="18">
        <v>0</v>
      </c>
      <c r="N19" s="6">
        <v>0</v>
      </c>
      <c r="O19" s="20"/>
      <c r="P19" s="20"/>
      <c r="Q19" s="20"/>
      <c r="R19" s="20"/>
      <c r="S19" s="20"/>
    </row>
    <row r="20" spans="1:19" s="4" customFormat="1" ht="38" x14ac:dyDescent="0.2">
      <c r="A20" s="5" t="s">
        <v>24</v>
      </c>
      <c r="B20" s="50">
        <v>0</v>
      </c>
      <c r="C20" s="50">
        <v>0</v>
      </c>
      <c r="D20" s="50"/>
      <c r="E20" s="21">
        <v>0</v>
      </c>
      <c r="F20" s="21">
        <v>0</v>
      </c>
      <c r="G20" s="50"/>
      <c r="H20" s="50"/>
      <c r="I20" s="50">
        <v>0</v>
      </c>
      <c r="J20" s="50">
        <v>0</v>
      </c>
      <c r="K20" s="50">
        <v>0</v>
      </c>
      <c r="L20" s="18">
        <v>0</v>
      </c>
      <c r="M20" s="18">
        <v>0</v>
      </c>
      <c r="N20" s="6">
        <v>0</v>
      </c>
      <c r="O20" s="20"/>
      <c r="P20" s="20"/>
      <c r="Q20" s="20"/>
      <c r="R20" s="20"/>
      <c r="S20" s="20"/>
    </row>
    <row r="21" spans="1:19" s="4" customFormat="1" ht="76" x14ac:dyDescent="0.2">
      <c r="A21" s="7" t="s">
        <v>25</v>
      </c>
      <c r="B21" s="50">
        <v>0</v>
      </c>
      <c r="C21" s="50">
        <v>0</v>
      </c>
      <c r="D21" s="50"/>
      <c r="E21" s="21">
        <v>0</v>
      </c>
      <c r="F21" s="21">
        <v>0</v>
      </c>
      <c r="G21" s="50"/>
      <c r="H21" s="50">
        <v>3</v>
      </c>
      <c r="I21" s="50">
        <v>0</v>
      </c>
      <c r="J21" s="50">
        <v>0</v>
      </c>
      <c r="K21" s="50">
        <v>0</v>
      </c>
      <c r="L21" s="18">
        <v>0</v>
      </c>
      <c r="M21" s="18">
        <v>0</v>
      </c>
      <c r="N21" s="6">
        <v>0</v>
      </c>
      <c r="O21" s="20"/>
      <c r="P21" s="20"/>
      <c r="Q21" s="20"/>
      <c r="R21" s="20"/>
      <c r="S21" s="20"/>
    </row>
    <row r="22" spans="1:19" s="4" customFormat="1" ht="38" x14ac:dyDescent="0.2">
      <c r="A22" s="5" t="s">
        <v>26</v>
      </c>
      <c r="B22" s="50">
        <v>0</v>
      </c>
      <c r="C22" s="51">
        <v>0</v>
      </c>
      <c r="D22" s="51"/>
      <c r="E22" s="21">
        <v>0</v>
      </c>
      <c r="F22" s="21">
        <v>0</v>
      </c>
      <c r="G22" s="50">
        <v>3</v>
      </c>
      <c r="H22" s="50"/>
      <c r="I22" s="50">
        <v>3</v>
      </c>
      <c r="J22" s="50">
        <v>0</v>
      </c>
      <c r="K22" s="50">
        <v>3</v>
      </c>
      <c r="L22" s="18">
        <v>0</v>
      </c>
      <c r="M22" s="18">
        <v>0</v>
      </c>
      <c r="N22" s="6">
        <v>0</v>
      </c>
      <c r="O22" s="20"/>
      <c r="P22" s="20"/>
      <c r="Q22" s="20"/>
      <c r="R22" s="20"/>
      <c r="S22" s="20"/>
    </row>
    <row r="23" spans="1:19" s="4" customFormat="1" x14ac:dyDescent="0.2">
      <c r="A23" s="7" t="s">
        <v>27</v>
      </c>
      <c r="B23" s="51">
        <v>0</v>
      </c>
      <c r="C23" s="51">
        <v>3</v>
      </c>
      <c r="D23" s="50"/>
      <c r="E23" s="21">
        <v>0</v>
      </c>
      <c r="F23" s="21">
        <v>0</v>
      </c>
      <c r="G23" s="51"/>
      <c r="H23" s="50"/>
      <c r="I23" s="50">
        <v>0</v>
      </c>
      <c r="J23" s="50">
        <v>0</v>
      </c>
      <c r="K23" s="50">
        <v>0</v>
      </c>
      <c r="L23" s="18">
        <v>0</v>
      </c>
      <c r="M23" s="18">
        <v>0</v>
      </c>
      <c r="N23" s="6">
        <v>0</v>
      </c>
      <c r="O23" s="20"/>
      <c r="P23" s="20"/>
      <c r="Q23" s="20"/>
      <c r="R23" s="20"/>
      <c r="S23" s="20"/>
    </row>
    <row r="24" spans="1:19" s="4" customFormat="1" ht="95" x14ac:dyDescent="0.2">
      <c r="A24" s="5" t="s">
        <v>28</v>
      </c>
      <c r="B24" s="50">
        <v>3</v>
      </c>
      <c r="C24" s="50">
        <v>0</v>
      </c>
      <c r="D24" s="50"/>
      <c r="E24" s="21">
        <v>0</v>
      </c>
      <c r="F24" s="21">
        <v>0</v>
      </c>
      <c r="G24" s="50"/>
      <c r="H24" s="50"/>
      <c r="I24" s="50">
        <v>0</v>
      </c>
      <c r="J24" s="50">
        <v>0</v>
      </c>
      <c r="K24" s="50">
        <v>0</v>
      </c>
      <c r="L24" s="18">
        <v>0</v>
      </c>
      <c r="M24" s="18">
        <v>3</v>
      </c>
      <c r="N24" s="6">
        <v>0</v>
      </c>
      <c r="O24" s="20"/>
      <c r="P24" s="20"/>
      <c r="Q24" s="20"/>
      <c r="R24" s="20"/>
      <c r="S24" s="20"/>
    </row>
    <row r="25" spans="1:19" s="4" customFormat="1" ht="57" x14ac:dyDescent="0.2">
      <c r="A25" s="5" t="s">
        <v>29</v>
      </c>
      <c r="B25" s="50">
        <v>3</v>
      </c>
      <c r="C25" s="50">
        <v>0</v>
      </c>
      <c r="D25" s="50"/>
      <c r="E25" s="21">
        <v>0</v>
      </c>
      <c r="F25" s="21">
        <v>0</v>
      </c>
      <c r="G25" s="50"/>
      <c r="H25" s="50"/>
      <c r="I25" s="50">
        <v>0</v>
      </c>
      <c r="J25" s="50">
        <v>0</v>
      </c>
      <c r="K25" s="50">
        <v>0</v>
      </c>
      <c r="L25" s="18">
        <v>0</v>
      </c>
      <c r="M25" s="18">
        <v>0</v>
      </c>
      <c r="N25" s="6">
        <v>3</v>
      </c>
      <c r="O25" s="20"/>
      <c r="P25" s="20"/>
      <c r="Q25" s="20"/>
      <c r="R25" s="20"/>
      <c r="S25" s="20"/>
    </row>
    <row r="26" spans="1:19" s="4" customFormat="1" ht="38" x14ac:dyDescent="0.2">
      <c r="A26" s="7" t="s">
        <v>30</v>
      </c>
      <c r="B26" s="51">
        <v>3</v>
      </c>
      <c r="C26" s="50">
        <v>0</v>
      </c>
      <c r="D26" s="50"/>
      <c r="E26" s="21">
        <v>0</v>
      </c>
      <c r="F26" s="21">
        <v>0</v>
      </c>
      <c r="G26" s="51"/>
      <c r="H26" s="50"/>
      <c r="I26" s="50">
        <v>0</v>
      </c>
      <c r="J26" s="50">
        <v>0</v>
      </c>
      <c r="K26" s="50">
        <v>0</v>
      </c>
      <c r="L26" s="18">
        <v>0</v>
      </c>
      <c r="M26" s="18">
        <v>0</v>
      </c>
      <c r="N26" s="6">
        <v>0</v>
      </c>
      <c r="O26" s="20"/>
      <c r="P26" s="20"/>
      <c r="Q26" s="20"/>
      <c r="R26" s="20"/>
      <c r="S26" s="20"/>
    </row>
    <row r="27" spans="1:19" s="4" customFormat="1" x14ac:dyDescent="0.2">
      <c r="A27" s="5" t="s">
        <v>31</v>
      </c>
      <c r="B27" s="50">
        <v>0</v>
      </c>
      <c r="C27" s="50">
        <v>0</v>
      </c>
      <c r="D27" s="51"/>
      <c r="E27" s="21">
        <v>0</v>
      </c>
      <c r="F27" s="21">
        <v>0</v>
      </c>
      <c r="G27" s="50">
        <v>0</v>
      </c>
      <c r="H27" s="50"/>
      <c r="I27" s="50">
        <v>0</v>
      </c>
      <c r="J27" s="50">
        <v>0</v>
      </c>
      <c r="K27" s="50">
        <v>0</v>
      </c>
      <c r="L27" s="18">
        <v>0</v>
      </c>
      <c r="M27" s="18">
        <v>0</v>
      </c>
      <c r="N27" s="6">
        <v>0</v>
      </c>
      <c r="O27" s="20"/>
      <c r="P27" s="20"/>
      <c r="Q27" s="20"/>
      <c r="R27" s="20"/>
      <c r="S27" s="20"/>
    </row>
    <row r="28" spans="1:19" s="4" customFormat="1" x14ac:dyDescent="0.2">
      <c r="A28" s="7" t="s">
        <v>32</v>
      </c>
      <c r="B28" s="50">
        <v>0</v>
      </c>
      <c r="C28" s="50">
        <v>0</v>
      </c>
      <c r="D28" s="50"/>
      <c r="E28" s="21">
        <v>0</v>
      </c>
      <c r="F28" s="21">
        <v>0</v>
      </c>
      <c r="G28" s="50">
        <v>3</v>
      </c>
      <c r="H28" s="50"/>
      <c r="I28" s="50">
        <v>0</v>
      </c>
      <c r="J28" s="50">
        <v>0</v>
      </c>
      <c r="K28" s="50">
        <v>0</v>
      </c>
      <c r="L28" s="18">
        <v>0</v>
      </c>
      <c r="M28" s="18">
        <v>0</v>
      </c>
      <c r="N28" s="6">
        <v>0</v>
      </c>
      <c r="O28" s="20"/>
      <c r="P28" s="20"/>
      <c r="Q28" s="20"/>
      <c r="R28" s="20"/>
      <c r="S28" s="20"/>
    </row>
    <row r="29" spans="1:19" s="4" customFormat="1" ht="38" x14ac:dyDescent="0.2">
      <c r="A29" s="5" t="s">
        <v>33</v>
      </c>
      <c r="B29" s="50">
        <v>0</v>
      </c>
      <c r="C29" s="50">
        <v>0</v>
      </c>
      <c r="D29" s="50"/>
      <c r="E29" s="21">
        <v>0</v>
      </c>
      <c r="F29" s="21">
        <v>0</v>
      </c>
      <c r="G29" s="50"/>
      <c r="H29" s="50"/>
      <c r="I29" s="50">
        <v>0</v>
      </c>
      <c r="J29" s="50">
        <v>0</v>
      </c>
      <c r="K29" s="50">
        <v>0</v>
      </c>
      <c r="L29" s="18">
        <v>0</v>
      </c>
      <c r="M29" s="18">
        <v>0</v>
      </c>
      <c r="N29" s="6">
        <v>0</v>
      </c>
      <c r="O29" s="20"/>
      <c r="P29" s="20"/>
      <c r="Q29" s="20"/>
      <c r="R29" s="20"/>
      <c r="S29" s="20"/>
    </row>
    <row r="30" spans="1:19" s="4" customFormat="1" x14ac:dyDescent="0.2">
      <c r="A30" s="7" t="s">
        <v>34</v>
      </c>
      <c r="B30" s="50">
        <v>0</v>
      </c>
      <c r="C30" s="50">
        <v>0</v>
      </c>
      <c r="D30" s="50"/>
      <c r="E30" s="21">
        <v>0</v>
      </c>
      <c r="F30" s="21">
        <v>0</v>
      </c>
      <c r="G30" s="50">
        <v>3</v>
      </c>
      <c r="H30" s="50"/>
      <c r="I30" s="50">
        <v>0</v>
      </c>
      <c r="J30" s="50">
        <v>0</v>
      </c>
      <c r="K30" s="50">
        <v>0</v>
      </c>
      <c r="L30" s="18">
        <v>0</v>
      </c>
      <c r="M30" s="18">
        <v>0</v>
      </c>
      <c r="N30" s="6">
        <v>0</v>
      </c>
      <c r="O30" s="20"/>
      <c r="P30" s="20"/>
      <c r="Q30" s="20"/>
      <c r="R30" s="20"/>
      <c r="S30" s="20"/>
    </row>
    <row r="31" spans="1:19" s="4" customFormat="1" ht="114" x14ac:dyDescent="0.2">
      <c r="A31" s="5" t="s">
        <v>35</v>
      </c>
      <c r="B31" s="50">
        <v>3</v>
      </c>
      <c r="C31" s="50">
        <v>0</v>
      </c>
      <c r="D31" s="50"/>
      <c r="E31" s="21">
        <v>0</v>
      </c>
      <c r="F31" s="21">
        <v>0</v>
      </c>
      <c r="G31" s="50"/>
      <c r="H31" s="50"/>
      <c r="I31" s="50">
        <v>0</v>
      </c>
      <c r="J31" s="50">
        <v>0</v>
      </c>
      <c r="K31" s="50">
        <v>0</v>
      </c>
      <c r="L31" s="18">
        <v>0</v>
      </c>
      <c r="M31" s="18">
        <v>0</v>
      </c>
      <c r="N31" s="6">
        <v>0</v>
      </c>
      <c r="O31" s="20"/>
      <c r="P31" s="20"/>
      <c r="Q31" s="20"/>
      <c r="R31" s="20"/>
      <c r="S31" s="20"/>
    </row>
    <row r="32" spans="1:19" s="4" customFormat="1" ht="95" x14ac:dyDescent="0.2">
      <c r="A32" s="5" t="s">
        <v>36</v>
      </c>
      <c r="B32" s="50">
        <v>0</v>
      </c>
      <c r="C32" s="50">
        <v>3</v>
      </c>
      <c r="D32" s="50"/>
      <c r="E32" s="37">
        <v>0</v>
      </c>
      <c r="F32" s="21">
        <v>3</v>
      </c>
      <c r="G32" s="50"/>
      <c r="H32" s="50"/>
      <c r="I32" s="50">
        <v>0</v>
      </c>
      <c r="J32" s="50">
        <v>0</v>
      </c>
      <c r="K32" s="50">
        <v>0</v>
      </c>
      <c r="L32" s="18">
        <v>0</v>
      </c>
      <c r="M32" s="18">
        <v>0</v>
      </c>
      <c r="N32" s="6">
        <v>0</v>
      </c>
      <c r="O32" s="20"/>
      <c r="P32" s="20"/>
      <c r="Q32" s="20"/>
      <c r="R32" s="20"/>
      <c r="S32" s="20"/>
    </row>
    <row r="33" spans="1:19" s="4" customFormat="1" ht="38" x14ac:dyDescent="0.2">
      <c r="A33" s="5" t="s">
        <v>37</v>
      </c>
      <c r="B33" s="50">
        <v>0</v>
      </c>
      <c r="C33" s="50">
        <v>0</v>
      </c>
      <c r="D33" s="50"/>
      <c r="E33" s="21">
        <v>0</v>
      </c>
      <c r="F33" s="21">
        <v>0</v>
      </c>
      <c r="G33" s="50">
        <v>3</v>
      </c>
      <c r="H33" s="50"/>
      <c r="I33" s="50">
        <v>0</v>
      </c>
      <c r="J33" s="50">
        <v>0</v>
      </c>
      <c r="K33" s="50">
        <v>0</v>
      </c>
      <c r="L33" s="18">
        <v>0</v>
      </c>
      <c r="M33" s="18">
        <v>0</v>
      </c>
      <c r="N33" s="6">
        <v>0</v>
      </c>
      <c r="O33" s="20"/>
      <c r="P33" s="20"/>
      <c r="Q33" s="20"/>
      <c r="R33" s="20"/>
      <c r="S33" s="20"/>
    </row>
    <row r="34" spans="1:19" s="4" customFormat="1" ht="114" x14ac:dyDescent="0.2">
      <c r="A34" s="7" t="s">
        <v>38</v>
      </c>
      <c r="B34" s="50">
        <v>0</v>
      </c>
      <c r="C34" s="50">
        <v>0</v>
      </c>
      <c r="D34" s="50"/>
      <c r="E34" s="21">
        <v>0</v>
      </c>
      <c r="F34" s="21">
        <v>0</v>
      </c>
      <c r="G34" s="50">
        <v>0</v>
      </c>
      <c r="H34" s="50"/>
      <c r="I34" s="50">
        <v>3</v>
      </c>
      <c r="J34" s="50">
        <v>3</v>
      </c>
      <c r="K34" s="50">
        <v>3</v>
      </c>
      <c r="L34" s="18">
        <v>0</v>
      </c>
      <c r="M34" s="18">
        <v>0</v>
      </c>
      <c r="N34" s="6">
        <v>0</v>
      </c>
      <c r="O34" s="20"/>
      <c r="P34" s="20"/>
      <c r="Q34" s="20"/>
      <c r="R34" s="20"/>
      <c r="S34" s="20"/>
    </row>
    <row r="35" spans="1:19" s="4" customFormat="1" ht="95" x14ac:dyDescent="0.2">
      <c r="A35" s="5" t="s">
        <v>39</v>
      </c>
      <c r="B35" s="50">
        <v>0</v>
      </c>
      <c r="C35" s="50">
        <v>0</v>
      </c>
      <c r="D35" s="50"/>
      <c r="E35" s="21">
        <v>0</v>
      </c>
      <c r="F35" s="21">
        <v>0</v>
      </c>
      <c r="G35" s="50"/>
      <c r="H35" s="50"/>
      <c r="I35" s="50">
        <v>0</v>
      </c>
      <c r="J35" s="50">
        <v>0</v>
      </c>
      <c r="K35" s="50">
        <v>0</v>
      </c>
      <c r="L35" s="18">
        <v>3</v>
      </c>
      <c r="M35" s="18">
        <v>0</v>
      </c>
      <c r="N35" s="6">
        <v>0</v>
      </c>
      <c r="O35" s="20"/>
      <c r="P35" s="20"/>
      <c r="Q35" s="20"/>
      <c r="R35" s="20"/>
      <c r="S35" s="20"/>
    </row>
    <row r="36" spans="1:19" s="4" customFormat="1" ht="38" x14ac:dyDescent="0.2">
      <c r="A36" s="7" t="s">
        <v>40</v>
      </c>
      <c r="B36" s="50">
        <v>0</v>
      </c>
      <c r="C36" s="50">
        <v>0</v>
      </c>
      <c r="D36" s="50"/>
      <c r="E36" s="21">
        <v>0</v>
      </c>
      <c r="F36" s="21">
        <v>0</v>
      </c>
      <c r="G36" s="50"/>
      <c r="H36" s="50"/>
      <c r="I36" s="50">
        <v>0</v>
      </c>
      <c r="J36" s="50">
        <v>0</v>
      </c>
      <c r="K36" s="50">
        <v>0</v>
      </c>
      <c r="L36" s="18">
        <v>0</v>
      </c>
      <c r="M36" s="18">
        <v>0</v>
      </c>
      <c r="N36" s="6">
        <v>0</v>
      </c>
      <c r="O36" s="20"/>
      <c r="P36" s="20"/>
      <c r="Q36" s="20"/>
      <c r="R36" s="20"/>
      <c r="S36" s="20"/>
    </row>
    <row r="37" spans="1:19" s="10" customFormat="1" ht="95" x14ac:dyDescent="0.2">
      <c r="A37" s="9" t="s">
        <v>41</v>
      </c>
      <c r="B37" s="50">
        <v>0</v>
      </c>
      <c r="C37" s="50">
        <v>0</v>
      </c>
      <c r="D37" s="50"/>
      <c r="E37" s="21">
        <v>0</v>
      </c>
      <c r="F37" s="21">
        <v>0</v>
      </c>
      <c r="G37" s="50"/>
      <c r="H37" s="61">
        <v>3</v>
      </c>
      <c r="I37" s="50">
        <v>0</v>
      </c>
      <c r="J37" s="50">
        <v>0</v>
      </c>
      <c r="K37" s="50">
        <v>0</v>
      </c>
      <c r="L37" s="18">
        <v>0</v>
      </c>
      <c r="M37" s="18">
        <v>0</v>
      </c>
      <c r="N37" s="6">
        <v>0</v>
      </c>
      <c r="O37" s="20"/>
      <c r="P37" s="29"/>
      <c r="Q37" s="29"/>
      <c r="R37" s="29"/>
      <c r="S37" s="29"/>
    </row>
    <row r="38" spans="1:19" s="4" customFormat="1" ht="38" x14ac:dyDescent="0.2">
      <c r="A38" s="7" t="s">
        <v>42</v>
      </c>
      <c r="B38" s="50">
        <v>0</v>
      </c>
      <c r="C38" s="50">
        <v>0</v>
      </c>
      <c r="D38" s="50"/>
      <c r="E38" s="21">
        <v>0</v>
      </c>
      <c r="F38" s="21">
        <v>0</v>
      </c>
      <c r="G38" s="50"/>
      <c r="H38" s="50"/>
      <c r="I38" s="50">
        <v>0</v>
      </c>
      <c r="J38" s="50">
        <v>0</v>
      </c>
      <c r="K38" s="50">
        <v>3</v>
      </c>
      <c r="L38" s="18">
        <v>0</v>
      </c>
      <c r="M38" s="18">
        <v>0</v>
      </c>
      <c r="N38" s="6">
        <v>0</v>
      </c>
      <c r="O38" s="20"/>
      <c r="P38" s="20"/>
      <c r="Q38" s="20"/>
      <c r="R38" s="20"/>
      <c r="S38" s="20"/>
    </row>
    <row r="39" spans="1:19" s="4" customFormat="1" ht="38" x14ac:dyDescent="0.2">
      <c r="A39" s="22" t="s">
        <v>43</v>
      </c>
      <c r="B39" s="50">
        <v>0</v>
      </c>
      <c r="C39" s="50">
        <v>0</v>
      </c>
      <c r="D39" s="50"/>
      <c r="E39" s="21">
        <v>0</v>
      </c>
      <c r="F39" s="21">
        <v>0</v>
      </c>
      <c r="G39" s="50"/>
      <c r="H39" s="50"/>
      <c r="I39" s="50">
        <v>0</v>
      </c>
      <c r="J39" s="50">
        <v>0</v>
      </c>
      <c r="K39" s="50">
        <v>0</v>
      </c>
      <c r="L39" s="18">
        <v>0</v>
      </c>
      <c r="M39" s="18">
        <v>0</v>
      </c>
      <c r="N39" s="6">
        <v>0</v>
      </c>
      <c r="O39" s="20"/>
      <c r="P39" s="20"/>
      <c r="Q39" s="20"/>
      <c r="R39" s="20"/>
      <c r="S39" s="20"/>
    </row>
    <row r="40" spans="1:19" s="4" customFormat="1" ht="57" x14ac:dyDescent="0.2">
      <c r="A40" s="7" t="s">
        <v>44</v>
      </c>
      <c r="B40" s="50">
        <v>3</v>
      </c>
      <c r="C40" s="50">
        <v>0</v>
      </c>
      <c r="D40" s="50"/>
      <c r="E40" s="21">
        <v>0</v>
      </c>
      <c r="F40" s="21">
        <v>0</v>
      </c>
      <c r="G40" s="50"/>
      <c r="H40" s="50"/>
      <c r="I40" s="50">
        <v>0</v>
      </c>
      <c r="J40" s="50">
        <v>0</v>
      </c>
      <c r="K40" s="50">
        <v>0</v>
      </c>
      <c r="L40" s="18">
        <v>0</v>
      </c>
      <c r="M40" s="18">
        <v>0</v>
      </c>
      <c r="N40" s="6">
        <v>0</v>
      </c>
      <c r="O40" s="20"/>
      <c r="P40" s="20"/>
      <c r="Q40" s="20"/>
      <c r="R40" s="20"/>
      <c r="S40" s="20"/>
    </row>
    <row r="41" spans="1:19" s="4" customFormat="1" ht="95" x14ac:dyDescent="0.2">
      <c r="A41" s="5" t="s">
        <v>45</v>
      </c>
      <c r="B41" s="50">
        <v>3</v>
      </c>
      <c r="C41" s="50">
        <v>0</v>
      </c>
      <c r="D41" s="50"/>
      <c r="E41" s="21">
        <v>3</v>
      </c>
      <c r="F41" s="21">
        <v>0</v>
      </c>
      <c r="G41" s="50"/>
      <c r="H41" s="50"/>
      <c r="I41" s="50">
        <v>0</v>
      </c>
      <c r="J41" s="50">
        <v>0</v>
      </c>
      <c r="K41" s="50">
        <v>0</v>
      </c>
      <c r="L41" s="18">
        <v>0</v>
      </c>
      <c r="M41" s="18">
        <v>0</v>
      </c>
      <c r="N41" s="6">
        <v>0</v>
      </c>
      <c r="O41" s="20"/>
      <c r="P41" s="20"/>
      <c r="Q41" s="20"/>
      <c r="R41" s="20"/>
      <c r="S41" s="20"/>
    </row>
    <row r="42" spans="1:19" s="4" customFormat="1" ht="95" x14ac:dyDescent="0.2">
      <c r="A42" s="7" t="s">
        <v>46</v>
      </c>
      <c r="B42" s="50">
        <v>0</v>
      </c>
      <c r="C42" s="50">
        <v>0</v>
      </c>
      <c r="D42" s="50"/>
      <c r="E42" s="21">
        <v>0</v>
      </c>
      <c r="F42" s="21">
        <v>0</v>
      </c>
      <c r="G42" s="50">
        <v>3</v>
      </c>
      <c r="H42" s="50"/>
      <c r="I42" s="50">
        <v>0</v>
      </c>
      <c r="J42" s="50">
        <v>0</v>
      </c>
      <c r="K42" s="50">
        <v>3</v>
      </c>
      <c r="L42" s="18">
        <v>0</v>
      </c>
      <c r="M42" s="18">
        <v>0</v>
      </c>
      <c r="N42" s="6">
        <v>0</v>
      </c>
      <c r="O42" s="20"/>
      <c r="P42" s="20"/>
      <c r="Q42" s="20"/>
      <c r="R42" s="20"/>
      <c r="S42" s="20"/>
    </row>
    <row r="43" spans="1:19" s="4" customFormat="1" ht="85" customHeight="1" x14ac:dyDescent="0.2">
      <c r="A43" s="5" t="s">
        <v>47</v>
      </c>
      <c r="B43" s="50">
        <v>0</v>
      </c>
      <c r="C43" s="50">
        <v>3</v>
      </c>
      <c r="D43" s="50"/>
      <c r="E43" s="21">
        <v>3</v>
      </c>
      <c r="F43" s="21">
        <v>0</v>
      </c>
      <c r="G43" s="50"/>
      <c r="H43" s="50"/>
      <c r="I43" s="50">
        <v>0</v>
      </c>
      <c r="J43" s="50">
        <v>0</v>
      </c>
      <c r="K43" s="50">
        <v>0</v>
      </c>
      <c r="L43" s="18">
        <v>0</v>
      </c>
      <c r="M43" s="18">
        <v>0</v>
      </c>
      <c r="N43" s="6">
        <v>0</v>
      </c>
      <c r="O43" s="20"/>
      <c r="P43" s="20"/>
      <c r="Q43" s="20"/>
      <c r="R43" s="20"/>
      <c r="S43" s="20"/>
    </row>
    <row r="44" spans="1:19" s="4" customFormat="1" ht="57" x14ac:dyDescent="0.2">
      <c r="A44" s="23" t="s">
        <v>48</v>
      </c>
      <c r="B44" s="50">
        <v>0</v>
      </c>
      <c r="C44" s="50">
        <v>3</v>
      </c>
      <c r="D44" s="50"/>
      <c r="E44" s="21">
        <v>0</v>
      </c>
      <c r="F44" s="21">
        <v>0</v>
      </c>
      <c r="G44" s="50"/>
      <c r="H44" s="50"/>
      <c r="I44" s="50">
        <v>0</v>
      </c>
      <c r="J44" s="50">
        <v>0</v>
      </c>
      <c r="K44" s="50">
        <v>0</v>
      </c>
      <c r="L44" s="18">
        <v>0</v>
      </c>
      <c r="M44" s="18">
        <v>3</v>
      </c>
      <c r="N44" s="6">
        <v>0</v>
      </c>
      <c r="O44" s="20"/>
      <c r="P44" s="20"/>
      <c r="Q44" s="20"/>
      <c r="R44" s="20"/>
      <c r="S44" s="20"/>
    </row>
    <row r="45" spans="1:19" s="4" customFormat="1" ht="76" x14ac:dyDescent="0.2">
      <c r="A45" s="7" t="s">
        <v>49</v>
      </c>
      <c r="B45" s="50">
        <v>0</v>
      </c>
      <c r="C45" s="50">
        <v>0</v>
      </c>
      <c r="D45" s="50"/>
      <c r="E45" s="21">
        <v>0</v>
      </c>
      <c r="F45" s="21">
        <v>0</v>
      </c>
      <c r="G45" s="50"/>
      <c r="H45" s="50"/>
      <c r="I45" s="50">
        <v>0</v>
      </c>
      <c r="J45" s="50">
        <v>0</v>
      </c>
      <c r="K45" s="50">
        <v>0</v>
      </c>
      <c r="L45" s="18">
        <v>0</v>
      </c>
      <c r="M45" s="18">
        <v>0</v>
      </c>
      <c r="N45" s="6">
        <v>0</v>
      </c>
      <c r="O45" s="20"/>
      <c r="P45" s="20"/>
      <c r="Q45" s="20"/>
      <c r="R45" s="20"/>
      <c r="S45" s="20"/>
    </row>
    <row r="46" spans="1:19" s="4" customFormat="1" ht="38" x14ac:dyDescent="0.2">
      <c r="A46" s="7" t="s">
        <v>50</v>
      </c>
      <c r="B46" s="50">
        <v>3</v>
      </c>
      <c r="C46" s="50">
        <v>0</v>
      </c>
      <c r="D46" s="50"/>
      <c r="E46" s="21">
        <v>0</v>
      </c>
      <c r="F46" s="21">
        <v>0</v>
      </c>
      <c r="G46" s="50"/>
      <c r="H46" s="50"/>
      <c r="I46" s="50">
        <v>0</v>
      </c>
      <c r="J46" s="50">
        <v>0</v>
      </c>
      <c r="K46" s="50">
        <v>0</v>
      </c>
      <c r="L46" s="18">
        <v>0</v>
      </c>
      <c r="M46" s="18">
        <v>0</v>
      </c>
      <c r="N46" s="6">
        <v>0</v>
      </c>
      <c r="O46" s="20"/>
      <c r="P46" s="20"/>
      <c r="Q46" s="20"/>
      <c r="R46" s="20"/>
      <c r="S46" s="20"/>
    </row>
    <row r="47" spans="1:19" s="4" customFormat="1" ht="57" customHeight="1" x14ac:dyDescent="0.2">
      <c r="A47" s="5" t="s">
        <v>51</v>
      </c>
      <c r="B47" s="50">
        <v>0</v>
      </c>
      <c r="C47" s="50">
        <v>0</v>
      </c>
      <c r="D47" s="50"/>
      <c r="E47" s="21">
        <v>0</v>
      </c>
      <c r="F47" s="21">
        <v>0</v>
      </c>
      <c r="G47" s="50"/>
      <c r="H47" s="50"/>
      <c r="I47" s="50">
        <v>3</v>
      </c>
      <c r="J47" s="50">
        <v>0</v>
      </c>
      <c r="K47" s="50">
        <v>3</v>
      </c>
      <c r="L47" s="18">
        <v>0</v>
      </c>
      <c r="M47" s="18">
        <v>0</v>
      </c>
      <c r="N47" s="6">
        <v>0</v>
      </c>
      <c r="O47" s="20"/>
      <c r="P47" s="20"/>
      <c r="Q47" s="20"/>
      <c r="R47" s="20"/>
      <c r="S47" s="20"/>
    </row>
    <row r="48" spans="1:19" s="4" customFormat="1" x14ac:dyDescent="0.2">
      <c r="A48" s="7" t="s">
        <v>52</v>
      </c>
      <c r="B48" s="50">
        <v>0</v>
      </c>
      <c r="C48" s="50">
        <v>0</v>
      </c>
      <c r="D48" s="50"/>
      <c r="E48" s="21">
        <v>0</v>
      </c>
      <c r="F48" s="21">
        <v>0</v>
      </c>
      <c r="G48" s="50">
        <v>3</v>
      </c>
      <c r="H48" s="50"/>
      <c r="I48" s="50">
        <v>0</v>
      </c>
      <c r="J48" s="50">
        <v>0</v>
      </c>
      <c r="K48" s="50">
        <v>0</v>
      </c>
      <c r="L48" s="18">
        <v>0</v>
      </c>
      <c r="M48" s="18">
        <v>0</v>
      </c>
      <c r="N48" s="6">
        <v>0</v>
      </c>
      <c r="O48" s="20"/>
      <c r="P48" s="20"/>
      <c r="Q48" s="20"/>
      <c r="R48" s="20"/>
      <c r="S48" s="20"/>
    </row>
    <row r="49" spans="1:19" s="4" customFormat="1" ht="171" x14ac:dyDescent="0.2">
      <c r="A49" s="5" t="s">
        <v>53</v>
      </c>
      <c r="B49" s="50">
        <v>0</v>
      </c>
      <c r="C49" s="50">
        <v>0</v>
      </c>
      <c r="D49" s="50"/>
      <c r="E49" s="21">
        <v>0</v>
      </c>
      <c r="F49" s="21">
        <v>0</v>
      </c>
      <c r="G49" s="50">
        <v>3</v>
      </c>
      <c r="H49" s="50"/>
      <c r="I49" s="50">
        <v>3</v>
      </c>
      <c r="J49" s="50">
        <v>0</v>
      </c>
      <c r="K49" s="50">
        <v>3</v>
      </c>
      <c r="L49" s="18">
        <v>0</v>
      </c>
      <c r="M49" s="18">
        <v>0</v>
      </c>
      <c r="N49" s="6">
        <v>0</v>
      </c>
      <c r="O49" s="20"/>
      <c r="P49" s="20"/>
      <c r="Q49" s="20"/>
      <c r="R49" s="20"/>
      <c r="S49" s="20"/>
    </row>
    <row r="50" spans="1:19" s="4" customFormat="1" ht="152" x14ac:dyDescent="0.2">
      <c r="A50" s="7" t="s">
        <v>54</v>
      </c>
      <c r="B50" s="50">
        <v>0</v>
      </c>
      <c r="C50" s="50">
        <v>0</v>
      </c>
      <c r="D50" s="50"/>
      <c r="E50" s="21">
        <v>0</v>
      </c>
      <c r="F50" s="21">
        <v>0</v>
      </c>
      <c r="G50" s="50">
        <v>0</v>
      </c>
      <c r="H50" s="50">
        <v>3</v>
      </c>
      <c r="I50" s="50">
        <v>0</v>
      </c>
      <c r="J50" s="50">
        <v>0</v>
      </c>
      <c r="K50" s="50">
        <v>3</v>
      </c>
      <c r="L50" s="18">
        <v>0</v>
      </c>
      <c r="M50" s="18">
        <v>0</v>
      </c>
      <c r="N50" s="6">
        <v>0</v>
      </c>
      <c r="O50" s="20"/>
      <c r="P50" s="20"/>
      <c r="Q50" s="20"/>
      <c r="R50" s="20"/>
      <c r="S50" s="20"/>
    </row>
    <row r="51" spans="1:19" s="4" customFormat="1" ht="57" x14ac:dyDescent="0.2">
      <c r="A51" s="5" t="s">
        <v>55</v>
      </c>
      <c r="B51" s="50">
        <v>0</v>
      </c>
      <c r="C51" s="50">
        <v>0</v>
      </c>
      <c r="D51" s="50"/>
      <c r="E51" s="21">
        <v>0</v>
      </c>
      <c r="F51" s="21">
        <v>0</v>
      </c>
      <c r="G51" s="50"/>
      <c r="H51" s="50"/>
      <c r="I51" s="50">
        <v>0</v>
      </c>
      <c r="J51" s="50">
        <v>0</v>
      </c>
      <c r="K51" s="50">
        <v>3</v>
      </c>
      <c r="L51" s="18">
        <v>0</v>
      </c>
      <c r="M51" s="18">
        <v>0</v>
      </c>
      <c r="N51" s="6">
        <v>0</v>
      </c>
      <c r="O51" s="20"/>
      <c r="P51" s="20"/>
      <c r="Q51" s="20"/>
      <c r="R51" s="20"/>
      <c r="S51" s="20"/>
    </row>
    <row r="52" spans="1:19" s="4" customFormat="1" ht="76" x14ac:dyDescent="0.2">
      <c r="A52" s="7" t="s">
        <v>56</v>
      </c>
      <c r="B52" s="50">
        <v>3</v>
      </c>
      <c r="C52" s="50">
        <v>0</v>
      </c>
      <c r="D52" s="50"/>
      <c r="E52" s="21">
        <v>3</v>
      </c>
      <c r="F52" s="21">
        <v>0</v>
      </c>
      <c r="G52" s="50"/>
      <c r="H52" s="50"/>
      <c r="I52" s="50">
        <v>0</v>
      </c>
      <c r="J52" s="50">
        <v>0</v>
      </c>
      <c r="K52" s="50">
        <v>0</v>
      </c>
      <c r="L52" s="18">
        <v>0</v>
      </c>
      <c r="M52" s="18">
        <v>0</v>
      </c>
      <c r="N52" s="6">
        <v>0</v>
      </c>
      <c r="O52" s="20"/>
      <c r="P52" s="20"/>
      <c r="Q52" s="20"/>
      <c r="R52" s="20"/>
      <c r="S52" s="20"/>
    </row>
    <row r="53" spans="1:19" s="4" customFormat="1" ht="57" x14ac:dyDescent="0.2">
      <c r="A53" s="5" t="s">
        <v>57</v>
      </c>
      <c r="B53" s="50">
        <v>3</v>
      </c>
      <c r="C53" s="50">
        <v>0</v>
      </c>
      <c r="D53" s="50"/>
      <c r="E53" s="21">
        <v>0</v>
      </c>
      <c r="F53" s="21">
        <v>0</v>
      </c>
      <c r="G53" s="50">
        <v>3</v>
      </c>
      <c r="H53" s="50"/>
      <c r="I53" s="50">
        <v>0</v>
      </c>
      <c r="J53" s="50">
        <v>0</v>
      </c>
      <c r="K53" s="50">
        <v>0</v>
      </c>
      <c r="L53" s="18">
        <v>0</v>
      </c>
      <c r="M53" s="18">
        <v>3</v>
      </c>
      <c r="N53" s="6">
        <v>0</v>
      </c>
      <c r="O53" s="20"/>
      <c r="P53" s="20"/>
      <c r="Q53" s="20"/>
      <c r="R53" s="20"/>
      <c r="S53" s="20"/>
    </row>
    <row r="54" spans="1:19" s="4" customFormat="1" ht="38" x14ac:dyDescent="0.2">
      <c r="A54" s="7" t="s">
        <v>58</v>
      </c>
      <c r="B54" s="50">
        <v>0</v>
      </c>
      <c r="C54" s="50">
        <v>0</v>
      </c>
      <c r="D54" s="50"/>
      <c r="E54" s="21">
        <v>0</v>
      </c>
      <c r="F54" s="21">
        <v>0</v>
      </c>
      <c r="G54" s="50"/>
      <c r="H54" s="50"/>
      <c r="I54" s="50">
        <v>0</v>
      </c>
      <c r="J54" s="50">
        <v>0</v>
      </c>
      <c r="K54" s="50">
        <v>0</v>
      </c>
      <c r="L54" s="18">
        <v>0</v>
      </c>
      <c r="M54" s="18">
        <v>0</v>
      </c>
      <c r="N54" s="6">
        <v>0</v>
      </c>
      <c r="O54" s="20"/>
      <c r="P54" s="20"/>
      <c r="Q54" s="20"/>
      <c r="R54" s="20"/>
      <c r="S54" s="20"/>
    </row>
    <row r="55" spans="1:19" s="4" customFormat="1" ht="57" x14ac:dyDescent="0.2">
      <c r="A55" s="13" t="s">
        <v>59</v>
      </c>
      <c r="B55" s="50">
        <v>3</v>
      </c>
      <c r="C55" s="50">
        <v>0</v>
      </c>
      <c r="D55" s="50"/>
      <c r="E55" s="21">
        <v>0</v>
      </c>
      <c r="F55" s="21">
        <v>0</v>
      </c>
      <c r="G55" s="50">
        <v>0</v>
      </c>
      <c r="H55" s="50"/>
      <c r="I55" s="50">
        <v>0</v>
      </c>
      <c r="J55" s="50">
        <v>0</v>
      </c>
      <c r="K55" s="50">
        <v>0</v>
      </c>
      <c r="L55" s="18">
        <v>0</v>
      </c>
      <c r="M55" s="18">
        <v>0</v>
      </c>
      <c r="N55" s="6">
        <v>0</v>
      </c>
      <c r="O55" s="20"/>
      <c r="P55" s="20"/>
      <c r="Q55" s="20"/>
      <c r="R55" s="20"/>
      <c r="S55" s="20"/>
    </row>
    <row r="56" spans="1:19" s="4" customFormat="1" x14ac:dyDescent="0.2">
      <c r="A56" s="7" t="s">
        <v>60</v>
      </c>
      <c r="B56" s="50">
        <v>0</v>
      </c>
      <c r="C56" s="50">
        <v>0</v>
      </c>
      <c r="D56" s="50"/>
      <c r="E56" s="21">
        <v>0</v>
      </c>
      <c r="F56" s="21">
        <v>0</v>
      </c>
      <c r="G56" s="50"/>
      <c r="H56" s="50"/>
      <c r="I56" s="50">
        <v>0</v>
      </c>
      <c r="J56" s="50">
        <v>0</v>
      </c>
      <c r="K56" s="50">
        <v>0</v>
      </c>
      <c r="L56" s="18">
        <v>0</v>
      </c>
      <c r="M56" s="18">
        <v>0</v>
      </c>
      <c r="N56" s="6">
        <v>0</v>
      </c>
      <c r="O56" s="20"/>
      <c r="P56" s="20"/>
      <c r="Q56" s="20"/>
      <c r="R56" s="20"/>
      <c r="S56" s="20"/>
    </row>
    <row r="57" spans="1:19" s="4" customFormat="1" ht="38" x14ac:dyDescent="0.2">
      <c r="A57" s="7" t="s">
        <v>61</v>
      </c>
      <c r="B57" s="50">
        <v>3</v>
      </c>
      <c r="C57" s="50">
        <v>0</v>
      </c>
      <c r="D57" s="50"/>
      <c r="E57" s="21">
        <v>0</v>
      </c>
      <c r="F57" s="21">
        <v>0</v>
      </c>
      <c r="G57" s="50"/>
      <c r="H57" s="50"/>
      <c r="I57" s="50">
        <v>0</v>
      </c>
      <c r="J57" s="50">
        <v>0</v>
      </c>
      <c r="K57" s="50">
        <v>0</v>
      </c>
      <c r="L57" s="18">
        <v>0</v>
      </c>
      <c r="M57" s="18">
        <v>0</v>
      </c>
      <c r="N57" s="6">
        <v>3</v>
      </c>
      <c r="O57" s="20"/>
      <c r="P57" s="20"/>
      <c r="Q57" s="20"/>
      <c r="R57" s="20"/>
      <c r="S57" s="20"/>
    </row>
    <row r="58" spans="1:19" s="4" customFormat="1" ht="38" x14ac:dyDescent="0.2">
      <c r="A58" s="5" t="s">
        <v>62</v>
      </c>
      <c r="B58" s="50">
        <v>0</v>
      </c>
      <c r="C58" s="50">
        <v>0</v>
      </c>
      <c r="D58" s="50"/>
      <c r="E58" s="21">
        <v>0</v>
      </c>
      <c r="F58" s="21">
        <v>0</v>
      </c>
      <c r="G58" s="50">
        <v>3</v>
      </c>
      <c r="H58" s="50"/>
      <c r="I58" s="50">
        <v>0</v>
      </c>
      <c r="J58" s="50">
        <v>0</v>
      </c>
      <c r="K58" s="50">
        <v>0</v>
      </c>
      <c r="L58" s="18">
        <v>0</v>
      </c>
      <c r="M58" s="18">
        <v>0</v>
      </c>
      <c r="N58" s="6">
        <v>0</v>
      </c>
      <c r="O58" s="20"/>
      <c r="P58" s="20"/>
      <c r="Q58" s="20"/>
      <c r="R58" s="20"/>
      <c r="S58" s="20"/>
    </row>
    <row r="59" spans="1:19" s="4" customFormat="1" ht="38" x14ac:dyDescent="0.2">
      <c r="A59" s="7" t="s">
        <v>63</v>
      </c>
      <c r="B59" s="50">
        <v>0</v>
      </c>
      <c r="C59" s="50">
        <v>0</v>
      </c>
      <c r="D59" s="50"/>
      <c r="E59" s="21">
        <v>0</v>
      </c>
      <c r="F59" s="21">
        <v>0</v>
      </c>
      <c r="G59" s="50"/>
      <c r="H59" s="50"/>
      <c r="I59" s="50">
        <v>0</v>
      </c>
      <c r="J59" s="50">
        <v>0</v>
      </c>
      <c r="K59" s="50">
        <v>3</v>
      </c>
      <c r="L59" s="18">
        <v>0</v>
      </c>
      <c r="M59" s="18">
        <v>0</v>
      </c>
      <c r="N59" s="6">
        <v>0</v>
      </c>
      <c r="O59" s="20"/>
      <c r="P59" s="20"/>
      <c r="Q59" s="20"/>
      <c r="R59" s="20"/>
      <c r="S59" s="20"/>
    </row>
    <row r="60" spans="1:19" s="4" customFormat="1" ht="38" x14ac:dyDescent="0.2">
      <c r="A60" s="5" t="s">
        <v>64</v>
      </c>
      <c r="B60" s="50">
        <v>0</v>
      </c>
      <c r="C60" s="50">
        <v>0</v>
      </c>
      <c r="D60" s="50"/>
      <c r="E60" s="21">
        <v>0</v>
      </c>
      <c r="F60" s="21">
        <v>0</v>
      </c>
      <c r="G60" s="50"/>
      <c r="H60" s="50"/>
      <c r="I60" s="50">
        <v>0</v>
      </c>
      <c r="J60" s="50">
        <v>0</v>
      </c>
      <c r="K60" s="50">
        <v>0</v>
      </c>
      <c r="L60" s="18">
        <v>0</v>
      </c>
      <c r="M60" s="18">
        <v>0</v>
      </c>
      <c r="N60" s="6">
        <v>0</v>
      </c>
      <c r="O60" s="20"/>
      <c r="P60" s="20"/>
      <c r="Q60" s="20"/>
      <c r="R60" s="20"/>
      <c r="S60" s="20"/>
    </row>
    <row r="61" spans="1:19" s="4" customFormat="1" ht="38" x14ac:dyDescent="0.2">
      <c r="A61" s="7" t="s">
        <v>65</v>
      </c>
      <c r="B61" s="50">
        <v>0</v>
      </c>
      <c r="C61" s="50">
        <v>0</v>
      </c>
      <c r="D61" s="50"/>
      <c r="E61" s="21">
        <v>0</v>
      </c>
      <c r="F61" s="21">
        <v>0</v>
      </c>
      <c r="G61" s="50">
        <v>3</v>
      </c>
      <c r="H61" s="50"/>
      <c r="I61" s="50">
        <v>0</v>
      </c>
      <c r="J61" s="50">
        <v>0</v>
      </c>
      <c r="K61" s="50">
        <v>0</v>
      </c>
      <c r="L61" s="18">
        <v>0</v>
      </c>
      <c r="M61" s="18">
        <v>0</v>
      </c>
      <c r="N61" s="6">
        <v>0</v>
      </c>
      <c r="O61" s="20"/>
      <c r="P61" s="20"/>
      <c r="Q61" s="20"/>
      <c r="R61" s="20"/>
      <c r="S61" s="20"/>
    </row>
    <row r="62" spans="1:19" s="4" customFormat="1" ht="247" x14ac:dyDescent="0.2">
      <c r="A62" s="5" t="s">
        <v>66</v>
      </c>
      <c r="B62" s="50">
        <v>0</v>
      </c>
      <c r="C62" s="50">
        <v>0</v>
      </c>
      <c r="D62" s="50"/>
      <c r="E62" s="21">
        <v>0</v>
      </c>
      <c r="F62" s="21">
        <v>0</v>
      </c>
      <c r="G62" s="50">
        <v>3</v>
      </c>
      <c r="H62" s="50"/>
      <c r="I62" s="50">
        <v>3</v>
      </c>
      <c r="J62" s="50">
        <v>0</v>
      </c>
      <c r="K62" s="50">
        <v>3</v>
      </c>
      <c r="L62" s="18">
        <v>0</v>
      </c>
      <c r="M62" s="18">
        <v>0</v>
      </c>
      <c r="N62" s="6">
        <v>0</v>
      </c>
      <c r="O62" s="20"/>
      <c r="P62" s="20"/>
      <c r="Q62" s="20"/>
      <c r="R62" s="20"/>
      <c r="S62" s="20"/>
    </row>
    <row r="63" spans="1:19" s="4" customFormat="1" ht="76" x14ac:dyDescent="0.2">
      <c r="A63" s="7" t="s">
        <v>67</v>
      </c>
      <c r="B63" s="50">
        <v>3</v>
      </c>
      <c r="C63" s="50">
        <v>0</v>
      </c>
      <c r="D63" s="50"/>
      <c r="E63" s="21">
        <v>3</v>
      </c>
      <c r="F63" s="21">
        <v>0</v>
      </c>
      <c r="G63" s="50"/>
      <c r="H63" s="50"/>
      <c r="I63" s="50">
        <v>0</v>
      </c>
      <c r="J63" s="50">
        <v>0</v>
      </c>
      <c r="K63" s="50">
        <v>0</v>
      </c>
      <c r="L63" s="18">
        <v>0</v>
      </c>
      <c r="M63" s="18">
        <v>0</v>
      </c>
      <c r="N63" s="6">
        <v>0</v>
      </c>
      <c r="O63" s="20"/>
      <c r="P63" s="20"/>
      <c r="Q63" s="20"/>
      <c r="R63" s="20"/>
      <c r="S63" s="20"/>
    </row>
    <row r="64" spans="1:19" s="4" customFormat="1" ht="57" x14ac:dyDescent="0.2">
      <c r="A64" s="7" t="s">
        <v>68</v>
      </c>
      <c r="B64" s="50">
        <v>0</v>
      </c>
      <c r="C64" s="50">
        <v>0</v>
      </c>
      <c r="D64" s="50"/>
      <c r="E64" s="21">
        <v>0</v>
      </c>
      <c r="F64" s="21">
        <v>0</v>
      </c>
      <c r="G64" s="50"/>
      <c r="H64" s="50"/>
      <c r="I64" s="50">
        <v>3</v>
      </c>
      <c r="J64" s="50">
        <v>0</v>
      </c>
      <c r="K64" s="50">
        <v>3</v>
      </c>
      <c r="L64" s="18">
        <v>0</v>
      </c>
      <c r="M64" s="18">
        <v>0</v>
      </c>
      <c r="N64" s="6">
        <v>0</v>
      </c>
      <c r="O64" s="20"/>
      <c r="P64" s="20"/>
      <c r="Q64" s="20"/>
      <c r="R64" s="20"/>
      <c r="S64" s="20"/>
    </row>
    <row r="65" spans="1:19" s="4" customFormat="1" x14ac:dyDescent="0.2">
      <c r="A65" s="5" t="s">
        <v>69</v>
      </c>
      <c r="B65" s="50">
        <v>0</v>
      </c>
      <c r="C65" s="50">
        <v>0</v>
      </c>
      <c r="D65" s="50"/>
      <c r="E65" s="21">
        <v>0</v>
      </c>
      <c r="F65" s="21">
        <v>0</v>
      </c>
      <c r="G65" s="50">
        <v>3</v>
      </c>
      <c r="H65" s="50"/>
      <c r="I65" s="50">
        <v>0</v>
      </c>
      <c r="J65" s="50">
        <v>0</v>
      </c>
      <c r="K65" s="50">
        <v>0</v>
      </c>
      <c r="L65" s="18">
        <v>0</v>
      </c>
      <c r="M65" s="18">
        <v>0</v>
      </c>
      <c r="N65" s="6">
        <v>0</v>
      </c>
      <c r="O65" s="20"/>
      <c r="P65" s="20"/>
      <c r="Q65" s="20"/>
      <c r="R65" s="20"/>
      <c r="S65" s="20"/>
    </row>
    <row r="66" spans="1:19" s="4" customFormat="1" ht="38" x14ac:dyDescent="0.2">
      <c r="A66" s="7" t="s">
        <v>70</v>
      </c>
      <c r="B66" s="50">
        <v>0</v>
      </c>
      <c r="C66" s="50">
        <v>0</v>
      </c>
      <c r="D66" s="50"/>
      <c r="E66" s="21">
        <v>0</v>
      </c>
      <c r="F66" s="21">
        <v>0</v>
      </c>
      <c r="G66" s="50">
        <v>3</v>
      </c>
      <c r="H66" s="50"/>
      <c r="I66" s="50">
        <v>0</v>
      </c>
      <c r="J66" s="50">
        <v>0</v>
      </c>
      <c r="K66" s="50">
        <v>0</v>
      </c>
      <c r="L66" s="18">
        <v>0</v>
      </c>
      <c r="M66" s="18">
        <v>0</v>
      </c>
      <c r="N66" s="6">
        <v>0</v>
      </c>
      <c r="O66" s="20"/>
      <c r="P66" s="20"/>
      <c r="Q66" s="20"/>
      <c r="R66" s="20"/>
      <c r="S66" s="20"/>
    </row>
    <row r="67" spans="1:19" s="4" customFormat="1" ht="190" x14ac:dyDescent="0.2">
      <c r="A67" s="5" t="s">
        <v>71</v>
      </c>
      <c r="B67" s="50">
        <v>0</v>
      </c>
      <c r="C67" s="50">
        <v>0</v>
      </c>
      <c r="D67" s="50"/>
      <c r="E67" s="21">
        <v>0</v>
      </c>
      <c r="F67" s="21">
        <v>0</v>
      </c>
      <c r="G67" s="50"/>
      <c r="H67" s="50"/>
      <c r="I67" s="50">
        <v>0</v>
      </c>
      <c r="J67" s="50">
        <v>3</v>
      </c>
      <c r="K67" s="50">
        <v>0</v>
      </c>
      <c r="L67" s="18">
        <v>0</v>
      </c>
      <c r="M67" s="18">
        <v>0</v>
      </c>
      <c r="N67" s="6">
        <v>0</v>
      </c>
      <c r="O67" s="20"/>
      <c r="P67" s="20"/>
      <c r="Q67" s="20"/>
      <c r="R67" s="20"/>
      <c r="S67" s="20"/>
    </row>
    <row r="68" spans="1:19" s="4" customFormat="1" ht="76" x14ac:dyDescent="0.2">
      <c r="A68" s="7" t="s">
        <v>72</v>
      </c>
      <c r="B68" s="50">
        <v>0</v>
      </c>
      <c r="C68" s="50">
        <v>0</v>
      </c>
      <c r="D68" s="50"/>
      <c r="E68" s="21">
        <v>0</v>
      </c>
      <c r="F68" s="21">
        <v>0</v>
      </c>
      <c r="G68" s="50"/>
      <c r="H68" s="50"/>
      <c r="I68" s="50">
        <v>0</v>
      </c>
      <c r="J68" s="50">
        <v>0</v>
      </c>
      <c r="K68" s="50">
        <v>0</v>
      </c>
      <c r="L68" s="18">
        <v>0</v>
      </c>
      <c r="M68" s="18">
        <v>0</v>
      </c>
      <c r="N68" s="6">
        <v>0</v>
      </c>
      <c r="O68" s="20"/>
      <c r="P68" s="20"/>
      <c r="Q68" s="20"/>
      <c r="R68" s="20"/>
      <c r="S68" s="20"/>
    </row>
    <row r="69" spans="1:19" s="4" customFormat="1" ht="57" x14ac:dyDescent="0.2">
      <c r="A69" s="5" t="s">
        <v>73</v>
      </c>
      <c r="B69" s="50">
        <v>3</v>
      </c>
      <c r="C69" s="50">
        <v>0</v>
      </c>
      <c r="D69" s="50"/>
      <c r="E69" s="21">
        <v>3</v>
      </c>
      <c r="F69" s="21">
        <v>0</v>
      </c>
      <c r="G69" s="50"/>
      <c r="H69" s="50"/>
      <c r="I69" s="50">
        <v>0</v>
      </c>
      <c r="J69" s="50">
        <v>0</v>
      </c>
      <c r="K69" s="50">
        <v>0</v>
      </c>
      <c r="L69" s="18">
        <v>0</v>
      </c>
      <c r="M69" s="18">
        <v>0</v>
      </c>
      <c r="N69" s="6">
        <v>0</v>
      </c>
      <c r="O69" s="20"/>
      <c r="P69" s="20"/>
      <c r="Q69" s="20"/>
      <c r="R69" s="20"/>
      <c r="S69" s="20"/>
    </row>
    <row r="70" spans="1:19" s="4" customFormat="1" x14ac:dyDescent="0.2">
      <c r="A70" s="7" t="s">
        <v>74</v>
      </c>
      <c r="B70" s="50">
        <v>0</v>
      </c>
      <c r="C70" s="50">
        <v>0</v>
      </c>
      <c r="D70" s="50"/>
      <c r="E70" s="21">
        <v>0</v>
      </c>
      <c r="F70" s="21">
        <v>0</v>
      </c>
      <c r="G70" s="50"/>
      <c r="H70" s="50"/>
      <c r="I70" s="50">
        <v>0</v>
      </c>
      <c r="J70" s="50">
        <v>0</v>
      </c>
      <c r="K70" s="50">
        <v>0</v>
      </c>
      <c r="L70" s="18">
        <v>0</v>
      </c>
      <c r="M70" s="18">
        <v>0</v>
      </c>
      <c r="N70" s="6">
        <v>0</v>
      </c>
      <c r="O70" s="20"/>
      <c r="P70" s="20"/>
      <c r="Q70" s="20"/>
      <c r="R70" s="20"/>
      <c r="S70" s="20"/>
    </row>
    <row r="71" spans="1:19" s="4" customFormat="1" x14ac:dyDescent="0.2">
      <c r="A71" s="22" t="s">
        <v>75</v>
      </c>
      <c r="B71" s="50">
        <v>3</v>
      </c>
      <c r="C71" s="50">
        <v>0</v>
      </c>
      <c r="D71" s="50"/>
      <c r="E71" s="21">
        <v>0</v>
      </c>
      <c r="F71" s="21">
        <v>0</v>
      </c>
      <c r="G71" s="50"/>
      <c r="H71" s="50"/>
      <c r="I71" s="50">
        <v>0</v>
      </c>
      <c r="J71" s="50">
        <v>0</v>
      </c>
      <c r="K71" s="50">
        <v>0</v>
      </c>
      <c r="L71" s="18">
        <v>0</v>
      </c>
      <c r="M71" s="18">
        <v>0</v>
      </c>
      <c r="N71" s="6">
        <v>0</v>
      </c>
      <c r="O71" s="20"/>
      <c r="P71" s="20"/>
      <c r="Q71" s="20"/>
      <c r="R71" s="20"/>
      <c r="S71" s="20"/>
    </row>
    <row r="72" spans="1:19" s="4" customFormat="1" ht="38" x14ac:dyDescent="0.2">
      <c r="A72" s="7" t="s">
        <v>76</v>
      </c>
      <c r="B72" s="50">
        <v>0</v>
      </c>
      <c r="C72" s="50">
        <v>0</v>
      </c>
      <c r="D72" s="50"/>
      <c r="E72" s="21">
        <v>0</v>
      </c>
      <c r="F72" s="21">
        <v>0</v>
      </c>
      <c r="G72" s="50"/>
      <c r="H72" s="50"/>
      <c r="I72" s="50">
        <v>0</v>
      </c>
      <c r="J72" s="50">
        <v>0</v>
      </c>
      <c r="K72" s="50">
        <v>0</v>
      </c>
      <c r="L72" s="18">
        <v>0</v>
      </c>
      <c r="M72" s="18">
        <v>0</v>
      </c>
      <c r="N72" s="6">
        <v>0</v>
      </c>
      <c r="O72" s="20"/>
      <c r="P72" s="20"/>
      <c r="Q72" s="20"/>
      <c r="R72" s="20"/>
      <c r="S72" s="20"/>
    </row>
    <row r="73" spans="1:19" s="4" customFormat="1" ht="38" x14ac:dyDescent="0.2">
      <c r="A73" s="5" t="s">
        <v>77</v>
      </c>
      <c r="B73" s="50">
        <v>3</v>
      </c>
      <c r="C73" s="50">
        <v>0</v>
      </c>
      <c r="D73" s="50"/>
      <c r="E73" s="21">
        <v>0</v>
      </c>
      <c r="F73" s="21">
        <v>0</v>
      </c>
      <c r="G73" s="50"/>
      <c r="H73" s="50"/>
      <c r="I73" s="50">
        <v>0</v>
      </c>
      <c r="J73" s="50">
        <v>0</v>
      </c>
      <c r="K73" s="50">
        <v>0</v>
      </c>
      <c r="L73" s="18">
        <v>0</v>
      </c>
      <c r="M73" s="18">
        <v>0</v>
      </c>
      <c r="N73" s="6">
        <v>0</v>
      </c>
      <c r="O73" s="20"/>
      <c r="P73" s="20"/>
      <c r="Q73" s="20"/>
      <c r="R73" s="20"/>
      <c r="S73" s="20"/>
    </row>
    <row r="74" spans="1:19" s="4" customFormat="1" ht="76" x14ac:dyDescent="0.2">
      <c r="A74" s="7" t="s">
        <v>78</v>
      </c>
      <c r="B74" s="50">
        <v>0</v>
      </c>
      <c r="C74" s="50">
        <v>0</v>
      </c>
      <c r="D74" s="50"/>
      <c r="E74" s="21">
        <v>0</v>
      </c>
      <c r="F74" s="21">
        <v>0</v>
      </c>
      <c r="G74" s="50"/>
      <c r="H74" s="50"/>
      <c r="I74" s="50">
        <v>0</v>
      </c>
      <c r="J74" s="50">
        <v>0</v>
      </c>
      <c r="K74" s="50">
        <v>0</v>
      </c>
      <c r="L74" s="18">
        <v>3</v>
      </c>
      <c r="M74" s="18">
        <v>0</v>
      </c>
      <c r="N74" s="6">
        <v>0</v>
      </c>
      <c r="O74" s="20"/>
      <c r="P74" s="20"/>
      <c r="Q74" s="20"/>
      <c r="R74" s="20"/>
      <c r="S74" s="20"/>
    </row>
    <row r="75" spans="1:19" s="4" customFormat="1" ht="76" x14ac:dyDescent="0.2">
      <c r="A75" s="5" t="s">
        <v>79</v>
      </c>
      <c r="B75" s="50">
        <v>0</v>
      </c>
      <c r="C75" s="50">
        <v>3</v>
      </c>
      <c r="D75" s="50"/>
      <c r="E75" s="21">
        <v>0</v>
      </c>
      <c r="F75" s="21">
        <v>0</v>
      </c>
      <c r="G75" s="50"/>
      <c r="H75" s="50"/>
      <c r="I75" s="50">
        <v>0</v>
      </c>
      <c r="J75" s="50">
        <v>0</v>
      </c>
      <c r="K75" s="50">
        <v>0</v>
      </c>
      <c r="L75" s="18">
        <v>0</v>
      </c>
      <c r="M75" s="18">
        <v>0</v>
      </c>
      <c r="N75" s="6">
        <v>0</v>
      </c>
      <c r="O75" s="20"/>
      <c r="P75" s="20"/>
      <c r="Q75" s="20"/>
      <c r="R75" s="20"/>
      <c r="S75" s="20"/>
    </row>
    <row r="76" spans="1:19" s="4" customFormat="1" x14ac:dyDescent="0.2">
      <c r="A76" s="7" t="s">
        <v>80</v>
      </c>
      <c r="B76" s="50">
        <v>0</v>
      </c>
      <c r="C76" s="50">
        <v>0</v>
      </c>
      <c r="D76" s="50"/>
      <c r="E76" s="21">
        <v>0</v>
      </c>
      <c r="F76" s="21">
        <v>0</v>
      </c>
      <c r="G76" s="50">
        <v>3</v>
      </c>
      <c r="H76" s="50"/>
      <c r="I76" s="50">
        <v>0</v>
      </c>
      <c r="J76" s="50">
        <v>0</v>
      </c>
      <c r="K76" s="50">
        <v>0</v>
      </c>
      <c r="L76" s="18">
        <v>0</v>
      </c>
      <c r="M76" s="18">
        <v>0</v>
      </c>
      <c r="N76" s="6">
        <v>0</v>
      </c>
      <c r="O76" s="20"/>
      <c r="P76" s="20"/>
      <c r="Q76" s="20"/>
      <c r="R76" s="20"/>
      <c r="S76" s="20"/>
    </row>
    <row r="77" spans="1:19" s="4" customFormat="1" x14ac:dyDescent="0.2">
      <c r="A77" s="5" t="s">
        <v>81</v>
      </c>
      <c r="B77" s="50">
        <v>0</v>
      </c>
      <c r="C77" s="50">
        <v>0</v>
      </c>
      <c r="D77" s="50"/>
      <c r="E77" s="21">
        <v>0</v>
      </c>
      <c r="F77" s="21">
        <v>0</v>
      </c>
      <c r="G77" s="50"/>
      <c r="H77" s="50"/>
      <c r="I77" s="50">
        <v>0</v>
      </c>
      <c r="J77" s="50">
        <v>0</v>
      </c>
      <c r="K77" s="50">
        <v>0</v>
      </c>
      <c r="L77" s="18">
        <v>0</v>
      </c>
      <c r="M77" s="18">
        <v>0</v>
      </c>
      <c r="N77" s="6">
        <v>0</v>
      </c>
      <c r="O77" s="20"/>
      <c r="P77" s="20"/>
      <c r="Q77" s="20"/>
      <c r="R77" s="20"/>
      <c r="S77" s="20"/>
    </row>
    <row r="78" spans="1:19" s="4" customFormat="1" ht="152" x14ac:dyDescent="0.2">
      <c r="A78" s="7" t="s">
        <v>82</v>
      </c>
      <c r="B78" s="50">
        <v>0</v>
      </c>
      <c r="C78" s="50">
        <v>0</v>
      </c>
      <c r="D78" s="50"/>
      <c r="E78" s="21">
        <v>0</v>
      </c>
      <c r="F78" s="21">
        <v>0</v>
      </c>
      <c r="G78" s="50"/>
      <c r="H78" s="50"/>
      <c r="I78" s="50">
        <v>3</v>
      </c>
      <c r="J78" s="50">
        <v>3</v>
      </c>
      <c r="K78" s="50">
        <v>0</v>
      </c>
      <c r="L78" s="18">
        <v>0</v>
      </c>
      <c r="M78" s="18">
        <v>0</v>
      </c>
      <c r="N78" s="6">
        <v>0</v>
      </c>
      <c r="O78" s="20"/>
      <c r="P78" s="20"/>
      <c r="Q78" s="20"/>
      <c r="R78" s="20"/>
      <c r="S78" s="20"/>
    </row>
    <row r="79" spans="1:19" s="4" customFormat="1" ht="38" x14ac:dyDescent="0.2">
      <c r="A79" s="5" t="s">
        <v>83</v>
      </c>
      <c r="B79" s="50">
        <v>0</v>
      </c>
      <c r="C79" s="50">
        <v>0</v>
      </c>
      <c r="D79" s="50"/>
      <c r="E79" s="21">
        <v>0</v>
      </c>
      <c r="F79" s="21">
        <v>0</v>
      </c>
      <c r="G79" s="50">
        <v>3</v>
      </c>
      <c r="H79" s="50"/>
      <c r="I79" s="50">
        <v>0</v>
      </c>
      <c r="J79" s="50">
        <v>0</v>
      </c>
      <c r="K79" s="50">
        <v>0</v>
      </c>
      <c r="L79" s="18">
        <v>0</v>
      </c>
      <c r="M79" s="18">
        <v>0</v>
      </c>
      <c r="N79" s="6">
        <v>0</v>
      </c>
      <c r="O79" s="20"/>
      <c r="P79" s="20"/>
      <c r="Q79" s="20"/>
      <c r="R79" s="20"/>
      <c r="S79" s="20"/>
    </row>
    <row r="80" spans="1:19" s="4" customFormat="1" x14ac:dyDescent="0.2">
      <c r="A80" s="7" t="s">
        <v>84</v>
      </c>
      <c r="B80" s="50">
        <v>0</v>
      </c>
      <c r="C80" s="50">
        <v>0</v>
      </c>
      <c r="D80" s="50"/>
      <c r="E80" s="21">
        <v>0</v>
      </c>
      <c r="F80" s="21">
        <v>0</v>
      </c>
      <c r="G80" s="50"/>
      <c r="H80" s="50"/>
      <c r="I80" s="50">
        <v>0</v>
      </c>
      <c r="J80" s="50">
        <v>0</v>
      </c>
      <c r="K80" s="50">
        <v>0</v>
      </c>
      <c r="L80" s="18">
        <v>3</v>
      </c>
      <c r="M80" s="18">
        <v>0</v>
      </c>
      <c r="N80" s="6">
        <v>0</v>
      </c>
      <c r="O80" s="20"/>
      <c r="P80" s="20"/>
      <c r="Q80" s="20"/>
      <c r="R80" s="20"/>
      <c r="S80" s="20"/>
    </row>
    <row r="81" spans="1:39" s="4" customFormat="1" x14ac:dyDescent="0.2">
      <c r="A81" s="5" t="s">
        <v>85</v>
      </c>
      <c r="B81" s="50">
        <v>0</v>
      </c>
      <c r="C81" s="50">
        <v>0</v>
      </c>
      <c r="D81" s="50"/>
      <c r="E81" s="21">
        <v>0</v>
      </c>
      <c r="F81" s="21">
        <v>0</v>
      </c>
      <c r="G81" s="50"/>
      <c r="H81" s="50"/>
      <c r="I81" s="50">
        <v>0</v>
      </c>
      <c r="J81" s="50">
        <v>0</v>
      </c>
      <c r="K81" s="50">
        <v>0</v>
      </c>
      <c r="L81" s="18">
        <v>0</v>
      </c>
      <c r="M81" s="18">
        <v>0</v>
      </c>
      <c r="N81" s="6">
        <v>0</v>
      </c>
      <c r="O81" s="20"/>
      <c r="P81" s="20"/>
      <c r="Q81" s="20"/>
      <c r="R81" s="20"/>
      <c r="S81" s="20"/>
    </row>
    <row r="82" spans="1:39" s="4" customFormat="1" x14ac:dyDescent="0.2">
      <c r="A82" s="7" t="s">
        <v>86</v>
      </c>
      <c r="B82" s="50">
        <v>0</v>
      </c>
      <c r="C82" s="50">
        <v>0</v>
      </c>
      <c r="D82" s="50"/>
      <c r="E82" s="21">
        <v>0</v>
      </c>
      <c r="F82" s="21">
        <v>0</v>
      </c>
      <c r="G82" s="50"/>
      <c r="H82" s="50"/>
      <c r="I82" s="50">
        <v>0</v>
      </c>
      <c r="J82" s="50">
        <v>0</v>
      </c>
      <c r="K82" s="50">
        <v>0</v>
      </c>
      <c r="L82" s="18">
        <v>0</v>
      </c>
      <c r="M82" s="18">
        <v>0</v>
      </c>
      <c r="N82" s="6">
        <v>0</v>
      </c>
      <c r="O82" s="20"/>
      <c r="P82" s="20"/>
      <c r="Q82" s="20"/>
      <c r="R82" s="20"/>
      <c r="S82" s="20"/>
    </row>
    <row r="83" spans="1:39" s="4" customFormat="1" x14ac:dyDescent="0.2">
      <c r="A83" s="5" t="s">
        <v>87</v>
      </c>
      <c r="B83" s="50">
        <v>0</v>
      </c>
      <c r="C83" s="50">
        <v>0</v>
      </c>
      <c r="D83" s="50"/>
      <c r="E83" s="21">
        <v>0</v>
      </c>
      <c r="F83" s="21">
        <v>0</v>
      </c>
      <c r="G83" s="50">
        <v>3</v>
      </c>
      <c r="H83" s="50"/>
      <c r="I83" s="50">
        <v>0</v>
      </c>
      <c r="J83" s="50">
        <v>0</v>
      </c>
      <c r="K83" s="50">
        <v>0</v>
      </c>
      <c r="L83" s="18">
        <v>0</v>
      </c>
      <c r="M83" s="18">
        <v>0</v>
      </c>
      <c r="N83" s="6">
        <v>0</v>
      </c>
      <c r="O83" s="20"/>
      <c r="P83" s="20"/>
      <c r="Q83" s="20"/>
      <c r="R83" s="20"/>
      <c r="S83" s="20"/>
    </row>
    <row r="84" spans="1:39" s="4" customFormat="1" ht="57" x14ac:dyDescent="0.2">
      <c r="A84" s="7" t="s">
        <v>88</v>
      </c>
      <c r="B84" s="50">
        <v>0</v>
      </c>
      <c r="C84" s="50">
        <v>0</v>
      </c>
      <c r="D84" s="50"/>
      <c r="E84" s="21">
        <v>0</v>
      </c>
      <c r="F84" s="21">
        <v>0</v>
      </c>
      <c r="G84" s="50"/>
      <c r="H84" s="50"/>
      <c r="I84" s="50">
        <v>0</v>
      </c>
      <c r="J84" s="50">
        <v>3</v>
      </c>
      <c r="K84" s="50">
        <v>3</v>
      </c>
      <c r="L84" s="18">
        <v>0</v>
      </c>
      <c r="M84" s="18">
        <v>0</v>
      </c>
      <c r="N84" s="6">
        <v>0</v>
      </c>
      <c r="O84" s="20"/>
      <c r="P84" s="20"/>
      <c r="Q84" s="20"/>
      <c r="R84" s="20"/>
      <c r="S84" s="20"/>
    </row>
    <row r="85" spans="1:39" s="4" customFormat="1" ht="193" customHeight="1" x14ac:dyDescent="0.2">
      <c r="A85" s="5" t="s">
        <v>89</v>
      </c>
      <c r="B85" s="50">
        <v>0</v>
      </c>
      <c r="C85" s="50">
        <v>3</v>
      </c>
      <c r="D85" s="50"/>
      <c r="E85" s="21">
        <v>3</v>
      </c>
      <c r="F85" s="21">
        <v>0</v>
      </c>
      <c r="G85" s="50">
        <v>3</v>
      </c>
      <c r="H85" s="50"/>
      <c r="I85" s="50">
        <v>0</v>
      </c>
      <c r="J85" s="50">
        <v>0</v>
      </c>
      <c r="K85" s="50">
        <v>0</v>
      </c>
      <c r="L85" s="18">
        <v>3</v>
      </c>
      <c r="M85" s="18">
        <v>0</v>
      </c>
      <c r="N85" s="6">
        <v>3</v>
      </c>
      <c r="O85" s="20"/>
      <c r="P85" s="20"/>
      <c r="Q85" s="20"/>
      <c r="R85" s="20"/>
      <c r="S85" s="20"/>
    </row>
    <row r="86" spans="1:39" s="4" customFormat="1" ht="57" x14ac:dyDescent="0.2">
      <c r="A86" s="7" t="s">
        <v>90</v>
      </c>
      <c r="B86" s="50">
        <v>0</v>
      </c>
      <c r="C86" s="50">
        <v>0</v>
      </c>
      <c r="D86" s="50"/>
      <c r="E86" s="21">
        <v>0</v>
      </c>
      <c r="F86" s="21">
        <v>0</v>
      </c>
      <c r="G86" s="50">
        <v>3</v>
      </c>
      <c r="H86" s="50"/>
      <c r="I86" s="50">
        <v>0</v>
      </c>
      <c r="J86" s="50">
        <v>0</v>
      </c>
      <c r="K86" s="50">
        <v>0</v>
      </c>
      <c r="L86" s="18">
        <v>0</v>
      </c>
      <c r="M86" s="18">
        <v>0</v>
      </c>
      <c r="N86" s="6">
        <v>0</v>
      </c>
      <c r="O86" s="20"/>
      <c r="P86" s="20"/>
      <c r="Q86" s="20"/>
      <c r="R86" s="20"/>
      <c r="S86" s="20"/>
    </row>
    <row r="87" spans="1:39" s="4" customFormat="1" ht="38" x14ac:dyDescent="0.2">
      <c r="A87" s="5" t="s">
        <v>91</v>
      </c>
      <c r="B87" s="50">
        <v>0</v>
      </c>
      <c r="C87" s="50">
        <v>0</v>
      </c>
      <c r="D87" s="50"/>
      <c r="E87" s="21">
        <v>0</v>
      </c>
      <c r="F87" s="21">
        <v>0</v>
      </c>
      <c r="G87" s="50"/>
      <c r="H87" s="50"/>
      <c r="I87" s="50">
        <v>3</v>
      </c>
      <c r="J87" s="50">
        <v>0</v>
      </c>
      <c r="K87" s="50">
        <v>0</v>
      </c>
      <c r="L87" s="18">
        <v>0</v>
      </c>
      <c r="M87" s="18">
        <v>0</v>
      </c>
      <c r="N87" s="6">
        <v>0</v>
      </c>
      <c r="O87" s="20"/>
      <c r="P87" s="20"/>
      <c r="Q87" s="20"/>
      <c r="R87" s="20"/>
      <c r="S87" s="20"/>
    </row>
    <row r="88" spans="1:39" s="4" customFormat="1" ht="57" x14ac:dyDescent="0.2">
      <c r="A88" s="7" t="s">
        <v>92</v>
      </c>
      <c r="B88" s="50">
        <v>0</v>
      </c>
      <c r="C88" s="50">
        <v>3</v>
      </c>
      <c r="D88" s="50"/>
      <c r="E88" s="21">
        <v>0</v>
      </c>
      <c r="F88" s="21">
        <v>0</v>
      </c>
      <c r="G88" s="50">
        <v>3</v>
      </c>
      <c r="H88" s="50"/>
      <c r="I88" s="50">
        <v>0</v>
      </c>
      <c r="J88" s="50">
        <v>0</v>
      </c>
      <c r="K88" s="50">
        <v>0</v>
      </c>
      <c r="L88" s="18">
        <v>0</v>
      </c>
      <c r="M88" s="18">
        <v>0</v>
      </c>
      <c r="N88" s="6">
        <v>0</v>
      </c>
      <c r="O88" s="20"/>
      <c r="P88" s="20"/>
      <c r="Q88" s="20"/>
      <c r="R88" s="20"/>
      <c r="S88" s="20"/>
    </row>
    <row r="89" spans="1:39" s="4" customFormat="1" ht="38" x14ac:dyDescent="0.2">
      <c r="A89" s="5" t="s">
        <v>93</v>
      </c>
      <c r="B89" s="50">
        <v>0</v>
      </c>
      <c r="C89" s="50">
        <v>0</v>
      </c>
      <c r="D89" s="50"/>
      <c r="E89" s="21">
        <v>0</v>
      </c>
      <c r="F89" s="21">
        <v>0</v>
      </c>
      <c r="G89" s="50"/>
      <c r="H89" s="50"/>
      <c r="I89" s="50">
        <v>0</v>
      </c>
      <c r="J89" s="50">
        <v>0</v>
      </c>
      <c r="K89" s="50">
        <v>0</v>
      </c>
      <c r="L89" s="18">
        <v>0</v>
      </c>
      <c r="M89" s="18">
        <v>0</v>
      </c>
      <c r="N89" s="6">
        <v>0</v>
      </c>
      <c r="O89" s="20"/>
      <c r="P89" s="20"/>
      <c r="Q89" s="20"/>
      <c r="R89" s="20"/>
      <c r="S89" s="20"/>
    </row>
    <row r="90" spans="1:39" s="4" customFormat="1" ht="38" x14ac:dyDescent="0.2">
      <c r="A90" s="7" t="s">
        <v>94</v>
      </c>
      <c r="B90" s="50">
        <v>0</v>
      </c>
      <c r="C90" s="50">
        <v>0</v>
      </c>
      <c r="D90" s="50"/>
      <c r="E90" s="21">
        <v>0</v>
      </c>
      <c r="F90" s="21">
        <v>0</v>
      </c>
      <c r="G90" s="50"/>
      <c r="H90" s="50"/>
      <c r="I90" s="50">
        <v>0</v>
      </c>
      <c r="J90" s="50">
        <v>0</v>
      </c>
      <c r="K90" s="50">
        <v>0</v>
      </c>
      <c r="L90" s="18">
        <v>0</v>
      </c>
      <c r="M90" s="18">
        <v>0</v>
      </c>
      <c r="N90" s="6">
        <v>0</v>
      </c>
      <c r="O90" s="20"/>
      <c r="P90" s="20"/>
      <c r="Q90" s="20"/>
      <c r="R90" s="20"/>
      <c r="S90" s="20"/>
    </row>
    <row r="91" spans="1:39" s="4" customFormat="1" ht="38" x14ac:dyDescent="0.2">
      <c r="A91" s="5" t="s">
        <v>95</v>
      </c>
      <c r="B91" s="50">
        <v>0</v>
      </c>
      <c r="C91" s="50">
        <v>0</v>
      </c>
      <c r="D91" s="50"/>
      <c r="E91" s="21">
        <v>0</v>
      </c>
      <c r="F91" s="21">
        <v>0</v>
      </c>
      <c r="G91" s="61">
        <v>0</v>
      </c>
      <c r="H91" s="50"/>
      <c r="I91" s="50">
        <v>0</v>
      </c>
      <c r="J91" s="50">
        <v>0</v>
      </c>
      <c r="K91" s="50">
        <v>0</v>
      </c>
      <c r="L91" s="18">
        <v>0</v>
      </c>
      <c r="M91" s="18">
        <v>0</v>
      </c>
      <c r="N91" s="6">
        <v>0</v>
      </c>
      <c r="O91" s="20"/>
      <c r="P91" s="20"/>
      <c r="Q91" s="20"/>
      <c r="R91" s="20"/>
      <c r="S91" s="20"/>
    </row>
    <row r="92" spans="1:39" s="4" customFormat="1" ht="20" thickBot="1" x14ac:dyDescent="0.25">
      <c r="A92" s="7" t="s">
        <v>96</v>
      </c>
      <c r="B92" s="50">
        <v>0</v>
      </c>
      <c r="C92" s="50">
        <v>0</v>
      </c>
      <c r="D92" s="50"/>
      <c r="E92" s="21">
        <v>0</v>
      </c>
      <c r="F92" s="21">
        <v>0</v>
      </c>
      <c r="G92" s="50"/>
      <c r="H92" s="50"/>
      <c r="I92" s="50">
        <v>0</v>
      </c>
      <c r="J92" s="50">
        <v>0</v>
      </c>
      <c r="K92" s="50">
        <v>0</v>
      </c>
      <c r="L92" s="18">
        <v>3</v>
      </c>
      <c r="M92" s="18">
        <v>0</v>
      </c>
      <c r="N92" s="6">
        <v>0</v>
      </c>
      <c r="O92" s="20"/>
      <c r="P92" s="20"/>
      <c r="Q92" s="20"/>
      <c r="R92" s="20"/>
      <c r="S92" s="20"/>
    </row>
    <row r="93" spans="1:39" s="48" customFormat="1" ht="32" hidden="1" customHeight="1" thickBot="1" x14ac:dyDescent="0.25">
      <c r="A93" s="46" t="s">
        <v>111</v>
      </c>
      <c r="B93" s="52">
        <f>SUM(Table1[private content disclosed])</f>
        <v>63</v>
      </c>
      <c r="C93" s="52">
        <f>SUM(Table1[inappropriate content disclosed])</f>
        <v>21</v>
      </c>
      <c r="D93" s="52">
        <f>SUM(Table1[Content about third person was disclosed])</f>
        <v>6</v>
      </c>
      <c r="E93" s="38">
        <f>SUM(Table1[device was given to someone else])</f>
        <v>21</v>
      </c>
      <c r="F93" s="38">
        <f>SUM(Table1[device screen casted / projected])</f>
        <v>6</v>
      </c>
      <c r="G93" s="52">
        <f>SUM(G2:G92)</f>
        <v>69</v>
      </c>
      <c r="H93" s="52">
        <f>SUM(Table1[intrusion in personal solitude])</f>
        <v>12</v>
      </c>
      <c r="I93" s="52">
        <f>SUM(Table1[Felt uncomfortable and uneasy due to notification])</f>
        <v>24</v>
      </c>
      <c r="J93" s="52">
        <f>SUM(Table1[Caused  distractionin work/ task flow])</f>
        <v>15</v>
      </c>
      <c r="K93" s="52">
        <f>SUM(Table1[High  frequency  of interruptions])</f>
        <v>42</v>
      </c>
      <c r="L93" s="19">
        <f>SUM(Table1[interruption in a social setting])</f>
        <v>15</v>
      </c>
      <c r="M93" s="19">
        <f>SUM(Table1[Caused misunderstanding with someone else])</f>
        <v>12</v>
      </c>
      <c r="N93" s="11">
        <f>SUM(Table1[caused conflict with someone else])</f>
        <v>15</v>
      </c>
      <c r="O93" s="47"/>
      <c r="P93" s="47"/>
      <c r="Q93" s="47"/>
      <c r="R93" s="47"/>
      <c r="S93" s="47"/>
    </row>
    <row r="94" spans="1:39" s="27" customFormat="1" ht="21" thickBot="1" x14ac:dyDescent="0.3">
      <c r="A94" s="24" t="s">
        <v>109</v>
      </c>
      <c r="B94" s="53">
        <f xml:space="preserve"> Table1[[#Totals],[private content disclosed]]/3</f>
        <v>21</v>
      </c>
      <c r="C94" s="54">
        <f>Table1[[#Totals],[inappropriate content disclosed]]/3</f>
        <v>7</v>
      </c>
      <c r="D94" s="55">
        <f xml:space="preserve"> Table1[[#Totals],[Content about third person was disclosed]]/3</f>
        <v>2</v>
      </c>
      <c r="E94" s="35">
        <f xml:space="preserve"> Table1[[#Totals],[device was given to someone else]]/3</f>
        <v>7</v>
      </c>
      <c r="F94" s="39">
        <f>Table1[[#Totals],[device screen casted / projected]]/3</f>
        <v>2</v>
      </c>
      <c r="G94" s="54">
        <f>Table1[[#Totals],[Digital intrusion with undesired  content, malware]]/3</f>
        <v>23</v>
      </c>
      <c r="H94" s="62">
        <f>Table1[[#Totals],[Caused misunderstanding with someone else]]/3</f>
        <v>4</v>
      </c>
      <c r="I94" s="62">
        <f>Table1[[#Totals],[Felt uncomfortable and uneasy due to notification]]/3</f>
        <v>8</v>
      </c>
      <c r="J94" s="63">
        <f>Table1[[#Totals],[Caused  distractionin work/ task flow]]/3</f>
        <v>5</v>
      </c>
      <c r="K94" s="54">
        <f>Table1[[#Totals],[High  frequency  of interruptions]]/3</f>
        <v>14</v>
      </c>
      <c r="L94" s="14">
        <f>Table1[[#Totals],[interruption in a social setting]]/3</f>
        <v>5</v>
      </c>
      <c r="M94" s="34">
        <f>Table1[[#Totals],[Caused misunderstanding with someone else]]/3</f>
        <v>4</v>
      </c>
      <c r="N94" s="43">
        <f>Table1[[#Totals],[caused conflict with someone else]]/3</f>
        <v>5</v>
      </c>
      <c r="O94" s="44"/>
      <c r="P94" s="44"/>
      <c r="Q94" s="44"/>
      <c r="R94" s="44"/>
      <c r="S94" s="44"/>
      <c r="V94" s="26"/>
      <c r="W94" s="26"/>
      <c r="X94" s="30"/>
      <c r="Y94" s="30"/>
      <c r="Z94" s="30"/>
      <c r="AA94" s="30"/>
      <c r="AL94" s="28"/>
      <c r="AM94" s="28"/>
    </row>
    <row r="95" spans="1:39" s="4" customFormat="1" ht="20" thickBot="1" x14ac:dyDescent="0.3">
      <c r="A95" s="12"/>
      <c r="B95" s="56"/>
      <c r="C95" s="57"/>
      <c r="D95" s="56"/>
      <c r="E95" s="29"/>
      <c r="F95" s="20"/>
      <c r="G95" s="57"/>
      <c r="H95" s="57"/>
      <c r="I95" s="57"/>
      <c r="J95" s="57"/>
      <c r="K95" s="57"/>
      <c r="M95" s="29"/>
      <c r="N95" s="16"/>
      <c r="O95" s="29"/>
      <c r="P95" s="20"/>
      <c r="Q95" s="20"/>
      <c r="R95" s="20"/>
      <c r="S95" s="29"/>
      <c r="V95" s="29"/>
      <c r="W95" s="20"/>
      <c r="X95" s="29"/>
      <c r="Y95" s="20"/>
      <c r="Z95" s="20"/>
      <c r="AA95" s="20"/>
      <c r="AL95" s="3"/>
      <c r="AM95" s="3"/>
    </row>
    <row r="96" spans="1:39" s="4" customFormat="1" ht="122" thickBot="1" x14ac:dyDescent="0.35">
      <c r="A96" s="33" t="s">
        <v>110</v>
      </c>
      <c r="B96" s="58" t="s">
        <v>106</v>
      </c>
      <c r="C96" s="59"/>
      <c r="D96" s="59"/>
      <c r="E96" s="40" t="s">
        <v>105</v>
      </c>
      <c r="F96" s="41"/>
      <c r="G96" s="64" t="s">
        <v>100</v>
      </c>
      <c r="H96" s="65"/>
      <c r="I96" s="54"/>
      <c r="J96" s="54"/>
      <c r="K96" s="66"/>
      <c r="L96" s="45" t="s">
        <v>102</v>
      </c>
      <c r="M96" s="15"/>
      <c r="N96" s="25"/>
      <c r="O96" s="44"/>
      <c r="P96" s="44"/>
      <c r="Q96" s="44"/>
      <c r="R96" s="44"/>
      <c r="S96" s="44"/>
      <c r="V96" s="29"/>
      <c r="W96" s="20"/>
      <c r="X96" s="29"/>
      <c r="Y96" s="20"/>
      <c r="Z96" s="20"/>
      <c r="AA96" s="20"/>
      <c r="AL96" s="3"/>
      <c r="AM96" s="3"/>
    </row>
  </sheetData>
  <phoneticPr fontId="12" type="noConversion"/>
  <conditionalFormatting sqref="B24:C24 B2:E23 B25:E92 C2:C92 E2:N92">
    <cfRule type="cellIs" dxfId="7" priority="1" operator="equal">
      <formula>2</formula>
    </cfRule>
    <cfRule type="cellIs" dxfId="6" priority="2" operator="equal">
      <formula>1</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CAB6-8E77-1042-8568-F0DFF9A040A6}">
  <dimension ref="A1:L58"/>
  <sheetViews>
    <sheetView workbookViewId="0">
      <pane ySplit="1" topLeftCell="A47" activePane="bottomLeft" state="frozen"/>
      <selection pane="bottomLeft" activeCell="C62" sqref="C62"/>
    </sheetView>
  </sheetViews>
  <sheetFormatPr baseColWidth="10" defaultRowHeight="16" x14ac:dyDescent="0.2"/>
  <cols>
    <col min="1" max="1" width="49.5" style="88" customWidth="1"/>
    <col min="2" max="2" width="16.33203125" style="77" customWidth="1"/>
    <col min="3" max="3" width="13" style="77" customWidth="1"/>
    <col min="4" max="4" width="11.5" style="77" customWidth="1"/>
    <col min="5" max="5" width="16" style="77" customWidth="1"/>
    <col min="6" max="6" width="17.83203125" style="77" customWidth="1"/>
    <col min="7" max="7" width="11.83203125" style="77" customWidth="1"/>
    <col min="8" max="8" width="12.5" style="77" customWidth="1"/>
    <col min="9" max="9" width="10.83203125" style="77"/>
  </cols>
  <sheetData>
    <row r="1" spans="1:12" ht="117" customHeight="1" thickBot="1" x14ac:dyDescent="0.3">
      <c r="A1" s="68" t="s">
        <v>112</v>
      </c>
      <c r="B1" s="89" t="s">
        <v>166</v>
      </c>
      <c r="C1" s="90" t="s">
        <v>167</v>
      </c>
      <c r="D1" s="90" t="s">
        <v>168</v>
      </c>
      <c r="E1" s="90" t="s">
        <v>169</v>
      </c>
      <c r="F1" s="90" t="s">
        <v>170</v>
      </c>
      <c r="G1" s="90" t="s">
        <v>113</v>
      </c>
      <c r="H1" s="91" t="s">
        <v>173</v>
      </c>
      <c r="I1" s="92"/>
      <c r="J1" s="67" t="s">
        <v>175</v>
      </c>
      <c r="K1" s="67" t="s">
        <v>176</v>
      </c>
      <c r="L1" s="67" t="s">
        <v>177</v>
      </c>
    </row>
    <row r="2" spans="1:12" ht="20" x14ac:dyDescent="0.25">
      <c r="A2" s="69" t="s">
        <v>114</v>
      </c>
      <c r="B2" s="84">
        <v>0</v>
      </c>
      <c r="C2" s="76"/>
      <c r="D2" s="76">
        <v>0</v>
      </c>
      <c r="E2" s="76">
        <v>0</v>
      </c>
      <c r="F2" s="76">
        <v>0</v>
      </c>
      <c r="G2" s="76">
        <v>0</v>
      </c>
      <c r="H2" s="85">
        <v>0</v>
      </c>
      <c r="I2" s="76"/>
      <c r="J2" s="70"/>
      <c r="K2" s="70">
        <v>3</v>
      </c>
      <c r="L2" s="70">
        <v>0</v>
      </c>
    </row>
    <row r="3" spans="1:12" ht="60" x14ac:dyDescent="0.25">
      <c r="A3" s="71" t="s">
        <v>115</v>
      </c>
      <c r="B3" s="84">
        <v>0</v>
      </c>
      <c r="C3" s="76"/>
      <c r="D3" s="76">
        <v>0</v>
      </c>
      <c r="E3" s="76">
        <v>0</v>
      </c>
      <c r="F3" s="76">
        <v>0</v>
      </c>
      <c r="G3" s="76">
        <v>0</v>
      </c>
      <c r="H3" s="85">
        <v>0</v>
      </c>
      <c r="I3" s="76"/>
      <c r="J3" s="72"/>
      <c r="K3" s="72">
        <v>0</v>
      </c>
      <c r="L3" s="72">
        <v>3</v>
      </c>
    </row>
    <row r="4" spans="1:12" ht="80" x14ac:dyDescent="0.25">
      <c r="A4" s="69" t="s">
        <v>116</v>
      </c>
      <c r="B4" s="84">
        <v>3</v>
      </c>
      <c r="C4" s="76"/>
      <c r="D4" s="76">
        <v>0</v>
      </c>
      <c r="E4" s="76">
        <v>3</v>
      </c>
      <c r="F4" s="76">
        <v>3</v>
      </c>
      <c r="G4" s="76">
        <v>0</v>
      </c>
      <c r="H4" s="85">
        <v>0</v>
      </c>
      <c r="I4" s="76"/>
      <c r="J4" s="70"/>
      <c r="K4" s="70">
        <v>0</v>
      </c>
      <c r="L4" s="70">
        <v>0</v>
      </c>
    </row>
    <row r="5" spans="1:12" ht="80" x14ac:dyDescent="0.25">
      <c r="A5" s="71" t="s">
        <v>117</v>
      </c>
      <c r="B5" s="84">
        <v>0</v>
      </c>
      <c r="C5" s="76"/>
      <c r="D5" s="76">
        <v>3</v>
      </c>
      <c r="E5" s="76">
        <v>0</v>
      </c>
      <c r="F5" s="76">
        <v>3</v>
      </c>
      <c r="G5" s="76">
        <v>0</v>
      </c>
      <c r="H5" s="85">
        <v>0</v>
      </c>
      <c r="I5" s="76"/>
      <c r="J5" s="72"/>
      <c r="K5" s="72">
        <v>0</v>
      </c>
      <c r="L5" s="72">
        <v>0</v>
      </c>
    </row>
    <row r="6" spans="1:12" ht="80" x14ac:dyDescent="0.25">
      <c r="A6" s="69" t="s">
        <v>118</v>
      </c>
      <c r="B6" s="84">
        <v>0</v>
      </c>
      <c r="C6" s="76">
        <v>3</v>
      </c>
      <c r="D6" s="76">
        <v>3</v>
      </c>
      <c r="E6" s="76">
        <v>3</v>
      </c>
      <c r="F6" s="76">
        <v>0</v>
      </c>
      <c r="G6" s="76">
        <v>0</v>
      </c>
      <c r="H6" s="85">
        <v>0</v>
      </c>
      <c r="I6" s="76"/>
      <c r="J6" s="70"/>
      <c r="K6" s="70">
        <v>0</v>
      </c>
      <c r="L6" s="70">
        <v>0</v>
      </c>
    </row>
    <row r="7" spans="1:12" ht="40" x14ac:dyDescent="0.25">
      <c r="A7" s="71" t="s">
        <v>119</v>
      </c>
      <c r="B7" s="84">
        <v>0</v>
      </c>
      <c r="C7" s="76"/>
      <c r="D7" s="76">
        <v>3</v>
      </c>
      <c r="E7" s="76">
        <v>0</v>
      </c>
      <c r="F7" s="76">
        <v>0</v>
      </c>
      <c r="G7" s="76">
        <v>0</v>
      </c>
      <c r="H7" s="85">
        <v>0</v>
      </c>
      <c r="I7" s="76"/>
      <c r="J7" s="72"/>
      <c r="K7" s="72">
        <v>0</v>
      </c>
      <c r="L7" s="72">
        <v>0</v>
      </c>
    </row>
    <row r="8" spans="1:12" ht="20" x14ac:dyDescent="0.25">
      <c r="A8" s="69" t="s">
        <v>120</v>
      </c>
      <c r="B8" s="84">
        <v>0</v>
      </c>
      <c r="C8" s="76"/>
      <c r="D8" s="76">
        <v>0</v>
      </c>
      <c r="E8" s="76">
        <v>0</v>
      </c>
      <c r="F8" s="76">
        <v>0</v>
      </c>
      <c r="G8" s="76">
        <v>0</v>
      </c>
      <c r="H8" s="85">
        <v>0</v>
      </c>
      <c r="I8" s="76"/>
      <c r="J8" s="70"/>
      <c r="K8" s="70">
        <v>3</v>
      </c>
      <c r="L8" s="70">
        <v>0</v>
      </c>
    </row>
    <row r="9" spans="1:12" ht="40" x14ac:dyDescent="0.25">
      <c r="A9" s="71" t="s">
        <v>121</v>
      </c>
      <c r="B9" s="84">
        <v>0</v>
      </c>
      <c r="C9" s="76">
        <v>3</v>
      </c>
      <c r="D9" s="76">
        <v>0</v>
      </c>
      <c r="E9" s="76">
        <v>0</v>
      </c>
      <c r="F9" s="76">
        <v>0</v>
      </c>
      <c r="G9" s="76">
        <v>0</v>
      </c>
      <c r="H9" s="85">
        <v>0</v>
      </c>
      <c r="I9" s="76"/>
      <c r="J9" s="72"/>
      <c r="K9" s="72">
        <v>0</v>
      </c>
      <c r="L9" s="72">
        <v>0</v>
      </c>
    </row>
    <row r="10" spans="1:12" ht="20" x14ac:dyDescent="0.25">
      <c r="A10" s="69" t="s">
        <v>122</v>
      </c>
      <c r="B10" s="84">
        <v>0</v>
      </c>
      <c r="C10" s="76"/>
      <c r="D10" s="76">
        <v>0</v>
      </c>
      <c r="E10" s="76">
        <v>0</v>
      </c>
      <c r="F10" s="76">
        <v>0</v>
      </c>
      <c r="G10" s="76">
        <v>0</v>
      </c>
      <c r="H10" s="85">
        <v>0</v>
      </c>
      <c r="I10" s="76"/>
      <c r="J10" s="70"/>
      <c r="K10" s="70">
        <v>0</v>
      </c>
      <c r="L10" s="70">
        <v>0</v>
      </c>
    </row>
    <row r="11" spans="1:12" ht="80" x14ac:dyDescent="0.25">
      <c r="A11" s="71" t="s">
        <v>123</v>
      </c>
      <c r="B11" s="84">
        <v>0</v>
      </c>
      <c r="C11" s="76"/>
      <c r="D11" s="76">
        <v>0</v>
      </c>
      <c r="E11" s="76">
        <v>0</v>
      </c>
      <c r="F11" s="76">
        <v>0</v>
      </c>
      <c r="G11" s="76">
        <v>0</v>
      </c>
      <c r="H11" s="85">
        <v>3</v>
      </c>
      <c r="I11" s="76"/>
      <c r="J11" s="72"/>
      <c r="K11" s="72">
        <v>0</v>
      </c>
      <c r="L11" s="72">
        <v>0</v>
      </c>
    </row>
    <row r="12" spans="1:12" ht="40" x14ac:dyDescent="0.25">
      <c r="A12" s="69" t="s">
        <v>124</v>
      </c>
      <c r="B12" s="84">
        <v>0</v>
      </c>
      <c r="C12" s="76"/>
      <c r="D12" s="76">
        <v>0</v>
      </c>
      <c r="E12" s="76">
        <v>0</v>
      </c>
      <c r="F12" s="76">
        <v>0</v>
      </c>
      <c r="G12" s="76">
        <v>0</v>
      </c>
      <c r="H12" s="85">
        <v>0</v>
      </c>
      <c r="I12" s="76"/>
      <c r="J12" s="70"/>
      <c r="K12" s="70">
        <v>0</v>
      </c>
      <c r="L12" s="70">
        <v>3</v>
      </c>
    </row>
    <row r="13" spans="1:12" ht="60" x14ac:dyDescent="0.25">
      <c r="A13" s="71" t="s">
        <v>125</v>
      </c>
      <c r="B13" s="84">
        <v>3</v>
      </c>
      <c r="C13" s="76">
        <v>3</v>
      </c>
      <c r="D13" s="76">
        <v>3</v>
      </c>
      <c r="E13" s="76">
        <v>3</v>
      </c>
      <c r="F13" s="76">
        <v>0</v>
      </c>
      <c r="G13" s="76">
        <v>0</v>
      </c>
      <c r="H13" s="85">
        <v>0</v>
      </c>
      <c r="I13" s="76"/>
      <c r="J13" s="72"/>
      <c r="K13" s="72">
        <v>0</v>
      </c>
      <c r="L13" s="72">
        <v>0</v>
      </c>
    </row>
    <row r="14" spans="1:12" ht="40" x14ac:dyDescent="0.25">
      <c r="A14" s="69" t="s">
        <v>126</v>
      </c>
      <c r="B14" s="84">
        <v>0</v>
      </c>
      <c r="C14" s="76"/>
      <c r="D14" s="76">
        <v>0</v>
      </c>
      <c r="E14" s="76">
        <v>0</v>
      </c>
      <c r="F14" s="76">
        <v>0</v>
      </c>
      <c r="G14" s="76">
        <v>0</v>
      </c>
      <c r="H14" s="85">
        <v>3</v>
      </c>
      <c r="I14" s="76"/>
      <c r="J14" s="70"/>
      <c r="K14" s="70">
        <v>0</v>
      </c>
      <c r="L14" s="70">
        <v>0</v>
      </c>
    </row>
    <row r="15" spans="1:12" ht="60" x14ac:dyDescent="0.25">
      <c r="A15" s="71" t="s">
        <v>127</v>
      </c>
      <c r="B15" s="84">
        <v>0</v>
      </c>
      <c r="C15" s="76"/>
      <c r="D15" s="76">
        <v>0</v>
      </c>
      <c r="E15" s="76">
        <v>0</v>
      </c>
      <c r="F15" s="76">
        <v>0</v>
      </c>
      <c r="G15" s="76">
        <v>3</v>
      </c>
      <c r="H15" s="85">
        <v>0</v>
      </c>
      <c r="I15" s="76"/>
      <c r="J15" s="72"/>
      <c r="K15" s="72">
        <v>0</v>
      </c>
      <c r="L15" s="72">
        <v>0</v>
      </c>
    </row>
    <row r="16" spans="1:12" ht="40" x14ac:dyDescent="0.25">
      <c r="A16" s="69" t="s">
        <v>128</v>
      </c>
      <c r="B16" s="84">
        <v>0</v>
      </c>
      <c r="C16" s="76"/>
      <c r="D16" s="76">
        <v>0</v>
      </c>
      <c r="E16" s="76">
        <v>0</v>
      </c>
      <c r="F16" s="76">
        <v>0</v>
      </c>
      <c r="G16" s="76">
        <v>0</v>
      </c>
      <c r="H16" s="85">
        <v>0</v>
      </c>
      <c r="I16" s="76"/>
      <c r="J16" s="70"/>
      <c r="K16" s="70">
        <v>3</v>
      </c>
      <c r="L16" s="70">
        <v>0</v>
      </c>
    </row>
    <row r="17" spans="1:12" ht="60" x14ac:dyDescent="0.25">
      <c r="A17" s="71" t="s">
        <v>129</v>
      </c>
      <c r="B17" s="84">
        <v>0</v>
      </c>
      <c r="C17" s="76"/>
      <c r="D17" s="76">
        <v>0</v>
      </c>
      <c r="E17" s="76">
        <v>0</v>
      </c>
      <c r="F17" s="76">
        <v>0</v>
      </c>
      <c r="G17" s="76">
        <v>0</v>
      </c>
      <c r="H17" s="85">
        <v>0</v>
      </c>
      <c r="I17" s="76"/>
      <c r="J17" s="72">
        <v>3</v>
      </c>
      <c r="K17" s="72">
        <v>0</v>
      </c>
      <c r="L17" s="72">
        <v>3</v>
      </c>
    </row>
    <row r="18" spans="1:12" ht="80" x14ac:dyDescent="0.25">
      <c r="A18" s="69" t="s">
        <v>130</v>
      </c>
      <c r="B18" s="84">
        <v>0</v>
      </c>
      <c r="C18" s="76"/>
      <c r="D18" s="76">
        <v>3</v>
      </c>
      <c r="E18" s="76">
        <v>0</v>
      </c>
      <c r="F18" s="76">
        <v>0</v>
      </c>
      <c r="G18" s="76">
        <v>3</v>
      </c>
      <c r="H18" s="85">
        <v>3</v>
      </c>
      <c r="I18" s="76"/>
      <c r="J18" s="70"/>
      <c r="K18" s="70">
        <v>0</v>
      </c>
      <c r="L18" s="70">
        <v>0</v>
      </c>
    </row>
    <row r="19" spans="1:12" ht="60" x14ac:dyDescent="0.25">
      <c r="A19" s="71" t="s">
        <v>131</v>
      </c>
      <c r="B19" s="84">
        <v>0</v>
      </c>
      <c r="C19" s="76"/>
      <c r="D19" s="76">
        <v>0</v>
      </c>
      <c r="E19" s="76">
        <v>0</v>
      </c>
      <c r="F19" s="76">
        <v>0</v>
      </c>
      <c r="G19" s="76">
        <v>0</v>
      </c>
      <c r="H19" s="85">
        <v>0</v>
      </c>
      <c r="I19" s="76"/>
      <c r="J19" s="72"/>
      <c r="K19" s="72">
        <v>0</v>
      </c>
      <c r="L19" s="72">
        <v>0</v>
      </c>
    </row>
    <row r="20" spans="1:12" ht="80" x14ac:dyDescent="0.25">
      <c r="A20" s="69" t="s">
        <v>132</v>
      </c>
      <c r="B20" s="84">
        <v>3</v>
      </c>
      <c r="C20" s="76"/>
      <c r="D20" s="76">
        <v>3</v>
      </c>
      <c r="E20" s="76">
        <v>0</v>
      </c>
      <c r="F20" s="76">
        <v>0</v>
      </c>
      <c r="G20" s="76">
        <v>0</v>
      </c>
      <c r="H20" s="85">
        <v>0</v>
      </c>
      <c r="I20" s="76"/>
      <c r="J20" s="70"/>
      <c r="K20" s="70">
        <v>0</v>
      </c>
      <c r="L20" s="70">
        <v>0</v>
      </c>
    </row>
    <row r="21" spans="1:12" ht="20" x14ac:dyDescent="0.25">
      <c r="A21" s="71" t="s">
        <v>133</v>
      </c>
      <c r="B21" s="84">
        <v>0</v>
      </c>
      <c r="C21" s="76"/>
      <c r="D21" s="76">
        <v>3</v>
      </c>
      <c r="E21" s="76">
        <v>0</v>
      </c>
      <c r="F21" s="76">
        <v>0</v>
      </c>
      <c r="G21" s="76">
        <v>0</v>
      </c>
      <c r="H21" s="85">
        <v>0</v>
      </c>
      <c r="I21" s="76"/>
      <c r="J21" s="72"/>
      <c r="K21" s="72">
        <v>0</v>
      </c>
      <c r="L21" s="72">
        <v>0</v>
      </c>
    </row>
    <row r="22" spans="1:12" ht="60" x14ac:dyDescent="0.25">
      <c r="A22" s="69" t="s">
        <v>134</v>
      </c>
      <c r="B22" s="84">
        <v>0</v>
      </c>
      <c r="C22" s="76"/>
      <c r="D22" s="76">
        <v>0</v>
      </c>
      <c r="E22" s="76">
        <v>0</v>
      </c>
      <c r="F22" s="76">
        <v>0</v>
      </c>
      <c r="G22" s="76">
        <v>0</v>
      </c>
      <c r="H22" s="85">
        <v>0</v>
      </c>
      <c r="I22" s="76"/>
      <c r="J22" s="70"/>
      <c r="K22" s="70">
        <v>0</v>
      </c>
      <c r="L22" s="70">
        <v>3</v>
      </c>
    </row>
    <row r="23" spans="1:12" ht="40" x14ac:dyDescent="0.25">
      <c r="A23" s="71" t="s">
        <v>135</v>
      </c>
      <c r="B23" s="84">
        <v>0</v>
      </c>
      <c r="C23" s="76"/>
      <c r="D23" s="76">
        <v>0</v>
      </c>
      <c r="E23" s="76">
        <v>3</v>
      </c>
      <c r="F23" s="76">
        <v>0</v>
      </c>
      <c r="G23" s="76">
        <v>0</v>
      </c>
      <c r="H23" s="85">
        <v>0</v>
      </c>
      <c r="I23" s="76"/>
      <c r="J23" s="72"/>
      <c r="K23" s="72">
        <v>0</v>
      </c>
      <c r="L23" s="72">
        <v>0</v>
      </c>
    </row>
    <row r="24" spans="1:12" ht="20" x14ac:dyDescent="0.25">
      <c r="A24" s="69" t="s">
        <v>136</v>
      </c>
      <c r="B24" s="84">
        <v>0</v>
      </c>
      <c r="C24" s="76"/>
      <c r="D24" s="76">
        <v>3</v>
      </c>
      <c r="E24" s="76">
        <v>0</v>
      </c>
      <c r="F24" s="76">
        <v>0</v>
      </c>
      <c r="G24" s="76">
        <v>0</v>
      </c>
      <c r="H24" s="85">
        <v>0</v>
      </c>
      <c r="I24" s="76"/>
      <c r="J24" s="70"/>
      <c r="K24" s="70">
        <v>0</v>
      </c>
      <c r="L24" s="70">
        <v>0</v>
      </c>
    </row>
    <row r="25" spans="1:12" ht="40" x14ac:dyDescent="0.25">
      <c r="A25" s="71" t="s">
        <v>137</v>
      </c>
      <c r="B25" s="84">
        <v>3</v>
      </c>
      <c r="C25" s="76"/>
      <c r="D25" s="76">
        <v>0</v>
      </c>
      <c r="E25" s="76">
        <v>3</v>
      </c>
      <c r="F25" s="76">
        <v>0</v>
      </c>
      <c r="G25" s="76">
        <v>0</v>
      </c>
      <c r="H25" s="85">
        <v>0</v>
      </c>
      <c r="I25" s="76"/>
      <c r="J25" s="72"/>
      <c r="K25" s="72">
        <v>0</v>
      </c>
      <c r="L25" s="72">
        <v>0</v>
      </c>
    </row>
    <row r="26" spans="1:12" ht="80" x14ac:dyDescent="0.25">
      <c r="A26" s="69" t="s">
        <v>138</v>
      </c>
      <c r="B26" s="84">
        <v>0</v>
      </c>
      <c r="C26" s="76">
        <v>3</v>
      </c>
      <c r="D26" s="76">
        <v>0</v>
      </c>
      <c r="E26" s="76">
        <v>0</v>
      </c>
      <c r="F26" s="76">
        <v>0</v>
      </c>
      <c r="G26" s="76">
        <v>0</v>
      </c>
      <c r="H26" s="85">
        <v>0</v>
      </c>
      <c r="I26" s="76"/>
      <c r="J26" s="70"/>
      <c r="K26" s="70">
        <v>0</v>
      </c>
      <c r="L26" s="70">
        <v>3</v>
      </c>
    </row>
    <row r="27" spans="1:12" ht="60" x14ac:dyDescent="0.25">
      <c r="A27" s="71" t="s">
        <v>139</v>
      </c>
      <c r="B27" s="84">
        <v>0</v>
      </c>
      <c r="C27" s="76"/>
      <c r="D27" s="76">
        <v>3</v>
      </c>
      <c r="E27" s="76">
        <v>0</v>
      </c>
      <c r="F27" s="76">
        <v>3</v>
      </c>
      <c r="G27" s="76">
        <v>0</v>
      </c>
      <c r="H27" s="85">
        <v>0</v>
      </c>
      <c r="I27" s="76"/>
      <c r="J27" s="72"/>
      <c r="K27" s="72">
        <v>0</v>
      </c>
      <c r="L27" s="72">
        <v>0</v>
      </c>
    </row>
    <row r="28" spans="1:12" ht="40" x14ac:dyDescent="0.25">
      <c r="A28" s="69" t="s">
        <v>140</v>
      </c>
      <c r="B28" s="84">
        <v>0</v>
      </c>
      <c r="C28" s="76"/>
      <c r="D28" s="76">
        <v>0</v>
      </c>
      <c r="E28" s="76">
        <v>0</v>
      </c>
      <c r="F28" s="76">
        <v>0</v>
      </c>
      <c r="G28" s="76">
        <v>0</v>
      </c>
      <c r="H28" s="85">
        <v>0</v>
      </c>
      <c r="I28" s="76"/>
      <c r="J28" s="70"/>
      <c r="K28" s="70">
        <v>0</v>
      </c>
      <c r="L28" s="70">
        <v>0</v>
      </c>
    </row>
    <row r="29" spans="1:12" ht="40" x14ac:dyDescent="0.25">
      <c r="A29" s="71" t="s">
        <v>141</v>
      </c>
      <c r="B29" s="84">
        <v>0</v>
      </c>
      <c r="C29" s="76"/>
      <c r="D29" s="76">
        <v>0</v>
      </c>
      <c r="E29" s="76">
        <v>0</v>
      </c>
      <c r="F29" s="76">
        <v>0</v>
      </c>
      <c r="G29" s="76">
        <v>0</v>
      </c>
      <c r="H29" s="85">
        <v>0</v>
      </c>
      <c r="I29" s="76"/>
      <c r="J29" s="72"/>
      <c r="K29" s="72">
        <v>3</v>
      </c>
      <c r="L29" s="72">
        <v>0</v>
      </c>
    </row>
    <row r="30" spans="1:12" ht="40" x14ac:dyDescent="0.25">
      <c r="A30" s="69" t="s">
        <v>142</v>
      </c>
      <c r="B30" s="84">
        <v>0</v>
      </c>
      <c r="C30" s="76"/>
      <c r="D30" s="76">
        <v>0</v>
      </c>
      <c r="E30" s="76">
        <v>0</v>
      </c>
      <c r="F30" s="76">
        <v>0</v>
      </c>
      <c r="G30" s="76">
        <v>0</v>
      </c>
      <c r="H30" s="85">
        <v>0</v>
      </c>
      <c r="I30" s="76"/>
      <c r="J30" s="70"/>
      <c r="K30" s="70">
        <v>0</v>
      </c>
      <c r="L30" s="70">
        <v>0</v>
      </c>
    </row>
    <row r="31" spans="1:12" ht="40" x14ac:dyDescent="0.25">
      <c r="A31" s="71" t="s">
        <v>143</v>
      </c>
      <c r="B31" s="84">
        <v>0</v>
      </c>
      <c r="C31" s="76"/>
      <c r="D31" s="76">
        <v>0</v>
      </c>
      <c r="E31" s="76">
        <v>0</v>
      </c>
      <c r="F31" s="76">
        <v>0</v>
      </c>
      <c r="G31" s="76">
        <v>0</v>
      </c>
      <c r="H31" s="85">
        <v>0</v>
      </c>
      <c r="I31" s="76"/>
      <c r="J31" s="72">
        <v>3</v>
      </c>
      <c r="K31" s="72">
        <v>0</v>
      </c>
      <c r="L31" s="72">
        <v>0</v>
      </c>
    </row>
    <row r="32" spans="1:12" ht="40" x14ac:dyDescent="0.25">
      <c r="A32" s="69" t="s">
        <v>144</v>
      </c>
      <c r="B32" s="84">
        <v>0</v>
      </c>
      <c r="C32" s="76"/>
      <c r="D32" s="76">
        <v>0</v>
      </c>
      <c r="E32" s="76">
        <v>3</v>
      </c>
      <c r="F32" s="76">
        <v>3</v>
      </c>
      <c r="G32" s="76">
        <v>0</v>
      </c>
      <c r="H32" s="85">
        <v>0</v>
      </c>
      <c r="I32" s="76"/>
      <c r="J32" s="70"/>
      <c r="K32" s="70">
        <v>0</v>
      </c>
      <c r="L32" s="70">
        <v>0</v>
      </c>
    </row>
    <row r="33" spans="1:12" ht="80" x14ac:dyDescent="0.25">
      <c r="A33" s="71" t="s">
        <v>145</v>
      </c>
      <c r="B33" s="84">
        <v>0</v>
      </c>
      <c r="C33" s="76"/>
      <c r="D33" s="76">
        <v>3</v>
      </c>
      <c r="E33" s="76">
        <v>0</v>
      </c>
      <c r="F33" s="76">
        <v>0</v>
      </c>
      <c r="G33" s="76">
        <v>3</v>
      </c>
      <c r="H33" s="85">
        <v>0</v>
      </c>
      <c r="I33" s="76"/>
      <c r="J33" s="72"/>
      <c r="K33" s="72">
        <v>0</v>
      </c>
      <c r="L33" s="72">
        <v>0</v>
      </c>
    </row>
    <row r="34" spans="1:12" ht="60" x14ac:dyDescent="0.25">
      <c r="A34" s="69" t="s">
        <v>146</v>
      </c>
      <c r="B34" s="84">
        <v>0</v>
      </c>
      <c r="C34" s="76"/>
      <c r="D34" s="76">
        <v>3</v>
      </c>
      <c r="E34" s="76">
        <v>3</v>
      </c>
      <c r="F34" s="76">
        <v>0</v>
      </c>
      <c r="G34" s="76">
        <v>0</v>
      </c>
      <c r="H34" s="85">
        <v>0</v>
      </c>
      <c r="I34" s="76"/>
      <c r="J34" s="70"/>
      <c r="K34" s="70">
        <v>0</v>
      </c>
      <c r="L34" s="70">
        <v>0</v>
      </c>
    </row>
    <row r="35" spans="1:12" ht="40" x14ac:dyDescent="0.25">
      <c r="A35" s="71" t="s">
        <v>147</v>
      </c>
      <c r="B35" s="84">
        <v>0</v>
      </c>
      <c r="C35" s="76"/>
      <c r="D35" s="76">
        <v>3</v>
      </c>
      <c r="E35" s="76">
        <v>0</v>
      </c>
      <c r="F35" s="76">
        <v>0</v>
      </c>
      <c r="G35" s="76">
        <v>0</v>
      </c>
      <c r="H35" s="85">
        <v>0</v>
      </c>
      <c r="I35" s="76"/>
      <c r="J35" s="72"/>
      <c r="K35" s="72">
        <v>0</v>
      </c>
      <c r="L35" s="72">
        <v>0</v>
      </c>
    </row>
    <row r="36" spans="1:12" ht="80" x14ac:dyDescent="0.25">
      <c r="A36" s="69" t="s">
        <v>148</v>
      </c>
      <c r="B36" s="84">
        <v>3</v>
      </c>
      <c r="C36" s="76"/>
      <c r="D36" s="76">
        <v>0</v>
      </c>
      <c r="E36" s="76">
        <v>3</v>
      </c>
      <c r="F36" s="76">
        <v>0</v>
      </c>
      <c r="G36" s="76">
        <v>0</v>
      </c>
      <c r="H36" s="85">
        <v>0</v>
      </c>
      <c r="I36" s="76"/>
      <c r="J36" s="70"/>
      <c r="K36" s="70">
        <v>0</v>
      </c>
      <c r="L36" s="70">
        <v>0</v>
      </c>
    </row>
    <row r="37" spans="1:12" ht="40" x14ac:dyDescent="0.25">
      <c r="A37" s="71" t="s">
        <v>149</v>
      </c>
      <c r="B37" s="84">
        <v>0</v>
      </c>
      <c r="C37" s="76"/>
      <c r="D37" s="76">
        <v>0</v>
      </c>
      <c r="E37" s="76">
        <v>0</v>
      </c>
      <c r="F37" s="76">
        <v>0</v>
      </c>
      <c r="G37" s="76">
        <v>0</v>
      </c>
      <c r="H37" s="85">
        <v>0</v>
      </c>
      <c r="I37" s="76"/>
      <c r="J37" s="72"/>
      <c r="K37" s="72">
        <v>0</v>
      </c>
      <c r="L37" s="72">
        <v>0</v>
      </c>
    </row>
    <row r="38" spans="1:12" ht="120" x14ac:dyDescent="0.25">
      <c r="A38" s="69" t="s">
        <v>150</v>
      </c>
      <c r="B38" s="84">
        <v>0</v>
      </c>
      <c r="C38" s="76"/>
      <c r="D38" s="76">
        <v>3</v>
      </c>
      <c r="E38" s="76">
        <v>3</v>
      </c>
      <c r="F38" s="76">
        <v>0</v>
      </c>
      <c r="G38" s="76">
        <v>0</v>
      </c>
      <c r="H38" s="85">
        <v>0</v>
      </c>
      <c r="I38" s="76"/>
      <c r="J38" s="70"/>
      <c r="K38" s="70">
        <v>0</v>
      </c>
      <c r="L38" s="70">
        <v>0</v>
      </c>
    </row>
    <row r="39" spans="1:12" ht="140" x14ac:dyDescent="0.25">
      <c r="A39" s="71" t="s">
        <v>151</v>
      </c>
      <c r="B39" s="84">
        <v>3</v>
      </c>
      <c r="C39" s="76"/>
      <c r="D39" s="76">
        <v>0</v>
      </c>
      <c r="E39" s="76">
        <v>3</v>
      </c>
      <c r="F39" s="76">
        <v>3</v>
      </c>
      <c r="G39" s="76">
        <v>3</v>
      </c>
      <c r="H39" s="85">
        <v>0</v>
      </c>
      <c r="I39" s="76"/>
      <c r="J39" s="72"/>
      <c r="K39" s="72">
        <v>0</v>
      </c>
      <c r="L39" s="72">
        <v>0</v>
      </c>
    </row>
    <row r="40" spans="1:12" ht="20" x14ac:dyDescent="0.25">
      <c r="A40" s="69" t="s">
        <v>152</v>
      </c>
      <c r="B40" s="84">
        <v>0</v>
      </c>
      <c r="C40" s="76"/>
      <c r="D40" s="76">
        <v>3</v>
      </c>
      <c r="E40" s="76">
        <v>0</v>
      </c>
      <c r="F40" s="76">
        <v>0</v>
      </c>
      <c r="G40" s="76">
        <v>0</v>
      </c>
      <c r="H40" s="85">
        <v>0</v>
      </c>
      <c r="I40" s="76"/>
      <c r="J40" s="70"/>
      <c r="K40" s="70">
        <v>0</v>
      </c>
      <c r="L40" s="70">
        <v>0</v>
      </c>
    </row>
    <row r="41" spans="1:12" ht="100" x14ac:dyDescent="0.25">
      <c r="A41" s="71" t="s">
        <v>153</v>
      </c>
      <c r="B41" s="84">
        <v>0</v>
      </c>
      <c r="C41" s="76"/>
      <c r="D41" s="76">
        <v>0</v>
      </c>
      <c r="E41" s="76">
        <v>3</v>
      </c>
      <c r="F41" s="76">
        <v>0</v>
      </c>
      <c r="G41" s="76">
        <v>0</v>
      </c>
      <c r="H41" s="85">
        <v>0</v>
      </c>
      <c r="I41" s="76"/>
      <c r="J41" s="72"/>
      <c r="K41" s="72">
        <v>0</v>
      </c>
      <c r="L41" s="72">
        <v>0</v>
      </c>
    </row>
    <row r="42" spans="1:12" ht="40" x14ac:dyDescent="0.25">
      <c r="A42" s="69" t="s">
        <v>154</v>
      </c>
      <c r="B42" s="84">
        <v>0</v>
      </c>
      <c r="C42" s="76"/>
      <c r="D42" s="76">
        <v>0</v>
      </c>
      <c r="E42" s="76">
        <v>3</v>
      </c>
      <c r="F42" s="76">
        <v>0</v>
      </c>
      <c r="G42" s="76">
        <v>0</v>
      </c>
      <c r="H42" s="85">
        <v>0</v>
      </c>
      <c r="I42" s="76"/>
      <c r="J42" s="70"/>
      <c r="K42" s="70">
        <v>0</v>
      </c>
      <c r="L42" s="70">
        <v>0</v>
      </c>
    </row>
    <row r="43" spans="1:12" ht="40" x14ac:dyDescent="0.25">
      <c r="A43" s="71" t="s">
        <v>155</v>
      </c>
      <c r="B43" s="84">
        <v>0</v>
      </c>
      <c r="C43" s="76"/>
      <c r="D43" s="76">
        <v>3</v>
      </c>
      <c r="E43" s="76">
        <v>3</v>
      </c>
      <c r="F43" s="76">
        <v>0</v>
      </c>
      <c r="G43" s="76">
        <v>0</v>
      </c>
      <c r="H43" s="85">
        <v>0</v>
      </c>
      <c r="I43" s="76"/>
      <c r="J43" s="72"/>
      <c r="K43" s="72">
        <v>0</v>
      </c>
      <c r="L43" s="72">
        <v>0</v>
      </c>
    </row>
    <row r="44" spans="1:12" ht="80" x14ac:dyDescent="0.25">
      <c r="A44" s="69" t="s">
        <v>156</v>
      </c>
      <c r="B44" s="84">
        <v>0</v>
      </c>
      <c r="C44" s="76"/>
      <c r="D44" s="76">
        <v>3</v>
      </c>
      <c r="E44" s="76">
        <v>3</v>
      </c>
      <c r="F44" s="76">
        <v>0</v>
      </c>
      <c r="G44" s="76">
        <v>0</v>
      </c>
      <c r="H44" s="85">
        <v>3</v>
      </c>
      <c r="I44" s="76"/>
      <c r="J44" s="70"/>
      <c r="K44" s="70">
        <v>0</v>
      </c>
      <c r="L44" s="70">
        <v>0</v>
      </c>
    </row>
    <row r="45" spans="1:12" ht="20" x14ac:dyDescent="0.25">
      <c r="A45" s="71" t="s">
        <v>157</v>
      </c>
      <c r="B45" s="84">
        <v>0</v>
      </c>
      <c r="C45" s="76"/>
      <c r="D45" s="76">
        <v>0</v>
      </c>
      <c r="E45" s="76">
        <v>0</v>
      </c>
      <c r="F45" s="76">
        <v>0</v>
      </c>
      <c r="G45" s="76">
        <v>0</v>
      </c>
      <c r="H45" s="85">
        <v>0</v>
      </c>
      <c r="I45" s="76"/>
      <c r="J45" s="72"/>
      <c r="K45" s="72">
        <v>0</v>
      </c>
      <c r="L45" s="72">
        <v>0</v>
      </c>
    </row>
    <row r="46" spans="1:12" ht="40" x14ac:dyDescent="0.25">
      <c r="A46" s="69" t="s">
        <v>158</v>
      </c>
      <c r="B46" s="84">
        <v>0</v>
      </c>
      <c r="C46" s="76"/>
      <c r="D46" s="76">
        <v>3</v>
      </c>
      <c r="E46" s="76">
        <v>0</v>
      </c>
      <c r="F46" s="76">
        <v>3</v>
      </c>
      <c r="G46" s="76">
        <v>0</v>
      </c>
      <c r="H46" s="85">
        <v>0</v>
      </c>
      <c r="I46" s="76"/>
      <c r="J46" s="70"/>
      <c r="K46" s="70">
        <v>0</v>
      </c>
      <c r="L46" s="70">
        <v>0</v>
      </c>
    </row>
    <row r="47" spans="1:12" ht="40" x14ac:dyDescent="0.25">
      <c r="A47" s="71" t="s">
        <v>159</v>
      </c>
      <c r="B47" s="84">
        <v>0</v>
      </c>
      <c r="C47" s="76"/>
      <c r="D47" s="76">
        <v>0</v>
      </c>
      <c r="E47" s="76">
        <v>0</v>
      </c>
      <c r="F47" s="76">
        <v>0</v>
      </c>
      <c r="G47" s="76">
        <v>0</v>
      </c>
      <c r="H47" s="85">
        <v>0</v>
      </c>
      <c r="I47" s="76"/>
      <c r="J47" s="72"/>
      <c r="K47" s="72">
        <v>0</v>
      </c>
      <c r="L47" s="72">
        <v>3</v>
      </c>
    </row>
    <row r="48" spans="1:12" ht="20" x14ac:dyDescent="0.25">
      <c r="A48" s="69" t="s">
        <v>160</v>
      </c>
      <c r="B48" s="84">
        <v>0</v>
      </c>
      <c r="C48" s="76"/>
      <c r="D48" s="76">
        <v>0</v>
      </c>
      <c r="E48" s="76">
        <v>0</v>
      </c>
      <c r="F48" s="76">
        <v>0</v>
      </c>
      <c r="G48" s="76">
        <v>0</v>
      </c>
      <c r="H48" s="85">
        <v>0</v>
      </c>
      <c r="I48" s="76"/>
      <c r="J48" s="70"/>
      <c r="K48" s="70">
        <v>0</v>
      </c>
      <c r="L48" s="70">
        <v>3</v>
      </c>
    </row>
    <row r="49" spans="1:12" ht="80" x14ac:dyDescent="0.25">
      <c r="A49" s="71" t="s">
        <v>161</v>
      </c>
      <c r="B49" s="84">
        <v>0</v>
      </c>
      <c r="C49" s="76"/>
      <c r="D49" s="76">
        <v>0</v>
      </c>
      <c r="E49" s="76">
        <v>3</v>
      </c>
      <c r="F49" s="76">
        <v>0</v>
      </c>
      <c r="G49" s="76">
        <v>0</v>
      </c>
      <c r="H49" s="85">
        <v>0</v>
      </c>
      <c r="I49" s="76"/>
      <c r="J49" s="72"/>
      <c r="K49" s="72">
        <v>0</v>
      </c>
      <c r="L49" s="72">
        <v>0</v>
      </c>
    </row>
    <row r="50" spans="1:12" ht="20" x14ac:dyDescent="0.25">
      <c r="A50" s="69" t="s">
        <v>162</v>
      </c>
      <c r="B50" s="84">
        <v>0</v>
      </c>
      <c r="C50" s="76"/>
      <c r="D50" s="76">
        <v>0</v>
      </c>
      <c r="E50" s="76">
        <v>0</v>
      </c>
      <c r="F50" s="76">
        <v>0</v>
      </c>
      <c r="G50" s="76">
        <v>0</v>
      </c>
      <c r="H50" s="85">
        <v>0</v>
      </c>
      <c r="I50" s="76"/>
      <c r="J50" s="70"/>
      <c r="K50" s="70">
        <v>0</v>
      </c>
      <c r="L50" s="70">
        <v>0</v>
      </c>
    </row>
    <row r="51" spans="1:12" ht="40" x14ac:dyDescent="0.25">
      <c r="A51" s="71" t="s">
        <v>163</v>
      </c>
      <c r="B51" s="84">
        <v>0</v>
      </c>
      <c r="C51" s="76"/>
      <c r="D51" s="76">
        <v>0</v>
      </c>
      <c r="E51" s="76">
        <v>3</v>
      </c>
      <c r="F51" s="76">
        <v>0</v>
      </c>
      <c r="G51" s="76">
        <v>0</v>
      </c>
      <c r="H51" s="85">
        <v>0</v>
      </c>
      <c r="I51" s="76"/>
      <c r="J51" s="72"/>
      <c r="K51" s="72">
        <v>0</v>
      </c>
      <c r="L51" s="72">
        <v>0</v>
      </c>
    </row>
    <row r="52" spans="1:12" ht="40" x14ac:dyDescent="0.25">
      <c r="A52" s="69" t="s">
        <v>164</v>
      </c>
      <c r="B52" s="84">
        <v>0</v>
      </c>
      <c r="C52" s="76"/>
      <c r="D52" s="76">
        <v>0</v>
      </c>
      <c r="E52" s="76">
        <v>0</v>
      </c>
      <c r="F52" s="76">
        <v>0</v>
      </c>
      <c r="G52" s="76">
        <v>0</v>
      </c>
      <c r="H52" s="85">
        <v>3</v>
      </c>
      <c r="I52" s="76"/>
      <c r="J52" s="70"/>
      <c r="K52" s="70">
        <v>0</v>
      </c>
      <c r="L52" s="70">
        <v>0</v>
      </c>
    </row>
    <row r="53" spans="1:12" ht="40" x14ac:dyDescent="0.25">
      <c r="A53" s="71" t="s">
        <v>165</v>
      </c>
      <c r="B53" s="86">
        <v>0</v>
      </c>
      <c r="C53" s="83"/>
      <c r="D53" s="83">
        <v>0</v>
      </c>
      <c r="E53" s="83">
        <v>3</v>
      </c>
      <c r="F53" s="83">
        <v>0</v>
      </c>
      <c r="G53" s="83">
        <v>0</v>
      </c>
      <c r="H53" s="87">
        <v>0</v>
      </c>
      <c r="I53" s="76"/>
      <c r="J53" s="72"/>
      <c r="K53" s="72">
        <v>0</v>
      </c>
      <c r="L53" s="72">
        <v>0</v>
      </c>
    </row>
    <row r="54" spans="1:12" ht="19" x14ac:dyDescent="0.25">
      <c r="A54" s="73"/>
    </row>
    <row r="55" spans="1:12" ht="20" x14ac:dyDescent="0.25">
      <c r="A55" s="73" t="s">
        <v>171</v>
      </c>
      <c r="B55" s="77">
        <f t="shared" ref="B55:H55" si="0">SUM(B2:B53)</f>
        <v>18</v>
      </c>
      <c r="C55" s="77">
        <f t="shared" si="0"/>
        <v>12</v>
      </c>
      <c r="D55" s="77">
        <f t="shared" si="0"/>
        <v>51</v>
      </c>
      <c r="E55" s="77">
        <f t="shared" si="0"/>
        <v>51</v>
      </c>
      <c r="F55" s="77">
        <f t="shared" si="0"/>
        <v>18</v>
      </c>
      <c r="G55" s="77">
        <f t="shared" si="0"/>
        <v>12</v>
      </c>
      <c r="H55" s="77">
        <f t="shared" si="0"/>
        <v>15</v>
      </c>
      <c r="J55">
        <f>SUM(J2:J53)</f>
        <v>6</v>
      </c>
      <c r="K55">
        <f>SUM(K2:K53)</f>
        <v>12</v>
      </c>
      <c r="L55">
        <f>SUM(L2:L53)</f>
        <v>21</v>
      </c>
    </row>
    <row r="56" spans="1:12" ht="20" x14ac:dyDescent="0.25">
      <c r="A56" s="73" t="s">
        <v>172</v>
      </c>
      <c r="B56" s="77">
        <f t="shared" ref="B56:H56" si="1">B55/3</f>
        <v>6</v>
      </c>
      <c r="C56" s="77">
        <f t="shared" si="1"/>
        <v>4</v>
      </c>
      <c r="D56" s="77">
        <f t="shared" si="1"/>
        <v>17</v>
      </c>
      <c r="E56" s="77">
        <f t="shared" si="1"/>
        <v>17</v>
      </c>
      <c r="F56" s="77">
        <f t="shared" si="1"/>
        <v>6</v>
      </c>
      <c r="G56" s="77">
        <f t="shared" si="1"/>
        <v>4</v>
      </c>
      <c r="H56" s="77">
        <f t="shared" si="1"/>
        <v>5</v>
      </c>
      <c r="J56">
        <f>J55/3</f>
        <v>2</v>
      </c>
      <c r="K56">
        <f>K55/3</f>
        <v>4</v>
      </c>
      <c r="L56">
        <f>L55/3</f>
        <v>7</v>
      </c>
    </row>
    <row r="57" spans="1:12" ht="17" thickBot="1" x14ac:dyDescent="0.25"/>
    <row r="58" spans="1:12" ht="22" thickBot="1" x14ac:dyDescent="0.3">
      <c r="B58" s="78" t="s">
        <v>174</v>
      </c>
      <c r="C58" s="79"/>
      <c r="D58" s="79"/>
      <c r="E58" s="79"/>
      <c r="F58" s="79"/>
      <c r="G58" s="79"/>
      <c r="H58" s="80"/>
      <c r="I58" s="81"/>
      <c r="J58" s="82" t="s">
        <v>178</v>
      </c>
      <c r="K58" s="74"/>
      <c r="L58" s="75"/>
    </row>
  </sheetData>
  <conditionalFormatting sqref="B4:L4">
    <cfRule type="cellIs" dxfId="5" priority="7" operator="equal">
      <formula>-3</formula>
    </cfRule>
  </conditionalFormatting>
  <conditionalFormatting sqref="B2:L53">
    <cfRule type="cellIs" dxfId="4" priority="1" operator="equal">
      <formula>"1-"</formula>
    </cfRule>
    <cfRule type="cellIs" dxfId="3" priority="2" operator="equal">
      <formula>"2-"</formula>
    </cfRule>
    <cfRule type="cellIs" dxfId="2" priority="3" operator="equal">
      <formula>"3-"</formula>
    </cfRule>
    <cfRule type="cellIs" dxfId="1" priority="4" operator="equal">
      <formula>"0-"</formula>
    </cfRule>
    <cfRule type="cellIs" dxfId="0" priority="5" operator="equal">
      <formula>-3</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NEGATIVE EXP.</vt:lpstr>
      <vt:lpstr>Device state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Verma</dc:creator>
  <cp:lastModifiedBy>Priyanka Verma</cp:lastModifiedBy>
  <cp:lastPrinted>2021-05-31T16:26:01Z</cp:lastPrinted>
  <dcterms:created xsi:type="dcterms:W3CDTF">2021-05-31T13:42:44Z</dcterms:created>
  <dcterms:modified xsi:type="dcterms:W3CDTF">2021-06-01T11:04:16Z</dcterms:modified>
</cp:coreProperties>
</file>