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bc\Desktop\New folder\#Main Assignment\"/>
    </mc:Choice>
  </mc:AlternateContent>
  <xr:revisionPtr revIDLastSave="0" documentId="13_ncr:1_{72AA42ED-806D-4C2B-B50E-EE877510F462}" xr6:coauthVersionLast="47" xr6:coauthVersionMax="47" xr10:uidLastSave="{00000000-0000-0000-0000-000000000000}"/>
  <bookViews>
    <workbookView xWindow="-100" yWindow="-100" windowWidth="21467" windowHeight="11576" xr2:uid="{D37BC0DB-5FEA-4C15-A2D3-2E18579094C0}"/>
  </bookViews>
  <sheets>
    <sheet name="All Counts" sheetId="1" r:id="rId1"/>
    <sheet name="Pivot Table" sheetId="10" r:id="rId2"/>
    <sheet name="My Dashboard" sheetId="5" r:id="rId3"/>
  </sheets>
  <definedNames>
    <definedName name="Slicer_City">#N/A</definedName>
    <definedName name="Slicer_Country2">#N/A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0" l="1"/>
  <c r="F31" i="10"/>
  <c r="G14" i="1"/>
  <c r="H14" i="1"/>
  <c r="G13" i="1"/>
  <c r="K31" i="10"/>
  <c r="J31" i="10"/>
  <c r="I31" i="10"/>
  <c r="H31" i="10"/>
  <c r="G31" i="10"/>
  <c r="K20" i="10"/>
  <c r="K21" i="10"/>
  <c r="K22" i="10"/>
  <c r="K23" i="10"/>
  <c r="K24" i="10"/>
  <c r="K25" i="10"/>
  <c r="K26" i="10"/>
  <c r="K27" i="10"/>
  <c r="K28" i="10"/>
  <c r="K29" i="10"/>
  <c r="K30" i="10"/>
  <c r="K19" i="10"/>
  <c r="I20" i="10"/>
  <c r="I21" i="10"/>
  <c r="I22" i="10"/>
  <c r="I23" i="10"/>
  <c r="I24" i="10"/>
  <c r="I25" i="10"/>
  <c r="I26" i="10"/>
  <c r="I27" i="10"/>
  <c r="I28" i="10"/>
  <c r="I29" i="10"/>
  <c r="I30" i="10"/>
  <c r="J20" i="10"/>
  <c r="J21" i="10"/>
  <c r="J22" i="10"/>
  <c r="J23" i="10"/>
  <c r="J24" i="10"/>
  <c r="J25" i="10"/>
  <c r="J26" i="10"/>
  <c r="J27" i="10"/>
  <c r="J28" i="10"/>
  <c r="J29" i="10"/>
  <c r="J30" i="10"/>
  <c r="J19" i="10"/>
  <c r="I19" i="10"/>
  <c r="H20" i="10"/>
  <c r="H21" i="10"/>
  <c r="H22" i="10"/>
  <c r="H23" i="10"/>
  <c r="H24" i="10"/>
  <c r="H25" i="10"/>
  <c r="H26" i="10"/>
  <c r="H27" i="10"/>
  <c r="H28" i="10"/>
  <c r="H29" i="10"/>
  <c r="H30" i="10"/>
  <c r="H19" i="10"/>
  <c r="G20" i="10"/>
  <c r="G21" i="10"/>
  <c r="G22" i="10"/>
  <c r="G23" i="10"/>
  <c r="G24" i="10"/>
  <c r="G25" i="10"/>
  <c r="G26" i="10"/>
  <c r="G27" i="10"/>
  <c r="G28" i="10"/>
  <c r="G29" i="10"/>
  <c r="G30" i="10"/>
  <c r="G19" i="10"/>
  <c r="F20" i="10"/>
  <c r="F21" i="10"/>
  <c r="F22" i="10"/>
  <c r="F24" i="10"/>
  <c r="F25" i="10"/>
  <c r="F26" i="10"/>
  <c r="F27" i="10"/>
  <c r="F28" i="10"/>
  <c r="F29" i="10"/>
  <c r="F30" i="10"/>
  <c r="F19" i="10"/>
  <c r="H3" i="1"/>
  <c r="H4" i="1"/>
  <c r="H5" i="1"/>
  <c r="H6" i="1"/>
  <c r="H7" i="1"/>
  <c r="H8" i="1"/>
  <c r="H9" i="1"/>
  <c r="H10" i="1"/>
  <c r="H11" i="1"/>
  <c r="H12" i="1"/>
  <c r="H13" i="1"/>
  <c r="G3" i="1"/>
  <c r="G4" i="1"/>
  <c r="G5" i="1"/>
  <c r="G6" i="1"/>
  <c r="G7" i="1"/>
  <c r="G8" i="1"/>
  <c r="G9" i="1"/>
  <c r="G10" i="1"/>
  <c r="G11" i="1"/>
  <c r="G12" i="1"/>
  <c r="H2" i="1"/>
  <c r="G2" i="1"/>
  <c r="E14" i="1" l="1"/>
  <c r="F14" i="1"/>
  <c r="D14" i="1"/>
  <c r="C14" i="1"/>
</calcChain>
</file>

<file path=xl/sharedStrings.xml><?xml version="1.0" encoding="utf-8"?>
<sst xmlns="http://schemas.openxmlformats.org/spreadsheetml/2006/main" count="128" uniqueCount="39">
  <si>
    <t>Colombo</t>
  </si>
  <si>
    <t>Dhaka</t>
  </si>
  <si>
    <t>Sylhet</t>
  </si>
  <si>
    <t>Islamabad</t>
  </si>
  <si>
    <t>Karachi</t>
  </si>
  <si>
    <t>Delhi</t>
  </si>
  <si>
    <t>Chennai</t>
  </si>
  <si>
    <t>Mumbai</t>
  </si>
  <si>
    <t>Kochi</t>
  </si>
  <si>
    <t>Hyderabad</t>
  </si>
  <si>
    <t>Kolkata</t>
  </si>
  <si>
    <t>Lucknow</t>
  </si>
  <si>
    <t>Srilanka</t>
  </si>
  <si>
    <t>Bangladesh</t>
  </si>
  <si>
    <t>Pakistan</t>
  </si>
  <si>
    <t>India</t>
  </si>
  <si>
    <t>Country</t>
  </si>
  <si>
    <t>City</t>
  </si>
  <si>
    <t>No. of Planned Leave Today</t>
  </si>
  <si>
    <t>No. of UnPlanned Leave Today</t>
  </si>
  <si>
    <t>Planned Shrinkage %</t>
  </si>
  <si>
    <t>Unplanned Shrinkage %</t>
  </si>
  <si>
    <t>Total</t>
  </si>
  <si>
    <t>Grand Total</t>
  </si>
  <si>
    <t>Employee Count Full Capacity</t>
  </si>
  <si>
    <t>QVC Appointment Total</t>
  </si>
  <si>
    <t>Total Planned Leave Today</t>
  </si>
  <si>
    <t>Total Unplanned Shrinkage %</t>
  </si>
  <si>
    <t>Total Unplanned Leave Today</t>
  </si>
  <si>
    <t>Total Planned Shrinkage %</t>
  </si>
  <si>
    <t>Total Employee-Full Capacity</t>
  </si>
  <si>
    <t>Total QVC Appointment Today</t>
  </si>
  <si>
    <t>Values</t>
  </si>
  <si>
    <t>Emp &amp; QVC Count by City</t>
  </si>
  <si>
    <t>City Wise total leave type</t>
  </si>
  <si>
    <t>City wise Planned &amp; Unplanned Shrinkage</t>
  </si>
  <si>
    <t>Categories Total</t>
  </si>
  <si>
    <t>Total Employee - Full Capacity</t>
  </si>
  <si>
    <t>Total QVC Applicant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</si>
</sst>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sz val="11"/>
      <color theme="1"/>
      <name val="Calibri"/>
      <family val="2"/>
      <scheme val="minor"/>
    </font>
    <font>
      <b/>
      <sz val="28"/>
      <color theme="1"/>
      <name val="Calibri"/>
      <family val="2"/>
      <scheme val="minor"/>
    </font>
    <font>
      <b/>
      <sz val="9"/>
      <color theme="1"/>
      <name val="Calibri"/>
      <family val="2"/>
      <scheme val="minor"/>
    </font>
    <font>
      <shadow/>
      <sz val="12"/>
      <color rgb="FF000000"/>
      <name val="Calibri"/>
      <family val="2"/>
      <scheme val="minor"/>
    </font>
    <font>
      <b/>
      <sz val="9"/>
      <name val="Calibri"/>
      <family val="2"/>
      <scheme val="minor"/>
    </font>
    <font>
      <b/>
      <sz val="28"/>
      <name val="Calibri"/>
      <family val="2"/>
      <scheme val="minor"/>
    </font>
    <font>
      <b/>
      <sz val="28"/>
      <color theme="0"/>
      <name val="Calibri"/>
      <family val="2"/>
      <scheme val="minor"/>
    </font>
    <font>
      <sz val="28"/>
      <color theme="1"/>
      <name val="Calibri"/>
      <family val="2"/>
      <scheme val="minor"/>
    </font>
    <font>
      <sz val="28"/>
      <color rgb="FF2FC4FF"/>
      <name val="Calibri"/>
      <family val="2"/>
      <scheme val="minor"/>
    </font>
  </fonts>
  <fills count="6">
    <fill>
      <patternFill patternType="none"/>
    </fill>
    <fill>
      <patternFill patternType="gray125"/>
    </fill>
    <fill>
      <patternFill patternType="solid">
        <fgColor theme="5"/>
        <bgColor indexed="64"/>
      </patternFill>
    </fill>
    <fill>
      <patternFill patternType="solid">
        <fgColor rgb="FFC00000"/>
        <bgColor indexed="64"/>
      </patternFill>
    </fill>
    <fill>
      <patternFill patternType="solid">
        <fgColor rgb="FF70D6FF"/>
        <bgColor indexed="64"/>
      </patternFill>
    </fill>
    <fill>
      <patternFill patternType="solid">
        <fgColor theme="4" tint="0.79998168889431442"/>
        <bgColor theme="4" tint="0.79998168889431442"/>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s>
  <cellStyleXfs count="2">
    <xf numFmtId="0" fontId="0" fillId="0" borderId="0"/>
    <xf numFmtId="9" fontId="4" fillId="0" borderId="0" applyFont="0" applyFill="0" applyBorder="0" applyAlignment="0" applyProtection="0"/>
  </cellStyleXfs>
  <cellXfs count="43">
    <xf numFmtId="0" fontId="0" fillId="0" borderId="0" xfId="0"/>
    <xf numFmtId="0" fontId="1" fillId="0" borderId="0" xfId="0" applyFont="1"/>
    <xf numFmtId="0" fontId="1" fillId="0" borderId="1" xfId="0" applyFont="1" applyBorder="1" applyAlignment="1">
      <alignment horizontal="center"/>
    </xf>
    <xf numFmtId="9" fontId="0" fillId="0" borderId="0" xfId="0" applyNumberFormat="1"/>
    <xf numFmtId="0" fontId="1" fillId="0" borderId="3" xfId="0" applyFont="1" applyBorder="1" applyAlignment="1">
      <alignment horizont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1" xfId="0" applyFont="1" applyBorder="1" applyAlignment="1">
      <alignment horizontal="center"/>
    </xf>
    <xf numFmtId="0" fontId="1" fillId="0" borderId="0" xfId="0" applyFont="1" applyFill="1" applyBorder="1" applyAlignment="1">
      <alignment horizontal="left"/>
    </xf>
    <xf numFmtId="0" fontId="0" fillId="0" borderId="0" xfId="0" applyFont="1"/>
    <xf numFmtId="0" fontId="0" fillId="0" borderId="0" xfId="0" applyFont="1" applyAlignment="1">
      <alignment horizontal="center" vertical="center" wrapText="1"/>
    </xf>
    <xf numFmtId="9" fontId="1" fillId="0" borderId="3" xfId="1" applyFont="1" applyBorder="1" applyAlignment="1">
      <alignment horizontal="center"/>
    </xf>
    <xf numFmtId="0" fontId="0" fillId="4" borderId="0" xfId="0" applyFill="1"/>
    <xf numFmtId="0" fontId="0" fillId="0" borderId="0" xfId="0" pivotButton="1"/>
    <xf numFmtId="0" fontId="0" fillId="0" borderId="0" xfId="0" applyAlignment="1">
      <alignment horizontal="left"/>
    </xf>
    <xf numFmtId="0" fontId="0" fillId="0" borderId="0" xfId="0" applyNumberFormat="1"/>
    <xf numFmtId="9" fontId="2" fillId="0" borderId="1" xfId="0" applyNumberFormat="1" applyFont="1" applyBorder="1" applyAlignment="1">
      <alignment horizontal="center"/>
    </xf>
    <xf numFmtId="9" fontId="2" fillId="0" borderId="1" xfId="1" applyFont="1" applyBorder="1" applyAlignment="1">
      <alignment horizontal="center"/>
    </xf>
    <xf numFmtId="0" fontId="0" fillId="0" borderId="0" xfId="0" applyFill="1"/>
    <xf numFmtId="0" fontId="5" fillId="4" borderId="0" xfId="0" applyFont="1" applyFill="1" applyAlignment="1">
      <alignment vertical="center"/>
    </xf>
    <xf numFmtId="0" fontId="7" fillId="0" borderId="0" xfId="0" applyFont="1" applyAlignment="1">
      <alignment horizontal="center" vertical="center" readingOrder="1"/>
    </xf>
    <xf numFmtId="0" fontId="7" fillId="0" borderId="0" xfId="0" applyFont="1" applyAlignment="1">
      <alignment vertical="center" readingOrder="1"/>
    </xf>
    <xf numFmtId="9" fontId="0" fillId="0" borderId="0" xfId="0" pivotButton="1" applyNumberFormat="1"/>
    <xf numFmtId="9" fontId="0" fillId="0" borderId="0" xfId="0" applyNumberFormat="1" applyAlignment="1">
      <alignment horizontal="left"/>
    </xf>
    <xf numFmtId="0" fontId="5" fillId="0" borderId="0" xfId="0" applyFont="1" applyFill="1"/>
    <xf numFmtId="0" fontId="11" fillId="4" borderId="0" xfId="0" applyFont="1" applyFill="1" applyAlignment="1"/>
    <xf numFmtId="0" fontId="12" fillId="4" borderId="0" xfId="0" applyFont="1" applyFill="1" applyAlignment="1"/>
    <xf numFmtId="0" fontId="9" fillId="0" borderId="0" xfId="0" applyFont="1" applyFill="1"/>
    <xf numFmtId="0" fontId="5" fillId="0" borderId="0" xfId="0" applyNumberFormat="1" applyFont="1" applyFill="1"/>
    <xf numFmtId="9" fontId="5" fillId="0" borderId="0" xfId="0" applyNumberFormat="1" applyFont="1" applyFill="1"/>
    <xf numFmtId="0" fontId="10" fillId="0" borderId="0" xfId="0" applyFont="1" applyFill="1"/>
    <xf numFmtId="0" fontId="0" fillId="0" borderId="0" xfId="0" applyFill="1" applyBorder="1"/>
    <xf numFmtId="9" fontId="2" fillId="5" borderId="0" xfId="0" applyNumberFormat="1" applyFont="1" applyFill="1" applyBorder="1"/>
    <xf numFmtId="0" fontId="6" fillId="0" borderId="0" xfId="0" applyFont="1" applyFill="1" applyBorder="1"/>
    <xf numFmtId="9" fontId="0" fillId="0" borderId="0" xfId="1" applyFont="1" applyFill="1" applyBorder="1"/>
    <xf numFmtId="0" fontId="8" fillId="0" borderId="0" xfId="0" applyFont="1" applyFill="1" applyBorder="1"/>
    <xf numFmtId="0" fontId="10" fillId="0" borderId="0" xfId="0" applyNumberFormat="1" applyFont="1" applyFill="1"/>
    <xf numFmtId="9" fontId="10" fillId="0" borderId="0" xfId="0" applyNumberFormat="1" applyFont="1" applyFill="1"/>
    <xf numFmtId="0" fontId="3" fillId="0" borderId="1" xfId="0" applyFont="1" applyFill="1" applyBorder="1" applyAlignment="1">
      <alignment horizontal="center"/>
    </xf>
    <xf numFmtId="0" fontId="7" fillId="0" borderId="0" xfId="0" applyFont="1" applyAlignment="1">
      <alignment horizontal="center" vertical="center" readingOrder="1"/>
    </xf>
    <xf numFmtId="0" fontId="7" fillId="0" borderId="0" xfId="0" applyFont="1" applyFill="1" applyBorder="1" applyAlignment="1">
      <alignment horizontal="center" vertical="center" readingOrder="1"/>
    </xf>
    <xf numFmtId="0" fontId="0" fillId="4" borderId="0" xfId="0" applyFill="1" applyAlignment="1">
      <alignment horizontal="center"/>
    </xf>
  </cellXfs>
  <cellStyles count="2">
    <cellStyle name="Normal" xfId="0" builtinId="0"/>
    <cellStyle name="Percent" xfId="1" builtinId="5"/>
  </cellStyles>
  <dxfs count="10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70D6FF"/>
        </patternFill>
      </fill>
    </dxf>
    <dxf>
      <fill>
        <patternFill>
          <bgColor rgb="FF70D6FF"/>
        </patternFill>
      </fill>
    </dxf>
    <dxf>
      <font>
        <color theme="0"/>
      </font>
    </dxf>
    <dxf>
      <font>
        <color theme="0"/>
      </font>
    </dxf>
    <dxf>
      <font>
        <color theme="0"/>
      </font>
    </dxf>
    <dxf>
      <font>
        <sz val="28"/>
      </font>
    </dxf>
    <dxf>
      <font>
        <sz val="28"/>
      </font>
    </dxf>
    <dxf>
      <font>
        <sz val="28"/>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bgColor rgb="FF70D6FF"/>
        </patternFill>
      </fill>
    </dxf>
    <dxf>
      <font>
        <sz val="28"/>
      </font>
    </dxf>
    <dxf>
      <font>
        <sz val="36"/>
      </font>
    </dxf>
    <dxf>
      <font>
        <sz val="36"/>
      </font>
    </dxf>
    <dxf>
      <font>
        <b/>
      </font>
    </dxf>
    <dxf>
      <font>
        <b/>
      </font>
    </dxf>
    <dxf>
      <font>
        <b/>
      </font>
    </dxf>
    <dxf>
      <font>
        <sz val="28"/>
      </font>
    </dxf>
    <dxf>
      <font>
        <sz val="28"/>
      </font>
    </dxf>
    <dxf>
      <font>
        <sz val="28"/>
      </font>
    </dxf>
    <dxf>
      <font>
        <sz val="28"/>
      </font>
    </dxf>
    <dxf>
      <font>
        <sz val="28"/>
      </font>
    </dxf>
    <dxf>
      <font>
        <sz val="28"/>
      </font>
    </dxf>
    <dxf>
      <font>
        <sz val="28"/>
      </font>
    </dxf>
    <dxf>
      <font>
        <sz val="28"/>
      </font>
    </dxf>
    <dxf>
      <font>
        <sz val="28"/>
      </font>
    </dxf>
    <dxf>
      <font>
        <sz val="28"/>
      </font>
    </dxf>
    <dxf>
      <font>
        <color auto="1"/>
      </font>
    </dxf>
    <dxf>
      <font>
        <color auto="1"/>
      </font>
    </dxf>
    <dxf>
      <font>
        <color auto="1"/>
      </font>
    </dxf>
    <dxf>
      <fill>
        <patternFill>
          <bgColor rgb="FF70D6FF"/>
        </patternFill>
      </fill>
    </dxf>
    <dxf>
      <fill>
        <patternFill>
          <bgColor rgb="FF70D6FF"/>
        </patternFill>
      </fill>
    </dxf>
    <dxf>
      <fill>
        <patternFill>
          <bgColor rgb="FF70D6FF"/>
        </patternFill>
      </fill>
    </dxf>
    <dxf>
      <numFmt numFmtId="13" formatCode="0%"/>
    </dxf>
    <dxf>
      <fill>
        <patternFill patternType="solid">
          <bgColor rgb="FFFFD670"/>
        </patternFill>
      </fill>
    </dxf>
    <dxf>
      <fill>
        <patternFill patternType="solid">
          <bgColor rgb="FFFFD670"/>
        </patternFill>
      </fill>
    </dxf>
    <dxf>
      <font>
        <sz val="22"/>
        <color auto="1"/>
      </font>
    </dxf>
    <dxf>
      <font>
        <sz val="22"/>
        <color auto="1"/>
      </font>
    </dxf>
    <dxf>
      <fill>
        <patternFill>
          <bgColor rgb="FF70D6FF"/>
        </patternFill>
      </fill>
    </dxf>
    <dxf>
      <fill>
        <patternFill>
          <bgColor rgb="FF70D6FF"/>
        </patternFill>
      </fill>
    </dxf>
    <dxf>
      <fill>
        <patternFill patternType="solid">
          <bgColor rgb="FFFFD670"/>
        </patternFill>
      </fill>
    </dxf>
    <dxf>
      <fill>
        <patternFill patternType="solid">
          <bgColor rgb="FFFFD670"/>
        </patternFill>
      </fill>
    </dxf>
    <dxf>
      <fill>
        <patternFill patternType="solid">
          <bgColor rgb="FFFFD670"/>
        </patternFill>
      </fill>
    </dxf>
    <dxf>
      <font>
        <color auto="1"/>
      </font>
    </dxf>
    <dxf>
      <font>
        <color rgb="FF2FC4FF"/>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ill>
        <patternFill patternType="solid">
          <bgColor rgb="FF2FC4FF"/>
        </patternFill>
      </fill>
    </dxf>
    <dxf>
      <font>
        <sz val="18"/>
      </font>
    </dxf>
    <dxf>
      <font>
        <sz val="20"/>
      </font>
    </dxf>
    <dxf>
      <font>
        <b/>
      </font>
    </dxf>
    <dxf>
      <font>
        <b/>
      </font>
    </dxf>
    <dxf>
      <font>
        <color theme="1" tint="4.9989318521683403E-2"/>
      </font>
    </dxf>
    <dxf>
      <font>
        <color theme="1" tint="4.9989318521683403E-2"/>
      </font>
    </dxf>
    <dxf>
      <font>
        <sz val="20"/>
      </font>
    </dxf>
    <dxf>
      <numFmt numFmtId="13"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sz val="20"/>
      </font>
    </dxf>
    <dxf>
      <font>
        <sz val="20"/>
      </font>
    </dxf>
    <dxf>
      <font>
        <sz val="20"/>
      </font>
    </dxf>
    <dxf>
      <font>
        <sz val="20"/>
      </font>
    </dxf>
    <dxf>
      <font>
        <sz val="20"/>
      </font>
    </dxf>
    <dxf>
      <font>
        <b/>
      </font>
    </dxf>
    <dxf>
      <font>
        <b/>
      </font>
    </dxf>
    <dxf>
      <font>
        <b/>
      </font>
    </dxf>
    <dxf>
      <font>
        <b/>
      </font>
    </dxf>
    <dxf>
      <font>
        <b/>
      </font>
    </dxf>
    <dxf>
      <fill>
        <patternFill>
          <bgColor rgb="FF70D6FF"/>
        </patternFill>
      </fill>
    </dxf>
    <dxf>
      <fill>
        <patternFill>
          <bgColor rgb="FF70D6FF"/>
        </patternFill>
      </fill>
    </dxf>
    <dxf>
      <fill>
        <patternFill>
          <bgColor rgb="FF70D6FF"/>
        </patternFill>
      </fill>
    </dxf>
    <dxf>
      <fill>
        <patternFill>
          <bgColor rgb="FF70D6FF"/>
        </patternFill>
      </fill>
    </dxf>
    <dxf>
      <fill>
        <patternFill>
          <bgColor rgb="FF70D6FF"/>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3" formatCode="0%"/>
    </dxf>
    <dxf>
      <numFmt numFmtId="13" formatCode="0%"/>
    </dxf>
    <dxf>
      <numFmt numFmtId="13" formatCode="0%"/>
    </dxf>
    <dxf>
      <numFmt numFmtId="13" formatCode="0%"/>
    </dxf>
    <dxf>
      <numFmt numFmtId="13" formatCode="0%"/>
    </dxf>
    <dxf>
      <font>
        <b/>
        <i val="0"/>
        <sz val="20"/>
        <color theme="1"/>
      </font>
      <fill>
        <patternFill patternType="none">
          <bgColor auto="1"/>
        </patternFill>
      </fill>
      <border>
        <bottom style="thin">
          <color auto="1"/>
        </bottom>
      </border>
    </dxf>
    <dxf>
      <font>
        <b/>
        <i val="0"/>
        <sz val="26"/>
      </font>
      <fill>
        <patternFill>
          <bgColor rgb="FFFF70A6"/>
        </patternFill>
      </fill>
      <border>
        <bottom style="thin">
          <color auto="1"/>
        </bottom>
      </border>
    </dxf>
    <dxf>
      <fill>
        <patternFill>
          <bgColor theme="4" tint="-0.499984740745262"/>
        </patternFill>
      </fill>
    </dxf>
  </dxfs>
  <tableStyles count="4" defaultTableStyle="TableStyleMedium2" defaultPivotStyle="PivotStyleLight16">
    <tableStyle name="Invisible" pivot="0" table="0" count="0" xr9:uid="{B171C622-7CF0-47DB-9AB9-5DC562D51F7C}"/>
    <tableStyle name="PivotTable Style 1" table="0" count="0" xr9:uid="{5C7F57D7-F2A0-4580-89F8-45B4129A8199}"/>
    <tableStyle name="Slicer Style 1" pivot="0" table="0" count="1" xr9:uid="{DAE43D4C-A70D-4F7E-B4CF-30D8C1D1DD17}">
      <tableStyleElement type="wholeTable" dxfId="103"/>
    </tableStyle>
    <tableStyle name="Slicer Style 2" pivot="0" table="0" count="7" xr9:uid="{2BD31103-9A33-4366-9436-D741EAFFEFE5}">
      <tableStyleElement type="wholeTable" dxfId="102"/>
      <tableStyleElement type="headerRow" dxfId="101"/>
    </tableStyle>
  </tableStyles>
  <colors>
    <mruColors>
      <color rgb="FF70D6FF"/>
      <color rgb="FF2FC4FF"/>
      <color rgb="FFFF70A6"/>
      <color rgb="FFFF3783"/>
      <color rgb="FFFFD670"/>
      <color rgb="FFFFFFFF"/>
      <color rgb="FF0081B4"/>
      <color rgb="FFE9FF70"/>
      <color rgb="FFFF9770"/>
      <color rgb="FFEE3E00"/>
    </mruColors>
  </colors>
  <extLst>
    <ext xmlns:x14="http://schemas.microsoft.com/office/spreadsheetml/2009/9/main" uri="{46F421CA-312F-682f-3DD2-61675219B42D}">
      <x14:dxfs count="5">
        <dxf>
          <font>
            <sz val="36"/>
          </font>
        </dxf>
        <dxf>
          <font>
            <color theme="0"/>
          </font>
        </dxf>
        <dxf>
          <font>
            <color theme="1"/>
          </font>
          <fill>
            <patternFill>
              <bgColor theme="0"/>
            </patternFill>
          </fill>
        </dxf>
        <dxf>
          <font>
            <color theme="0"/>
          </font>
        </dxf>
        <dxf>
          <font>
            <sz val="26"/>
            <color theme="0"/>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Capacity.xlsx]Pivot Table!PivotTable14</c:name>
    <c:fmtId val="1"/>
  </c:pivotSource>
  <c:chart>
    <c:title>
      <c:tx>
        <c:strRef>
          <c:f>'Pivot Table'!$A$2:$C$2</c:f>
          <c:strCache>
            <c:ptCount val="3"/>
            <c:pt idx="0">
              <c:v>Emp &amp; QVC Count by City</c:v>
            </c:pt>
          </c:strCache>
        </c:strRef>
      </c:tx>
      <c:layout>
        <c:manualLayout>
          <c:xMode val="edge"/>
          <c:yMode val="edge"/>
          <c:x val="0.25800926280842695"/>
          <c:y val="3.5436117002541095E-2"/>
        </c:manualLayout>
      </c:layout>
      <c:overlay val="0"/>
      <c:spPr>
        <a:noFill/>
        <a:ln>
          <a:noFill/>
        </a:ln>
        <a:effectLst/>
      </c:spPr>
      <c:txPr>
        <a:bodyPr rot="0" spcFirstLastPara="1" vertOverflow="ellipsis" vert="horz" wrap="square" anchor="ctr" anchorCtr="1"/>
        <a:lstStyle/>
        <a:p>
          <a:pPr algn="ctr" rtl="0">
            <a:defRPr lang="en-US" sz="4000" b="1" i="0" u="none" strike="noStrike" kern="1200" spc="0" baseline="0">
              <a:ln>
                <a:solidFill>
                  <a:schemeClr val="tx1"/>
                </a:solidFill>
              </a:ln>
              <a:solidFill>
                <a:schemeClr val="tx1">
                  <a:lumMod val="95000"/>
                  <a:lumOff val="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FF977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FF7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65698998331221E-2"/>
          <c:y val="0.31214245877084107"/>
          <c:w val="0.96396556797321864"/>
          <c:h val="0.42256494460378025"/>
        </c:manualLayout>
      </c:layout>
      <c:barChart>
        <c:barDir val="col"/>
        <c:grouping val="percentStacked"/>
        <c:varyColors val="0"/>
        <c:ser>
          <c:idx val="0"/>
          <c:order val="0"/>
          <c:tx>
            <c:strRef>
              <c:f>'Pivot Table'!$A$2:$C$2</c:f>
              <c:strCache>
                <c:ptCount val="1"/>
                <c:pt idx="0">
                  <c:v>Total Employee-Full Capacity</c:v>
                </c:pt>
              </c:strCache>
            </c:strRef>
          </c:tx>
          <c:spPr>
            <a:solidFill>
              <a:srgbClr val="FF977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Table'!$A$2:$C$2</c:f>
              <c:strCache>
                <c:ptCount val="12"/>
                <c:pt idx="0">
                  <c:v>Chennai</c:v>
                </c:pt>
                <c:pt idx="1">
                  <c:v>Colombo</c:v>
                </c:pt>
                <c:pt idx="2">
                  <c:v>Delhi</c:v>
                </c:pt>
                <c:pt idx="3">
                  <c:v>Dhaka</c:v>
                </c:pt>
                <c:pt idx="4">
                  <c:v>Hyderabad</c:v>
                </c:pt>
                <c:pt idx="5">
                  <c:v>Islamabad</c:v>
                </c:pt>
                <c:pt idx="6">
                  <c:v>Karachi</c:v>
                </c:pt>
                <c:pt idx="7">
                  <c:v>Kochi</c:v>
                </c:pt>
                <c:pt idx="8">
                  <c:v>Kolkata</c:v>
                </c:pt>
                <c:pt idx="9">
                  <c:v>Lucknow</c:v>
                </c:pt>
                <c:pt idx="10">
                  <c:v>Mumbai</c:v>
                </c:pt>
                <c:pt idx="11">
                  <c:v>Sylhet</c:v>
                </c:pt>
              </c:strCache>
            </c:strRef>
          </c:cat>
          <c:val>
            <c:numRef>
              <c:f>'Pivot Table'!$A$2:$C$2</c:f>
              <c:numCache>
                <c:formatCode>General</c:formatCode>
                <c:ptCount val="12"/>
                <c:pt idx="0">
                  <c:v>43</c:v>
                </c:pt>
                <c:pt idx="1">
                  <c:v>50</c:v>
                </c:pt>
                <c:pt idx="2">
                  <c:v>47</c:v>
                </c:pt>
                <c:pt idx="3">
                  <c:v>52</c:v>
                </c:pt>
                <c:pt idx="4">
                  <c:v>55</c:v>
                </c:pt>
                <c:pt idx="5">
                  <c:v>40</c:v>
                </c:pt>
                <c:pt idx="6">
                  <c:v>48</c:v>
                </c:pt>
                <c:pt idx="7">
                  <c:v>50</c:v>
                </c:pt>
                <c:pt idx="8">
                  <c:v>35</c:v>
                </c:pt>
                <c:pt idx="9">
                  <c:v>40</c:v>
                </c:pt>
                <c:pt idx="10">
                  <c:v>44</c:v>
                </c:pt>
                <c:pt idx="11">
                  <c:v>45</c:v>
                </c:pt>
              </c:numCache>
            </c:numRef>
          </c:val>
          <c:extLst>
            <c:ext xmlns:c16="http://schemas.microsoft.com/office/drawing/2014/chart" uri="{C3380CC4-5D6E-409C-BE32-E72D297353CC}">
              <c16:uniqueId val="{00000001-09B8-4DDB-93F6-CB83FE2EEBC8}"/>
            </c:ext>
          </c:extLst>
        </c:ser>
        <c:ser>
          <c:idx val="1"/>
          <c:order val="1"/>
          <c:tx>
            <c:strRef>
              <c:f>'Pivot Table'!$A$2:$C$2</c:f>
              <c:strCache>
                <c:ptCount val="1"/>
                <c:pt idx="0">
                  <c:v>Total QVC Appointment Today</c:v>
                </c:pt>
              </c:strCache>
            </c:strRef>
          </c:tx>
          <c:spPr>
            <a:solidFill>
              <a:srgbClr val="E9FF7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Table'!$A$2:$C$2</c:f>
              <c:strCache>
                <c:ptCount val="12"/>
                <c:pt idx="0">
                  <c:v>Chennai</c:v>
                </c:pt>
                <c:pt idx="1">
                  <c:v>Colombo</c:v>
                </c:pt>
                <c:pt idx="2">
                  <c:v>Delhi</c:v>
                </c:pt>
                <c:pt idx="3">
                  <c:v>Dhaka</c:v>
                </c:pt>
                <c:pt idx="4">
                  <c:v>Hyderabad</c:v>
                </c:pt>
                <c:pt idx="5">
                  <c:v>Islamabad</c:v>
                </c:pt>
                <c:pt idx="6">
                  <c:v>Karachi</c:v>
                </c:pt>
                <c:pt idx="7">
                  <c:v>Kochi</c:v>
                </c:pt>
                <c:pt idx="8">
                  <c:v>Kolkata</c:v>
                </c:pt>
                <c:pt idx="9">
                  <c:v>Lucknow</c:v>
                </c:pt>
                <c:pt idx="10">
                  <c:v>Mumbai</c:v>
                </c:pt>
                <c:pt idx="11">
                  <c:v>Sylhet</c:v>
                </c:pt>
              </c:strCache>
            </c:strRef>
          </c:cat>
          <c:val>
            <c:numRef>
              <c:f>'Pivot Table'!$A$2:$C$2</c:f>
              <c:numCache>
                <c:formatCode>General</c:formatCode>
                <c:ptCount val="12"/>
                <c:pt idx="0">
                  <c:v>90</c:v>
                </c:pt>
                <c:pt idx="1">
                  <c:v>40</c:v>
                </c:pt>
                <c:pt idx="2">
                  <c:v>100</c:v>
                </c:pt>
                <c:pt idx="3">
                  <c:v>60</c:v>
                </c:pt>
                <c:pt idx="4">
                  <c:v>86</c:v>
                </c:pt>
                <c:pt idx="5">
                  <c:v>45</c:v>
                </c:pt>
                <c:pt idx="6">
                  <c:v>30</c:v>
                </c:pt>
                <c:pt idx="7">
                  <c:v>150</c:v>
                </c:pt>
                <c:pt idx="8">
                  <c:v>10</c:v>
                </c:pt>
                <c:pt idx="9">
                  <c:v>35</c:v>
                </c:pt>
                <c:pt idx="10">
                  <c:v>50</c:v>
                </c:pt>
                <c:pt idx="11">
                  <c:v>42</c:v>
                </c:pt>
              </c:numCache>
            </c:numRef>
          </c:val>
          <c:extLst>
            <c:ext xmlns:c16="http://schemas.microsoft.com/office/drawing/2014/chart" uri="{C3380CC4-5D6E-409C-BE32-E72D297353CC}">
              <c16:uniqueId val="{00000002-09B8-4DDB-93F6-CB83FE2EEBC8}"/>
            </c:ext>
          </c:extLst>
        </c:ser>
        <c:dLbls>
          <c:dLblPos val="ctr"/>
          <c:showLegendKey val="0"/>
          <c:showVal val="1"/>
          <c:showCatName val="0"/>
          <c:showSerName val="0"/>
          <c:showPercent val="0"/>
          <c:showBubbleSize val="0"/>
        </c:dLbls>
        <c:gapWidth val="52"/>
        <c:overlap val="100"/>
        <c:axId val="755807055"/>
        <c:axId val="755810799"/>
      </c:barChart>
      <c:catAx>
        <c:axId val="7558070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2400" b="1" i="0" u="none" strike="noStrike" kern="1200" baseline="0">
                <a:solidFill>
                  <a:sysClr val="windowText" lastClr="000000"/>
                </a:solidFill>
                <a:latin typeface="+mn-lt"/>
                <a:ea typeface="+mn-ea"/>
                <a:cs typeface="+mn-cs"/>
              </a:defRPr>
            </a:pPr>
            <a:endParaRPr lang="en-US"/>
          </a:p>
        </c:txPr>
        <c:crossAx val="755810799"/>
        <c:crosses val="autoZero"/>
        <c:auto val="1"/>
        <c:lblAlgn val="ctr"/>
        <c:lblOffset val="100"/>
        <c:noMultiLvlLbl val="0"/>
      </c:catAx>
      <c:valAx>
        <c:axId val="755810799"/>
        <c:scaling>
          <c:orientation val="minMax"/>
        </c:scaling>
        <c:delete val="1"/>
        <c:axPos val="l"/>
        <c:numFmt formatCode="0%" sourceLinked="1"/>
        <c:majorTickMark val="out"/>
        <c:minorTickMark val="none"/>
        <c:tickLblPos val="nextTo"/>
        <c:crossAx val="755807055"/>
        <c:crosses val="autoZero"/>
        <c:crossBetween val="between"/>
      </c:valAx>
      <c:spPr>
        <a:noFill/>
        <a:ln>
          <a:noFill/>
        </a:ln>
        <a:effectLst/>
      </c:spPr>
    </c:plotArea>
    <c:legend>
      <c:legendPos val="t"/>
      <c:layout>
        <c:manualLayout>
          <c:xMode val="edge"/>
          <c:yMode val="edge"/>
          <c:x val="6.4177660778076212E-2"/>
          <c:y val="0.14590308263032825"/>
          <c:w val="0.89999992629996728"/>
          <c:h val="8.4148900163576304E-2"/>
        </c:manualLayout>
      </c:layout>
      <c:overlay val="0"/>
      <c:spPr>
        <a:noFill/>
        <a:ln>
          <a:noFill/>
        </a:ln>
        <a:effectLst/>
      </c:spPr>
      <c:txPr>
        <a:bodyPr rot="0" spcFirstLastPara="1" vertOverflow="ellipsis" vert="horz" wrap="square" anchor="ctr" anchorCtr="1"/>
        <a:lstStyle/>
        <a:p>
          <a:pPr>
            <a:defRPr sz="28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2FC4FF"/>
    </a:solidFill>
    <a:ln>
      <a:solidFill>
        <a:srgbClr val="2FC4FF"/>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Capacity.xlsx]Pivot Table!PivotTable16</c:name>
    <c:fmtId val="0"/>
  </c:pivotSource>
  <c:chart>
    <c:title>
      <c:tx>
        <c:strRef>
          <c:f>'Pivot Table'!$E$2:$G$2</c:f>
          <c:strCache>
            <c:ptCount val="3"/>
            <c:pt idx="0">
              <c:v>City wise Planned &amp; Unplanned Shrinkage</c:v>
            </c:pt>
          </c:strCache>
        </c:strRef>
      </c:tx>
      <c:layout>
        <c:manualLayout>
          <c:xMode val="edge"/>
          <c:yMode val="edge"/>
          <c:x val="0.14487803362473736"/>
          <c:y val="2.4896050006428212E-2"/>
        </c:manualLayout>
      </c:layout>
      <c:overlay val="0"/>
      <c:spPr>
        <a:noFill/>
        <a:ln>
          <a:noFill/>
        </a:ln>
        <a:effectLst/>
      </c:spPr>
      <c:txPr>
        <a:bodyPr rot="0" spcFirstLastPara="1" vertOverflow="ellipsis" vert="horz" wrap="square" anchor="ctr" anchorCtr="1"/>
        <a:lstStyle/>
        <a:p>
          <a:pPr algn="ctr" rtl="0">
            <a:defRPr lang="en-US" sz="4000" b="1" i="0" u="none" strike="noStrike" kern="1200" spc="0" baseline="0">
              <a:ln>
                <a:solidFill>
                  <a:schemeClr val="tx1"/>
                </a:solidFill>
              </a:ln>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139700" cap="rnd">
            <a:solidFill>
              <a:srgbClr val="FF9770"/>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3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139700" cap="rnd">
            <a:solidFill>
              <a:srgbClr val="FFD6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002424618951643E-2"/>
          <c:y val="0.31469440343656974"/>
          <c:w val="0.95065156736237832"/>
          <c:h val="0.46830499229513001"/>
        </c:manualLayout>
      </c:layout>
      <c:lineChart>
        <c:grouping val="standard"/>
        <c:varyColors val="0"/>
        <c:ser>
          <c:idx val="0"/>
          <c:order val="0"/>
          <c:tx>
            <c:strRef>
              <c:f>'Pivot Table'!$E$2:$G$2</c:f>
              <c:strCache>
                <c:ptCount val="1"/>
                <c:pt idx="0">
                  <c:v>Total Planned Shrinkage %</c:v>
                </c:pt>
              </c:strCache>
            </c:strRef>
          </c:tx>
          <c:spPr>
            <a:ln w="139700" cap="rnd">
              <a:solidFill>
                <a:srgbClr val="FF9770"/>
              </a:solidFill>
              <a:round/>
            </a:ln>
            <a:effectLst/>
          </c:spPr>
          <c:marker>
            <c:symbol val="none"/>
          </c:marker>
          <c:dLbls>
            <c:spPr>
              <a:noFill/>
              <a:ln>
                <a:noFill/>
              </a:ln>
              <a:effectLst/>
            </c:spPr>
            <c:txPr>
              <a:bodyPr rot="0" spcFirstLastPara="1" vertOverflow="clip" horzOverflow="clip" vert="horz" wrap="square" lIns="38100" tIns="19050" rIns="38100" bIns="19050" anchor="ctr" anchorCtr="1">
                <a:spAutoFit/>
              </a:bodyPr>
              <a:lstStyle/>
              <a:p>
                <a:pPr>
                  <a:defRPr lang="en-US" sz="3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Table'!$E$2:$G$2</c:f>
              <c:strCache>
                <c:ptCount val="12"/>
                <c:pt idx="0">
                  <c:v>Chennai</c:v>
                </c:pt>
                <c:pt idx="1">
                  <c:v>Colombo</c:v>
                </c:pt>
                <c:pt idx="2">
                  <c:v>Delhi</c:v>
                </c:pt>
                <c:pt idx="3">
                  <c:v>Dhaka</c:v>
                </c:pt>
                <c:pt idx="4">
                  <c:v>Hyderabad</c:v>
                </c:pt>
                <c:pt idx="5">
                  <c:v>Islamabad</c:v>
                </c:pt>
                <c:pt idx="6">
                  <c:v>Karachi</c:v>
                </c:pt>
                <c:pt idx="7">
                  <c:v>Kochi</c:v>
                </c:pt>
                <c:pt idx="8">
                  <c:v>Kolkata</c:v>
                </c:pt>
                <c:pt idx="9">
                  <c:v>Lucknow</c:v>
                </c:pt>
                <c:pt idx="10">
                  <c:v>Mumbai</c:v>
                </c:pt>
                <c:pt idx="11">
                  <c:v>Sylhet</c:v>
                </c:pt>
              </c:strCache>
            </c:strRef>
          </c:cat>
          <c:val>
            <c:numRef>
              <c:f>'Pivot Table'!$E$2:$G$2</c:f>
              <c:numCache>
                <c:formatCode>0%</c:formatCode>
                <c:ptCount val="12"/>
                <c:pt idx="0">
                  <c:v>0</c:v>
                </c:pt>
                <c:pt idx="1">
                  <c:v>0.04</c:v>
                </c:pt>
                <c:pt idx="2">
                  <c:v>4.2553191489361701E-2</c:v>
                </c:pt>
                <c:pt idx="3">
                  <c:v>1.9230769230769232E-2</c:v>
                </c:pt>
                <c:pt idx="4">
                  <c:v>3.6363636363636362E-2</c:v>
                </c:pt>
                <c:pt idx="5">
                  <c:v>0</c:v>
                </c:pt>
                <c:pt idx="6">
                  <c:v>6.25E-2</c:v>
                </c:pt>
                <c:pt idx="7">
                  <c:v>0.08</c:v>
                </c:pt>
                <c:pt idx="8">
                  <c:v>0</c:v>
                </c:pt>
                <c:pt idx="9">
                  <c:v>2.5000000000000001E-2</c:v>
                </c:pt>
                <c:pt idx="10">
                  <c:v>2.2727272727272728E-2</c:v>
                </c:pt>
                <c:pt idx="11">
                  <c:v>0</c:v>
                </c:pt>
              </c:numCache>
            </c:numRef>
          </c:val>
          <c:smooth val="1"/>
          <c:extLst>
            <c:ext xmlns:c16="http://schemas.microsoft.com/office/drawing/2014/chart" uri="{C3380CC4-5D6E-409C-BE32-E72D297353CC}">
              <c16:uniqueId val="{00000005-FA43-4508-B2C3-C7BB76880226}"/>
            </c:ext>
          </c:extLst>
        </c:ser>
        <c:ser>
          <c:idx val="1"/>
          <c:order val="1"/>
          <c:tx>
            <c:strRef>
              <c:f>'Pivot Table'!$E$2:$G$2</c:f>
              <c:strCache>
                <c:ptCount val="1"/>
                <c:pt idx="0">
                  <c:v>Total Unplanned Shrinkage %</c:v>
                </c:pt>
              </c:strCache>
            </c:strRef>
          </c:tx>
          <c:spPr>
            <a:ln w="139700" cap="rnd">
              <a:solidFill>
                <a:srgbClr val="FFD67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32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Table'!$E$2:$G$2</c:f>
              <c:strCache>
                <c:ptCount val="12"/>
                <c:pt idx="0">
                  <c:v>Chennai</c:v>
                </c:pt>
                <c:pt idx="1">
                  <c:v>Colombo</c:v>
                </c:pt>
                <c:pt idx="2">
                  <c:v>Delhi</c:v>
                </c:pt>
                <c:pt idx="3">
                  <c:v>Dhaka</c:v>
                </c:pt>
                <c:pt idx="4">
                  <c:v>Hyderabad</c:v>
                </c:pt>
                <c:pt idx="5">
                  <c:v>Islamabad</c:v>
                </c:pt>
                <c:pt idx="6">
                  <c:v>Karachi</c:v>
                </c:pt>
                <c:pt idx="7">
                  <c:v>Kochi</c:v>
                </c:pt>
                <c:pt idx="8">
                  <c:v>Kolkata</c:v>
                </c:pt>
                <c:pt idx="9">
                  <c:v>Lucknow</c:v>
                </c:pt>
                <c:pt idx="10">
                  <c:v>Mumbai</c:v>
                </c:pt>
                <c:pt idx="11">
                  <c:v>Sylhet</c:v>
                </c:pt>
              </c:strCache>
            </c:strRef>
          </c:cat>
          <c:val>
            <c:numRef>
              <c:f>'Pivot Table'!$E$2:$G$2</c:f>
              <c:numCache>
                <c:formatCode>0%</c:formatCode>
                <c:ptCount val="12"/>
                <c:pt idx="0">
                  <c:v>2.3255813953488372E-2</c:v>
                </c:pt>
                <c:pt idx="1">
                  <c:v>0</c:v>
                </c:pt>
                <c:pt idx="2">
                  <c:v>0</c:v>
                </c:pt>
                <c:pt idx="3">
                  <c:v>0</c:v>
                </c:pt>
                <c:pt idx="4">
                  <c:v>0</c:v>
                </c:pt>
                <c:pt idx="5">
                  <c:v>7.4999999999999997E-2</c:v>
                </c:pt>
                <c:pt idx="6">
                  <c:v>2.0833333333333332E-2</c:v>
                </c:pt>
                <c:pt idx="7">
                  <c:v>0.06</c:v>
                </c:pt>
                <c:pt idx="8">
                  <c:v>2.8571428571428571E-2</c:v>
                </c:pt>
                <c:pt idx="9">
                  <c:v>0</c:v>
                </c:pt>
                <c:pt idx="10">
                  <c:v>4.5454545454545456E-2</c:v>
                </c:pt>
                <c:pt idx="11">
                  <c:v>4.4444444444444446E-2</c:v>
                </c:pt>
              </c:numCache>
            </c:numRef>
          </c:val>
          <c:smooth val="1"/>
          <c:extLst>
            <c:ext xmlns:c16="http://schemas.microsoft.com/office/drawing/2014/chart" uri="{C3380CC4-5D6E-409C-BE32-E72D297353CC}">
              <c16:uniqueId val="{00000006-FA43-4508-B2C3-C7BB76880226}"/>
            </c:ext>
          </c:extLst>
        </c:ser>
        <c:dLbls>
          <c:dLblPos val="t"/>
          <c:showLegendKey val="0"/>
          <c:showVal val="1"/>
          <c:showCatName val="0"/>
          <c:showSerName val="0"/>
          <c:showPercent val="0"/>
          <c:showBubbleSize val="0"/>
        </c:dLbls>
        <c:smooth val="0"/>
        <c:axId val="1104970527"/>
        <c:axId val="1104967199"/>
      </c:lineChart>
      <c:catAx>
        <c:axId val="110497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400" b="1" i="0" u="none" strike="noStrike" kern="1200" baseline="0">
                <a:solidFill>
                  <a:sysClr val="windowText" lastClr="000000"/>
                </a:solidFill>
                <a:latin typeface="+mn-lt"/>
                <a:ea typeface="+mn-ea"/>
                <a:cs typeface="+mn-cs"/>
              </a:defRPr>
            </a:pPr>
            <a:endParaRPr lang="en-US"/>
          </a:p>
        </c:txPr>
        <c:crossAx val="1104967199"/>
        <c:crosses val="autoZero"/>
        <c:auto val="1"/>
        <c:lblAlgn val="ctr"/>
        <c:lblOffset val="100"/>
        <c:noMultiLvlLbl val="0"/>
      </c:catAx>
      <c:valAx>
        <c:axId val="1104967199"/>
        <c:scaling>
          <c:orientation val="minMax"/>
        </c:scaling>
        <c:delete val="1"/>
        <c:axPos val="l"/>
        <c:numFmt formatCode="0%" sourceLinked="1"/>
        <c:majorTickMark val="out"/>
        <c:minorTickMark val="none"/>
        <c:tickLblPos val="nextTo"/>
        <c:crossAx val="1104970527"/>
        <c:crosses val="autoZero"/>
        <c:crossBetween val="between"/>
      </c:valAx>
      <c:spPr>
        <a:noFill/>
        <a:ln>
          <a:noFill/>
        </a:ln>
        <a:effectLst/>
      </c:spPr>
    </c:plotArea>
    <c:legend>
      <c:legendPos val="t"/>
      <c:layout>
        <c:manualLayout>
          <c:xMode val="edge"/>
          <c:yMode val="edge"/>
          <c:x val="0.13119561834264212"/>
          <c:y val="0.14936600836435401"/>
          <c:w val="0.69011697165066266"/>
          <c:h val="8.3747745719660649E-2"/>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C4FF"/>
    </a:solidFill>
    <a:ln w="9525" cap="flat" cmpd="sng" algn="ctr">
      <a:solidFill>
        <a:srgbClr val="2FC4FF"/>
      </a:solidFill>
      <a:round/>
    </a:ln>
    <a:effectLst/>
  </c:spPr>
  <c:txPr>
    <a:bodyPr/>
    <a:lstStyle/>
    <a:p>
      <a:pPr>
        <a:defRPr lang="en-US" sz="1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Capacity.xlsx]Pivot Table!PivotTable15</c:name>
    <c:fmtId val="2"/>
  </c:pivotSource>
  <c:chart>
    <c:title>
      <c:tx>
        <c:strRef>
          <c:f>'Pivot Table'!$A$17:$C$17</c:f>
          <c:strCache>
            <c:ptCount val="3"/>
            <c:pt idx="0">
              <c:v>City Wise total leave type</c:v>
            </c:pt>
          </c:strCache>
        </c:strRef>
      </c:tx>
      <c:layout>
        <c:manualLayout>
          <c:xMode val="edge"/>
          <c:yMode val="edge"/>
          <c:x val="0.29530202084082513"/>
          <c:y val="2.6985475570380769E-2"/>
        </c:manualLayout>
      </c:layout>
      <c:overlay val="0"/>
      <c:spPr>
        <a:noFill/>
        <a:ln>
          <a:noFill/>
        </a:ln>
        <a:effectLst/>
      </c:spPr>
      <c:txPr>
        <a:bodyPr rot="0" spcFirstLastPara="1" vertOverflow="ellipsis" vert="horz" wrap="square" anchor="ctr" anchorCtr="1"/>
        <a:lstStyle/>
        <a:p>
          <a:pPr algn="ctr" rtl="0">
            <a:defRPr lang="en-US" sz="4000" b="1" i="0" u="none" strike="noStrike" kern="1200" spc="0" baseline="0">
              <a:ln>
                <a:solidFill>
                  <a:schemeClr val="tx1"/>
                </a:solidFill>
              </a:ln>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70A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rgbClr val="FF70A6"/>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123825" cap="rnd">
            <a:solidFill>
              <a:srgbClr val="FF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123825" cap="rnd">
            <a:solidFill>
              <a:srgbClr val="FFFFFF"/>
            </a:solidFill>
            <a:round/>
          </a:ln>
          <a:effectLst/>
        </c:spPr>
        <c:marker>
          <c:symbol val="none"/>
        </c:marker>
        <c:dLbl>
          <c:idx val="0"/>
          <c:layout>
            <c:manualLayout>
              <c:x val="-1.7149503929145393E-2"/>
              <c:y val="-5.5237702142070952E-2"/>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3412858601269785E-2"/>
                  <c:h val="9.423171901899359E-2"/>
                </c:manualLayout>
              </c15:layout>
            </c:ext>
          </c:extLst>
        </c:dLbl>
      </c:pivotFmt>
      <c:pivotFmt>
        <c:idx val="7"/>
        <c:spPr>
          <a:ln w="123825" cap="rnd">
            <a:solidFill>
              <a:srgbClr val="FFFFFF"/>
            </a:solidFill>
            <a:round/>
          </a:ln>
          <a:effectLst/>
        </c:spPr>
        <c:marker>
          <c:symbol val="none"/>
        </c:marker>
        <c:dLbl>
          <c:idx val="0"/>
          <c:layout>
            <c:manualLayout>
              <c:x val="-2.6125632035746058E-2"/>
              <c:y val="-6.4364686906573251E-2"/>
            </c:manualLayout>
          </c:layout>
          <c:spPr>
            <a:noFill/>
            <a:ln>
              <a:noFill/>
            </a:ln>
            <a:effectLst/>
          </c:spPr>
          <c:txPr>
            <a:bodyPr rot="0" spcFirstLastPara="1" vertOverflow="ellipsis" vert="horz" wrap="square" lIns="38100" tIns="19050" rIns="38100" bIns="19050" anchor="ctr" anchorCtr="1">
              <a:noAutofit/>
            </a:bodyPr>
            <a:lstStyle/>
            <a:p>
              <a:pPr>
                <a:defRPr sz="3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4.1648239770501201E-2"/>
                  <c:h val="9.583325961572485E-2"/>
                </c:manualLayout>
              </c15:layout>
            </c:ext>
          </c:extLst>
        </c:dLbl>
      </c:pivotFmt>
    </c:pivotFmts>
    <c:plotArea>
      <c:layout/>
      <c:barChart>
        <c:barDir val="col"/>
        <c:grouping val="clustered"/>
        <c:varyColors val="0"/>
        <c:ser>
          <c:idx val="0"/>
          <c:order val="0"/>
          <c:tx>
            <c:strRef>
              <c:f>'Pivot Table'!$A$17:$C$17</c:f>
              <c:strCache>
                <c:ptCount val="1"/>
                <c:pt idx="0">
                  <c:v>Total Planned Leave Today</c:v>
                </c:pt>
              </c:strCache>
            </c:strRef>
          </c:tx>
          <c:spPr>
            <a:solidFill>
              <a:srgbClr val="FF70A6"/>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rgbClr val="FF70A6"/>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Table'!$A$17:$C$17</c:f>
              <c:strCache>
                <c:ptCount val="12"/>
                <c:pt idx="0">
                  <c:v>Chennai</c:v>
                </c:pt>
                <c:pt idx="1">
                  <c:v>Colombo</c:v>
                </c:pt>
                <c:pt idx="2">
                  <c:v>Delhi</c:v>
                </c:pt>
                <c:pt idx="3">
                  <c:v>Dhaka</c:v>
                </c:pt>
                <c:pt idx="4">
                  <c:v>Hyderabad</c:v>
                </c:pt>
                <c:pt idx="5">
                  <c:v>Islamabad</c:v>
                </c:pt>
                <c:pt idx="6">
                  <c:v>Karachi</c:v>
                </c:pt>
                <c:pt idx="7">
                  <c:v>Kochi</c:v>
                </c:pt>
                <c:pt idx="8">
                  <c:v>Kolkata</c:v>
                </c:pt>
                <c:pt idx="9">
                  <c:v>Lucknow</c:v>
                </c:pt>
                <c:pt idx="10">
                  <c:v>Mumbai</c:v>
                </c:pt>
                <c:pt idx="11">
                  <c:v>Sylhet</c:v>
                </c:pt>
              </c:strCache>
            </c:strRef>
          </c:cat>
          <c:val>
            <c:numRef>
              <c:f>'Pivot Table'!$A$17:$C$17</c:f>
              <c:numCache>
                <c:formatCode>General</c:formatCode>
                <c:ptCount val="12"/>
                <c:pt idx="0">
                  <c:v>0</c:v>
                </c:pt>
                <c:pt idx="1">
                  <c:v>2</c:v>
                </c:pt>
                <c:pt idx="2">
                  <c:v>2</c:v>
                </c:pt>
                <c:pt idx="3">
                  <c:v>1</c:v>
                </c:pt>
                <c:pt idx="4">
                  <c:v>2</c:v>
                </c:pt>
                <c:pt idx="5">
                  <c:v>0</c:v>
                </c:pt>
                <c:pt idx="6">
                  <c:v>3</c:v>
                </c:pt>
                <c:pt idx="7">
                  <c:v>4</c:v>
                </c:pt>
                <c:pt idx="8">
                  <c:v>0</c:v>
                </c:pt>
                <c:pt idx="9">
                  <c:v>1</c:v>
                </c:pt>
                <c:pt idx="10">
                  <c:v>1</c:v>
                </c:pt>
                <c:pt idx="11">
                  <c:v>0</c:v>
                </c:pt>
              </c:numCache>
            </c:numRef>
          </c:val>
          <c:extLst>
            <c:ext xmlns:c16="http://schemas.microsoft.com/office/drawing/2014/chart" uri="{C3380CC4-5D6E-409C-BE32-E72D297353CC}">
              <c16:uniqueId val="{00000000-28AD-4580-AEBE-E408BEC91933}"/>
            </c:ext>
          </c:extLst>
        </c:ser>
        <c:dLbls>
          <c:showLegendKey val="0"/>
          <c:showVal val="1"/>
          <c:showCatName val="0"/>
          <c:showSerName val="0"/>
          <c:showPercent val="0"/>
          <c:showBubbleSize val="0"/>
        </c:dLbls>
        <c:gapWidth val="45"/>
        <c:axId val="2134461295"/>
        <c:axId val="2134462127"/>
      </c:barChart>
      <c:lineChart>
        <c:grouping val="standard"/>
        <c:varyColors val="0"/>
        <c:ser>
          <c:idx val="1"/>
          <c:order val="1"/>
          <c:tx>
            <c:strRef>
              <c:f>'Pivot Table'!$A$17:$C$17</c:f>
              <c:strCache>
                <c:ptCount val="1"/>
                <c:pt idx="0">
                  <c:v>Total Unplanned Leave Today</c:v>
                </c:pt>
              </c:strCache>
            </c:strRef>
          </c:tx>
          <c:spPr>
            <a:ln w="123825" cap="rnd">
              <a:solidFill>
                <a:srgbClr val="FFFFFF"/>
              </a:solidFill>
              <a:round/>
            </a:ln>
            <a:effectLst/>
          </c:spPr>
          <c:marker>
            <c:symbol val="none"/>
          </c:marker>
          <c:dPt>
            <c:idx val="0"/>
            <c:marker>
              <c:symbol val="none"/>
            </c:marker>
            <c:bubble3D val="0"/>
            <c:spPr>
              <a:ln w="123825" cap="rnd">
                <a:solidFill>
                  <a:srgbClr val="FFFFFF"/>
                </a:solidFill>
                <a:round/>
              </a:ln>
              <a:effectLst/>
            </c:spPr>
            <c:extLst>
              <c:ext xmlns:c16="http://schemas.microsoft.com/office/drawing/2014/chart" uri="{C3380CC4-5D6E-409C-BE32-E72D297353CC}">
                <c16:uniqueId val="{00000004-28AD-4580-AEBE-E408BEC91933}"/>
              </c:ext>
            </c:extLst>
          </c:dPt>
          <c:dPt>
            <c:idx val="10"/>
            <c:marker>
              <c:symbol val="none"/>
            </c:marker>
            <c:bubble3D val="0"/>
            <c:spPr>
              <a:ln w="123825" cap="rnd">
                <a:solidFill>
                  <a:srgbClr val="FFFFFF"/>
                </a:solidFill>
                <a:round/>
              </a:ln>
              <a:effectLst/>
            </c:spPr>
            <c:extLst>
              <c:ext xmlns:c16="http://schemas.microsoft.com/office/drawing/2014/chart" uri="{C3380CC4-5D6E-409C-BE32-E72D297353CC}">
                <c16:uniqueId val="{00000003-28AD-4580-AEBE-E408BEC91933}"/>
              </c:ext>
            </c:extLst>
          </c:dPt>
          <c:dLbls>
            <c:dLbl>
              <c:idx val="0"/>
              <c:layout>
                <c:manualLayout>
                  <c:x val="-2.6125632035746058E-2"/>
                  <c:y val="-6.4364686906573251E-2"/>
                </c:manualLayout>
              </c:layout>
              <c:spPr>
                <a:noFill/>
                <a:ln>
                  <a:noFill/>
                </a:ln>
                <a:effectLst/>
              </c:spPr>
              <c:txPr>
                <a:bodyPr rot="0" spcFirstLastPara="1" vertOverflow="ellipsis" vert="horz" wrap="square" lIns="38100" tIns="19050" rIns="38100" bIns="19050" anchor="ctr" anchorCtr="1">
                  <a:noAutofit/>
                </a:bodyPr>
                <a:lstStyle/>
                <a:p>
                  <a:pPr>
                    <a:defRPr sz="3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4.1648239770501201E-2"/>
                      <c:h val="9.583325961572485E-2"/>
                    </c:manualLayout>
                  </c15:layout>
                </c:ext>
                <c:ext xmlns:c16="http://schemas.microsoft.com/office/drawing/2014/chart" uri="{C3380CC4-5D6E-409C-BE32-E72D297353CC}">
                  <c16:uniqueId val="{00000004-28AD-4580-AEBE-E408BEC91933}"/>
                </c:ext>
              </c:extLst>
            </c:dLbl>
            <c:dLbl>
              <c:idx val="10"/>
              <c:layout>
                <c:manualLayout>
                  <c:x val="-1.7149503929145393E-2"/>
                  <c:y val="-5.523770214207095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5.3412858601269785E-2"/>
                      <c:h val="9.423171901899359E-2"/>
                    </c:manualLayout>
                  </c15:layout>
                </c:ext>
                <c:ext xmlns:c16="http://schemas.microsoft.com/office/drawing/2014/chart" uri="{C3380CC4-5D6E-409C-BE32-E72D297353CC}">
                  <c16:uniqueId val="{00000003-28AD-4580-AEBE-E408BEC91933}"/>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Table'!$A$17:$C$17</c:f>
              <c:strCache>
                <c:ptCount val="12"/>
                <c:pt idx="0">
                  <c:v>Chennai</c:v>
                </c:pt>
                <c:pt idx="1">
                  <c:v>Colombo</c:v>
                </c:pt>
                <c:pt idx="2">
                  <c:v>Delhi</c:v>
                </c:pt>
                <c:pt idx="3">
                  <c:v>Dhaka</c:v>
                </c:pt>
                <c:pt idx="4">
                  <c:v>Hyderabad</c:v>
                </c:pt>
                <c:pt idx="5">
                  <c:v>Islamabad</c:v>
                </c:pt>
                <c:pt idx="6">
                  <c:v>Karachi</c:v>
                </c:pt>
                <c:pt idx="7">
                  <c:v>Kochi</c:v>
                </c:pt>
                <c:pt idx="8">
                  <c:v>Kolkata</c:v>
                </c:pt>
                <c:pt idx="9">
                  <c:v>Lucknow</c:v>
                </c:pt>
                <c:pt idx="10">
                  <c:v>Mumbai</c:v>
                </c:pt>
                <c:pt idx="11">
                  <c:v>Sylhet</c:v>
                </c:pt>
              </c:strCache>
            </c:strRef>
          </c:cat>
          <c:val>
            <c:numRef>
              <c:f>'Pivot Table'!$A$17:$C$17</c:f>
              <c:numCache>
                <c:formatCode>General</c:formatCode>
                <c:ptCount val="12"/>
                <c:pt idx="0">
                  <c:v>1</c:v>
                </c:pt>
                <c:pt idx="1">
                  <c:v>0</c:v>
                </c:pt>
                <c:pt idx="2">
                  <c:v>0</c:v>
                </c:pt>
                <c:pt idx="3">
                  <c:v>0</c:v>
                </c:pt>
                <c:pt idx="4">
                  <c:v>0</c:v>
                </c:pt>
                <c:pt idx="5">
                  <c:v>3</c:v>
                </c:pt>
                <c:pt idx="6">
                  <c:v>1</c:v>
                </c:pt>
                <c:pt idx="7">
                  <c:v>3</c:v>
                </c:pt>
                <c:pt idx="8">
                  <c:v>1</c:v>
                </c:pt>
                <c:pt idx="9">
                  <c:v>0</c:v>
                </c:pt>
                <c:pt idx="10">
                  <c:v>2</c:v>
                </c:pt>
                <c:pt idx="11">
                  <c:v>2</c:v>
                </c:pt>
              </c:numCache>
            </c:numRef>
          </c:val>
          <c:smooth val="0"/>
          <c:extLst>
            <c:ext xmlns:c16="http://schemas.microsoft.com/office/drawing/2014/chart" uri="{C3380CC4-5D6E-409C-BE32-E72D297353CC}">
              <c16:uniqueId val="{00000001-28AD-4580-AEBE-E408BEC91933}"/>
            </c:ext>
          </c:extLst>
        </c:ser>
        <c:dLbls>
          <c:showLegendKey val="0"/>
          <c:showVal val="1"/>
          <c:showCatName val="0"/>
          <c:showSerName val="0"/>
          <c:showPercent val="0"/>
          <c:showBubbleSize val="0"/>
        </c:dLbls>
        <c:marker val="1"/>
        <c:smooth val="0"/>
        <c:axId val="1158528415"/>
        <c:axId val="1158525919"/>
      </c:lineChart>
      <c:catAx>
        <c:axId val="213446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400" b="1" i="0" u="none" strike="noStrike" kern="1200" baseline="0">
                <a:solidFill>
                  <a:sysClr val="windowText" lastClr="000000"/>
                </a:solidFill>
                <a:latin typeface="+mn-lt"/>
                <a:ea typeface="+mn-ea"/>
                <a:cs typeface="+mn-cs"/>
              </a:defRPr>
            </a:pPr>
            <a:endParaRPr lang="en-US"/>
          </a:p>
        </c:txPr>
        <c:crossAx val="2134462127"/>
        <c:crosses val="autoZero"/>
        <c:auto val="1"/>
        <c:lblAlgn val="ctr"/>
        <c:lblOffset val="100"/>
        <c:noMultiLvlLbl val="0"/>
      </c:catAx>
      <c:valAx>
        <c:axId val="2134462127"/>
        <c:scaling>
          <c:orientation val="minMax"/>
        </c:scaling>
        <c:delete val="1"/>
        <c:axPos val="l"/>
        <c:numFmt formatCode="General" sourceLinked="1"/>
        <c:majorTickMark val="none"/>
        <c:minorTickMark val="none"/>
        <c:tickLblPos val="nextTo"/>
        <c:crossAx val="2134461295"/>
        <c:crosses val="autoZero"/>
        <c:crossBetween val="between"/>
      </c:valAx>
      <c:valAx>
        <c:axId val="1158525919"/>
        <c:scaling>
          <c:orientation val="minMax"/>
        </c:scaling>
        <c:delete val="1"/>
        <c:axPos val="r"/>
        <c:numFmt formatCode="General" sourceLinked="1"/>
        <c:majorTickMark val="out"/>
        <c:minorTickMark val="none"/>
        <c:tickLblPos val="nextTo"/>
        <c:crossAx val="1158528415"/>
        <c:crosses val="max"/>
        <c:crossBetween val="between"/>
      </c:valAx>
      <c:catAx>
        <c:axId val="1158528415"/>
        <c:scaling>
          <c:orientation val="minMax"/>
        </c:scaling>
        <c:delete val="1"/>
        <c:axPos val="b"/>
        <c:numFmt formatCode="General" sourceLinked="1"/>
        <c:majorTickMark val="out"/>
        <c:minorTickMark val="none"/>
        <c:tickLblPos val="nextTo"/>
        <c:crossAx val="1158525919"/>
        <c:crosses val="autoZero"/>
        <c:auto val="1"/>
        <c:lblAlgn val="ctr"/>
        <c:lblOffset val="100"/>
        <c:noMultiLvlLbl val="0"/>
      </c:catAx>
      <c:spPr>
        <a:noFill/>
        <a:ln>
          <a:noFill/>
        </a:ln>
        <a:effectLst/>
      </c:spPr>
    </c:plotArea>
    <c:legend>
      <c:legendPos val="t"/>
      <c:layout>
        <c:manualLayout>
          <c:xMode val="edge"/>
          <c:yMode val="edge"/>
          <c:x val="0.1513031578518943"/>
          <c:y val="0.15152352705232636"/>
          <c:w val="0.62071947738301003"/>
          <c:h val="8.3794169466463564E-2"/>
        </c:manualLayout>
      </c:layout>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C4FF"/>
    </a:solidFill>
    <a:ln w="9525" cap="flat" cmpd="sng" algn="ctr">
      <a:solidFill>
        <a:srgbClr val="2FC4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'Pivot Table'!$E$17:$K$17</c:f>
          <c:strCache>
            <c:ptCount val="7"/>
            <c:pt idx="0">
              <c:v>Categories Total</c:v>
            </c:pt>
          </c:strCache>
        </c:strRef>
      </c:tx>
      <c:overlay val="0"/>
      <c:spPr>
        <a:noFill/>
        <a:ln>
          <a:noFill/>
        </a:ln>
        <a:effectLst/>
      </c:spPr>
      <c:txPr>
        <a:bodyPr rot="0" spcFirstLastPara="1" vertOverflow="ellipsis" vert="horz" wrap="square" anchor="ctr" anchorCtr="1"/>
        <a:lstStyle/>
        <a:p>
          <a:pPr>
            <a:defRPr sz="4000" b="1" i="0" u="none" strike="noStrike" kern="1200" spc="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1306848676501491E-2"/>
          <c:y val="0.17296498616030534"/>
          <c:w val="0.91960357565038198"/>
          <c:h val="0.6148114422610591"/>
        </c:manualLayout>
      </c:layout>
      <c:ofPieChart>
        <c:ofPieType val="pie"/>
        <c:varyColors val="1"/>
        <c:ser>
          <c:idx val="0"/>
          <c:order val="0"/>
          <c:spPr>
            <a:solidFill>
              <a:srgbClr val="FF9770"/>
            </a:solidFill>
            <a:ln w="44450">
              <a:solidFill>
                <a:schemeClr val="bg1">
                  <a:lumMod val="95000"/>
                </a:schemeClr>
              </a:solidFill>
            </a:ln>
          </c:spPr>
          <c:explosion val="8"/>
          <c:dPt>
            <c:idx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w="44450">
                <a:solidFill>
                  <a:schemeClr val="bg1">
                    <a:lumMod val="95000"/>
                  </a:schemeClr>
                </a:solidFill>
              </a:ln>
              <a:effectLst/>
            </c:spPr>
            <c:extLst>
              <c:ext xmlns:c16="http://schemas.microsoft.com/office/drawing/2014/chart" uri="{C3380CC4-5D6E-409C-BE32-E72D297353CC}">
                <c16:uniqueId val="{00000001-D804-483F-BDF4-F4F5D8219098}"/>
              </c:ext>
            </c:extLst>
          </c:dPt>
          <c:dPt>
            <c:idx val="1"/>
            <c:bubble3D val="0"/>
            <c:explosion val="0"/>
            <c:spPr>
              <a:gradFill>
                <a:gsLst>
                  <a:gs pos="41750">
                    <a:srgbClr val="FFB8D3"/>
                  </a:gs>
                  <a:gs pos="17500">
                    <a:srgbClr val="FFFFFF"/>
                  </a:gs>
                  <a:gs pos="100000">
                    <a:schemeClr val="accent2">
                      <a:lumMod val="0"/>
                      <a:lumOff val="100000"/>
                    </a:schemeClr>
                  </a:gs>
                  <a:gs pos="73000">
                    <a:srgbClr val="FF3783"/>
                  </a:gs>
                  <a:gs pos="88000">
                    <a:srgbClr val="FF70A6"/>
                  </a:gs>
                </a:gsLst>
                <a:path path="circle">
                  <a:fillToRect l="50000" t="-80000" r="50000" b="180000"/>
                </a:path>
              </a:gradFill>
              <a:ln w="44450">
                <a:solidFill>
                  <a:schemeClr val="bg1">
                    <a:lumMod val="95000"/>
                  </a:schemeClr>
                </a:solidFill>
              </a:ln>
              <a:effectLst/>
            </c:spPr>
            <c:extLst>
              <c:ext xmlns:c16="http://schemas.microsoft.com/office/drawing/2014/chart" uri="{C3380CC4-5D6E-409C-BE32-E72D297353CC}">
                <c16:uniqueId val="{00000003-D804-483F-BDF4-F4F5D8219098}"/>
              </c:ext>
            </c:extLst>
          </c:dPt>
          <c:dPt>
            <c:idx val="2"/>
            <c:bubble3D val="0"/>
            <c:explosion val="45"/>
            <c:spPr>
              <a:solidFill>
                <a:srgbClr val="E9FF70"/>
              </a:solidFill>
              <a:ln w="44450">
                <a:solidFill>
                  <a:schemeClr val="bg1">
                    <a:lumMod val="95000"/>
                  </a:schemeClr>
                </a:solidFill>
              </a:ln>
              <a:effectLst/>
            </c:spPr>
            <c:extLst>
              <c:ext xmlns:c16="http://schemas.microsoft.com/office/drawing/2014/chart" uri="{C3380CC4-5D6E-409C-BE32-E72D297353CC}">
                <c16:uniqueId val="{00000005-D804-483F-BDF4-F4F5D8219098}"/>
              </c:ext>
            </c:extLst>
          </c:dPt>
          <c:dPt>
            <c:idx val="3"/>
            <c:bubble3D val="0"/>
            <c:spPr>
              <a:solidFill>
                <a:srgbClr val="0070C0"/>
              </a:solidFill>
              <a:ln w="44450">
                <a:solidFill>
                  <a:schemeClr val="bg1">
                    <a:lumMod val="95000"/>
                  </a:schemeClr>
                </a:solidFill>
              </a:ln>
              <a:effectLst/>
            </c:spPr>
            <c:extLst>
              <c:ext xmlns:c16="http://schemas.microsoft.com/office/drawing/2014/chart" uri="{C3380CC4-5D6E-409C-BE32-E72D297353CC}">
                <c16:uniqueId val="{00000007-D804-483F-BDF4-F4F5D8219098}"/>
              </c:ext>
            </c:extLst>
          </c:dPt>
          <c:dPt>
            <c:idx val="4"/>
            <c:bubble3D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44450">
                <a:solidFill>
                  <a:schemeClr val="bg1">
                    <a:lumMod val="95000"/>
                  </a:schemeClr>
                </a:solidFill>
              </a:ln>
              <a:effectLst/>
            </c:spPr>
            <c:extLst>
              <c:ext xmlns:c16="http://schemas.microsoft.com/office/drawing/2014/chart" uri="{C3380CC4-5D6E-409C-BE32-E72D297353CC}">
                <c16:uniqueId val="{00000009-D804-483F-BDF4-F4F5D8219098}"/>
              </c:ext>
            </c:extLst>
          </c:dPt>
          <c:dPt>
            <c:idx val="5"/>
            <c:bubble3D val="0"/>
            <c:explosion val="0"/>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w="44450">
                <a:solidFill>
                  <a:schemeClr val="bg1">
                    <a:lumMod val="95000"/>
                  </a:schemeClr>
                </a:solidFill>
              </a:ln>
              <a:effectLst/>
            </c:spPr>
            <c:extLst>
              <c:ext xmlns:c16="http://schemas.microsoft.com/office/drawing/2014/chart" uri="{C3380CC4-5D6E-409C-BE32-E72D297353CC}">
                <c16:uniqueId val="{0000000B-D804-483F-BDF4-F4F5D8219098}"/>
              </c:ext>
            </c:extLst>
          </c:dPt>
          <c:dPt>
            <c:idx val="6"/>
            <c:bubble3D val="0"/>
            <c:spPr>
              <a:solidFill>
                <a:srgbClr val="FF9770"/>
              </a:solidFill>
              <a:ln w="44450">
                <a:solidFill>
                  <a:schemeClr val="bg1">
                    <a:lumMod val="95000"/>
                  </a:schemeClr>
                </a:solidFill>
              </a:ln>
              <a:effectLst/>
            </c:spPr>
            <c:extLst>
              <c:ext xmlns:c16="http://schemas.microsoft.com/office/drawing/2014/chart" uri="{C3380CC4-5D6E-409C-BE32-E72D297353CC}">
                <c16:uniqueId val="{0000000D-D804-483F-BDF4-F4F5D8219098}"/>
              </c:ext>
            </c:extLst>
          </c:dPt>
          <c:dLbls>
            <c:dLbl>
              <c:idx val="2"/>
              <c:layout>
                <c:manualLayout>
                  <c:x val="-5.1471301801024431E-2"/>
                  <c:y val="-8.3639123820581612E-2"/>
                </c:manualLayout>
              </c:layout>
              <c:spPr>
                <a:noFill/>
                <a:ln>
                  <a:noFill/>
                </a:ln>
                <a:effectLst/>
              </c:spPr>
              <c:txPr>
                <a:bodyPr rot="0" spcFirstLastPara="1" vertOverflow="ellipsis" vert="horz" wrap="square" lIns="38100" tIns="19050" rIns="38100" bIns="19050" anchor="ctr" anchorCtr="1">
                  <a:noAutofit/>
                </a:bodyPr>
                <a:lstStyle/>
                <a:p>
                  <a:pPr>
                    <a:defRPr sz="4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0326267340676494"/>
                      <c:h val="0.14513036561329454"/>
                    </c:manualLayout>
                  </c15:layout>
                </c:ext>
                <c:ext xmlns:c16="http://schemas.microsoft.com/office/drawing/2014/chart" uri="{C3380CC4-5D6E-409C-BE32-E72D297353CC}">
                  <c16:uniqueId val="{00000005-D804-483F-BDF4-F4F5D8219098}"/>
                </c:ext>
              </c:extLst>
            </c:dLbl>
            <c:dLbl>
              <c:idx val="6"/>
              <c:delete val="1"/>
              <c:extLst>
                <c:ext xmlns:c15="http://schemas.microsoft.com/office/drawing/2012/chart" uri="{CE6537A1-D6FC-4f65-9D91-7224C49458BB}"/>
                <c:ext xmlns:c16="http://schemas.microsoft.com/office/drawing/2014/chart" uri="{C3380CC4-5D6E-409C-BE32-E72D297353CC}">
                  <c16:uniqueId val="{0000000D-D804-483F-BDF4-F4F5D8219098}"/>
                </c:ext>
              </c:extLst>
            </c:dLbl>
            <c:spPr>
              <a:no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'Pivot Table'!$F$18:$K$18</c:f>
              <c:strCache>
                <c:ptCount val="6"/>
                <c:pt idx="0">
                  <c:v>Total Employee-Full Capacity</c:v>
                </c:pt>
                <c:pt idx="1">
                  <c:v>Total QVC Appointment Today</c:v>
                </c:pt>
                <c:pt idx="2">
                  <c:v>Total Planned Leave Today</c:v>
                </c:pt>
                <c:pt idx="3">
                  <c:v>Total Unplanned Leave Today</c:v>
                </c:pt>
                <c:pt idx="4">
                  <c:v>Total Planned Shrinkage %</c:v>
                </c:pt>
                <c:pt idx="5">
                  <c:v>Total Unplanned Shrinkage %</c:v>
                </c:pt>
              </c:strCache>
            </c:strRef>
          </c:cat>
          <c:val>
            <c:numRef>
              <c:f>'Pivot Table'!$F$31:$K$31</c:f>
              <c:numCache>
                <c:formatCode>General</c:formatCode>
                <c:ptCount val="6"/>
                <c:pt idx="0">
                  <c:v>549</c:v>
                </c:pt>
                <c:pt idx="1">
                  <c:v>738</c:v>
                </c:pt>
                <c:pt idx="2">
                  <c:v>16</c:v>
                </c:pt>
                <c:pt idx="3">
                  <c:v>13</c:v>
                </c:pt>
                <c:pt idx="4" formatCode="0%">
                  <c:v>0.32837486981104003</c:v>
                </c:pt>
                <c:pt idx="5" formatCode="0%">
                  <c:v>0.29755956575724019</c:v>
                </c:pt>
              </c:numCache>
            </c:numRef>
          </c:val>
          <c:extLst>
            <c:ext xmlns:c16="http://schemas.microsoft.com/office/drawing/2014/chart" uri="{C3380CC4-5D6E-409C-BE32-E72D297353CC}">
              <c16:uniqueId val="{0000000E-D804-483F-BDF4-F4F5D8219098}"/>
            </c:ext>
          </c:extLst>
        </c:ser>
        <c:dLbls>
          <c:dLblPos val="bestFit"/>
          <c:showLegendKey val="0"/>
          <c:showVal val="1"/>
          <c:showCatName val="0"/>
          <c:showSerName val="0"/>
          <c:showPercent val="0"/>
          <c:showBubbleSize val="0"/>
          <c:showLeaderLines val="0"/>
        </c:dLbls>
        <c:gapWidth val="49"/>
        <c:secondPieSize val="49"/>
        <c:serLines>
          <c:spPr>
            <a:ln w="9525" cap="flat" cmpd="sng" algn="ctr">
              <a:solidFill>
                <a:schemeClr val="tx1">
                  <a:lumMod val="35000"/>
                  <a:lumOff val="65000"/>
                </a:schemeClr>
              </a:solidFill>
              <a:round/>
            </a:ln>
            <a:effectLst/>
          </c:spPr>
        </c:serLines>
      </c:ofPieChart>
      <c:spPr>
        <a:noFill/>
        <a:ln>
          <a:solidFill>
            <a:schemeClr val="tx1">
              <a:lumMod val="85000"/>
              <a:lumOff val="15000"/>
            </a:schemeClr>
          </a:solidFill>
        </a:ln>
        <a:effectLst/>
      </c:spPr>
    </c:plotArea>
    <c:legend>
      <c:legendPos val="b"/>
      <c:layout>
        <c:manualLayout>
          <c:xMode val="edge"/>
          <c:yMode val="edge"/>
          <c:x val="3.8466528373713768E-2"/>
          <c:y val="0.79040345354863151"/>
          <c:w val="0.93977022802178733"/>
          <c:h val="0.1981124483102551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FC4FF"/>
    </a:solidFill>
    <a:ln w="9525" cap="flat" cmpd="sng" algn="ctr">
      <a:solidFill>
        <a:srgbClr val="2FC4FF">
          <a:alpha val="66000"/>
        </a:srgb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492369</xdr:colOff>
      <xdr:row>0</xdr:row>
      <xdr:rowOff>174836</xdr:rowOff>
    </xdr:from>
    <xdr:to>
      <xdr:col>15</xdr:col>
      <xdr:colOff>3212124</xdr:colOff>
      <xdr:row>11</xdr:row>
      <xdr:rowOff>94783</xdr:rowOff>
    </xdr:to>
    <xdr:grpSp>
      <xdr:nvGrpSpPr>
        <xdr:cNvPr id="13" name="Group 12">
          <a:extLst>
            <a:ext uri="{FF2B5EF4-FFF2-40B4-BE49-F238E27FC236}">
              <a16:creationId xmlns:a16="http://schemas.microsoft.com/office/drawing/2014/main" id="{D7FDB39B-71F6-4543-AC5B-834BE8180225}"/>
            </a:ext>
          </a:extLst>
        </xdr:cNvPr>
        <xdr:cNvGrpSpPr/>
      </xdr:nvGrpSpPr>
      <xdr:grpSpPr>
        <a:xfrm>
          <a:off x="492369" y="174836"/>
          <a:ext cx="40906732" cy="1916650"/>
          <a:chOff x="294139" y="154740"/>
          <a:chExt cx="32365338" cy="1865980"/>
        </a:xfrm>
        <a:solidFill>
          <a:srgbClr val="FF70A6"/>
        </a:solidFill>
      </xdr:grpSpPr>
      <xdr:sp macro="" textlink="">
        <xdr:nvSpPr>
          <xdr:cNvPr id="2" name="TextBox 1">
            <a:extLst>
              <a:ext uri="{FF2B5EF4-FFF2-40B4-BE49-F238E27FC236}">
                <a16:creationId xmlns:a16="http://schemas.microsoft.com/office/drawing/2014/main" id="{775C432D-AE00-47A8-A573-9C6DD679A089}"/>
              </a:ext>
            </a:extLst>
          </xdr:cNvPr>
          <xdr:cNvSpPr txBox="1"/>
        </xdr:nvSpPr>
        <xdr:spPr>
          <a:xfrm>
            <a:off x="294139" y="191919"/>
            <a:ext cx="4937760" cy="1828800"/>
          </a:xfrm>
          <a:prstGeom prst="round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sp macro="" textlink="">
        <xdr:nvSpPr>
          <xdr:cNvPr id="3" name="TextBox 2">
            <a:extLst>
              <a:ext uri="{FF2B5EF4-FFF2-40B4-BE49-F238E27FC236}">
                <a16:creationId xmlns:a16="http://schemas.microsoft.com/office/drawing/2014/main" id="{9B9A875F-252D-488C-A840-4960C49C47FB}"/>
              </a:ext>
            </a:extLst>
          </xdr:cNvPr>
          <xdr:cNvSpPr txBox="1"/>
        </xdr:nvSpPr>
        <xdr:spPr>
          <a:xfrm>
            <a:off x="11265171" y="191920"/>
            <a:ext cx="4937760" cy="1828800"/>
          </a:xfrm>
          <a:prstGeom prst="round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IN" sz="1100">
              <a:solidFill>
                <a:schemeClr val="dk1"/>
              </a:solidFill>
              <a:latin typeface="+mn-lt"/>
              <a:ea typeface="+mn-ea"/>
              <a:cs typeface="+mn-cs"/>
            </a:endParaRPr>
          </a:p>
        </xdr:txBody>
      </xdr:sp>
      <xdr:sp macro="" textlink="">
        <xdr:nvSpPr>
          <xdr:cNvPr id="4" name="TextBox 3">
            <a:extLst>
              <a:ext uri="{FF2B5EF4-FFF2-40B4-BE49-F238E27FC236}">
                <a16:creationId xmlns:a16="http://schemas.microsoft.com/office/drawing/2014/main" id="{55B863C8-E264-4EF6-A26E-DD7DC776AB74}"/>
              </a:ext>
            </a:extLst>
          </xdr:cNvPr>
          <xdr:cNvSpPr txBox="1"/>
        </xdr:nvSpPr>
        <xdr:spPr>
          <a:xfrm>
            <a:off x="5779655" y="191920"/>
            <a:ext cx="4937760" cy="1828800"/>
          </a:xfrm>
          <a:prstGeom prst="round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IN" sz="1100">
              <a:solidFill>
                <a:schemeClr val="dk1"/>
              </a:solidFill>
              <a:latin typeface="+mn-lt"/>
              <a:ea typeface="+mn-ea"/>
              <a:cs typeface="+mn-cs"/>
            </a:endParaRPr>
          </a:p>
        </xdr:txBody>
      </xdr:sp>
      <xdr:sp macro="" textlink="">
        <xdr:nvSpPr>
          <xdr:cNvPr id="6" name="TextBox 5">
            <a:extLst>
              <a:ext uri="{FF2B5EF4-FFF2-40B4-BE49-F238E27FC236}">
                <a16:creationId xmlns:a16="http://schemas.microsoft.com/office/drawing/2014/main" id="{472BFF78-4060-458F-BE1E-7721AA0C0051}"/>
              </a:ext>
            </a:extLst>
          </xdr:cNvPr>
          <xdr:cNvSpPr txBox="1"/>
        </xdr:nvSpPr>
        <xdr:spPr>
          <a:xfrm>
            <a:off x="16750687" y="166786"/>
            <a:ext cx="4937760" cy="1828800"/>
          </a:xfrm>
          <a:prstGeom prst="round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sp macro="" textlink="">
        <xdr:nvSpPr>
          <xdr:cNvPr id="7" name="TextBox 6">
            <a:extLst>
              <a:ext uri="{FF2B5EF4-FFF2-40B4-BE49-F238E27FC236}">
                <a16:creationId xmlns:a16="http://schemas.microsoft.com/office/drawing/2014/main" id="{F12DACA7-2849-44C7-AAA2-FE45E07202D6}"/>
              </a:ext>
            </a:extLst>
          </xdr:cNvPr>
          <xdr:cNvSpPr txBox="1"/>
        </xdr:nvSpPr>
        <xdr:spPr>
          <a:xfrm>
            <a:off x="27721717" y="154740"/>
            <a:ext cx="4937760" cy="1828800"/>
          </a:xfrm>
          <a:prstGeom prst="round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p>
        </xdr:txBody>
      </xdr:sp>
      <xdr:sp macro="" textlink="">
        <xdr:nvSpPr>
          <xdr:cNvPr id="8" name="TextBox 7">
            <a:extLst>
              <a:ext uri="{FF2B5EF4-FFF2-40B4-BE49-F238E27FC236}">
                <a16:creationId xmlns:a16="http://schemas.microsoft.com/office/drawing/2014/main" id="{511B4B64-C967-4FAF-A2C5-C98D4694399C}"/>
              </a:ext>
            </a:extLst>
          </xdr:cNvPr>
          <xdr:cNvSpPr txBox="1"/>
        </xdr:nvSpPr>
        <xdr:spPr>
          <a:xfrm>
            <a:off x="22236203" y="176839"/>
            <a:ext cx="4937760" cy="1828800"/>
          </a:xfrm>
          <a:prstGeom prst="roundRect">
            <a:avLst/>
          </a:prstGeom>
          <a:grp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clientData/>
  </xdr:twoCellAnchor>
  <xdr:twoCellAnchor>
    <xdr:from>
      <xdr:col>0</xdr:col>
      <xdr:colOff>351692</xdr:colOff>
      <xdr:row>1</xdr:row>
      <xdr:rowOff>43006</xdr:rowOff>
    </xdr:from>
    <xdr:to>
      <xdr:col>15</xdr:col>
      <xdr:colOff>3208778</xdr:colOff>
      <xdr:row>11</xdr:row>
      <xdr:rowOff>42949</xdr:rowOff>
    </xdr:to>
    <xdr:grpSp>
      <xdr:nvGrpSpPr>
        <xdr:cNvPr id="35" name="Group 34">
          <a:extLst>
            <a:ext uri="{FF2B5EF4-FFF2-40B4-BE49-F238E27FC236}">
              <a16:creationId xmlns:a16="http://schemas.microsoft.com/office/drawing/2014/main" id="{C2F3DAA7-1EDA-4233-998F-7D0606B774B9}"/>
            </a:ext>
          </a:extLst>
        </xdr:cNvPr>
        <xdr:cNvGrpSpPr/>
      </xdr:nvGrpSpPr>
      <xdr:grpSpPr>
        <a:xfrm>
          <a:off x="351692" y="224525"/>
          <a:ext cx="41044063" cy="1815127"/>
          <a:chOff x="546030" y="481737"/>
          <a:chExt cx="32383653" cy="1505323"/>
        </a:xfrm>
      </xdr:grpSpPr>
      <xdr:sp macro="" textlink="$I$14">
        <xdr:nvSpPr>
          <xdr:cNvPr id="10" name="TextBox 9">
            <a:extLst>
              <a:ext uri="{FF2B5EF4-FFF2-40B4-BE49-F238E27FC236}">
                <a16:creationId xmlns:a16="http://schemas.microsoft.com/office/drawing/2014/main" id="{560EB263-E9C2-4D01-A9B0-671A5093D517}"/>
              </a:ext>
            </a:extLst>
          </xdr:cNvPr>
          <xdr:cNvSpPr txBox="1"/>
        </xdr:nvSpPr>
        <xdr:spPr>
          <a:xfrm>
            <a:off x="546030" y="520676"/>
            <a:ext cx="4755305"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EECDF5-AE01-43D8-9932-BBEECBF60119}" type="TxLink">
              <a:rPr lang="en-US" sz="3600" b="1" i="0" u="none" strike="noStrike">
                <a:ln>
                  <a:solidFill>
                    <a:schemeClr val="bg1"/>
                  </a:solidFill>
                </a:ln>
                <a:solidFill>
                  <a:schemeClr val="bg1"/>
                </a:solidFill>
                <a:latin typeface="Calibri"/>
                <a:ea typeface="+mn-ea"/>
                <a:cs typeface="Calibri"/>
              </a:rPr>
              <a:pPr marL="0" indent="0" algn="ctr"/>
              <a:t>Total Employee - Full Capacity</a:t>
            </a:fld>
            <a:endParaRPr lang="en-IN" sz="3600" b="1" i="0" u="none" strike="noStrike">
              <a:ln>
                <a:solidFill>
                  <a:schemeClr val="bg1"/>
                </a:solidFill>
              </a:ln>
              <a:solidFill>
                <a:schemeClr val="bg1"/>
              </a:solidFill>
              <a:latin typeface="Calibri"/>
              <a:ea typeface="+mn-ea"/>
              <a:cs typeface="Calibri"/>
            </a:endParaRPr>
          </a:p>
        </xdr:txBody>
      </xdr:sp>
      <xdr:sp macro="" textlink="'Pivot Table'!F31">
        <xdr:nvSpPr>
          <xdr:cNvPr id="18" name="TextBox 17">
            <a:extLst>
              <a:ext uri="{FF2B5EF4-FFF2-40B4-BE49-F238E27FC236}">
                <a16:creationId xmlns:a16="http://schemas.microsoft.com/office/drawing/2014/main" id="{8B2BE44D-E3AF-4878-8E76-E27F1EE85704}"/>
              </a:ext>
            </a:extLst>
          </xdr:cNvPr>
          <xdr:cNvSpPr txBox="1"/>
        </xdr:nvSpPr>
        <xdr:spPr>
          <a:xfrm>
            <a:off x="1348881" y="1084384"/>
            <a:ext cx="2995246"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C0BBBD-31EE-4203-BB3D-4A91271B175D}" type="TxLink">
              <a:rPr lang="en-US" sz="6000" b="1" i="0" u="none" strike="noStrike">
                <a:ln>
                  <a:solidFill>
                    <a:schemeClr val="bg1"/>
                  </a:solidFill>
                </a:ln>
                <a:solidFill>
                  <a:schemeClr val="bg1"/>
                </a:solidFill>
                <a:latin typeface="Calibri"/>
                <a:ea typeface="+mn-ea"/>
                <a:cs typeface="Calibri"/>
              </a:rPr>
              <a:pPr marL="0" indent="0" algn="ctr"/>
              <a:t>549</a:t>
            </a:fld>
            <a:endParaRPr lang="en-IN" sz="6000" b="1" i="0" u="none" strike="noStrike">
              <a:ln>
                <a:solidFill>
                  <a:schemeClr val="bg1"/>
                </a:solidFill>
              </a:ln>
              <a:solidFill>
                <a:schemeClr val="bg1"/>
              </a:solidFill>
              <a:latin typeface="Calibri"/>
              <a:ea typeface="+mn-ea"/>
              <a:cs typeface="Calibri"/>
            </a:endParaRPr>
          </a:p>
        </xdr:txBody>
      </xdr:sp>
      <xdr:sp macro="" textlink="$J$14">
        <xdr:nvSpPr>
          <xdr:cNvPr id="21" name="TextBox 20">
            <a:extLst>
              <a:ext uri="{FF2B5EF4-FFF2-40B4-BE49-F238E27FC236}">
                <a16:creationId xmlns:a16="http://schemas.microsoft.com/office/drawing/2014/main" id="{A74ECA5E-B2E0-4520-B165-4CBD4DA2A1C9}"/>
              </a:ext>
            </a:extLst>
          </xdr:cNvPr>
          <xdr:cNvSpPr txBox="1"/>
        </xdr:nvSpPr>
        <xdr:spPr>
          <a:xfrm>
            <a:off x="6043246" y="514812"/>
            <a:ext cx="4929554"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C99C3E-6FBB-4E78-8024-6B2BC1795577}" type="TxLink">
              <a:rPr lang="en-US" sz="3600" b="1" i="0" u="none" strike="noStrike">
                <a:ln>
                  <a:solidFill>
                    <a:schemeClr val="bg1"/>
                  </a:solidFill>
                </a:ln>
                <a:solidFill>
                  <a:schemeClr val="bg1"/>
                </a:solidFill>
                <a:latin typeface="Calibri"/>
                <a:ea typeface="+mn-ea"/>
                <a:cs typeface="Calibri"/>
              </a:rPr>
              <a:pPr marL="0" indent="0" algn="ctr"/>
              <a:t>Total QVC Applicant</a:t>
            </a:fld>
            <a:endParaRPr lang="en-IN" sz="3600" b="1" i="0" u="none" strike="noStrike">
              <a:ln>
                <a:solidFill>
                  <a:schemeClr val="bg1"/>
                </a:solidFill>
              </a:ln>
              <a:solidFill>
                <a:schemeClr val="bg1"/>
              </a:solidFill>
              <a:latin typeface="Calibri"/>
              <a:ea typeface="+mn-ea"/>
              <a:cs typeface="Calibri"/>
            </a:endParaRPr>
          </a:p>
        </xdr:txBody>
      </xdr:sp>
      <xdr:sp macro="" textlink="'Pivot Table'!G31">
        <xdr:nvSpPr>
          <xdr:cNvPr id="22" name="TextBox 21">
            <a:extLst>
              <a:ext uri="{FF2B5EF4-FFF2-40B4-BE49-F238E27FC236}">
                <a16:creationId xmlns:a16="http://schemas.microsoft.com/office/drawing/2014/main" id="{6C068B41-36F5-4509-B224-29513BFFB19F}"/>
              </a:ext>
            </a:extLst>
          </xdr:cNvPr>
          <xdr:cNvSpPr txBox="1"/>
        </xdr:nvSpPr>
        <xdr:spPr>
          <a:xfrm>
            <a:off x="6970459" y="1078522"/>
            <a:ext cx="2819399"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3D02314-D5D0-4E02-8C44-00247E287233}" type="TxLink">
              <a:rPr lang="en-US" sz="6000" b="1" i="0" u="none" strike="noStrike">
                <a:ln>
                  <a:solidFill>
                    <a:schemeClr val="bg1"/>
                  </a:solidFill>
                </a:ln>
                <a:solidFill>
                  <a:schemeClr val="bg1"/>
                </a:solidFill>
                <a:latin typeface="Calibri"/>
                <a:ea typeface="+mn-ea"/>
                <a:cs typeface="Calibri"/>
              </a:rPr>
              <a:pPr marL="0" indent="0" algn="ctr"/>
              <a:t>738</a:t>
            </a:fld>
            <a:endParaRPr lang="en-IN" sz="6000" b="1" i="0" u="none" strike="noStrike">
              <a:ln>
                <a:solidFill>
                  <a:schemeClr val="bg1"/>
                </a:solidFill>
              </a:ln>
              <a:solidFill>
                <a:schemeClr val="bg1"/>
              </a:solidFill>
              <a:latin typeface="Calibri"/>
              <a:ea typeface="+mn-ea"/>
              <a:cs typeface="Calibri"/>
            </a:endParaRPr>
          </a:p>
        </xdr:txBody>
      </xdr:sp>
      <xdr:sp macro="" textlink="$K$14">
        <xdr:nvSpPr>
          <xdr:cNvPr id="24" name="TextBox 23">
            <a:extLst>
              <a:ext uri="{FF2B5EF4-FFF2-40B4-BE49-F238E27FC236}">
                <a16:creationId xmlns:a16="http://schemas.microsoft.com/office/drawing/2014/main" id="{8C011A95-BDE3-4B46-82CA-3D2D466EBBB5}"/>
              </a:ext>
            </a:extLst>
          </xdr:cNvPr>
          <xdr:cNvSpPr txBox="1"/>
        </xdr:nvSpPr>
        <xdr:spPr>
          <a:xfrm>
            <a:off x="11339792" y="481737"/>
            <a:ext cx="5388350"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4616BDD-A81C-4C7B-BB64-DF9642128651}" type="TxLink">
              <a:rPr lang="en-US" sz="3600" b="1" i="0" u="none" strike="noStrike">
                <a:ln>
                  <a:solidFill>
                    <a:schemeClr val="bg1"/>
                  </a:solidFill>
                </a:ln>
                <a:solidFill>
                  <a:schemeClr val="bg1"/>
                </a:solidFill>
                <a:latin typeface="Calibri"/>
                <a:ea typeface="+mn-ea"/>
                <a:cs typeface="Calibri"/>
              </a:rPr>
              <a:pPr marL="0" indent="0" algn="ctr"/>
              <a:t>Total Planned Leave Today</a:t>
            </a:fld>
            <a:endParaRPr lang="en-IN" sz="3600" b="1" i="0" u="none" strike="noStrike">
              <a:ln>
                <a:solidFill>
                  <a:schemeClr val="bg1"/>
                </a:solidFill>
              </a:ln>
              <a:solidFill>
                <a:schemeClr val="bg1"/>
              </a:solidFill>
              <a:latin typeface="Calibri"/>
              <a:ea typeface="+mn-ea"/>
              <a:cs typeface="Calibri"/>
            </a:endParaRPr>
          </a:p>
        </xdr:txBody>
      </xdr:sp>
      <xdr:sp macro="" textlink="'Pivot Table'!H31">
        <xdr:nvSpPr>
          <xdr:cNvPr id="25" name="TextBox 24">
            <a:extLst>
              <a:ext uri="{FF2B5EF4-FFF2-40B4-BE49-F238E27FC236}">
                <a16:creationId xmlns:a16="http://schemas.microsoft.com/office/drawing/2014/main" id="{ABF4CE8E-41BD-4E6B-AB39-F77A4B33584B}"/>
              </a:ext>
            </a:extLst>
          </xdr:cNvPr>
          <xdr:cNvSpPr txBox="1"/>
        </xdr:nvSpPr>
        <xdr:spPr>
          <a:xfrm>
            <a:off x="12186140" y="1076092"/>
            <a:ext cx="3628291"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AA27F0E-0528-4C8C-8274-B1D6FF1933D3}" type="TxLink">
              <a:rPr lang="en-US" sz="6000" b="1" i="0" u="none" strike="noStrike">
                <a:ln>
                  <a:solidFill>
                    <a:schemeClr val="bg1"/>
                  </a:solidFill>
                </a:ln>
                <a:solidFill>
                  <a:schemeClr val="bg1"/>
                </a:solidFill>
                <a:latin typeface="Calibri"/>
                <a:ea typeface="+mn-ea"/>
                <a:cs typeface="Calibri"/>
              </a:rPr>
              <a:pPr marL="0" indent="0" algn="ctr"/>
              <a:t>16</a:t>
            </a:fld>
            <a:endParaRPr lang="en-IN" sz="6000" b="1" i="0" u="none" strike="noStrike">
              <a:ln>
                <a:solidFill>
                  <a:schemeClr val="bg1"/>
                </a:solidFill>
              </a:ln>
              <a:solidFill>
                <a:schemeClr val="bg1"/>
              </a:solidFill>
              <a:latin typeface="Calibri"/>
              <a:ea typeface="+mn-ea"/>
              <a:cs typeface="Calibri"/>
            </a:endParaRPr>
          </a:p>
        </xdr:txBody>
      </xdr:sp>
      <xdr:sp macro="" textlink="$L$14">
        <xdr:nvSpPr>
          <xdr:cNvPr id="27" name="TextBox 26">
            <a:extLst>
              <a:ext uri="{FF2B5EF4-FFF2-40B4-BE49-F238E27FC236}">
                <a16:creationId xmlns:a16="http://schemas.microsoft.com/office/drawing/2014/main" id="{4F53FF1E-A3BC-4F36-8F87-517075D9DD4E}"/>
              </a:ext>
            </a:extLst>
          </xdr:cNvPr>
          <xdr:cNvSpPr txBox="1"/>
        </xdr:nvSpPr>
        <xdr:spPr>
          <a:xfrm>
            <a:off x="17143594" y="507795"/>
            <a:ext cx="4755305"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FC0A78-D406-45E9-8EF4-2EF0E9AE96BB}" type="TxLink">
              <a:rPr lang="en-US" sz="3600" b="1" i="0" u="none" strike="noStrike">
                <a:ln>
                  <a:solidFill>
                    <a:schemeClr val="bg1"/>
                  </a:solidFill>
                </a:ln>
                <a:solidFill>
                  <a:schemeClr val="bg1"/>
                </a:solidFill>
                <a:latin typeface="Calibri"/>
                <a:ea typeface="+mn-ea"/>
                <a:cs typeface="Calibri"/>
              </a:rPr>
              <a:pPr marL="0" indent="0" algn="ctr"/>
              <a:t>Total Unplanned Leave Today</a:t>
            </a:fld>
            <a:endParaRPr lang="en-IN" sz="3600" b="1" i="0" u="none" strike="noStrike">
              <a:ln>
                <a:solidFill>
                  <a:schemeClr val="bg1"/>
                </a:solidFill>
              </a:ln>
              <a:solidFill>
                <a:schemeClr val="bg1"/>
              </a:solidFill>
              <a:latin typeface="Calibri"/>
              <a:ea typeface="+mn-ea"/>
              <a:cs typeface="Calibri"/>
            </a:endParaRPr>
          </a:p>
        </xdr:txBody>
      </xdr:sp>
      <xdr:sp macro="" textlink="'Pivot Table'!I31">
        <xdr:nvSpPr>
          <xdr:cNvPr id="28" name="TextBox 27">
            <a:extLst>
              <a:ext uri="{FF2B5EF4-FFF2-40B4-BE49-F238E27FC236}">
                <a16:creationId xmlns:a16="http://schemas.microsoft.com/office/drawing/2014/main" id="{38185392-53F4-4E25-8BF8-839B3FA81747}"/>
              </a:ext>
            </a:extLst>
          </xdr:cNvPr>
          <xdr:cNvSpPr txBox="1"/>
        </xdr:nvSpPr>
        <xdr:spPr>
          <a:xfrm>
            <a:off x="18139465" y="1050930"/>
            <a:ext cx="2995246"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C97945-729B-401A-B768-98F75384DBD4}" type="TxLink">
              <a:rPr lang="en-US" sz="6000" b="1" i="0" u="none" strike="noStrike">
                <a:ln>
                  <a:solidFill>
                    <a:schemeClr val="bg1"/>
                  </a:solidFill>
                </a:ln>
                <a:solidFill>
                  <a:schemeClr val="bg1"/>
                </a:solidFill>
                <a:latin typeface="Calibri"/>
                <a:ea typeface="+mn-ea"/>
                <a:cs typeface="Calibri"/>
              </a:rPr>
              <a:pPr marL="0" indent="0" algn="ctr"/>
              <a:t>13</a:t>
            </a:fld>
            <a:endParaRPr lang="en-IN" sz="6000" b="1" i="0" u="none" strike="noStrike">
              <a:ln>
                <a:solidFill>
                  <a:schemeClr val="bg1"/>
                </a:solidFill>
              </a:ln>
              <a:solidFill>
                <a:schemeClr val="bg1"/>
              </a:solidFill>
              <a:latin typeface="Calibri"/>
              <a:ea typeface="+mn-ea"/>
              <a:cs typeface="Calibri"/>
            </a:endParaRPr>
          </a:p>
        </xdr:txBody>
      </xdr:sp>
      <xdr:sp macro="" textlink="$M$14">
        <xdr:nvSpPr>
          <xdr:cNvPr id="30" name="TextBox 29">
            <a:extLst>
              <a:ext uri="{FF2B5EF4-FFF2-40B4-BE49-F238E27FC236}">
                <a16:creationId xmlns:a16="http://schemas.microsoft.com/office/drawing/2014/main" id="{F763CBE8-A22E-4D6E-AB6E-EF3A40869438}"/>
              </a:ext>
            </a:extLst>
          </xdr:cNvPr>
          <xdr:cNvSpPr txBox="1"/>
        </xdr:nvSpPr>
        <xdr:spPr>
          <a:xfrm>
            <a:off x="22629005" y="512882"/>
            <a:ext cx="4755305"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A997FB-C744-472C-AC56-1F0686743D8F}" type="TxLink">
              <a:rPr lang="en-US" sz="3600" b="1" i="0" u="none" strike="noStrike">
                <a:ln>
                  <a:solidFill>
                    <a:schemeClr val="bg1"/>
                  </a:solidFill>
                </a:ln>
                <a:solidFill>
                  <a:schemeClr val="bg1"/>
                </a:solidFill>
                <a:latin typeface="Calibri"/>
                <a:ea typeface="+mn-ea"/>
                <a:cs typeface="Calibri"/>
              </a:rPr>
              <a:pPr marL="0" indent="0" algn="ctr"/>
              <a:t>Total Planned Shrinkage %</a:t>
            </a:fld>
            <a:endParaRPr lang="en-IN" sz="3600" b="1" i="0" u="none" strike="noStrike">
              <a:ln>
                <a:solidFill>
                  <a:schemeClr val="bg1"/>
                </a:solidFill>
              </a:ln>
              <a:solidFill>
                <a:schemeClr val="bg1"/>
              </a:solidFill>
              <a:latin typeface="Calibri"/>
              <a:ea typeface="+mn-ea"/>
              <a:cs typeface="Calibri"/>
            </a:endParaRPr>
          </a:p>
        </xdr:txBody>
      </xdr:sp>
      <xdr:sp macro="" textlink="'Pivot Table'!J31">
        <xdr:nvSpPr>
          <xdr:cNvPr id="31" name="TextBox 30">
            <a:extLst>
              <a:ext uri="{FF2B5EF4-FFF2-40B4-BE49-F238E27FC236}">
                <a16:creationId xmlns:a16="http://schemas.microsoft.com/office/drawing/2014/main" id="{3FE89D33-EA8E-48A8-B92F-1EEA8A91F573}"/>
              </a:ext>
            </a:extLst>
          </xdr:cNvPr>
          <xdr:cNvSpPr txBox="1"/>
        </xdr:nvSpPr>
        <xdr:spPr>
          <a:xfrm>
            <a:off x="23726964" y="1079380"/>
            <a:ext cx="2995246"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460AA8-7A48-4A28-AF68-AB4021C89FD3}" type="TxLink">
              <a:rPr lang="en-US" sz="6000" b="1" i="0" u="none" strike="noStrike">
                <a:ln>
                  <a:solidFill>
                    <a:schemeClr val="bg1"/>
                  </a:solidFill>
                </a:ln>
                <a:solidFill>
                  <a:schemeClr val="bg1"/>
                </a:solidFill>
                <a:latin typeface="Calibri"/>
                <a:ea typeface="+mn-ea"/>
                <a:cs typeface="Calibri"/>
              </a:rPr>
              <a:pPr marL="0" indent="0" algn="ctr"/>
              <a:t>33%</a:t>
            </a:fld>
            <a:endParaRPr lang="en-IN" sz="6000" b="1" i="0" u="none" strike="noStrike">
              <a:ln>
                <a:solidFill>
                  <a:schemeClr val="bg1"/>
                </a:solidFill>
              </a:ln>
              <a:solidFill>
                <a:schemeClr val="bg1"/>
              </a:solidFill>
              <a:latin typeface="Calibri"/>
              <a:ea typeface="+mn-ea"/>
              <a:cs typeface="Calibri"/>
            </a:endParaRPr>
          </a:p>
        </xdr:txBody>
      </xdr:sp>
      <xdr:sp macro="" textlink="$N$14">
        <xdr:nvSpPr>
          <xdr:cNvPr id="33" name="TextBox 32">
            <a:extLst>
              <a:ext uri="{FF2B5EF4-FFF2-40B4-BE49-F238E27FC236}">
                <a16:creationId xmlns:a16="http://schemas.microsoft.com/office/drawing/2014/main" id="{9286F299-5FD1-4A74-B75D-353271C28BBC}"/>
              </a:ext>
            </a:extLst>
          </xdr:cNvPr>
          <xdr:cNvSpPr txBox="1"/>
        </xdr:nvSpPr>
        <xdr:spPr>
          <a:xfrm>
            <a:off x="28174378" y="510662"/>
            <a:ext cx="4755305"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99B64D2-503E-4887-B5F6-85C86DAE7D0D}" type="TxLink">
              <a:rPr lang="en-US" sz="3600" b="1" i="0" u="none" strike="noStrike">
                <a:ln>
                  <a:solidFill>
                    <a:schemeClr val="bg1"/>
                  </a:solidFill>
                </a:ln>
                <a:solidFill>
                  <a:schemeClr val="bg1"/>
                </a:solidFill>
                <a:latin typeface="Calibri"/>
                <a:ea typeface="+mn-ea"/>
                <a:cs typeface="Calibri"/>
              </a:rPr>
              <a:pPr marL="0" indent="0" algn="ctr"/>
              <a:t>Total Unplanned Shrinkage %</a:t>
            </a:fld>
            <a:endParaRPr lang="en-IN" sz="3600" b="1" i="0" u="none" strike="noStrike">
              <a:ln>
                <a:solidFill>
                  <a:schemeClr val="bg1"/>
                </a:solidFill>
              </a:ln>
              <a:solidFill>
                <a:schemeClr val="bg1"/>
              </a:solidFill>
              <a:latin typeface="Calibri"/>
              <a:ea typeface="+mn-ea"/>
              <a:cs typeface="Calibri"/>
            </a:endParaRPr>
          </a:p>
        </xdr:txBody>
      </xdr:sp>
      <xdr:sp macro="" textlink="'Pivot Table'!K31">
        <xdr:nvSpPr>
          <xdr:cNvPr id="34" name="TextBox 33">
            <a:extLst>
              <a:ext uri="{FF2B5EF4-FFF2-40B4-BE49-F238E27FC236}">
                <a16:creationId xmlns:a16="http://schemas.microsoft.com/office/drawing/2014/main" id="{394D01D6-2C03-4C34-918A-41E9D86E5396}"/>
              </a:ext>
            </a:extLst>
          </xdr:cNvPr>
          <xdr:cNvSpPr txBox="1"/>
        </xdr:nvSpPr>
        <xdr:spPr>
          <a:xfrm>
            <a:off x="29260800" y="1107829"/>
            <a:ext cx="2995246" cy="879231"/>
          </a:xfrm>
          <a:prstGeom prst="roundRect">
            <a:avLst/>
          </a:prstGeom>
          <a:no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F7F908-A762-47A0-AE4A-B50C986F7036}" type="TxLink">
              <a:rPr lang="en-US" sz="6000" b="1" i="0" u="none" strike="noStrike">
                <a:ln>
                  <a:solidFill>
                    <a:schemeClr val="bg1"/>
                  </a:solidFill>
                </a:ln>
                <a:solidFill>
                  <a:schemeClr val="bg1"/>
                </a:solidFill>
                <a:latin typeface="Calibri"/>
                <a:ea typeface="+mn-ea"/>
                <a:cs typeface="Calibri"/>
              </a:rPr>
              <a:pPr marL="0" indent="0" algn="ctr"/>
              <a:t>30%</a:t>
            </a:fld>
            <a:endParaRPr lang="en-IN" sz="6000" b="1" i="0" u="none" strike="noStrike">
              <a:ln>
                <a:solidFill>
                  <a:schemeClr val="bg1"/>
                </a:solidFill>
              </a:ln>
              <a:solidFill>
                <a:schemeClr val="bg1"/>
              </a:solidFill>
              <a:latin typeface="Calibri"/>
              <a:ea typeface="+mn-ea"/>
              <a:cs typeface="Calibri"/>
            </a:endParaRPr>
          </a:p>
        </xdr:txBody>
      </xdr:sp>
    </xdr:grpSp>
    <xdr:clientData/>
  </xdr:twoCellAnchor>
  <xdr:twoCellAnchor>
    <xdr:from>
      <xdr:col>0</xdr:col>
      <xdr:colOff>317658</xdr:colOff>
      <xdr:row>28</xdr:row>
      <xdr:rowOff>181518</xdr:rowOff>
    </xdr:from>
    <xdr:to>
      <xdr:col>8</xdr:col>
      <xdr:colOff>2391509</xdr:colOff>
      <xdr:row>56</xdr:row>
      <xdr:rowOff>90439</xdr:rowOff>
    </xdr:to>
    <xdr:graphicFrame macro="">
      <xdr:nvGraphicFramePr>
        <xdr:cNvPr id="36" name="Chart 35">
          <a:extLst>
            <a:ext uri="{FF2B5EF4-FFF2-40B4-BE49-F238E27FC236}">
              <a16:creationId xmlns:a16="http://schemas.microsoft.com/office/drawing/2014/main" id="{5D268065-4112-4EFB-B28A-7610A3062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1219203</xdr:colOff>
      <xdr:row>29</xdr:row>
      <xdr:rowOff>23445</xdr:rowOff>
    </xdr:from>
    <xdr:to>
      <xdr:col>15</xdr:col>
      <xdr:colOff>3493477</xdr:colOff>
      <xdr:row>56</xdr:row>
      <xdr:rowOff>142685</xdr:rowOff>
    </xdr:to>
    <xdr:graphicFrame macro="">
      <xdr:nvGraphicFramePr>
        <xdr:cNvPr id="38" name="Chart 37">
          <a:extLst>
            <a:ext uri="{FF2B5EF4-FFF2-40B4-BE49-F238E27FC236}">
              <a16:creationId xmlns:a16="http://schemas.microsoft.com/office/drawing/2014/main" id="{A51A62BA-4A6A-4E25-9B9F-C45976A6D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2649418</xdr:colOff>
      <xdr:row>29</xdr:row>
      <xdr:rowOff>23445</xdr:rowOff>
    </xdr:from>
    <xdr:to>
      <xdr:col>12</xdr:col>
      <xdr:colOff>961295</xdr:colOff>
      <xdr:row>56</xdr:row>
      <xdr:rowOff>139338</xdr:rowOff>
    </xdr:to>
    <xdr:graphicFrame macro="">
      <xdr:nvGraphicFramePr>
        <xdr:cNvPr id="47" name="Chart 46">
          <a:extLst>
            <a:ext uri="{FF2B5EF4-FFF2-40B4-BE49-F238E27FC236}">
              <a16:creationId xmlns:a16="http://schemas.microsoft.com/office/drawing/2014/main" id="{97EE7339-7D6A-4F34-9EE0-D1C764990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492368</xdr:colOff>
      <xdr:row>12</xdr:row>
      <xdr:rowOff>445476</xdr:rowOff>
    </xdr:from>
    <xdr:to>
      <xdr:col>15</xdr:col>
      <xdr:colOff>3446583</xdr:colOff>
      <xdr:row>27</xdr:row>
      <xdr:rowOff>46891</xdr:rowOff>
    </xdr:to>
    <xdr:graphicFrame macro="">
      <xdr:nvGraphicFramePr>
        <xdr:cNvPr id="50" name="Chart 49">
          <a:extLst>
            <a:ext uri="{FF2B5EF4-FFF2-40B4-BE49-F238E27FC236}">
              <a16:creationId xmlns:a16="http://schemas.microsoft.com/office/drawing/2014/main" id="{F230C925-71C9-462B-B5D5-86E895B35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351692</xdr:colOff>
      <xdr:row>24</xdr:row>
      <xdr:rowOff>52187</xdr:rowOff>
    </xdr:from>
    <xdr:to>
      <xdr:col>5</xdr:col>
      <xdr:colOff>1610977</xdr:colOff>
      <xdr:row>27</xdr:row>
      <xdr:rowOff>445477</xdr:rowOff>
    </xdr:to>
    <mc:AlternateContent xmlns:mc="http://schemas.openxmlformats.org/markup-compatibility/2006" xmlns:a14="http://schemas.microsoft.com/office/drawing/2010/main">
      <mc:Choice Requires="a14">
        <xdr:graphicFrame macro="">
          <xdr:nvGraphicFramePr>
            <xdr:cNvPr id="54" name="Country 2">
              <a:extLst>
                <a:ext uri="{FF2B5EF4-FFF2-40B4-BE49-F238E27FC236}">
                  <a16:creationId xmlns:a16="http://schemas.microsoft.com/office/drawing/2014/main" id="{1F538A19-CE12-481D-AC4C-99AC9CB95A4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351692" y="7675968"/>
              <a:ext cx="4322411" cy="1754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13</xdr:row>
      <xdr:rowOff>29497</xdr:rowOff>
    </xdr:from>
    <xdr:to>
      <xdr:col>5</xdr:col>
      <xdr:colOff>1656357</xdr:colOff>
      <xdr:row>23</xdr:row>
      <xdr:rowOff>363038</xdr:rowOff>
    </xdr:to>
    <mc:AlternateContent xmlns:mc="http://schemas.openxmlformats.org/markup-compatibility/2006" xmlns:a14="http://schemas.microsoft.com/office/drawing/2010/main">
      <mc:Choice Requires="a14">
        <xdr:graphicFrame macro="">
          <xdr:nvGraphicFramePr>
            <xdr:cNvPr id="5" name="City 1">
              <a:extLst>
                <a:ext uri="{FF2B5EF4-FFF2-40B4-BE49-F238E27FC236}">
                  <a16:creationId xmlns:a16="http://schemas.microsoft.com/office/drawing/2014/main" id="{3477DF60-67A0-463E-8A36-BEEC054066B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04800" y="2661516"/>
              <a:ext cx="4414683" cy="4871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ky Khatik" refreshedDate="43626.50959814815" createdVersion="6" refreshedVersion="6" minRefreshableVersion="3" recordCount="12" xr:uid="{CCF6EE52-0C98-426E-A864-0015158B4A49}">
  <cacheSource type="worksheet">
    <worksheetSource ref="A1:H13" sheet="All Counts"/>
  </cacheSource>
  <cacheFields count="8">
    <cacheField name="Country" numFmtId="0">
      <sharedItems count="4">
        <s v="Srilanka"/>
        <s v="Bangladesh"/>
        <s v="Pakistan"/>
        <s v="India"/>
      </sharedItems>
    </cacheField>
    <cacheField name="City" numFmtId="0">
      <sharedItems count="12">
        <s v="Colombo"/>
        <s v="Dhaka"/>
        <s v="Sylhet"/>
        <s v="Islamabad"/>
        <s v="Karachi"/>
        <s v="Delhi"/>
        <s v="Chennai"/>
        <s v="Mumbai"/>
        <s v="Kochi"/>
        <s v="Hyderabad"/>
        <s v="Kolkata"/>
        <s v="Lucknow"/>
      </sharedItems>
    </cacheField>
    <cacheField name="No. of Employee" numFmtId="0">
      <sharedItems containsSemiMixedTypes="0" containsString="0" containsNumber="1" containsInteger="1" minValue="35" maxValue="55" count="10">
        <n v="50"/>
        <n v="52"/>
        <n v="45"/>
        <n v="40"/>
        <n v="48"/>
        <n v="47"/>
        <n v="43"/>
        <n v="44"/>
        <n v="55"/>
        <n v="35"/>
      </sharedItems>
    </cacheField>
    <cacheField name="No. of Applicant visiting today" numFmtId="0">
      <sharedItems containsSemiMixedTypes="0" containsString="0" containsNumber="1" containsInteger="1" minValue="10" maxValue="150" count="12">
        <n v="40"/>
        <n v="60"/>
        <n v="42"/>
        <n v="45"/>
        <n v="30"/>
        <n v="100"/>
        <n v="90"/>
        <n v="50"/>
        <n v="150"/>
        <n v="86"/>
        <n v="10"/>
        <n v="35"/>
      </sharedItems>
    </cacheField>
    <cacheField name="No. of Planned Leave Today" numFmtId="0">
      <sharedItems containsSemiMixedTypes="0" containsString="0" containsNumber="1" containsInteger="1" minValue="0" maxValue="4"/>
    </cacheField>
    <cacheField name="No. of UnPlanned Leave Today" numFmtId="0">
      <sharedItems containsSemiMixedTypes="0" containsString="0" containsNumber="1" containsInteger="1" minValue="0" maxValue="3"/>
    </cacheField>
    <cacheField name="Planned Shrinkage %" numFmtId="9">
      <sharedItems containsSemiMixedTypes="0" containsString="0" containsNumber="1" minValue="0" maxValue="0.08"/>
    </cacheField>
    <cacheField name="Unplanned Shrinkage %" numFmtId="9">
      <sharedItems containsSemiMixedTypes="0" containsString="0" containsNumber="1" minValue="0" maxValue="7.4999999999999997E-2"/>
    </cacheField>
  </cacheFields>
  <extLst>
    <ext xmlns:x14="http://schemas.microsoft.com/office/spreadsheetml/2009/9/main" uri="{725AE2AE-9491-48be-B2B4-4EB974FC3084}">
      <x14:pivotCacheDefinition pivotCacheId="1445817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n v="2"/>
    <n v="0"/>
    <n v="0.04"/>
    <n v="0"/>
  </r>
  <r>
    <x v="1"/>
    <x v="1"/>
    <x v="1"/>
    <x v="1"/>
    <n v="1"/>
    <n v="0"/>
    <n v="1.9230769230769232E-2"/>
    <n v="0"/>
  </r>
  <r>
    <x v="1"/>
    <x v="2"/>
    <x v="2"/>
    <x v="2"/>
    <n v="0"/>
    <n v="2"/>
    <n v="0"/>
    <n v="4.4444444444444446E-2"/>
  </r>
  <r>
    <x v="2"/>
    <x v="3"/>
    <x v="3"/>
    <x v="3"/>
    <n v="0"/>
    <n v="3"/>
    <n v="0"/>
    <n v="7.4999999999999997E-2"/>
  </r>
  <r>
    <x v="2"/>
    <x v="4"/>
    <x v="4"/>
    <x v="4"/>
    <n v="3"/>
    <n v="1"/>
    <n v="6.25E-2"/>
    <n v="2.0833333333333332E-2"/>
  </r>
  <r>
    <x v="3"/>
    <x v="5"/>
    <x v="5"/>
    <x v="5"/>
    <n v="2"/>
    <n v="0"/>
    <n v="4.2553191489361701E-2"/>
    <n v="0"/>
  </r>
  <r>
    <x v="3"/>
    <x v="6"/>
    <x v="6"/>
    <x v="6"/>
    <n v="0"/>
    <n v="1"/>
    <n v="0"/>
    <n v="2.3255813953488372E-2"/>
  </r>
  <r>
    <x v="3"/>
    <x v="7"/>
    <x v="7"/>
    <x v="7"/>
    <n v="1"/>
    <n v="2"/>
    <n v="2.2727272727272728E-2"/>
    <n v="4.5454545454545456E-2"/>
  </r>
  <r>
    <x v="3"/>
    <x v="8"/>
    <x v="0"/>
    <x v="8"/>
    <n v="4"/>
    <n v="3"/>
    <n v="0.08"/>
    <n v="0.06"/>
  </r>
  <r>
    <x v="3"/>
    <x v="9"/>
    <x v="8"/>
    <x v="9"/>
    <n v="2"/>
    <n v="0"/>
    <n v="3.6363636363636362E-2"/>
    <n v="0"/>
  </r>
  <r>
    <x v="3"/>
    <x v="10"/>
    <x v="9"/>
    <x v="10"/>
    <n v="0"/>
    <n v="1"/>
    <n v="0"/>
    <n v="2.8571428571428571E-2"/>
  </r>
  <r>
    <x v="3"/>
    <x v="11"/>
    <x v="3"/>
    <x v="11"/>
    <n v="1"/>
    <n v="0"/>
    <n v="2.5000000000000001E-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4216A-78B7-43CC-9332-900A60FC4D5F}" name="PivotTable14"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rowHeaderCaption="City">
  <location ref="A3:C15" firstHeaderRow="0" firstDataRow="1" firstDataCol="1"/>
  <pivotFields count="8">
    <pivotField showAll="0">
      <items count="5">
        <item x="1"/>
        <item x="3"/>
        <item x="2"/>
        <item x="0"/>
        <item t="default"/>
      </items>
    </pivotField>
    <pivotField axis="axisRow" showAll="0">
      <items count="13">
        <item x="6"/>
        <item x="0"/>
        <item x="5"/>
        <item x="1"/>
        <item x="9"/>
        <item x="3"/>
        <item x="4"/>
        <item x="8"/>
        <item x="10"/>
        <item x="11"/>
        <item x="7"/>
        <item x="2"/>
        <item t="default"/>
      </items>
    </pivotField>
    <pivotField dataField="1" showAll="0"/>
    <pivotField dataField="1" showAll="0"/>
    <pivotField showAll="0"/>
    <pivotField showAll="0"/>
    <pivotField numFmtId="9" showAll="0"/>
    <pivotField numFmtId="9" showAl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Total Employee-Full Capacity" fld="2" baseField="1" baseItem="0"/>
    <dataField name="Total QVC Appointment Today" fld="3" baseField="1"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37AA2-39A2-42B7-A4C9-CEBDC7006437}" name="PivotTable16"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1" rowHeaderCaption="City">
  <location ref="E3:G15" firstHeaderRow="0" firstDataRow="1" firstDataCol="1"/>
  <pivotFields count="8">
    <pivotField showAll="0">
      <items count="5">
        <item x="1"/>
        <item x="3"/>
        <item x="2"/>
        <item x="0"/>
        <item t="default"/>
      </items>
    </pivotField>
    <pivotField axis="axisRow" showAll="0">
      <items count="13">
        <item x="6"/>
        <item x="0"/>
        <item x="5"/>
        <item x="1"/>
        <item x="9"/>
        <item x="3"/>
        <item x="4"/>
        <item x="8"/>
        <item x="10"/>
        <item x="11"/>
        <item x="7"/>
        <item x="2"/>
        <item t="default"/>
      </items>
    </pivotField>
    <pivotField showAll="0"/>
    <pivotField showAll="0"/>
    <pivotField showAll="0"/>
    <pivotField showAll="0"/>
    <pivotField dataField="1" numFmtId="9" showAll="0"/>
    <pivotField dataField="1" numFmtId="9" showAl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Total Planned Shrinkage %" fld="6" baseField="1" baseItem="0"/>
    <dataField name="Total Unplanned Shrinkage %" fld="7" baseField="1" baseItem="0"/>
  </dataFields>
  <formats count="5">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977A1-32CD-4019-BBAE-6C9DCC4BEA78}" name="PivotTable15"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3" rowHeaderCaption="City">
  <location ref="A18:C30" firstHeaderRow="0" firstDataRow="1" firstDataCol="1"/>
  <pivotFields count="8">
    <pivotField showAll="0">
      <items count="5">
        <item x="1"/>
        <item x="3"/>
        <item x="2"/>
        <item x="0"/>
        <item t="default"/>
      </items>
    </pivotField>
    <pivotField axis="axisRow" showAll="0">
      <items count="13">
        <item x="6"/>
        <item x="0"/>
        <item x="5"/>
        <item x="1"/>
        <item x="9"/>
        <item x="3"/>
        <item x="4"/>
        <item x="8"/>
        <item x="10"/>
        <item x="11"/>
        <item x="7"/>
        <item x="2"/>
        <item t="default"/>
      </items>
    </pivotField>
    <pivotField showAll="0">
      <items count="11">
        <item x="9"/>
        <item x="3"/>
        <item x="6"/>
        <item x="7"/>
        <item x="2"/>
        <item x="5"/>
        <item x="4"/>
        <item x="0"/>
        <item x="1"/>
        <item x="8"/>
        <item t="default"/>
      </items>
    </pivotField>
    <pivotField showAll="0"/>
    <pivotField dataField="1" showAll="0"/>
    <pivotField dataField="1" showAll="0"/>
    <pivotField numFmtId="9" showAll="0"/>
    <pivotField numFmtId="9" showAl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Total Planned Leave Today" fld="4" baseField="1" baseItem="0"/>
    <dataField name="Total Unplanned Leave Today" fld="5" baseField="1"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10"/>
          </reference>
        </references>
      </pivotArea>
    </chartFormat>
    <chartFormat chart="2" format="7">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713D66-7C04-415B-A85B-9D6AA1902422}" name="PivotTable4" cacheId="0" dataPosition="0" applyNumberFormats="0" applyBorderFormats="0" applyFontFormats="0" applyPatternFormats="0" applyAlignmentFormats="0" applyWidthHeightFormats="1" dataCaption="Values" updatedVersion="7" minRefreshableVersion="3" useAutoFormatting="1" itemPrintTitles="1" createdVersion="6" indent="0" compact="0" compactData="0" gridDropZones="1" multipleFieldFilters="0" chartFormat="2" rowHeaderCaption="Country">
  <location ref="G13:N27" firstHeaderRow="1" firstDataRow="2" firstDataCol="2"/>
  <pivotFields count="8">
    <pivotField axis="axisRow" compact="0" outline="0" subtotalTop="0" showAll="0" defaultSubtotal="0">
      <items count="4">
        <item x="1"/>
        <item x="3"/>
        <item x="2"/>
        <item x="0"/>
      </items>
    </pivotField>
    <pivotField axis="axisRow" compact="0" outline="0" subtotalTop="0" multipleItemSelectionAllowed="1" showAll="0" defaultSubtotal="0">
      <items count="12">
        <item x="6"/>
        <item x="0"/>
        <item x="5"/>
        <item x="1"/>
        <item x="9"/>
        <item x="3"/>
        <item x="4"/>
        <item x="8"/>
        <item x="10"/>
        <item x="11"/>
        <item x="7"/>
        <item x="2"/>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numFmtId="9" outline="0" subtotalTop="0" showAll="0" defaultSubtotal="0"/>
    <pivotField dataField="1" compact="0" numFmtId="9" outline="0" subtotalTop="0" showAll="0" defaultSubtotal="0"/>
  </pivotFields>
  <rowFields count="2">
    <field x="0"/>
    <field x="1"/>
  </rowFields>
  <rowItems count="13">
    <i>
      <x/>
      <x v="3"/>
    </i>
    <i r="1">
      <x v="11"/>
    </i>
    <i>
      <x v="1"/>
      <x/>
    </i>
    <i r="1">
      <x v="2"/>
    </i>
    <i r="1">
      <x v="4"/>
    </i>
    <i r="1">
      <x v="7"/>
    </i>
    <i r="1">
      <x v="8"/>
    </i>
    <i r="1">
      <x v="9"/>
    </i>
    <i r="1">
      <x v="10"/>
    </i>
    <i>
      <x v="2"/>
      <x v="5"/>
    </i>
    <i r="1">
      <x v="6"/>
    </i>
    <i>
      <x v="3"/>
      <x v="1"/>
    </i>
    <i t="grand">
      <x/>
    </i>
  </rowItems>
  <colFields count="1">
    <field x="-2"/>
  </colFields>
  <colItems count="6">
    <i>
      <x/>
    </i>
    <i i="1">
      <x v="1"/>
    </i>
    <i i="2">
      <x v="2"/>
    </i>
    <i i="3">
      <x v="3"/>
    </i>
    <i i="4">
      <x v="4"/>
    </i>
    <i i="5">
      <x v="5"/>
    </i>
  </colItems>
  <dataFields count="6">
    <dataField name="Total Employee - Full Capacity" fld="2" baseField="1" baseItem="9"/>
    <dataField name="Total QVC Applicant" fld="3" baseField="1" baseItem="9"/>
    <dataField name="Total Planned Leave Today" fld="4" baseField="0" baseItem="0"/>
    <dataField name="Total Unplanned Leave Today" fld="5" baseField="0" baseItem="0"/>
    <dataField name="Total Planned Shrinkage %" fld="6" baseField="0" baseItem="0" numFmtId="9"/>
    <dataField name="Total Unplanned Shrinkage %" fld="7" baseField="0" baseItem="0" numFmtId="9"/>
  </dataFields>
  <formats count="96">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grandRow="1" outline="0" fieldPosition="0"/>
    </format>
    <format dxfId="91">
      <pivotArea dataOnly="0" labelOnly="1" outline="0" fieldPosition="0">
        <references count="1">
          <reference field="4294967294" count="4">
            <x v="2"/>
            <x v="3"/>
            <x v="4"/>
            <x v="5"/>
          </reference>
        </references>
      </pivotArea>
    </format>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grandRow="1" outline="0" fieldPosition="0"/>
    </format>
    <format dxfId="86">
      <pivotArea dataOnly="0" labelOnly="1" outline="0" fieldPosition="0">
        <references count="1">
          <reference field="4294967294" count="4">
            <x v="2"/>
            <x v="3"/>
            <x v="4"/>
            <x v="5"/>
          </reference>
        </references>
      </pivotArea>
    </format>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grandRow="1" outline="0" fieldPosition="0"/>
    </format>
    <format dxfId="81">
      <pivotArea dataOnly="0" labelOnly="1" outline="0" fieldPosition="0">
        <references count="1">
          <reference field="4294967294" count="4">
            <x v="2"/>
            <x v="3"/>
            <x v="4"/>
            <x v="5"/>
          </reference>
        </references>
      </pivotArea>
    </format>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grandRow="1" outline="0" fieldPosition="0"/>
    </format>
    <format dxfId="76">
      <pivotArea dataOnly="0" labelOnly="1" outline="0" fieldPosition="0">
        <references count="1">
          <reference field="4294967294" count="4">
            <x v="2"/>
            <x v="3"/>
            <x v="4"/>
            <x v="5"/>
          </reference>
        </references>
      </pivotArea>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grandRow="1" outline="0" fieldPosition="0"/>
    </format>
    <format dxfId="71">
      <pivotArea dataOnly="0" labelOnly="1" outline="0" fieldPosition="0">
        <references count="1">
          <reference field="4294967294" count="4">
            <x v="2"/>
            <x v="3"/>
            <x v="4"/>
            <x v="5"/>
          </reference>
        </references>
      </pivotArea>
    </format>
    <format dxfId="70">
      <pivotArea outline="0" collapsedLevelsAreSubtotals="1" fieldPosition="0">
        <references count="1">
          <reference field="4294967294" count="2" selected="0">
            <x v="4"/>
            <x v="5"/>
          </reference>
        </references>
      </pivotArea>
    </format>
    <format dxfId="69">
      <pivotArea dataOnly="0" labelOnly="1" outline="0" fieldPosition="0">
        <references count="1">
          <reference field="4294967294" count="4">
            <x v="2"/>
            <x v="3"/>
            <x v="4"/>
            <x v="5"/>
          </reference>
        </references>
      </pivotArea>
    </format>
    <format dxfId="68">
      <pivotArea field="0" type="button" dataOnly="0" labelOnly="1" outline="0" axis="axisRow" fieldPosition="0"/>
    </format>
    <format dxfId="67">
      <pivotArea dataOnly="0" labelOnly="1" outline="0" fieldPosition="0">
        <references count="1">
          <reference field="4294967294" count="4">
            <x v="2"/>
            <x v="3"/>
            <x v="4"/>
            <x v="5"/>
          </reference>
        </references>
      </pivotArea>
    </format>
    <format dxfId="66">
      <pivotArea field="0" type="button" dataOnly="0" labelOnly="1" outline="0" axis="axisRow" fieldPosition="0"/>
    </format>
    <format dxfId="65">
      <pivotArea dataOnly="0" labelOnly="1" grandRow="1" outline="0" fieldPosition="0"/>
    </format>
    <format dxfId="64">
      <pivotArea field="0" type="button" dataOnly="0" labelOnly="1" outline="0" axis="axisRow" fieldPosition="0"/>
    </format>
    <format dxfId="63">
      <pivotArea dataOnly="0" labelOnly="1" grandRow="1" outline="0" fieldPosition="0"/>
    </format>
    <format dxfId="62">
      <pivotArea field="-2" type="button" dataOnly="0" labelOnly="1" outline="0" axis="axisCol" fieldPosition="0"/>
    </format>
    <format dxfId="61">
      <pivotArea type="origin" dataOnly="0" labelOnly="1" outline="0" fieldPosition="0"/>
    </format>
    <format dxfId="60">
      <pivotArea field="-2" type="button" dataOnly="0" labelOnly="1" outline="0" axis="axisCol" fieldPosition="0"/>
    </format>
    <format dxfId="59">
      <pivotArea type="topRight" dataOnly="0" labelOnly="1" outline="0" fieldPosition="0"/>
    </format>
    <format dxfId="58">
      <pivotArea field="-2" type="button" dataOnly="0" labelOnly="1" outline="0" axis="axisCol" fieldPosition="0"/>
    </format>
    <format dxfId="57">
      <pivotArea dataOnly="0" labelOnly="1" outline="0" fieldPosition="0">
        <references count="1">
          <reference field="0" count="0"/>
        </references>
      </pivotArea>
    </format>
    <format dxfId="56">
      <pivotArea field="0" type="button" dataOnly="0" labelOnly="1" outline="0" axis="axisRow" fieldPosition="0"/>
    </format>
    <format dxfId="55">
      <pivotArea field="1" type="button" dataOnly="0" labelOnly="1" outline="0" axis="axisRow" fieldPosition="1"/>
    </format>
    <format dxfId="54">
      <pivotArea dataOnly="0" labelOnly="1" outline="0" fieldPosition="0">
        <references count="1">
          <reference field="4294967294" count="4">
            <x v="2"/>
            <x v="3"/>
            <x v="4"/>
            <x v="5"/>
          </reference>
        </references>
      </pivotArea>
    </format>
    <format dxfId="53">
      <pivotArea grandRow="1" outline="0" collapsedLevelsAreSubtotals="1" fieldPosition="0"/>
    </format>
    <format dxfId="52">
      <pivotArea dataOnly="0" labelOnly="1" grandRow="1" outline="0" fieldPosition="0"/>
    </format>
    <format dxfId="51">
      <pivotArea grandRow="1" outline="0" collapsedLevelsAreSubtotals="1" fieldPosition="0"/>
    </format>
    <format dxfId="50">
      <pivotArea dataOnly="0" labelOnly="1" grandRow="1" outline="0" fieldPosition="0"/>
    </format>
    <format dxfId="49">
      <pivotArea grandRow="1" outline="0" collapsedLevelsAreSubtotals="1" fieldPosition="0"/>
    </format>
    <format dxfId="48">
      <pivotArea dataOnly="0" labelOnly="1" grandRow="1" outline="0" fieldPosition="0"/>
    </format>
    <format dxfId="47">
      <pivotArea field="0" grandRow="1" outline="0" axis="axisRow" fieldPosition="0">
        <references count="1">
          <reference field="4294967294" count="2" selected="0">
            <x v="4"/>
            <x v="5"/>
          </reference>
        </references>
      </pivotArea>
    </format>
    <format dxfId="46">
      <pivotArea type="origin" dataOnly="0" labelOnly="1" outline="0" fieldPosition="0"/>
    </format>
    <format dxfId="45">
      <pivotArea field="-2" type="button" dataOnly="0" labelOnly="1" outline="0" axis="axisCol" fieldPosition="0"/>
    </format>
    <format dxfId="44">
      <pivotArea type="topRight" dataOnly="0" labelOnly="1" outline="0" fieldPosition="0"/>
    </format>
    <format dxfId="43">
      <pivotArea field="0" type="button" dataOnly="0" labelOnly="1" outline="0" axis="axisRow" fieldPosition="0"/>
    </format>
    <format dxfId="42">
      <pivotArea field="1" type="button" dataOnly="0" labelOnly="1" outline="0" axis="axisRow" fieldPosition="1"/>
    </format>
    <format dxfId="41">
      <pivotArea dataOnly="0" labelOnly="1" outline="0" fieldPosition="0">
        <references count="1">
          <reference field="4294967294" count="4">
            <x v="2"/>
            <x v="3"/>
            <x v="4"/>
            <x v="5"/>
          </reference>
        </references>
      </pivotArea>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2" type="button" dataOnly="0" labelOnly="1" outline="0" axis="axisCol" fieldPosition="0"/>
    </format>
    <format dxfId="36">
      <pivotArea type="topRight" dataOnly="0" labelOnly="1" outline="0" fieldPosition="0"/>
    </format>
    <format dxfId="35">
      <pivotArea dataOnly="0" labelOnly="1" outline="0" fieldPosition="0">
        <references count="1">
          <reference field="0" count="0"/>
        </references>
      </pivotArea>
    </format>
    <format dxfId="34">
      <pivotArea dataOnly="0" labelOnly="1" outline="0" fieldPosition="0">
        <references count="2">
          <reference field="0" count="1" selected="0">
            <x v="0"/>
          </reference>
          <reference field="1" count="2">
            <x v="3"/>
            <x v="11"/>
          </reference>
        </references>
      </pivotArea>
    </format>
    <format dxfId="33">
      <pivotArea dataOnly="0" labelOnly="1" outline="0" fieldPosition="0">
        <references count="2">
          <reference field="0" count="1" selected="0">
            <x v="1"/>
          </reference>
          <reference field="1" count="7">
            <x v="0"/>
            <x v="2"/>
            <x v="4"/>
            <x v="7"/>
            <x v="8"/>
            <x v="9"/>
            <x v="10"/>
          </reference>
        </references>
      </pivotArea>
    </format>
    <format dxfId="32">
      <pivotArea dataOnly="0" labelOnly="1" outline="0" fieldPosition="0">
        <references count="2">
          <reference field="0" count="1" selected="0">
            <x v="2"/>
          </reference>
          <reference field="1" count="2">
            <x v="5"/>
            <x v="6"/>
          </reference>
        </references>
      </pivotArea>
    </format>
    <format dxfId="31">
      <pivotArea dataOnly="0" labelOnly="1" outline="0" fieldPosition="0">
        <references count="2">
          <reference field="0" count="1" selected="0">
            <x v="3"/>
          </reference>
          <reference field="1" count="1">
            <x v="1"/>
          </reference>
        </references>
      </pivotArea>
    </format>
    <format dxfId="30">
      <pivotArea field="0" type="button" dataOnly="0" labelOnly="1" outline="0" axis="axisRow" fieldPosition="0"/>
    </format>
    <format dxfId="29">
      <pivotArea field="1" type="button" dataOnly="0" labelOnly="1" outline="0" axis="axisRow" fieldPosition="1"/>
    </format>
    <format dxfId="28">
      <pivotArea dataOnly="0" labelOnly="1" outline="0" fieldPosition="0">
        <references count="1">
          <reference field="4294967294" count="4">
            <x v="2"/>
            <x v="3"/>
            <x v="4"/>
            <x v="5"/>
          </reference>
        </references>
      </pivotArea>
    </format>
    <format dxfId="27">
      <pivotArea field="0" type="button" dataOnly="0" labelOnly="1" outline="0" axis="axisRow" fieldPosition="0"/>
    </format>
    <format dxfId="26">
      <pivotArea field="1" type="button" dataOnly="0" labelOnly="1" outline="0" axis="axisRow" fieldPosition="1"/>
    </format>
    <format dxfId="25">
      <pivotArea field="0" type="button" dataOnly="0" labelOnly="1" outline="0" axis="axisRow" fieldPosition="0"/>
    </format>
    <format dxfId="24">
      <pivotArea type="all" dataOnly="0" outline="0" fieldPosition="0"/>
    </format>
    <format dxfId="23">
      <pivotArea field="0" type="button" dataOnly="0" labelOnly="1" outline="0" axis="axisRow" fieldPosition="0"/>
    </format>
    <format dxfId="22">
      <pivotArea field="1" type="button" dataOnly="0" labelOnly="1" outline="0" axis="axisRow" fieldPosition="1"/>
    </format>
    <format dxfId="21">
      <pivotArea dataOnly="0" labelOnly="1" outline="0" fieldPosition="0">
        <references count="1">
          <reference field="4294967294" count="4">
            <x v="2"/>
            <x v="3"/>
            <x v="4"/>
            <x v="5"/>
          </reference>
        </references>
      </pivotArea>
    </format>
    <format dxfId="20">
      <pivotArea field="0" type="button" dataOnly="0" labelOnly="1" outline="0" axis="axisRow" fieldPosition="0"/>
    </format>
    <format dxfId="19">
      <pivotArea field="1" type="button" dataOnly="0" labelOnly="1" outline="0" axis="axisRow" fieldPosition="1"/>
    </format>
    <format dxfId="18">
      <pivotArea dataOnly="0" labelOnly="1" outline="0" fieldPosition="0">
        <references count="1">
          <reference field="4294967294" count="4">
            <x v="2"/>
            <x v="3"/>
            <x v="4"/>
            <x v="5"/>
          </reference>
        </references>
      </pivotArea>
    </format>
    <format dxfId="17">
      <pivotArea field="0" type="button" dataOnly="0" labelOnly="1" outline="0" axis="axisRow" fieldPosition="0"/>
    </format>
    <format dxfId="16">
      <pivotArea field="1" type="button" dataOnly="0" labelOnly="1" outline="0" axis="axisRow" fieldPosition="1"/>
    </format>
    <format dxfId="15">
      <pivotArea dataOnly="0" labelOnly="1" outline="0" fieldPosition="0">
        <references count="1">
          <reference field="4294967294" count="4">
            <x v="2"/>
            <x v="3"/>
            <x v="4"/>
            <x v="5"/>
          </reference>
        </references>
      </pivotArea>
    </format>
    <format dxfId="14">
      <pivotArea dataOnly="0" labelOnly="1" outline="0" fieldPosition="0">
        <references count="1">
          <reference field="4294967294" count="2">
            <x v="0"/>
            <x v="1"/>
          </reference>
        </references>
      </pivotArea>
    </format>
    <format dxfId="13">
      <pivotArea grandRow="1" outline="0" collapsedLevelsAreSubtotals="1" fieldPosition="0"/>
    </format>
    <format dxfId="12">
      <pivotArea dataOnly="0" labelOnly="1" grandRow="1" outline="0" fieldPosition="0"/>
    </format>
    <format dxfId="11">
      <pivotArea type="all" dataOnly="0" outline="0" fieldPosition="0"/>
    </format>
    <format dxfId="10">
      <pivotArea type="origin" dataOnly="0" labelOnly="1" outline="0" fieldPosition="0"/>
    </format>
    <format dxfId="9">
      <pivotArea outline="0" collapsedLevelsAreSubtotals="1" fieldPosition="0"/>
    </format>
    <format dxfId="8">
      <pivotArea field="0" type="button" dataOnly="0" labelOnly="1" outline="0" axis="axisRow" fieldPosition="0"/>
    </format>
    <format dxfId="7">
      <pivotArea field="1" type="button" dataOnly="0" labelOnly="1" outline="0" axis="axisRow" fieldPosition="1"/>
    </format>
    <format dxfId="6">
      <pivotArea dataOnly="0" labelOnly="1" outline="0" fieldPosition="0">
        <references count="1">
          <reference field="0" count="0"/>
        </references>
      </pivotArea>
    </format>
    <format dxfId="5">
      <pivotArea dataOnly="0" labelOnly="1" grandRow="1" outline="0" fieldPosition="0"/>
    </format>
    <format dxfId="4">
      <pivotArea dataOnly="0" labelOnly="1" outline="0" fieldPosition="0">
        <references count="2">
          <reference field="0" count="1" selected="0">
            <x v="0"/>
          </reference>
          <reference field="1" count="2">
            <x v="3"/>
            <x v="11"/>
          </reference>
        </references>
      </pivotArea>
    </format>
    <format dxfId="3">
      <pivotArea dataOnly="0" labelOnly="1" outline="0" fieldPosition="0">
        <references count="2">
          <reference field="0" count="1" selected="0">
            <x v="1"/>
          </reference>
          <reference field="1" count="7">
            <x v="0"/>
            <x v="2"/>
            <x v="4"/>
            <x v="7"/>
            <x v="8"/>
            <x v="9"/>
            <x v="10"/>
          </reference>
        </references>
      </pivotArea>
    </format>
    <format dxfId="2">
      <pivotArea dataOnly="0" labelOnly="1" outline="0" fieldPosition="0">
        <references count="2">
          <reference field="0" count="1" selected="0">
            <x v="2"/>
          </reference>
          <reference field="1" count="2">
            <x v="5"/>
            <x v="6"/>
          </reference>
        </references>
      </pivotArea>
    </format>
    <format dxfId="1">
      <pivotArea dataOnly="0" labelOnly="1" outline="0" fieldPosition="0">
        <references count="2">
          <reference field="0" count="1" selected="0">
            <x v="3"/>
          </reference>
          <reference field="1" count="1">
            <x v="1"/>
          </reference>
        </references>
      </pivotArea>
    </format>
    <format dxfId="0">
      <pivotArea dataOnly="0" labelOnly="1" outline="0" fieldPosition="0">
        <references count="1">
          <reference field="4294967294" count="6">
            <x v="0"/>
            <x v="1"/>
            <x v="2"/>
            <x v="3"/>
            <x v="4"/>
            <x v="5"/>
          </reference>
        </references>
      </pivotArea>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F776AACF-4428-4C33-9CDC-0978C2C2B1C4}" sourceName="Country">
  <pivotTables>
    <pivotTable tabId="5" name="PivotTable4"/>
    <pivotTable tabId="10" name="PivotTable14"/>
    <pivotTable tabId="10" name="PivotTable15"/>
    <pivotTable tabId="10" name="PivotTable16"/>
  </pivotTables>
  <data>
    <tabular pivotCacheId="1445817049">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93E25BE-1218-4CB2-BC20-613A81CC18AB}" sourceName="City">
  <pivotTables>
    <pivotTable tabId="5" name="PivotTable4"/>
    <pivotTable tabId="10" name="PivotTable14"/>
    <pivotTable tabId="10" name="PivotTable15"/>
    <pivotTable tabId="10" name="PivotTable16"/>
  </pivotTables>
  <data>
    <tabular pivotCacheId="1445817049">
      <items count="12">
        <i x="6" s="1"/>
        <i x="0" s="1"/>
        <i x="5" s="1"/>
        <i x="1" s="1"/>
        <i x="9" s="1"/>
        <i x="3" s="1"/>
        <i x="4" s="1"/>
        <i x="8" s="1"/>
        <i x="10" s="1"/>
        <i x="11"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B07E8C0A-D0C0-4AF1-8019-B85EC4C0FDBC}" cache="Slicer_Country2" caption="Country" columnCount="2" style="Slicer Style 2" rowHeight="640080"/>
  <slicer name="City 1" xr10:uid="{CADB867B-7C5C-4D1C-9DF7-A8667992EB5C}" cache="Slicer_City" caption="City" style="Slicer Style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99B5-67DE-4A57-9C65-6FF0E8C0D085}">
  <dimension ref="A1:H18"/>
  <sheetViews>
    <sheetView showGridLines="0" tabSelected="1" workbookViewId="0">
      <selection activeCell="D17" sqref="D17"/>
    </sheetView>
  </sheetViews>
  <sheetFormatPr defaultRowHeight="14.4" x14ac:dyDescent="0.3"/>
  <cols>
    <col min="1" max="3" width="15.69921875" customWidth="1"/>
    <col min="4" max="4" width="19.8984375" customWidth="1"/>
    <col min="5" max="5" width="14.59765625" customWidth="1"/>
    <col min="6" max="6" width="15.69921875" customWidth="1"/>
    <col min="7" max="7" width="13.3984375" customWidth="1"/>
    <col min="8" max="8" width="15.8984375" customWidth="1"/>
  </cols>
  <sheetData>
    <row r="1" spans="1:8" ht="43.2" x14ac:dyDescent="0.3">
      <c r="A1" s="5" t="s">
        <v>16</v>
      </c>
      <c r="B1" s="5" t="s">
        <v>17</v>
      </c>
      <c r="C1" s="6" t="s">
        <v>24</v>
      </c>
      <c r="D1" s="6" t="s">
        <v>25</v>
      </c>
      <c r="E1" s="6" t="s">
        <v>18</v>
      </c>
      <c r="F1" s="6" t="s">
        <v>19</v>
      </c>
      <c r="G1" s="7" t="s">
        <v>20</v>
      </c>
      <c r="H1" s="7" t="s">
        <v>21</v>
      </c>
    </row>
    <row r="2" spans="1:8" s="1" customFormat="1" ht="13.3" x14ac:dyDescent="0.3">
      <c r="A2" s="4" t="s">
        <v>12</v>
      </c>
      <c r="B2" s="4" t="s">
        <v>0</v>
      </c>
      <c r="C2" s="4">
        <v>50</v>
      </c>
      <c r="D2" s="4">
        <v>40</v>
      </c>
      <c r="E2" s="4">
        <v>2</v>
      </c>
      <c r="F2" s="4">
        <v>0</v>
      </c>
      <c r="G2" s="12">
        <f>E2/C2</f>
        <v>0.04</v>
      </c>
      <c r="H2" s="12">
        <f>F2/C2</f>
        <v>0</v>
      </c>
    </row>
    <row r="3" spans="1:8" s="1" customFormat="1" ht="13.3" x14ac:dyDescent="0.3">
      <c r="A3" s="2" t="s">
        <v>13</v>
      </c>
      <c r="B3" s="2" t="s">
        <v>1</v>
      </c>
      <c r="C3" s="2">
        <v>52</v>
      </c>
      <c r="D3" s="2">
        <v>60</v>
      </c>
      <c r="E3" s="2">
        <v>1</v>
      </c>
      <c r="F3" s="2">
        <v>0</v>
      </c>
      <c r="G3" s="12">
        <f t="shared" ref="G3:G13" si="0">E3/C3</f>
        <v>1.9230769230769232E-2</v>
      </c>
      <c r="H3" s="12">
        <f t="shared" ref="H3:H13" si="1">F3/C3</f>
        <v>0</v>
      </c>
    </row>
    <row r="4" spans="1:8" s="1" customFormat="1" ht="13.3" x14ac:dyDescent="0.3">
      <c r="A4" s="2" t="s">
        <v>13</v>
      </c>
      <c r="B4" s="2" t="s">
        <v>2</v>
      </c>
      <c r="C4" s="2">
        <v>45</v>
      </c>
      <c r="D4" s="2">
        <v>42</v>
      </c>
      <c r="E4" s="2">
        <v>0</v>
      </c>
      <c r="F4" s="2">
        <v>2</v>
      </c>
      <c r="G4" s="12">
        <f t="shared" si="0"/>
        <v>0</v>
      </c>
      <c r="H4" s="12">
        <f t="shared" si="1"/>
        <v>4.4444444444444446E-2</v>
      </c>
    </row>
    <row r="5" spans="1:8" s="1" customFormat="1" ht="13.3" x14ac:dyDescent="0.3">
      <c r="A5" s="2" t="s">
        <v>14</v>
      </c>
      <c r="B5" s="2" t="s">
        <v>3</v>
      </c>
      <c r="C5" s="2">
        <v>40</v>
      </c>
      <c r="D5" s="2">
        <v>45</v>
      </c>
      <c r="E5" s="2">
        <v>0</v>
      </c>
      <c r="F5" s="2">
        <v>3</v>
      </c>
      <c r="G5" s="12">
        <f t="shared" si="0"/>
        <v>0</v>
      </c>
      <c r="H5" s="12">
        <f t="shared" si="1"/>
        <v>7.4999999999999997E-2</v>
      </c>
    </row>
    <row r="6" spans="1:8" s="1" customFormat="1" ht="13.3" x14ac:dyDescent="0.3">
      <c r="A6" s="2" t="s">
        <v>14</v>
      </c>
      <c r="B6" s="2" t="s">
        <v>4</v>
      </c>
      <c r="C6" s="2">
        <v>48</v>
      </c>
      <c r="D6" s="2">
        <v>30</v>
      </c>
      <c r="E6" s="2">
        <v>3</v>
      </c>
      <c r="F6" s="2">
        <v>1</v>
      </c>
      <c r="G6" s="12">
        <f t="shared" si="0"/>
        <v>6.25E-2</v>
      </c>
      <c r="H6" s="12">
        <f t="shared" si="1"/>
        <v>2.0833333333333332E-2</v>
      </c>
    </row>
    <row r="7" spans="1:8" s="1" customFormat="1" ht="13.3" x14ac:dyDescent="0.3">
      <c r="A7" s="2" t="s">
        <v>15</v>
      </c>
      <c r="B7" s="2" t="s">
        <v>5</v>
      </c>
      <c r="C7" s="2">
        <v>47</v>
      </c>
      <c r="D7" s="2">
        <v>100</v>
      </c>
      <c r="E7" s="2">
        <v>2</v>
      </c>
      <c r="F7" s="2">
        <v>0</v>
      </c>
      <c r="G7" s="12">
        <f t="shared" si="0"/>
        <v>4.2553191489361701E-2</v>
      </c>
      <c r="H7" s="12">
        <f t="shared" si="1"/>
        <v>0</v>
      </c>
    </row>
    <row r="8" spans="1:8" s="1" customFormat="1" ht="13.3" x14ac:dyDescent="0.3">
      <c r="A8" s="2" t="s">
        <v>15</v>
      </c>
      <c r="B8" s="2" t="s">
        <v>6</v>
      </c>
      <c r="C8" s="2">
        <v>43</v>
      </c>
      <c r="D8" s="2">
        <v>90</v>
      </c>
      <c r="E8" s="2">
        <v>0</v>
      </c>
      <c r="F8" s="2">
        <v>1</v>
      </c>
      <c r="G8" s="12">
        <f t="shared" si="0"/>
        <v>0</v>
      </c>
      <c r="H8" s="12">
        <f t="shared" si="1"/>
        <v>2.3255813953488372E-2</v>
      </c>
    </row>
    <row r="9" spans="1:8" s="1" customFormat="1" ht="13.3" x14ac:dyDescent="0.3">
      <c r="A9" s="2" t="s">
        <v>15</v>
      </c>
      <c r="B9" s="2" t="s">
        <v>7</v>
      </c>
      <c r="C9" s="2">
        <v>44</v>
      </c>
      <c r="D9" s="2">
        <v>50</v>
      </c>
      <c r="E9" s="2">
        <v>1</v>
      </c>
      <c r="F9" s="2">
        <v>2</v>
      </c>
      <c r="G9" s="12">
        <f t="shared" si="0"/>
        <v>2.2727272727272728E-2</v>
      </c>
      <c r="H9" s="12">
        <f t="shared" si="1"/>
        <v>4.5454545454545456E-2</v>
      </c>
    </row>
    <row r="10" spans="1:8" s="1" customFormat="1" ht="13.3" x14ac:dyDescent="0.3">
      <c r="A10" s="2" t="s">
        <v>15</v>
      </c>
      <c r="B10" s="2" t="s">
        <v>8</v>
      </c>
      <c r="C10" s="2">
        <v>50</v>
      </c>
      <c r="D10" s="2">
        <v>150</v>
      </c>
      <c r="E10" s="2">
        <v>4</v>
      </c>
      <c r="F10" s="2">
        <v>3</v>
      </c>
      <c r="G10" s="12">
        <f t="shared" si="0"/>
        <v>0.08</v>
      </c>
      <c r="H10" s="12">
        <f t="shared" si="1"/>
        <v>0.06</v>
      </c>
    </row>
    <row r="11" spans="1:8" s="1" customFormat="1" ht="13.3" x14ac:dyDescent="0.3">
      <c r="A11" s="2" t="s">
        <v>15</v>
      </c>
      <c r="B11" s="2" t="s">
        <v>9</v>
      </c>
      <c r="C11" s="2">
        <v>55</v>
      </c>
      <c r="D11" s="2">
        <v>86</v>
      </c>
      <c r="E11" s="2">
        <v>2</v>
      </c>
      <c r="F11" s="2">
        <v>0</v>
      </c>
      <c r="G11" s="12">
        <f t="shared" si="0"/>
        <v>3.6363636363636362E-2</v>
      </c>
      <c r="H11" s="12">
        <f t="shared" si="1"/>
        <v>0</v>
      </c>
    </row>
    <row r="12" spans="1:8" s="1" customFormat="1" ht="13.3" x14ac:dyDescent="0.3">
      <c r="A12" s="2" t="s">
        <v>15</v>
      </c>
      <c r="B12" s="2" t="s">
        <v>10</v>
      </c>
      <c r="C12" s="2">
        <v>35</v>
      </c>
      <c r="D12" s="2">
        <v>10</v>
      </c>
      <c r="E12" s="2">
        <v>0</v>
      </c>
      <c r="F12" s="2">
        <v>1</v>
      </c>
      <c r="G12" s="12">
        <f t="shared" si="0"/>
        <v>0</v>
      </c>
      <c r="H12" s="12">
        <f t="shared" si="1"/>
        <v>2.8571428571428571E-2</v>
      </c>
    </row>
    <row r="13" spans="1:8" s="1" customFormat="1" ht="13.3" x14ac:dyDescent="0.3">
      <c r="A13" s="2" t="s">
        <v>15</v>
      </c>
      <c r="B13" s="2" t="s">
        <v>11</v>
      </c>
      <c r="C13" s="2">
        <v>40</v>
      </c>
      <c r="D13" s="2">
        <v>35</v>
      </c>
      <c r="E13" s="2">
        <v>1</v>
      </c>
      <c r="F13" s="2">
        <v>0</v>
      </c>
      <c r="G13" s="12">
        <f t="shared" si="0"/>
        <v>2.5000000000000001E-2</v>
      </c>
      <c r="H13" s="12">
        <f t="shared" si="1"/>
        <v>0</v>
      </c>
    </row>
    <row r="14" spans="1:8" x14ac:dyDescent="0.3">
      <c r="A14" s="39" t="s">
        <v>22</v>
      </c>
      <c r="B14" s="39"/>
      <c r="C14" s="8">
        <f>SUM(C2:C13)</f>
        <v>549</v>
      </c>
      <c r="D14" s="8">
        <f>SUM(D2:D13)</f>
        <v>738</v>
      </c>
      <c r="E14" s="8">
        <f t="shared" ref="E14:F14" si="2">SUM(E2:E13)</f>
        <v>16</v>
      </c>
      <c r="F14" s="8">
        <f t="shared" si="2"/>
        <v>13</v>
      </c>
      <c r="G14" s="17">
        <f>E14/C14</f>
        <v>2.9143897996357013E-2</v>
      </c>
      <c r="H14" s="18">
        <f>F14/C14</f>
        <v>2.3679417122040074E-2</v>
      </c>
    </row>
    <row r="16" spans="1:8" x14ac:dyDescent="0.3">
      <c r="A16" s="9"/>
      <c r="B16" s="10"/>
      <c r="C16" s="10"/>
    </row>
    <row r="17" spans="1:4" x14ac:dyDescent="0.3">
      <c r="A17" s="11"/>
      <c r="B17" s="11"/>
      <c r="C17" s="11"/>
    </row>
    <row r="18" spans="1:4" x14ac:dyDescent="0.3">
      <c r="D18" s="3"/>
    </row>
  </sheetData>
  <mergeCells count="1">
    <mergeCell ref="A14:B1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A614F-7552-46C8-8F1D-91CFAA7C6E41}">
  <dimension ref="A2:K31"/>
  <sheetViews>
    <sheetView zoomScaleNormal="100" workbookViewId="0">
      <selection activeCell="F58" sqref="F58"/>
    </sheetView>
  </sheetViews>
  <sheetFormatPr defaultRowHeight="14.4" x14ac:dyDescent="0.3"/>
  <cols>
    <col min="1" max="1" width="10" bestFit="1" customWidth="1"/>
    <col min="2" max="2" width="23.69921875" bestFit="1" customWidth="1"/>
    <col min="3" max="3" width="26.19921875" bestFit="1" customWidth="1"/>
    <col min="4" max="4" width="22.796875" bestFit="1" customWidth="1"/>
    <col min="5" max="5" width="10" bestFit="1" customWidth="1"/>
    <col min="6" max="6" width="23.59765625" bestFit="1" customWidth="1"/>
    <col min="7" max="7" width="26.09765625" bestFit="1" customWidth="1"/>
    <col min="8" max="8" width="27.09765625" customWidth="1"/>
    <col min="9" max="9" width="23.69921875" bestFit="1" customWidth="1"/>
    <col min="10" max="10" width="23" bestFit="1" customWidth="1"/>
    <col min="11" max="11" width="23.59765625" bestFit="1" customWidth="1"/>
    <col min="12" max="12" width="26.09765625" bestFit="1" customWidth="1"/>
    <col min="13" max="13" width="27.09765625" bestFit="1" customWidth="1"/>
    <col min="14" max="14" width="23.69921875" bestFit="1" customWidth="1"/>
    <col min="15" max="15" width="26.19921875" bestFit="1" customWidth="1"/>
    <col min="16" max="16" width="25.5" bestFit="1" customWidth="1"/>
  </cols>
  <sheetData>
    <row r="2" spans="1:8" ht="16.100000000000001" x14ac:dyDescent="0.3">
      <c r="A2" s="40" t="s">
        <v>33</v>
      </c>
      <c r="B2" s="40"/>
      <c r="C2" s="40"/>
      <c r="E2" s="40" t="s">
        <v>35</v>
      </c>
      <c r="F2" s="40"/>
      <c r="G2" s="40"/>
      <c r="H2" s="21"/>
    </row>
    <row r="3" spans="1:8" x14ac:dyDescent="0.3">
      <c r="A3" s="14" t="s">
        <v>17</v>
      </c>
      <c r="B3" t="s">
        <v>30</v>
      </c>
      <c r="C3" t="s">
        <v>31</v>
      </c>
      <c r="E3" s="23" t="s">
        <v>17</v>
      </c>
      <c r="F3" s="3" t="s">
        <v>29</v>
      </c>
      <c r="G3" s="3" t="s">
        <v>27</v>
      </c>
      <c r="H3" s="3"/>
    </row>
    <row r="4" spans="1:8" x14ac:dyDescent="0.3">
      <c r="A4" s="15" t="s">
        <v>6</v>
      </c>
      <c r="B4" s="16">
        <v>43</v>
      </c>
      <c r="C4" s="16">
        <v>90</v>
      </c>
      <c r="E4" s="24" t="s">
        <v>6</v>
      </c>
      <c r="F4" s="3">
        <v>0</v>
      </c>
      <c r="G4" s="3">
        <v>2.3255813953488372E-2</v>
      </c>
      <c r="H4" s="3"/>
    </row>
    <row r="5" spans="1:8" x14ac:dyDescent="0.3">
      <c r="A5" s="15" t="s">
        <v>0</v>
      </c>
      <c r="B5" s="16">
        <v>50</v>
      </c>
      <c r="C5" s="16">
        <v>40</v>
      </c>
      <c r="E5" s="24" t="s">
        <v>0</v>
      </c>
      <c r="F5" s="3">
        <v>0.04</v>
      </c>
      <c r="G5" s="3">
        <v>0</v>
      </c>
      <c r="H5" s="3"/>
    </row>
    <row r="6" spans="1:8" x14ac:dyDescent="0.3">
      <c r="A6" s="15" t="s">
        <v>5</v>
      </c>
      <c r="B6" s="16">
        <v>47</v>
      </c>
      <c r="C6" s="16">
        <v>100</v>
      </c>
      <c r="E6" s="24" t="s">
        <v>5</v>
      </c>
      <c r="F6" s="3">
        <v>4.2553191489361701E-2</v>
      </c>
      <c r="G6" s="3">
        <v>0</v>
      </c>
      <c r="H6" s="3"/>
    </row>
    <row r="7" spans="1:8" x14ac:dyDescent="0.3">
      <c r="A7" s="15" t="s">
        <v>1</v>
      </c>
      <c r="B7" s="16">
        <v>52</v>
      </c>
      <c r="C7" s="16">
        <v>60</v>
      </c>
      <c r="E7" s="24" t="s">
        <v>1</v>
      </c>
      <c r="F7" s="3">
        <v>1.9230769230769232E-2</v>
      </c>
      <c r="G7" s="3">
        <v>0</v>
      </c>
      <c r="H7" s="3"/>
    </row>
    <row r="8" spans="1:8" x14ac:dyDescent="0.3">
      <c r="A8" s="15" t="s">
        <v>9</v>
      </c>
      <c r="B8" s="16">
        <v>55</v>
      </c>
      <c r="C8" s="16">
        <v>86</v>
      </c>
      <c r="E8" s="24" t="s">
        <v>9</v>
      </c>
      <c r="F8" s="3">
        <v>3.6363636363636362E-2</v>
      </c>
      <c r="G8" s="3">
        <v>0</v>
      </c>
      <c r="H8" s="3"/>
    </row>
    <row r="9" spans="1:8" x14ac:dyDescent="0.3">
      <c r="A9" s="15" t="s">
        <v>3</v>
      </c>
      <c r="B9" s="16">
        <v>40</v>
      </c>
      <c r="C9" s="16">
        <v>45</v>
      </c>
      <c r="E9" s="24" t="s">
        <v>3</v>
      </c>
      <c r="F9" s="3">
        <v>0</v>
      </c>
      <c r="G9" s="3">
        <v>7.4999999999999997E-2</v>
      </c>
      <c r="H9" s="3"/>
    </row>
    <row r="10" spans="1:8" x14ac:dyDescent="0.3">
      <c r="A10" s="15" t="s">
        <v>4</v>
      </c>
      <c r="B10" s="16">
        <v>48</v>
      </c>
      <c r="C10" s="16">
        <v>30</v>
      </c>
      <c r="E10" s="24" t="s">
        <v>4</v>
      </c>
      <c r="F10" s="3">
        <v>6.25E-2</v>
      </c>
      <c r="G10" s="3">
        <v>2.0833333333333332E-2</v>
      </c>
      <c r="H10" s="3"/>
    </row>
    <row r="11" spans="1:8" x14ac:dyDescent="0.3">
      <c r="A11" s="15" t="s">
        <v>8</v>
      </c>
      <c r="B11" s="16">
        <v>50</v>
      </c>
      <c r="C11" s="16">
        <v>150</v>
      </c>
      <c r="E11" s="24" t="s">
        <v>8</v>
      </c>
      <c r="F11" s="3">
        <v>0.08</v>
      </c>
      <c r="G11" s="3">
        <v>0.06</v>
      </c>
      <c r="H11" s="3"/>
    </row>
    <row r="12" spans="1:8" x14ac:dyDescent="0.3">
      <c r="A12" s="15" t="s">
        <v>10</v>
      </c>
      <c r="B12" s="16">
        <v>35</v>
      </c>
      <c r="C12" s="16">
        <v>10</v>
      </c>
      <c r="E12" s="24" t="s">
        <v>10</v>
      </c>
      <c r="F12" s="3">
        <v>0</v>
      </c>
      <c r="G12" s="3">
        <v>2.8571428571428571E-2</v>
      </c>
      <c r="H12" s="3"/>
    </row>
    <row r="13" spans="1:8" x14ac:dyDescent="0.3">
      <c r="A13" s="15" t="s">
        <v>11</v>
      </c>
      <c r="B13" s="16">
        <v>40</v>
      </c>
      <c r="C13" s="16">
        <v>35</v>
      </c>
      <c r="E13" s="24" t="s">
        <v>11</v>
      </c>
      <c r="F13" s="3">
        <v>2.5000000000000001E-2</v>
      </c>
      <c r="G13" s="3">
        <v>0</v>
      </c>
      <c r="H13" s="3"/>
    </row>
    <row r="14" spans="1:8" x14ac:dyDescent="0.3">
      <c r="A14" s="15" t="s">
        <v>7</v>
      </c>
      <c r="B14" s="16">
        <v>44</v>
      </c>
      <c r="C14" s="16">
        <v>50</v>
      </c>
      <c r="E14" s="24" t="s">
        <v>7</v>
      </c>
      <c r="F14" s="3">
        <v>2.2727272727272728E-2</v>
      </c>
      <c r="G14" s="3">
        <v>4.5454545454545456E-2</v>
      </c>
      <c r="H14" s="3"/>
    </row>
    <row r="15" spans="1:8" x14ac:dyDescent="0.3">
      <c r="A15" s="15" t="s">
        <v>2</v>
      </c>
      <c r="B15" s="16">
        <v>45</v>
      </c>
      <c r="C15" s="16">
        <v>42</v>
      </c>
      <c r="E15" s="24" t="s">
        <v>2</v>
      </c>
      <c r="F15" s="3">
        <v>0</v>
      </c>
      <c r="G15" s="3">
        <v>4.4444444444444446E-2</v>
      </c>
      <c r="H15" s="3"/>
    </row>
    <row r="16" spans="1:8" x14ac:dyDescent="0.3">
      <c r="H16" s="3"/>
    </row>
    <row r="17" spans="1:11" ht="16.100000000000001" x14ac:dyDescent="0.3">
      <c r="A17" s="40" t="s">
        <v>34</v>
      </c>
      <c r="B17" s="40"/>
      <c r="C17" s="40"/>
      <c r="D17" s="22"/>
      <c r="E17" s="41" t="s">
        <v>36</v>
      </c>
      <c r="F17" s="41"/>
      <c r="G17" s="41"/>
      <c r="H17" s="41"/>
      <c r="I17" s="41"/>
      <c r="J17" s="41"/>
      <c r="K17" s="41"/>
    </row>
    <row r="18" spans="1:11" x14ac:dyDescent="0.3">
      <c r="A18" s="14" t="s">
        <v>17</v>
      </c>
      <c r="B18" t="s">
        <v>26</v>
      </c>
      <c r="C18" t="s">
        <v>28</v>
      </c>
      <c r="E18" s="33" t="s">
        <v>17</v>
      </c>
      <c r="F18" s="33" t="s">
        <v>30</v>
      </c>
      <c r="G18" s="33" t="s">
        <v>31</v>
      </c>
      <c r="H18" s="33" t="s">
        <v>26</v>
      </c>
      <c r="I18" s="33" t="s">
        <v>28</v>
      </c>
      <c r="J18" s="33" t="s">
        <v>29</v>
      </c>
      <c r="K18" s="33" t="s">
        <v>27</v>
      </c>
    </row>
    <row r="19" spans="1:11" x14ac:dyDescent="0.3">
      <c r="A19" s="15" t="s">
        <v>6</v>
      </c>
      <c r="B19" s="16">
        <v>0</v>
      </c>
      <c r="C19" s="16">
        <v>1</v>
      </c>
      <c r="E19" s="34" t="s">
        <v>1</v>
      </c>
      <c r="F19" s="32">
        <f>VLOOKUP(E19,'My Dashboard'!$H$14:$N$26,2,0)</f>
        <v>52</v>
      </c>
      <c r="G19" s="32">
        <f>VLOOKUP(E19,'My Dashboard'!$H$14:$N$26,3,0)</f>
        <v>60</v>
      </c>
      <c r="H19" s="32">
        <f>VLOOKUP(E19,'My Dashboard'!$H$14:$N$26,4,0)</f>
        <v>1</v>
      </c>
      <c r="I19" s="32">
        <f>VLOOKUP(E19,'My Dashboard'!$H$14:$N$26,5,0)</f>
        <v>0</v>
      </c>
      <c r="J19" s="35">
        <f>VLOOKUP(E19,'My Dashboard'!$H$14:$N$26,6,0)</f>
        <v>1.9230769230769232E-2</v>
      </c>
      <c r="K19" s="35">
        <f>VLOOKUP(E19,'My Dashboard'!$H$14:$N$26,7,0)</f>
        <v>0</v>
      </c>
    </row>
    <row r="20" spans="1:11" x14ac:dyDescent="0.3">
      <c r="A20" s="15" t="s">
        <v>0</v>
      </c>
      <c r="B20" s="16">
        <v>2</v>
      </c>
      <c r="C20" s="16">
        <v>0</v>
      </c>
      <c r="E20" s="34" t="s">
        <v>2</v>
      </c>
      <c r="F20" s="32">
        <f>VLOOKUP(E20,'My Dashboard'!$H$14:$N$26,2,0)</f>
        <v>45</v>
      </c>
      <c r="G20" s="32">
        <f>VLOOKUP(E20,'My Dashboard'!$H$14:$N$26,3,0)</f>
        <v>42</v>
      </c>
      <c r="H20" s="32">
        <f>VLOOKUP(E20,'My Dashboard'!$H$14:$N$26,4,0)</f>
        <v>0</v>
      </c>
      <c r="I20" s="32">
        <f>VLOOKUP(E20,'My Dashboard'!$H$14:$N$26,5,0)</f>
        <v>2</v>
      </c>
      <c r="J20" s="35">
        <f>VLOOKUP(E20,'My Dashboard'!$H$14:$N$26,6,0)</f>
        <v>0</v>
      </c>
      <c r="K20" s="35">
        <f>VLOOKUP(E20,'My Dashboard'!$H$14:$N$26,7,0)</f>
        <v>4.4444444444444446E-2</v>
      </c>
    </row>
    <row r="21" spans="1:11" x14ac:dyDescent="0.3">
      <c r="A21" s="15" t="s">
        <v>5</v>
      </c>
      <c r="B21" s="16">
        <v>2</v>
      </c>
      <c r="C21" s="16">
        <v>0</v>
      </c>
      <c r="E21" s="34" t="s">
        <v>6</v>
      </c>
      <c r="F21" s="32">
        <f>VLOOKUP(E21,'My Dashboard'!$H$14:$N$26,2,0)</f>
        <v>43</v>
      </c>
      <c r="G21" s="32">
        <f>VLOOKUP(E21,'My Dashboard'!$H$14:$N$26,3,0)</f>
        <v>90</v>
      </c>
      <c r="H21" s="32">
        <f>VLOOKUP(E21,'My Dashboard'!$H$14:$N$26,4,0)</f>
        <v>0</v>
      </c>
      <c r="I21" s="32">
        <f>VLOOKUP(E21,'My Dashboard'!$H$14:$N$26,5,0)</f>
        <v>1</v>
      </c>
      <c r="J21" s="35">
        <f>VLOOKUP(E21,'My Dashboard'!$H$14:$N$26,6,0)</f>
        <v>0</v>
      </c>
      <c r="K21" s="35">
        <f>VLOOKUP(E21,'My Dashboard'!$H$14:$N$26,7,0)</f>
        <v>2.3255813953488372E-2</v>
      </c>
    </row>
    <row r="22" spans="1:11" x14ac:dyDescent="0.3">
      <c r="A22" s="15" t="s">
        <v>1</v>
      </c>
      <c r="B22" s="16">
        <v>1</v>
      </c>
      <c r="C22" s="16">
        <v>0</v>
      </c>
      <c r="E22" s="34" t="s">
        <v>5</v>
      </c>
      <c r="F22" s="32">
        <f>VLOOKUP(E22,'My Dashboard'!$H$14:$N$26,2,0)</f>
        <v>47</v>
      </c>
      <c r="G22" s="32">
        <f>VLOOKUP(E22,'My Dashboard'!$H$14:$N$26,3,0)</f>
        <v>100</v>
      </c>
      <c r="H22" s="32">
        <f>VLOOKUP(E22,'My Dashboard'!$H$14:$N$26,4,0)</f>
        <v>2</v>
      </c>
      <c r="I22" s="32">
        <f>VLOOKUP(E22,'My Dashboard'!$H$14:$N$26,5,0)</f>
        <v>0</v>
      </c>
      <c r="J22" s="35">
        <f>VLOOKUP(E22,'My Dashboard'!$H$14:$N$26,6,0)</f>
        <v>4.2553191489361701E-2</v>
      </c>
      <c r="K22" s="35">
        <f>VLOOKUP(E22,'My Dashboard'!$H$14:$N$26,7,0)</f>
        <v>0</v>
      </c>
    </row>
    <row r="23" spans="1:11" x14ac:dyDescent="0.3">
      <c r="A23" s="15" t="s">
        <v>9</v>
      </c>
      <c r="B23" s="16">
        <v>2</v>
      </c>
      <c r="C23" s="16">
        <v>0</v>
      </c>
      <c r="E23" s="34" t="s">
        <v>9</v>
      </c>
      <c r="F23" s="32">
        <f>VLOOKUP(E23,'My Dashboard'!$H$14:$N$26,2,0)</f>
        <v>55</v>
      </c>
      <c r="G23" s="32">
        <f>VLOOKUP(E23,'My Dashboard'!$H$14:$N$26,3,0)</f>
        <v>86</v>
      </c>
      <c r="H23" s="32">
        <f>VLOOKUP(E23,'My Dashboard'!$H$14:$N$26,4,0)</f>
        <v>2</v>
      </c>
      <c r="I23" s="32">
        <f>VLOOKUP(E23,'My Dashboard'!$H$14:$N$26,5,0)</f>
        <v>0</v>
      </c>
      <c r="J23" s="35">
        <f>VLOOKUP(E23,'My Dashboard'!$H$14:$N$26,6,0)</f>
        <v>3.6363636363636362E-2</v>
      </c>
      <c r="K23" s="35">
        <f>VLOOKUP(E23,'My Dashboard'!$H$14:$N$26,7,0)</f>
        <v>0</v>
      </c>
    </row>
    <row r="24" spans="1:11" x14ac:dyDescent="0.3">
      <c r="A24" s="15" t="s">
        <v>3</v>
      </c>
      <c r="B24" s="16">
        <v>0</v>
      </c>
      <c r="C24" s="16">
        <v>3</v>
      </c>
      <c r="E24" s="34" t="s">
        <v>8</v>
      </c>
      <c r="F24" s="32">
        <f>VLOOKUP(E24,'My Dashboard'!$H$14:$N$26,2,0)</f>
        <v>50</v>
      </c>
      <c r="G24" s="32">
        <f>VLOOKUP(E24,'My Dashboard'!$H$14:$N$26,3,0)</f>
        <v>150</v>
      </c>
      <c r="H24" s="32">
        <f>VLOOKUP(E24,'My Dashboard'!$H$14:$N$26,4,0)</f>
        <v>4</v>
      </c>
      <c r="I24" s="32">
        <f>VLOOKUP(E24,'My Dashboard'!$H$14:$N$26,5,0)</f>
        <v>3</v>
      </c>
      <c r="J24" s="35">
        <f>VLOOKUP(E24,'My Dashboard'!$H$14:$N$26,6,0)</f>
        <v>0.08</v>
      </c>
      <c r="K24" s="35">
        <f>VLOOKUP(E24,'My Dashboard'!$H$14:$N$26,7,0)</f>
        <v>0.06</v>
      </c>
    </row>
    <row r="25" spans="1:11" x14ac:dyDescent="0.3">
      <c r="A25" s="15" t="s">
        <v>4</v>
      </c>
      <c r="B25" s="16">
        <v>3</v>
      </c>
      <c r="C25" s="16">
        <v>1</v>
      </c>
      <c r="E25" s="34" t="s">
        <v>10</v>
      </c>
      <c r="F25" s="32">
        <f>VLOOKUP(E25,'My Dashboard'!$H$14:$N$26,2,0)</f>
        <v>35</v>
      </c>
      <c r="G25" s="32">
        <f>VLOOKUP(E25,'My Dashboard'!$H$14:$N$26,3,0)</f>
        <v>10</v>
      </c>
      <c r="H25" s="32">
        <f>VLOOKUP(E25,'My Dashboard'!$H$14:$N$26,4,0)</f>
        <v>0</v>
      </c>
      <c r="I25" s="32">
        <f>VLOOKUP(E25,'My Dashboard'!$H$14:$N$26,5,0)</f>
        <v>1</v>
      </c>
      <c r="J25" s="35">
        <f>VLOOKUP(E25,'My Dashboard'!$H$14:$N$26,6,0)</f>
        <v>0</v>
      </c>
      <c r="K25" s="35">
        <f>VLOOKUP(E25,'My Dashboard'!$H$14:$N$26,7,0)</f>
        <v>2.8571428571428571E-2</v>
      </c>
    </row>
    <row r="26" spans="1:11" x14ac:dyDescent="0.3">
      <c r="A26" s="15" t="s">
        <v>8</v>
      </c>
      <c r="B26" s="16">
        <v>4</v>
      </c>
      <c r="C26" s="16">
        <v>3</v>
      </c>
      <c r="E26" s="34" t="s">
        <v>11</v>
      </c>
      <c r="F26" s="32">
        <f>VLOOKUP(E26,'My Dashboard'!$H$14:$N$26,2,0)</f>
        <v>40</v>
      </c>
      <c r="G26" s="32">
        <f>VLOOKUP(E26,'My Dashboard'!$H$14:$N$26,3,0)</f>
        <v>35</v>
      </c>
      <c r="H26" s="32">
        <f>VLOOKUP(E26,'My Dashboard'!$H$14:$N$26,4,0)</f>
        <v>1</v>
      </c>
      <c r="I26" s="32">
        <f>VLOOKUP(E26,'My Dashboard'!$H$14:$N$26,5,0)</f>
        <v>0</v>
      </c>
      <c r="J26" s="35">
        <f>VLOOKUP(E26,'My Dashboard'!$H$14:$N$26,6,0)</f>
        <v>2.5000000000000001E-2</v>
      </c>
      <c r="K26" s="35">
        <f>VLOOKUP(E26,'My Dashboard'!$H$14:$N$26,7,0)</f>
        <v>0</v>
      </c>
    </row>
    <row r="27" spans="1:11" x14ac:dyDescent="0.3">
      <c r="A27" s="15" t="s">
        <v>10</v>
      </c>
      <c r="B27" s="16">
        <v>0</v>
      </c>
      <c r="C27" s="16">
        <v>1</v>
      </c>
      <c r="E27" s="34" t="s">
        <v>7</v>
      </c>
      <c r="F27" s="32">
        <f>VLOOKUP(E27,'My Dashboard'!$H$14:$N$26,2,0)</f>
        <v>44</v>
      </c>
      <c r="G27" s="32">
        <f>VLOOKUP(E27,'My Dashboard'!$H$14:$N$26,3,0)</f>
        <v>50</v>
      </c>
      <c r="H27" s="32">
        <f>VLOOKUP(E27,'My Dashboard'!$H$14:$N$26,4,0)</f>
        <v>1</v>
      </c>
      <c r="I27" s="32">
        <f>VLOOKUP(E27,'My Dashboard'!$H$14:$N$26,5,0)</f>
        <v>2</v>
      </c>
      <c r="J27" s="35">
        <f>VLOOKUP(E27,'My Dashboard'!$H$14:$N$26,6,0)</f>
        <v>2.2727272727272728E-2</v>
      </c>
      <c r="K27" s="35">
        <f>VLOOKUP(E27,'My Dashboard'!$H$14:$N$26,7,0)</f>
        <v>4.5454545454545456E-2</v>
      </c>
    </row>
    <row r="28" spans="1:11" x14ac:dyDescent="0.3">
      <c r="A28" s="15" t="s">
        <v>11</v>
      </c>
      <c r="B28" s="16">
        <v>1</v>
      </c>
      <c r="C28" s="16">
        <v>0</v>
      </c>
      <c r="E28" s="34" t="s">
        <v>3</v>
      </c>
      <c r="F28" s="32">
        <f>VLOOKUP(E28,'My Dashboard'!$H$14:$N$26,2,0)</f>
        <v>40</v>
      </c>
      <c r="G28" s="32">
        <f>VLOOKUP(E28,'My Dashboard'!$H$14:$N$26,3,0)</f>
        <v>45</v>
      </c>
      <c r="H28" s="32">
        <f>VLOOKUP(E28,'My Dashboard'!$H$14:$N$26,4,0)</f>
        <v>0</v>
      </c>
      <c r="I28" s="32">
        <f>VLOOKUP(E28,'My Dashboard'!$H$14:$N$26,5,0)</f>
        <v>3</v>
      </c>
      <c r="J28" s="35">
        <f>VLOOKUP(E28,'My Dashboard'!$H$14:$N$26,6,0)</f>
        <v>0</v>
      </c>
      <c r="K28" s="35">
        <f>VLOOKUP(E28,'My Dashboard'!$H$14:$N$26,7,0)</f>
        <v>7.4999999999999997E-2</v>
      </c>
    </row>
    <row r="29" spans="1:11" x14ac:dyDescent="0.3">
      <c r="A29" s="15" t="s">
        <v>7</v>
      </c>
      <c r="B29" s="16">
        <v>1</v>
      </c>
      <c r="C29" s="16">
        <v>2</v>
      </c>
      <c r="E29" s="34" t="s">
        <v>4</v>
      </c>
      <c r="F29" s="32">
        <f>VLOOKUP(E29,'My Dashboard'!$H$14:$N$26,2,0)</f>
        <v>48</v>
      </c>
      <c r="G29" s="32">
        <f>VLOOKUP(E29,'My Dashboard'!$H$14:$N$26,3,0)</f>
        <v>30</v>
      </c>
      <c r="H29" s="32">
        <f>VLOOKUP(E29,'My Dashboard'!$H$14:$N$26,4,0)</f>
        <v>3</v>
      </c>
      <c r="I29" s="32">
        <f>VLOOKUP(E29,'My Dashboard'!$H$14:$N$26,5,0)</f>
        <v>1</v>
      </c>
      <c r="J29" s="35">
        <f>VLOOKUP(E29,'My Dashboard'!$H$14:$N$26,6,0)</f>
        <v>6.25E-2</v>
      </c>
      <c r="K29" s="35">
        <f>VLOOKUP(E29,'My Dashboard'!$H$14:$N$26,7,0)</f>
        <v>2.0833333333333332E-2</v>
      </c>
    </row>
    <row r="30" spans="1:11" x14ac:dyDescent="0.3">
      <c r="A30" s="15" t="s">
        <v>2</v>
      </c>
      <c r="B30" s="16">
        <v>0</v>
      </c>
      <c r="C30" s="16">
        <v>2</v>
      </c>
      <c r="E30" s="34" t="s">
        <v>0</v>
      </c>
      <c r="F30" s="32">
        <f>VLOOKUP(E30,'My Dashboard'!$H$14:$N$26,2,0)</f>
        <v>50</v>
      </c>
      <c r="G30" s="32">
        <f>VLOOKUP(E30,'My Dashboard'!$H$14:$N$26,3,0)</f>
        <v>40</v>
      </c>
      <c r="H30" s="32">
        <f>VLOOKUP(E30,'My Dashboard'!$H$14:$N$26,4,0)</f>
        <v>2</v>
      </c>
      <c r="I30" s="32">
        <f>VLOOKUP(E30,'My Dashboard'!$H$14:$N$26,5,0)</f>
        <v>0</v>
      </c>
      <c r="J30" s="35">
        <f>VLOOKUP(E30,'My Dashboard'!$H$14:$N$26,6,0)</f>
        <v>0.04</v>
      </c>
      <c r="K30" s="35">
        <f>VLOOKUP(E30,'My Dashboard'!$H$14:$N$26,7,0)</f>
        <v>0</v>
      </c>
    </row>
    <row r="31" spans="1:11" x14ac:dyDescent="0.3">
      <c r="E31" s="36" t="s">
        <v>23</v>
      </c>
      <c r="F31" s="32">
        <f>VLOOKUP($E$31,'My Dashboard'!$G$14:$N$27,3,0)</f>
        <v>549</v>
      </c>
      <c r="G31" s="32">
        <f>VLOOKUP($E$31,'My Dashboard'!$G$14:$N$27,4,0)</f>
        <v>738</v>
      </c>
      <c r="H31" s="32">
        <f>VLOOKUP($E$31,'My Dashboard'!$G$14:$N$27,5,0)</f>
        <v>16</v>
      </c>
      <c r="I31" s="32">
        <f>VLOOKUP($E$31,'My Dashboard'!$G$14:$N$27,6,0)</f>
        <v>13</v>
      </c>
      <c r="J31" s="35">
        <f>VLOOKUP($E$31,'My Dashboard'!$G$14:$N$27,7,0)</f>
        <v>0.32837486981104003</v>
      </c>
      <c r="K31" s="35">
        <f>VLOOKUP($E$31,'My Dashboard'!$G$14:$N$27,8,0)</f>
        <v>0.29755956575724019</v>
      </c>
    </row>
  </sheetData>
  <mergeCells count="4">
    <mergeCell ref="A2:C2"/>
    <mergeCell ref="A17:C17"/>
    <mergeCell ref="E2:G2"/>
    <mergeCell ref="E17:K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4EC2-D900-4E9B-B6D4-B3E703A1EA1B}">
  <dimension ref="A1:BM82"/>
  <sheetViews>
    <sheetView showGridLines="0" showRowColHeaders="0" zoomScale="31" zoomScaleNormal="31" workbookViewId="0">
      <selection activeCell="R4" sqref="R4"/>
    </sheetView>
  </sheetViews>
  <sheetFormatPr defaultRowHeight="14.4" x14ac:dyDescent="0.3"/>
  <cols>
    <col min="6" max="6" width="26.3984375" bestFit="1" customWidth="1"/>
    <col min="7" max="7" width="29.3984375" bestFit="1" customWidth="1"/>
    <col min="8" max="8" width="25.3984375" bestFit="1" customWidth="1"/>
    <col min="9" max="9" width="68.09765625" bestFit="1" customWidth="1"/>
    <col min="10" max="10" width="45.796875" bestFit="1" customWidth="1"/>
    <col min="11" max="11" width="60.3984375" bestFit="1" customWidth="1"/>
    <col min="12" max="12" width="67.09765625" bestFit="1" customWidth="1"/>
    <col min="13" max="13" width="60.09765625" bestFit="1" customWidth="1"/>
    <col min="14" max="14" width="66.796875" bestFit="1" customWidth="1"/>
    <col min="15" max="15" width="50.09765625" bestFit="1" customWidth="1"/>
    <col min="16" max="16" width="55.3984375" bestFit="1" customWidth="1"/>
    <col min="17" max="17" width="9.8984375" bestFit="1" customWidth="1"/>
    <col min="18" max="18" width="12.8984375" bestFit="1" customWidth="1"/>
    <col min="19" max="19" width="14.8984375" bestFit="1" customWidth="1"/>
    <col min="20" max="20" width="13.8984375" bestFit="1" customWidth="1"/>
    <col min="21" max="21" width="10.8984375" bestFit="1" customWidth="1"/>
    <col min="22" max="22" width="48.3984375" bestFit="1" customWidth="1"/>
    <col min="23" max="23" width="14.8984375" bestFit="1" customWidth="1"/>
    <col min="24" max="24" width="9.09765625" bestFit="1" customWidth="1"/>
    <col min="25" max="25" width="11.09765625" bestFit="1" customWidth="1"/>
    <col min="26" max="26" width="18.3984375" bestFit="1" customWidth="1"/>
    <col min="27" max="27" width="17.09765625" bestFit="1" customWidth="1"/>
    <col min="28" max="28" width="12.59765625" bestFit="1" customWidth="1"/>
    <col min="29" max="29" width="9.8984375" bestFit="1" customWidth="1"/>
    <col min="30" max="30" width="12.8984375" bestFit="1" customWidth="1"/>
    <col min="31" max="31" width="14.8984375" bestFit="1" customWidth="1"/>
    <col min="32" max="32" width="13.8984375" bestFit="1" customWidth="1"/>
    <col min="33" max="33" width="10.8984375" bestFit="1" customWidth="1"/>
    <col min="34" max="34" width="42.3984375" bestFit="1" customWidth="1"/>
    <col min="35" max="35" width="14.8984375" bestFit="1" customWidth="1"/>
    <col min="36" max="36" width="9.09765625" bestFit="1" customWidth="1"/>
    <col min="37" max="37" width="11.09765625" bestFit="1" customWidth="1"/>
    <col min="38" max="38" width="18.3984375" bestFit="1" customWidth="1"/>
    <col min="39" max="39" width="17.09765625" bestFit="1" customWidth="1"/>
    <col min="40" max="40" width="12.59765625" bestFit="1" customWidth="1"/>
    <col min="41" max="41" width="9.8984375" bestFit="1" customWidth="1"/>
    <col min="42" max="42" width="12.8984375" bestFit="1" customWidth="1"/>
    <col min="43" max="43" width="14.8984375" bestFit="1" customWidth="1"/>
    <col min="44" max="44" width="13.8984375" bestFit="1" customWidth="1"/>
    <col min="45" max="45" width="10.8984375" bestFit="1" customWidth="1"/>
    <col min="46" max="46" width="47.09765625" bestFit="1" customWidth="1"/>
    <col min="47" max="47" width="14.8984375" bestFit="1" customWidth="1"/>
    <col min="48" max="48" width="9.09765625" bestFit="1" customWidth="1"/>
    <col min="49" max="49" width="11.09765625" bestFit="1" customWidth="1"/>
    <col min="50" max="50" width="18.3984375" bestFit="1" customWidth="1"/>
    <col min="51" max="51" width="17.09765625" bestFit="1" customWidth="1"/>
    <col min="52" max="52" width="12.59765625" bestFit="1" customWidth="1"/>
    <col min="53" max="53" width="9.8984375" bestFit="1" customWidth="1"/>
    <col min="54" max="54" width="12.8984375" bestFit="1" customWidth="1"/>
    <col min="55" max="55" width="14.8984375" bestFit="1" customWidth="1"/>
    <col min="56" max="56" width="13.8984375" bestFit="1" customWidth="1"/>
    <col min="57" max="57" width="10.8984375" bestFit="1" customWidth="1"/>
    <col min="58" max="58" width="41.8984375" bestFit="1" customWidth="1"/>
    <col min="59" max="59" width="14.8984375" bestFit="1" customWidth="1"/>
    <col min="60" max="60" width="9.09765625" bestFit="1" customWidth="1"/>
    <col min="61" max="61" width="11.09765625" bestFit="1" customWidth="1"/>
    <col min="62" max="62" width="18.3984375" bestFit="1" customWidth="1"/>
    <col min="63" max="63" width="17.09765625" bestFit="1" customWidth="1"/>
    <col min="64" max="64" width="12.59765625" bestFit="1" customWidth="1"/>
    <col min="65" max="65" width="9.8984375" bestFit="1" customWidth="1"/>
    <col min="66" max="66" width="12.8984375" bestFit="1" customWidth="1"/>
    <col min="67" max="67" width="14.8984375" bestFit="1" customWidth="1"/>
    <col min="68" max="68" width="13.8984375" bestFit="1" customWidth="1"/>
    <col min="69" max="69" width="10.8984375" bestFit="1" customWidth="1"/>
    <col min="70" max="70" width="46.59765625" bestFit="1" customWidth="1"/>
    <col min="71" max="71" width="14.8984375" bestFit="1" customWidth="1"/>
    <col min="72" max="72" width="9.09765625" bestFit="1" customWidth="1"/>
    <col min="73" max="73" width="11.09765625" bestFit="1" customWidth="1"/>
    <col min="74" max="74" width="18.3984375" bestFit="1" customWidth="1"/>
    <col min="75" max="75" width="17.09765625" bestFit="1" customWidth="1"/>
    <col min="76" max="76" width="12.59765625" bestFit="1" customWidth="1"/>
    <col min="77" max="77" width="9.8984375" bestFit="1" customWidth="1"/>
    <col min="78" max="78" width="12.8984375" bestFit="1" customWidth="1"/>
    <col min="79" max="79" width="14.8984375" bestFit="1" customWidth="1"/>
    <col min="80" max="80" width="13.8984375" bestFit="1" customWidth="1"/>
    <col min="81" max="81" width="10.8984375" bestFit="1" customWidth="1"/>
    <col min="82" max="82" width="53.8984375" bestFit="1" customWidth="1"/>
    <col min="83" max="83" width="56.8984375" bestFit="1" customWidth="1"/>
    <col min="84" max="84" width="51.09765625" bestFit="1" customWidth="1"/>
    <col min="85" max="85" width="55.8984375" bestFit="1" customWidth="1"/>
    <col min="86" max="86" width="50.59765625" bestFit="1" customWidth="1"/>
    <col min="87" max="87" width="55.3984375" bestFit="1" customWidth="1"/>
  </cols>
  <sheetData>
    <row r="1" spans="1:65" x14ac:dyDescent="0.3">
      <c r="A1" s="42"/>
      <c r="B1" s="42"/>
      <c r="C1" s="42"/>
      <c r="D1" s="13"/>
      <c r="E1" s="13"/>
      <c r="F1" s="13"/>
      <c r="G1" s="13"/>
      <c r="H1" s="13"/>
      <c r="I1" s="13"/>
      <c r="J1" s="13"/>
      <c r="K1" s="13"/>
      <c r="L1" s="13"/>
      <c r="M1" s="13"/>
      <c r="N1" s="13"/>
      <c r="O1" s="13"/>
      <c r="P1" s="13"/>
      <c r="Q1" s="13"/>
      <c r="R1" s="13"/>
      <c r="S1" s="13"/>
      <c r="T1" s="13"/>
      <c r="U1" s="13"/>
      <c r="V1" s="13"/>
      <c r="W1" s="13"/>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row>
    <row r="2" spans="1:65" ht="14.4" customHeight="1" x14ac:dyDescent="0.3">
      <c r="A2" s="13"/>
      <c r="B2" s="20"/>
      <c r="C2" s="20"/>
      <c r="D2" s="20"/>
      <c r="E2" s="20"/>
      <c r="F2" s="20"/>
      <c r="G2" s="20"/>
      <c r="H2" s="20"/>
      <c r="I2" s="13"/>
      <c r="J2" s="13"/>
      <c r="K2" s="13"/>
      <c r="L2" s="13"/>
      <c r="M2" s="13"/>
      <c r="N2" s="13"/>
      <c r="O2" s="13"/>
      <c r="P2" s="13"/>
      <c r="Q2" s="13"/>
      <c r="R2" s="13"/>
      <c r="S2" s="13"/>
      <c r="T2" s="13"/>
      <c r="U2" s="13"/>
      <c r="V2" s="13"/>
      <c r="W2" s="13"/>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5" ht="14.4" customHeight="1" x14ac:dyDescent="0.3">
      <c r="A3" s="13"/>
      <c r="B3" s="20"/>
      <c r="C3" s="20"/>
      <c r="D3" s="20"/>
      <c r="E3" s="20"/>
      <c r="F3" s="20"/>
      <c r="G3" s="20"/>
      <c r="H3" s="20"/>
      <c r="I3" s="13"/>
      <c r="J3" s="13"/>
      <c r="K3" s="13"/>
      <c r="L3" s="13"/>
      <c r="M3" s="13"/>
      <c r="N3" s="13"/>
      <c r="O3" s="13"/>
      <c r="P3" s="13"/>
      <c r="Q3" s="13"/>
      <c r="R3" s="13"/>
      <c r="S3" s="13"/>
      <c r="T3" s="13"/>
      <c r="U3" s="13"/>
      <c r="V3" s="13"/>
      <c r="W3" s="13"/>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row>
    <row r="4" spans="1:65" ht="14.4" customHeight="1" x14ac:dyDescent="0.3">
      <c r="A4" s="13"/>
      <c r="B4" s="20"/>
      <c r="C4" s="20"/>
      <c r="D4" s="20"/>
      <c r="E4" s="20"/>
      <c r="F4" s="20"/>
      <c r="G4" s="20"/>
      <c r="H4" s="13"/>
      <c r="I4" s="13"/>
      <c r="J4" s="13"/>
      <c r="K4" s="13"/>
      <c r="L4" s="13"/>
      <c r="M4" s="13"/>
      <c r="N4" s="13"/>
      <c r="O4" s="13"/>
      <c r="P4" s="13"/>
      <c r="Q4" s="13"/>
      <c r="R4" s="13"/>
      <c r="S4" s="13"/>
      <c r="T4" s="13"/>
      <c r="U4" s="13"/>
      <c r="V4" s="13"/>
      <c r="W4" s="13"/>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row>
    <row r="5" spans="1:65" ht="14.4" customHeight="1" x14ac:dyDescent="0.3">
      <c r="A5" s="13"/>
      <c r="B5" s="20"/>
      <c r="C5" s="20"/>
      <c r="D5" s="20"/>
      <c r="E5" s="20"/>
      <c r="F5" s="20"/>
      <c r="G5" s="20"/>
      <c r="H5" s="13"/>
      <c r="I5" s="13"/>
      <c r="J5" s="13"/>
      <c r="K5" s="13"/>
      <c r="L5" s="13"/>
      <c r="M5" s="13"/>
      <c r="N5" s="13"/>
      <c r="O5" s="13"/>
      <c r="P5" s="13"/>
      <c r="Q5" s="13"/>
      <c r="R5" s="13"/>
      <c r="S5" s="13"/>
      <c r="T5" s="13"/>
      <c r="U5" s="13"/>
      <c r="V5" s="13"/>
      <c r="W5" s="13"/>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row>
    <row r="6" spans="1:65" ht="14.4" customHeight="1" x14ac:dyDescent="0.3">
      <c r="A6" s="13"/>
      <c r="B6" s="20"/>
      <c r="C6" s="20"/>
      <c r="D6" s="20"/>
      <c r="E6" s="20"/>
      <c r="F6" s="20"/>
      <c r="G6" s="20"/>
      <c r="H6" s="13"/>
      <c r="I6" s="13"/>
      <c r="J6" s="13"/>
      <c r="K6" s="13"/>
      <c r="L6" s="13"/>
      <c r="M6" s="13"/>
      <c r="N6" s="13"/>
      <c r="O6" s="13"/>
      <c r="P6" s="13"/>
      <c r="Q6" s="13"/>
      <c r="R6" s="13"/>
      <c r="S6" s="13"/>
      <c r="T6" s="13"/>
      <c r="U6" s="13"/>
      <c r="V6" s="13"/>
      <c r="W6" s="13"/>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row>
    <row r="7" spans="1:65" ht="14.4" customHeight="1" x14ac:dyDescent="0.3">
      <c r="A7" s="13"/>
      <c r="B7" s="20"/>
      <c r="C7" s="20"/>
      <c r="D7" s="20"/>
      <c r="E7" s="20"/>
      <c r="F7" s="20"/>
      <c r="G7" s="20"/>
      <c r="H7" s="13"/>
      <c r="I7" s="13"/>
      <c r="J7" s="13"/>
      <c r="K7" s="13"/>
      <c r="L7" s="13"/>
      <c r="M7" s="13"/>
      <c r="N7" s="13"/>
      <c r="O7" s="13"/>
      <c r="P7" s="13"/>
      <c r="Q7" s="13"/>
      <c r="R7" s="13"/>
      <c r="S7" s="13"/>
      <c r="T7" s="13"/>
      <c r="U7" s="13"/>
      <c r="V7" s="13"/>
      <c r="W7" s="13"/>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row>
    <row r="8" spans="1:65" ht="14.4" customHeight="1" x14ac:dyDescent="0.3">
      <c r="A8" s="13"/>
      <c r="B8" s="20"/>
      <c r="C8" s="20"/>
      <c r="D8" s="20"/>
      <c r="E8" s="20"/>
      <c r="F8" s="20"/>
      <c r="G8" s="20"/>
      <c r="H8" s="13"/>
      <c r="I8" s="13"/>
      <c r="J8" s="13"/>
      <c r="K8" s="13"/>
      <c r="L8" s="13"/>
      <c r="M8" s="13"/>
      <c r="N8" s="13"/>
      <c r="O8" s="13"/>
      <c r="P8" s="13"/>
      <c r="Q8" s="13"/>
      <c r="R8" s="13"/>
      <c r="S8" s="13"/>
      <c r="T8" s="13"/>
      <c r="U8" s="13"/>
      <c r="V8" s="13"/>
      <c r="W8" s="13"/>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row>
    <row r="9" spans="1:65" ht="14.4" customHeight="1" x14ac:dyDescent="0.3">
      <c r="A9" s="13"/>
      <c r="B9" s="20"/>
      <c r="C9" s="20"/>
      <c r="D9" s="20"/>
      <c r="E9" s="20"/>
      <c r="F9" s="20"/>
      <c r="G9" s="20"/>
      <c r="H9" s="13"/>
      <c r="I9" s="13"/>
      <c r="J9" s="13"/>
      <c r="K9" s="13"/>
      <c r="L9" s="13"/>
      <c r="M9" s="13"/>
      <c r="N9" s="13"/>
      <c r="O9" s="13"/>
      <c r="P9" s="13"/>
      <c r="Q9" s="13"/>
      <c r="R9" s="13"/>
      <c r="S9" s="13"/>
      <c r="T9" s="13"/>
      <c r="U9" s="13"/>
      <c r="V9" s="13"/>
      <c r="W9" s="13"/>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row>
    <row r="10" spans="1:65"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row>
    <row r="11" spans="1:65"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row>
    <row r="12" spans="1:65"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row>
    <row r="13" spans="1:65" ht="36.549999999999997" x14ac:dyDescent="0.75">
      <c r="A13" s="13"/>
      <c r="B13" s="13"/>
      <c r="C13" s="13"/>
      <c r="D13" s="13"/>
      <c r="E13" s="13"/>
      <c r="F13" s="13"/>
      <c r="G13" s="26"/>
      <c r="H13" s="26"/>
      <c r="I13" s="27" t="s">
        <v>32</v>
      </c>
      <c r="J13" s="26"/>
      <c r="K13" s="26"/>
      <c r="L13" s="26"/>
      <c r="M13" s="26"/>
      <c r="N13" s="26"/>
      <c r="O13" s="13"/>
      <c r="P13" s="13"/>
      <c r="Q13" s="13"/>
      <c r="R13" s="13"/>
      <c r="S13" s="13"/>
      <c r="T13" s="13"/>
      <c r="U13" s="13"/>
      <c r="V13" s="13"/>
      <c r="W13" s="13"/>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row>
    <row r="14" spans="1:65" ht="36.549999999999997" x14ac:dyDescent="0.75">
      <c r="A14" s="13"/>
      <c r="B14" s="13"/>
      <c r="C14" s="13"/>
      <c r="D14" s="13"/>
      <c r="E14" s="13"/>
      <c r="F14" s="13"/>
      <c r="G14" s="31" t="s">
        <v>16</v>
      </c>
      <c r="H14" s="31" t="s">
        <v>17</v>
      </c>
      <c r="I14" s="31" t="s">
        <v>37</v>
      </c>
      <c r="J14" s="31" t="s">
        <v>38</v>
      </c>
      <c r="K14" s="31" t="s">
        <v>26</v>
      </c>
      <c r="L14" s="31" t="s">
        <v>28</v>
      </c>
      <c r="M14" s="31" t="s">
        <v>29</v>
      </c>
      <c r="N14" s="31" t="s">
        <v>27</v>
      </c>
      <c r="O14" s="13"/>
      <c r="P14" s="13"/>
      <c r="Q14" s="13"/>
      <c r="R14" s="13"/>
      <c r="S14" s="13"/>
      <c r="T14" s="13"/>
      <c r="U14" s="13"/>
      <c r="V14" s="13"/>
      <c r="W14" s="13"/>
    </row>
    <row r="15" spans="1:65" ht="36.549999999999997" x14ac:dyDescent="0.75">
      <c r="A15" s="13"/>
      <c r="B15" s="13"/>
      <c r="C15" s="13"/>
      <c r="D15" s="13"/>
      <c r="E15" s="13"/>
      <c r="F15" s="13"/>
      <c r="G15" s="28" t="s">
        <v>13</v>
      </c>
      <c r="H15" s="25" t="s">
        <v>1</v>
      </c>
      <c r="I15" s="29">
        <v>52</v>
      </c>
      <c r="J15" s="29">
        <v>60</v>
      </c>
      <c r="K15" s="29">
        <v>1</v>
      </c>
      <c r="L15" s="29">
        <v>0</v>
      </c>
      <c r="M15" s="30">
        <v>1.9230769230769232E-2</v>
      </c>
      <c r="N15" s="30">
        <v>0</v>
      </c>
      <c r="O15" s="13"/>
      <c r="P15" s="13"/>
      <c r="Q15" s="13"/>
      <c r="R15" s="13"/>
      <c r="S15" s="13"/>
      <c r="T15" s="13"/>
      <c r="U15" s="13"/>
      <c r="V15" s="13"/>
      <c r="W15" s="13"/>
    </row>
    <row r="16" spans="1:65" ht="36.549999999999997" x14ac:dyDescent="0.75">
      <c r="A16" s="13"/>
      <c r="B16" s="13"/>
      <c r="C16" s="13"/>
      <c r="D16" s="13"/>
      <c r="E16" s="13"/>
      <c r="F16" s="13"/>
      <c r="G16" s="28"/>
      <c r="H16" s="25" t="s">
        <v>2</v>
      </c>
      <c r="I16" s="29">
        <v>45</v>
      </c>
      <c r="J16" s="29">
        <v>42</v>
      </c>
      <c r="K16" s="29">
        <v>0</v>
      </c>
      <c r="L16" s="29">
        <v>2</v>
      </c>
      <c r="M16" s="30">
        <v>0</v>
      </c>
      <c r="N16" s="30">
        <v>4.4444444444444446E-2</v>
      </c>
      <c r="O16" s="13"/>
      <c r="P16" s="13"/>
      <c r="Q16" s="13"/>
      <c r="R16" s="13"/>
      <c r="S16" s="13"/>
      <c r="T16" s="13"/>
      <c r="U16" s="13"/>
      <c r="V16" s="13"/>
      <c r="W16" s="13"/>
    </row>
    <row r="17" spans="1:65" ht="36.549999999999997" x14ac:dyDescent="0.75">
      <c r="A17" s="13"/>
      <c r="B17" s="13"/>
      <c r="C17" s="13"/>
      <c r="D17" s="13"/>
      <c r="E17" s="13"/>
      <c r="F17" s="13"/>
      <c r="G17" s="28" t="s">
        <v>15</v>
      </c>
      <c r="H17" s="25" t="s">
        <v>6</v>
      </c>
      <c r="I17" s="29">
        <v>43</v>
      </c>
      <c r="J17" s="29">
        <v>90</v>
      </c>
      <c r="K17" s="29">
        <v>0</v>
      </c>
      <c r="L17" s="29">
        <v>1</v>
      </c>
      <c r="M17" s="30">
        <v>0</v>
      </c>
      <c r="N17" s="30">
        <v>2.3255813953488372E-2</v>
      </c>
      <c r="O17" s="13"/>
      <c r="P17" s="13"/>
      <c r="Q17" s="13"/>
      <c r="R17" s="13"/>
      <c r="S17" s="13"/>
      <c r="T17" s="13"/>
      <c r="U17" s="13"/>
      <c r="V17" s="13"/>
      <c r="W17" s="13"/>
    </row>
    <row r="18" spans="1:65" ht="36.549999999999997" x14ac:dyDescent="0.75">
      <c r="A18" s="13"/>
      <c r="B18" s="13"/>
      <c r="C18" s="13"/>
      <c r="D18" s="13"/>
      <c r="E18" s="13"/>
      <c r="F18" s="13"/>
      <c r="G18" s="28"/>
      <c r="H18" s="25" t="s">
        <v>5</v>
      </c>
      <c r="I18" s="29">
        <v>47</v>
      </c>
      <c r="J18" s="29">
        <v>100</v>
      </c>
      <c r="K18" s="29">
        <v>2</v>
      </c>
      <c r="L18" s="29">
        <v>0</v>
      </c>
      <c r="M18" s="30">
        <v>4.2553191489361701E-2</v>
      </c>
      <c r="N18" s="30">
        <v>0</v>
      </c>
      <c r="O18" s="13"/>
      <c r="P18" s="13"/>
      <c r="Q18" s="13"/>
      <c r="R18" s="13"/>
      <c r="S18" s="13"/>
      <c r="T18" s="13"/>
      <c r="U18" s="13"/>
      <c r="V18" s="13"/>
      <c r="W18" s="13"/>
    </row>
    <row r="19" spans="1:65" ht="36.549999999999997" x14ac:dyDescent="0.75">
      <c r="A19" s="13"/>
      <c r="B19" s="13"/>
      <c r="C19" s="13"/>
      <c r="D19" s="13"/>
      <c r="E19" s="13"/>
      <c r="F19" s="13"/>
      <c r="G19" s="28"/>
      <c r="H19" s="25" t="s">
        <v>9</v>
      </c>
      <c r="I19" s="29">
        <v>55</v>
      </c>
      <c r="J19" s="29">
        <v>86</v>
      </c>
      <c r="K19" s="29">
        <v>2</v>
      </c>
      <c r="L19" s="29">
        <v>0</v>
      </c>
      <c r="M19" s="30">
        <v>3.6363636363636362E-2</v>
      </c>
      <c r="N19" s="30">
        <v>0</v>
      </c>
      <c r="O19" s="13"/>
      <c r="P19" s="13"/>
      <c r="Q19" s="13"/>
      <c r="R19" s="13"/>
      <c r="S19" s="13"/>
      <c r="T19" s="13"/>
      <c r="U19" s="13"/>
      <c r="V19" s="13"/>
      <c r="W19" s="13"/>
    </row>
    <row r="20" spans="1:65" ht="36.549999999999997" x14ac:dyDescent="0.75">
      <c r="A20" s="13"/>
      <c r="B20" s="13"/>
      <c r="C20" s="13"/>
      <c r="D20" s="13"/>
      <c r="E20" s="13"/>
      <c r="F20" s="13"/>
      <c r="G20" s="28"/>
      <c r="H20" s="25" t="s">
        <v>8</v>
      </c>
      <c r="I20" s="29">
        <v>50</v>
      </c>
      <c r="J20" s="29">
        <v>150</v>
      </c>
      <c r="K20" s="29">
        <v>4</v>
      </c>
      <c r="L20" s="29">
        <v>3</v>
      </c>
      <c r="M20" s="30">
        <v>0.08</v>
      </c>
      <c r="N20" s="30">
        <v>0.06</v>
      </c>
      <c r="O20" s="13"/>
      <c r="P20" s="13"/>
      <c r="Q20" s="13"/>
      <c r="R20" s="13"/>
      <c r="S20" s="13"/>
      <c r="T20" s="13"/>
      <c r="U20" s="13"/>
      <c r="V20" s="13"/>
      <c r="W20" s="13"/>
    </row>
    <row r="21" spans="1:65" ht="36.549999999999997" x14ac:dyDescent="0.75">
      <c r="A21" s="13"/>
      <c r="B21" s="13"/>
      <c r="C21" s="13"/>
      <c r="D21" s="13"/>
      <c r="E21" s="13"/>
      <c r="F21" s="13"/>
      <c r="G21" s="28"/>
      <c r="H21" s="25" t="s">
        <v>10</v>
      </c>
      <c r="I21" s="29">
        <v>35</v>
      </c>
      <c r="J21" s="29">
        <v>10</v>
      </c>
      <c r="K21" s="29">
        <v>0</v>
      </c>
      <c r="L21" s="29">
        <v>1</v>
      </c>
      <c r="M21" s="30">
        <v>0</v>
      </c>
      <c r="N21" s="30">
        <v>2.8571428571428571E-2</v>
      </c>
      <c r="O21" s="13"/>
      <c r="P21" s="13"/>
      <c r="Q21" s="13"/>
      <c r="R21" s="13"/>
      <c r="S21" s="13"/>
      <c r="T21" s="13"/>
      <c r="U21" s="13"/>
      <c r="V21" s="13"/>
      <c r="W21" s="13"/>
    </row>
    <row r="22" spans="1:65" ht="36.549999999999997" x14ac:dyDescent="0.75">
      <c r="A22" s="13"/>
      <c r="B22" s="13"/>
      <c r="C22" s="13"/>
      <c r="D22" s="13"/>
      <c r="E22" s="13"/>
      <c r="F22" s="13"/>
      <c r="G22" s="28"/>
      <c r="H22" s="25" t="s">
        <v>11</v>
      </c>
      <c r="I22" s="29">
        <v>40</v>
      </c>
      <c r="J22" s="29">
        <v>35</v>
      </c>
      <c r="K22" s="29">
        <v>1</v>
      </c>
      <c r="L22" s="29">
        <v>0</v>
      </c>
      <c r="M22" s="30">
        <v>2.5000000000000001E-2</v>
      </c>
      <c r="N22" s="30">
        <v>0</v>
      </c>
      <c r="O22" s="13"/>
      <c r="P22" s="13"/>
      <c r="Q22" s="13"/>
      <c r="R22" s="13"/>
      <c r="S22" s="13"/>
      <c r="T22" s="13"/>
      <c r="U22" s="13"/>
      <c r="V22" s="13"/>
      <c r="W22" s="13"/>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row>
    <row r="23" spans="1:65" ht="36.549999999999997" x14ac:dyDescent="0.75">
      <c r="A23" s="13"/>
      <c r="B23" s="13"/>
      <c r="C23" s="13"/>
      <c r="D23" s="13"/>
      <c r="E23" s="13"/>
      <c r="F23" s="13"/>
      <c r="G23" s="28"/>
      <c r="H23" s="25" t="s">
        <v>7</v>
      </c>
      <c r="I23" s="29">
        <v>44</v>
      </c>
      <c r="J23" s="29">
        <v>50</v>
      </c>
      <c r="K23" s="29">
        <v>1</v>
      </c>
      <c r="L23" s="29">
        <v>2</v>
      </c>
      <c r="M23" s="30">
        <v>2.2727272727272728E-2</v>
      </c>
      <c r="N23" s="30">
        <v>4.5454545454545456E-2</v>
      </c>
      <c r="O23" s="13"/>
      <c r="P23" s="13"/>
      <c r="Q23" s="13"/>
      <c r="R23" s="13"/>
      <c r="S23" s="13"/>
      <c r="T23" s="13"/>
      <c r="U23" s="13"/>
      <c r="V23" s="13"/>
      <c r="W23" s="13"/>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row>
    <row r="24" spans="1:65" ht="36.549999999999997" x14ac:dyDescent="0.75">
      <c r="A24" s="13"/>
      <c r="B24" s="13"/>
      <c r="C24" s="13"/>
      <c r="D24" s="13"/>
      <c r="E24" s="13"/>
      <c r="F24" s="13"/>
      <c r="G24" s="28" t="s">
        <v>14</v>
      </c>
      <c r="H24" s="25" t="s">
        <v>3</v>
      </c>
      <c r="I24" s="29">
        <v>40</v>
      </c>
      <c r="J24" s="29">
        <v>45</v>
      </c>
      <c r="K24" s="29">
        <v>0</v>
      </c>
      <c r="L24" s="29">
        <v>3</v>
      </c>
      <c r="M24" s="30">
        <v>0</v>
      </c>
      <c r="N24" s="30">
        <v>7.4999999999999997E-2</v>
      </c>
      <c r="O24" s="13"/>
      <c r="P24" s="13"/>
      <c r="Q24" s="13"/>
      <c r="R24" s="13"/>
      <c r="S24" s="13"/>
      <c r="T24" s="13"/>
      <c r="U24" s="13"/>
      <c r="V24" s="13"/>
      <c r="W24" s="13"/>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row>
    <row r="25" spans="1:65" ht="36.549999999999997" x14ac:dyDescent="0.75">
      <c r="A25" s="13"/>
      <c r="B25" s="13"/>
      <c r="C25" s="13"/>
      <c r="D25" s="13"/>
      <c r="E25" s="13"/>
      <c r="F25" s="13"/>
      <c r="G25" s="28"/>
      <c r="H25" s="25" t="s">
        <v>4</v>
      </c>
      <c r="I25" s="29">
        <v>48</v>
      </c>
      <c r="J25" s="29">
        <v>30</v>
      </c>
      <c r="K25" s="29">
        <v>3</v>
      </c>
      <c r="L25" s="29">
        <v>1</v>
      </c>
      <c r="M25" s="30">
        <v>6.25E-2</v>
      </c>
      <c r="N25" s="30">
        <v>2.0833333333333332E-2</v>
      </c>
      <c r="O25" s="13"/>
      <c r="P25" s="13"/>
      <c r="Q25" s="13"/>
      <c r="R25" s="13"/>
      <c r="S25" s="13"/>
      <c r="T25" s="13"/>
      <c r="U25" s="13"/>
      <c r="V25" s="13"/>
      <c r="W25" s="13"/>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row>
    <row r="26" spans="1:65" ht="36.549999999999997" x14ac:dyDescent="0.75">
      <c r="A26" s="13"/>
      <c r="B26" s="13"/>
      <c r="C26" s="13"/>
      <c r="D26" s="13"/>
      <c r="E26" s="13"/>
      <c r="F26" s="13"/>
      <c r="G26" s="28" t="s">
        <v>12</v>
      </c>
      <c r="H26" s="25" t="s">
        <v>0</v>
      </c>
      <c r="I26" s="29">
        <v>50</v>
      </c>
      <c r="J26" s="29">
        <v>40</v>
      </c>
      <c r="K26" s="29">
        <v>2</v>
      </c>
      <c r="L26" s="29">
        <v>0</v>
      </c>
      <c r="M26" s="30">
        <v>0.04</v>
      </c>
      <c r="N26" s="30">
        <v>0</v>
      </c>
      <c r="O26" s="13"/>
      <c r="P26" s="13"/>
      <c r="Q26" s="13"/>
      <c r="R26" s="13"/>
      <c r="S26" s="13"/>
      <c r="T26" s="13"/>
      <c r="U26" s="13"/>
      <c r="V26" s="13"/>
      <c r="W26" s="13"/>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row>
    <row r="27" spans="1:65" ht="36.549999999999997" x14ac:dyDescent="0.75">
      <c r="A27" s="13"/>
      <c r="B27" s="13"/>
      <c r="C27" s="13"/>
      <c r="D27" s="13"/>
      <c r="E27" s="13"/>
      <c r="F27" s="13"/>
      <c r="G27" s="31" t="s">
        <v>23</v>
      </c>
      <c r="H27" s="31"/>
      <c r="I27" s="37">
        <v>549</v>
      </c>
      <c r="J27" s="37">
        <v>738</v>
      </c>
      <c r="K27" s="37">
        <v>16</v>
      </c>
      <c r="L27" s="37">
        <v>13</v>
      </c>
      <c r="M27" s="38">
        <v>0.32837486981104003</v>
      </c>
      <c r="N27" s="38">
        <v>0.29755956575724019</v>
      </c>
      <c r="O27" s="13"/>
      <c r="P27" s="13"/>
      <c r="Q27" s="13"/>
      <c r="R27" s="13"/>
      <c r="S27" s="13"/>
      <c r="T27" s="13"/>
      <c r="U27" s="13"/>
      <c r="V27" s="13"/>
      <c r="W27" s="13"/>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row>
    <row r="28" spans="1:65" ht="36.549999999999997" x14ac:dyDescent="0.75">
      <c r="A28" s="13"/>
      <c r="B28" s="13"/>
      <c r="C28" s="13"/>
      <c r="D28" s="13"/>
      <c r="E28" s="13"/>
      <c r="F28" s="13"/>
      <c r="G28" s="13"/>
      <c r="H28" s="13"/>
      <c r="I28" s="13"/>
      <c r="J28" s="13"/>
      <c r="K28" s="13"/>
      <c r="L28" s="13"/>
      <c r="M28" s="13"/>
      <c r="N28" s="13"/>
      <c r="O28" s="13"/>
      <c r="P28" s="13"/>
      <c r="Q28" s="13"/>
      <c r="R28" s="13"/>
      <c r="S28" s="13"/>
      <c r="T28" s="13"/>
      <c r="U28" s="13"/>
      <c r="V28" s="13"/>
      <c r="W28" s="13"/>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row>
    <row r="29" spans="1:65"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row>
    <row r="30" spans="1:65" ht="26.05" x14ac:dyDescent="0.55000000000000004">
      <c r="A30" s="13"/>
      <c r="B30" s="13"/>
      <c r="C30" s="13"/>
      <c r="D30" s="13"/>
      <c r="E30" s="13"/>
      <c r="F30" s="13"/>
      <c r="G30" s="13"/>
      <c r="H30" s="13"/>
      <c r="I30" s="13"/>
      <c r="J30" s="13"/>
      <c r="K30" s="13"/>
      <c r="L30" s="13"/>
      <c r="M30" s="13"/>
      <c r="N30" s="13"/>
      <c r="O30" s="13"/>
      <c r="P30" s="13"/>
      <c r="Q30" s="13"/>
      <c r="R30" s="13"/>
      <c r="S30" s="13"/>
      <c r="T30" s="13"/>
      <c r="U30" s="13"/>
      <c r="V30" s="13"/>
      <c r="W30" s="13"/>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row>
    <row r="31" spans="1:65" ht="26.05" x14ac:dyDescent="0.55000000000000004">
      <c r="A31" s="13"/>
      <c r="B31" s="13"/>
      <c r="C31" s="13"/>
      <c r="D31" s="13"/>
      <c r="E31" s="13"/>
      <c r="F31" s="13"/>
      <c r="G31" s="13"/>
      <c r="H31" s="13"/>
      <c r="I31" s="13"/>
      <c r="J31" s="13"/>
      <c r="K31" s="13"/>
      <c r="L31" s="13"/>
      <c r="M31" s="13"/>
      <c r="N31" s="13"/>
      <c r="O31" s="13"/>
      <c r="P31" s="13"/>
      <c r="Q31" s="13"/>
      <c r="R31" s="13"/>
      <c r="S31" s="13"/>
      <c r="T31" s="13"/>
      <c r="U31" s="13"/>
      <c r="V31" s="13"/>
      <c r="W31" s="13"/>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row>
    <row r="32" spans="1:65" ht="23.85" x14ac:dyDescent="0.5">
      <c r="A32" s="13"/>
      <c r="B32" s="13"/>
      <c r="C32" s="13"/>
      <c r="D32" s="13"/>
      <c r="E32" s="13"/>
      <c r="F32" s="13"/>
      <c r="G32" s="13"/>
      <c r="H32" s="13"/>
      <c r="I32" s="13"/>
      <c r="J32" s="13"/>
      <c r="K32" s="13"/>
      <c r="L32" s="13"/>
      <c r="M32" s="13"/>
      <c r="N32" s="13"/>
      <c r="O32" s="13"/>
      <c r="P32" s="13"/>
      <c r="Q32" s="13"/>
      <c r="R32" s="13"/>
      <c r="S32" s="13"/>
      <c r="T32" s="13"/>
      <c r="U32" s="13"/>
      <c r="V32" s="13"/>
      <c r="W32" s="13"/>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row>
    <row r="33" spans="1:65" ht="26.05" x14ac:dyDescent="0.55000000000000004">
      <c r="A33" s="13"/>
      <c r="B33" s="13"/>
      <c r="C33" s="13"/>
      <c r="D33" s="13"/>
      <c r="E33" s="13"/>
      <c r="F33" s="13"/>
      <c r="G33" s="13"/>
      <c r="H33" s="13"/>
      <c r="I33" s="13"/>
      <c r="J33" s="13"/>
      <c r="K33" s="13"/>
      <c r="L33" s="13"/>
      <c r="M33" s="13"/>
      <c r="N33" s="13"/>
      <c r="O33" s="13"/>
      <c r="P33" s="13"/>
      <c r="Q33" s="13"/>
      <c r="R33" s="13"/>
      <c r="S33" s="13"/>
      <c r="T33" s="13"/>
      <c r="U33" s="13"/>
      <c r="V33" s="13"/>
      <c r="W33" s="13"/>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row>
    <row r="34" spans="1:65" ht="26.05" x14ac:dyDescent="0.55000000000000004">
      <c r="A34" s="13"/>
      <c r="B34" s="13"/>
      <c r="C34" s="13"/>
      <c r="D34" s="13"/>
      <c r="E34" s="13"/>
      <c r="F34" s="13"/>
      <c r="G34" s="13"/>
      <c r="H34" s="13"/>
      <c r="I34" s="13"/>
      <c r="J34" s="13"/>
      <c r="K34" s="13"/>
      <c r="L34" s="13"/>
      <c r="M34" s="13"/>
      <c r="N34" s="13"/>
      <c r="O34" s="13"/>
      <c r="P34" s="13"/>
      <c r="Q34" s="13"/>
      <c r="R34" s="13"/>
      <c r="S34" s="13"/>
      <c r="T34" s="13"/>
      <c r="U34" s="13"/>
      <c r="V34" s="13"/>
      <c r="W34" s="13"/>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row>
    <row r="35" spans="1:65" ht="26.05" x14ac:dyDescent="0.55000000000000004">
      <c r="A35" s="13"/>
      <c r="B35" s="13"/>
      <c r="C35" s="13"/>
      <c r="D35" s="13"/>
      <c r="E35" s="13"/>
      <c r="F35" s="13"/>
      <c r="G35" s="13"/>
      <c r="H35" s="13"/>
      <c r="I35" s="13"/>
      <c r="J35" s="13"/>
      <c r="K35" s="13"/>
      <c r="L35" s="13"/>
      <c r="M35" s="13"/>
      <c r="N35" s="13"/>
      <c r="O35" s="13"/>
      <c r="P35" s="13"/>
      <c r="Q35" s="13"/>
      <c r="R35" s="13"/>
      <c r="S35" s="13"/>
      <c r="T35" s="13"/>
      <c r="U35" s="13"/>
      <c r="V35" s="13"/>
      <c r="W35" s="13"/>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row>
    <row r="36" spans="1:65" ht="23.85" x14ac:dyDescent="0.5">
      <c r="A36" s="13"/>
      <c r="B36" s="13"/>
      <c r="C36" s="13"/>
      <c r="D36" s="13"/>
      <c r="E36" s="13"/>
      <c r="F36" s="13"/>
      <c r="G36" s="13"/>
      <c r="H36" s="13"/>
      <c r="I36" s="13"/>
      <c r="J36" s="13"/>
      <c r="K36" s="13"/>
      <c r="L36" s="13"/>
      <c r="M36" s="13"/>
      <c r="N36" s="13"/>
      <c r="O36" s="13"/>
      <c r="P36" s="13"/>
      <c r="Q36" s="13"/>
      <c r="R36" s="13"/>
      <c r="S36" s="13"/>
      <c r="T36" s="13"/>
      <c r="U36" s="13"/>
      <c r="V36" s="13"/>
      <c r="W36" s="13"/>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row>
    <row r="37" spans="1:65"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row>
    <row r="38" spans="1:65"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row>
    <row r="39" spans="1:65"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row>
    <row r="40" spans="1:65"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row>
    <row r="41" spans="1:65"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row>
    <row r="42" spans="1:65"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row>
    <row r="43" spans="1:65"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row>
    <row r="44" spans="1:65"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row>
    <row r="45" spans="1:65"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row>
    <row r="46" spans="1:65"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row>
    <row r="47" spans="1:65"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row>
    <row r="48" spans="1:65"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row>
    <row r="49" spans="1:65"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row>
    <row r="50" spans="1:65"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row>
    <row r="51" spans="1:65"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row>
    <row r="52" spans="1:65"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row>
    <row r="53" spans="1:65"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row>
    <row r="54" spans="1:65"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row>
    <row r="55" spans="1:65"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row>
    <row r="56" spans="1:65"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row>
    <row r="57" spans="1:65"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row>
    <row r="58" spans="1:65"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row>
    <row r="59" spans="1:65"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row>
    <row r="60" spans="1:65"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row>
    <row r="61" spans="1:65"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row>
    <row r="62" spans="1:65"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row>
    <row r="63" spans="1:65"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row>
    <row r="64" spans="1:65"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row>
    <row r="65" spans="1:65"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row>
    <row r="66" spans="1:65"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row>
    <row r="67" spans="1:65"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row>
    <row r="68" spans="1:65"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row>
    <row r="69" spans="1:65" x14ac:dyDescent="0.3">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row>
    <row r="70" spans="1:65" x14ac:dyDescent="0.3">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row>
    <row r="71" spans="1:65" x14ac:dyDescent="0.3">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row>
    <row r="72" spans="1:65" x14ac:dyDescent="0.3">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row>
    <row r="73" spans="1:65" x14ac:dyDescent="0.3">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row>
    <row r="74" spans="1:65" x14ac:dyDescent="0.3">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row>
    <row r="75" spans="1:65" x14ac:dyDescent="0.3">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row>
    <row r="76" spans="1:65" x14ac:dyDescent="0.3">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row>
    <row r="77" spans="1:65" x14ac:dyDescent="0.3">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row>
    <row r="78" spans="1:65" x14ac:dyDescent="0.3">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row>
    <row r="79" spans="1:65" x14ac:dyDescent="0.3">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row>
    <row r="80" spans="1:65" x14ac:dyDescent="0.3">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row>
    <row r="81" spans="23:65" x14ac:dyDescent="0.3">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row>
    <row r="82" spans="23:65" x14ac:dyDescent="0.3">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row>
  </sheetData>
  <mergeCells count="1">
    <mergeCell ref="A1: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Counts</vt:lpstr>
      <vt:lpstr>Pivot Table</vt:lpstr>
      <vt:lpstr>My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 Khatik</dc:creator>
  <cp:lastModifiedBy>Ms. Priyanka Babbar</cp:lastModifiedBy>
  <dcterms:created xsi:type="dcterms:W3CDTF">2019-06-10T05:24:16Z</dcterms:created>
  <dcterms:modified xsi:type="dcterms:W3CDTF">2024-04-21T17:51:15Z</dcterms:modified>
</cp:coreProperties>
</file>