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priyankachoudhary\Desktop\Voice Technology\Amico\"/>
    </mc:Choice>
  </mc:AlternateContent>
  <xr:revisionPtr revIDLastSave="0" documentId="13_ncr:1_{1351C47E-6488-412C-AF2A-D33760797B2E}" xr6:coauthVersionLast="43" xr6:coauthVersionMax="43" xr10:uidLastSave="{00000000-0000-0000-0000-000000000000}"/>
  <bookViews>
    <workbookView xWindow="-120" yWindow="-120" windowWidth="20730" windowHeight="11160" tabRatio="788" activeTab="1" xr2:uid="{00000000-000D-0000-FFFF-FFFF00000000}"/>
  </bookViews>
  <sheets>
    <sheet name="Priyanka" sheetId="14" r:id="rId1"/>
    <sheet name="Parnita" sheetId="16" r:id="rId2"/>
    <sheet name="Sprint Goals" sheetId="17" r:id="rId3"/>
    <sheet name="Time" sheetId="15" r:id="rId4"/>
  </sheets>
  <definedNames>
    <definedName name="Calendar10Month">Priyanka!$C$127</definedName>
    <definedName name="Calendar10MonthOption">MATCH(Calendar10Month,Months,0)</definedName>
    <definedName name="Calendar10Year">Priyanka!$B$127</definedName>
    <definedName name="Calendar11Month">Priyanka!$C$141</definedName>
    <definedName name="Calendar11MonthOption">MATCH(Calendar11Month,Months,0)</definedName>
    <definedName name="Calendar11Year">Priyanka!$B$141</definedName>
    <definedName name="Calendar12Month">Priyanka!$C$155</definedName>
    <definedName name="Calendar12MonthOption">MATCH(Calendar12Month,Months,0)</definedName>
    <definedName name="Calendar12Year">Priyanka!$B$155</definedName>
    <definedName name="Calendar1Month">Priyanka!$C$1</definedName>
    <definedName name="Calendar1MonthOption">MATCH(Calendar1Month,Months,0)</definedName>
    <definedName name="Calendar1Year">Priyanka!$B$1</definedName>
    <definedName name="Calendar2Month">Priyanka!$C$15</definedName>
    <definedName name="Calendar2MonthOption">MATCH(Calendar2Month,Months,0)</definedName>
    <definedName name="Calendar2Year">Priyanka!$B$15</definedName>
    <definedName name="Calendar3Month">Priyanka!$C$29</definedName>
    <definedName name="Calendar3MonthOption">MATCH(Calendar3Month,Months,0)</definedName>
    <definedName name="Calendar3Year">Priyanka!$B$29</definedName>
    <definedName name="Calendar4Month">Priyanka!$C$43</definedName>
    <definedName name="Calendar4MonthOption">MATCH(Calendar4Month,Months,0)</definedName>
    <definedName name="Calendar4Year">Priyanka!$B$43</definedName>
    <definedName name="Calendar5Month">Priyanka!$C$57</definedName>
    <definedName name="Calendar5MonthOption">MATCH(Calendar5Month,Months,0)</definedName>
    <definedName name="Calendar5Year">Priyanka!$B$57</definedName>
    <definedName name="Calendar6Month">Priyanka!$C$71</definedName>
    <definedName name="Calendar6MonthOption">MATCH(Calendar6Month,Months,0)</definedName>
    <definedName name="Calendar6Year">Priyanka!$B$71</definedName>
    <definedName name="Calendar7Month">Priyanka!$C$85</definedName>
    <definedName name="Calendar7MonthOption">MATCH(Calendar7Month,Months,0)</definedName>
    <definedName name="Calendar7Year">Priyanka!$B$85</definedName>
    <definedName name="Calendar8Month">Priyanka!$C$99</definedName>
    <definedName name="Calendar8MonthOption">MATCH(Calendar8Month,Months,0)</definedName>
    <definedName name="Calendar8Year">Priyanka!$B$99</definedName>
    <definedName name="Calendar9Month">Priyanka!$C$113</definedName>
    <definedName name="Calendar9MonthOption">MATCH(Calendar9Month,Months,0)</definedName>
    <definedName name="Calendar9Year">Priyanka!$B$113</definedName>
    <definedName name="ColumnTitleRegion1..H12.1">Priyanka!$B$2</definedName>
    <definedName name="ColumnTitleRegion10..H54.1">Priyanka!$B$44</definedName>
    <definedName name="ColumnTitleRegion11..C56.1">Priyanka!$B$44</definedName>
    <definedName name="ColumnTitleRegion12..D56.1">Priyanka!$D$55</definedName>
    <definedName name="ColumnTitleRegion13..H68.1">Priyanka!$B$58</definedName>
    <definedName name="ColumnTitleRegion14..C70.1">Priyanka!$B$58</definedName>
    <definedName name="ColumnTitleRegion15..D70.1">Priyanka!$D$69</definedName>
    <definedName name="ColumnTitleRegion16..H82.1">Priyanka!$B$72</definedName>
    <definedName name="ColumnTitleRegion17..C84.1">Priyanka!$B$72</definedName>
    <definedName name="ColumnTitleRegion18..D84.1">Priyanka!$D$83</definedName>
    <definedName name="ColumnTitleRegion19..H96.1">Priyanka!$B$86</definedName>
    <definedName name="ColumnTitleRegion2..C14.1">Priyanka!$B$2</definedName>
    <definedName name="ColumnTitleRegion20..C98.1">Priyanka!$B$86</definedName>
    <definedName name="ColumnTitleRegion21..D98.1">Priyanka!$D$97</definedName>
    <definedName name="ColumnTitleRegion22..H110.1">Priyanka!$B$100</definedName>
    <definedName name="ColumnTitleRegion23..C112.1">Priyanka!$B$100</definedName>
    <definedName name="ColumnTitleRegion24..D112.1">Priyanka!$D$111</definedName>
    <definedName name="ColumnTitleRegion25..H124.1">Priyanka!$B$114</definedName>
    <definedName name="ColumnTitleRegion26..C126.1">Priyanka!$B$114</definedName>
    <definedName name="ColumnTitleRegion27..D126.1">Priyanka!$D$125</definedName>
    <definedName name="ColumnTitleRegion28..H138.1">Priyanka!$B$128</definedName>
    <definedName name="ColumnTitleRegion29..C140.1">Priyanka!$B$128</definedName>
    <definedName name="ColumnTitleRegion3..D14.1">Priyanka!$D$13</definedName>
    <definedName name="ColumnTitleRegion30..D140.1">Priyanka!$D$139</definedName>
    <definedName name="ColumnTitleRegion31..H152.1">Priyanka!$B$142</definedName>
    <definedName name="ColumnTitleRegion32..C154.1">Priyanka!$B$142</definedName>
    <definedName name="ColumnTitleRegion33..D154.1">Priyanka!$D$153</definedName>
    <definedName name="ColumnTitleRegion34..H166.1">Priyanka!$B$156</definedName>
    <definedName name="ColumnTitleRegion35..C168.1">Priyanka!$B$156</definedName>
    <definedName name="ColumnTitleRegion36..D168.1">Priyanka!$D$167</definedName>
    <definedName name="ColumnTitleRegion4..H26.1">Priyanka!$B$16</definedName>
    <definedName name="ColumnTitleRegion5..C28.1">Priyanka!$B$16</definedName>
    <definedName name="ColumnTitleRegion6..D28.1">Priyanka!$D$27</definedName>
    <definedName name="ColumnTitleRegion7..H40.1">Priyanka!$B$30</definedName>
    <definedName name="ColumnTitleRegion8..C42.1">Priyanka!$B$30</definedName>
    <definedName name="ColumnTitleRegion9..D42.1">Priyanka!$D$41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Priyanka!$B$1:$I$168</definedName>
    <definedName name="WeekdayOption">MATCH(WeekStart,Weekdays,0)+10</definedName>
    <definedName name="Weekdays">{"Monday","Tuesday","Wednesday","Thursday","Friday","Saturday","Sunday"}</definedName>
    <definedName name="WeekStart">Priyanka!$B$2</definedName>
    <definedName name="WeekStartValue">IF(WeekStart="Monday",2,1)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6" l="1"/>
  <c r="B1" i="14" l="1"/>
  <c r="A11" i="16" l="1" a="1"/>
  <c r="A3" i="16" a="1"/>
  <c r="A9" i="16" a="1"/>
  <c r="A5" i="16" a="1"/>
  <c r="A7" i="16" a="1"/>
  <c r="B15" i="14"/>
  <c r="G5" i="16" l="1"/>
  <c r="C5" i="16"/>
  <c r="D5" i="16"/>
  <c r="F5" i="16"/>
  <c r="B5" i="16"/>
  <c r="E5" i="16"/>
  <c r="A5" i="16"/>
  <c r="G9" i="16"/>
  <c r="C9" i="16"/>
  <c r="F9" i="16"/>
  <c r="B9" i="16"/>
  <c r="D9" i="16"/>
  <c r="E9" i="16"/>
  <c r="A9" i="16"/>
  <c r="G3" i="16"/>
  <c r="G2" i="16" s="1"/>
  <c r="C3" i="16"/>
  <c r="C2" i="16" s="1"/>
  <c r="D3" i="16"/>
  <c r="D2" i="16" s="1"/>
  <c r="F3" i="16"/>
  <c r="F2" i="16" s="1"/>
  <c r="B3" i="16"/>
  <c r="B2" i="16" s="1"/>
  <c r="E3" i="16"/>
  <c r="E2" i="16" s="1"/>
  <c r="A3" i="16"/>
  <c r="G7" i="16"/>
  <c r="C7" i="16"/>
  <c r="F7" i="16"/>
  <c r="B7" i="16"/>
  <c r="E7" i="16"/>
  <c r="A7" i="16"/>
  <c r="D7" i="16"/>
  <c r="G11" i="16"/>
  <c r="C11" i="16"/>
  <c r="F11" i="16"/>
  <c r="B11" i="16"/>
  <c r="D11" i="16"/>
  <c r="E11" i="16"/>
  <c r="A11" i="16"/>
  <c r="B3" i="14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<sst xmlns="http://schemas.openxmlformats.org/spreadsheetml/2006/main" count="87" uniqueCount="69">
  <si>
    <t>Notes:</t>
  </si>
  <si>
    <t>MONDAY</t>
  </si>
  <si>
    <t>April</t>
  </si>
  <si>
    <t>AMICO-12
(AMICO-32-37) - 5.5h</t>
  </si>
  <si>
    <t>AMICO-11
(AMICO-26-29) 4.5h</t>
  </si>
  <si>
    <t>AMICO - 115
(AMICO-116, AMICO-117) 4h
AMICO-11
(AMICO-25, AMICO-26 ) 1.5h</t>
  </si>
  <si>
    <t>AMICO-20(AMCO-83-89) - 5.5h</t>
  </si>
  <si>
    <t>AMICO-14(AMICO-40-45)  -5h</t>
  </si>
  <si>
    <t>AMICO-15(48-54) -5h</t>
  </si>
  <si>
    <t>AMICO-16(AMICO-57-62) 5h</t>
  </si>
  <si>
    <t>AMICO-18-5.5h</t>
  </si>
  <si>
    <t>Testing</t>
  </si>
  <si>
    <t>Alpha Testing</t>
  </si>
  <si>
    <t>Feebback Incorporation</t>
  </si>
  <si>
    <t>App Publish</t>
  </si>
  <si>
    <t>AMICO-19(AMICO-74-80) - 5.5h
Deploy</t>
  </si>
  <si>
    <t>AMICO-22 - 3.5h
Backend Deploment</t>
  </si>
  <si>
    <t>AMICO-17 -4.5h
Backend Deployment</t>
  </si>
  <si>
    <t>App Deliver</t>
  </si>
  <si>
    <t>Total Time</t>
  </si>
  <si>
    <t>Priyanka</t>
  </si>
  <si>
    <t>Parnita</t>
  </si>
  <si>
    <t>Development Time</t>
  </si>
  <si>
    <t>102 hours</t>
  </si>
  <si>
    <t>26 hours</t>
  </si>
  <si>
    <t>55 hours</t>
  </si>
  <si>
    <t>Testing &amp; DeploymentTime</t>
  </si>
  <si>
    <t>21 hours</t>
  </si>
  <si>
    <t xml:space="preserve">* Development Plan &amp; Sprint Plan Closure
* Framework Setup
* Github Setup
</t>
  </si>
  <si>
    <t>* Development Plan &amp; Sprint Plan Closure
*Development Approach on Confluence</t>
  </si>
  <si>
    <t>AMICO-12 (AMICO-31 &amp; 35) - 2h
AMICO-19 (AMICO-73) - 4h</t>
  </si>
  <si>
    <t>AMICO-19 (AMICO-73) - 0.5h
AMICO-20 (AMICO-82) - 2.5h
AMICO-14 (AMICO-39)-2h</t>
  </si>
  <si>
    <t>AMICO-15 - 1h
AMICO-16 - 3h</t>
  </si>
  <si>
    <t>AMICO-17 - 2.5h
AMICO-18 - 2h</t>
  </si>
  <si>
    <t>AMICO-22 1.5h</t>
  </si>
  <si>
    <t>AMICO-24-4.5h
* AMICO-100
* AMICO-101
* AMICO-102</t>
  </si>
  <si>
    <t>Create Test cases
1h
Testing
* AMICO -11, 12, 19</t>
  </si>
  <si>
    <t>Testing 
* AMICO -11, 12, 19</t>
  </si>
  <si>
    <t>Bug Fixing for Conversation</t>
  </si>
  <si>
    <t>Creatw test case
Testing
AMICO-20, 14,15,16,17</t>
  </si>
  <si>
    <t>Creatw test case
Testing
AMICO-20, 14,15,16,18</t>
  </si>
  <si>
    <t>Creatw test case
Testing
AMICO-20, 14,15,16,19</t>
  </si>
  <si>
    <t>App Testing</t>
  </si>
  <si>
    <t>SPRINT GOALS</t>
  </si>
  <si>
    <t>8/4 - 12/4</t>
  </si>
  <si>
    <t>AMICO-115</t>
  </si>
  <si>
    <t>AMICO-11</t>
  </si>
  <si>
    <t>AMICO-12</t>
  </si>
  <si>
    <t>AMICO-19</t>
  </si>
  <si>
    <t>AMICO-20 (AMICO-82)</t>
  </si>
  <si>
    <t>AMICO-14 (AMICO-39)</t>
  </si>
  <si>
    <t>AMICO-15 (AMICO-47)</t>
  </si>
  <si>
    <t>AMICO-16 (AMICO-56)</t>
  </si>
  <si>
    <t>AMICO-17 (AMICO-64)</t>
  </si>
  <si>
    <t>AMICO-18 (AMICO-106)</t>
  </si>
  <si>
    <t>15/4-19/4</t>
  </si>
  <si>
    <t>AMICO-20</t>
  </si>
  <si>
    <t>AMICO-14</t>
  </si>
  <si>
    <t>AMICO-15</t>
  </si>
  <si>
    <t>AMICO-16</t>
  </si>
  <si>
    <t>AMICO-17</t>
  </si>
  <si>
    <t>AMICO-22</t>
  </si>
  <si>
    <t>AMICO-22 (AMICO-91)</t>
  </si>
  <si>
    <t>AMICO-24</t>
  </si>
  <si>
    <t>22/4-26/4</t>
  </si>
  <si>
    <t>AMICO-18</t>
  </si>
  <si>
    <t>Testing of Last Sprint stories</t>
  </si>
  <si>
    <t>29/4-30/4</t>
  </si>
  <si>
    <t>Final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</si>
</sst>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0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9"/>
      <color theme="1"/>
      <name val="Calibri"/>
      <family val="2"/>
    </font>
    <font>
      <sz val="11"/>
      <color theme="0"/>
      <name val="Trebuchet MS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37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>
      <alignment horizontal="left" vertical="center" wrapText="1" indent="1"/>
    </xf>
    <xf numFmtId="164" fontId="9" fillId="0" borderId="4" xfId="5" applyBorder="1">
      <alignment horizontal="left" vertical="center" wrapText="1" indent="1"/>
    </xf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12" fillId="0" borderId="6" xfId="6" applyNumberFormat="1">
      <alignment horizontal="left" vertical="top" wrapText="1" indent="1"/>
    </xf>
    <xf numFmtId="0" fontId="12" fillId="0" borderId="5" xfId="6" applyNumberFormat="1" applyBorder="1">
      <alignment horizontal="left" vertical="top" wrapText="1" indent="1"/>
    </xf>
    <xf numFmtId="0" fontId="12" fillId="0" borderId="7" xfId="6" applyNumberFormat="1" applyBorder="1">
      <alignment horizontal="left" vertical="top" wrapText="1" indent="1"/>
    </xf>
    <xf numFmtId="0" fontId="16" fillId="0" borderId="6" xfId="6" applyNumberFormat="1" applyFont="1">
      <alignment horizontal="left" vertical="top" wrapText="1" indent="1"/>
    </xf>
    <xf numFmtId="0" fontId="12" fillId="9" borderId="6" xfId="6" applyNumberFormat="1" applyFill="1">
      <alignment horizontal="left" vertical="top" wrapText="1" indent="1"/>
    </xf>
    <xf numFmtId="0" fontId="12" fillId="9" borderId="5" xfId="6" applyNumberFormat="1" applyFill="1" applyBorder="1">
      <alignment horizontal="left" vertical="top" wrapText="1" indent="1"/>
    </xf>
    <xf numFmtId="164" fontId="9" fillId="9" borderId="9" xfId="5" applyFill="1">
      <alignment horizontal="left" vertical="center" wrapText="1" indent="1"/>
    </xf>
    <xf numFmtId="164" fontId="9" fillId="9" borderId="4" xfId="5" applyFill="1" applyBorder="1">
      <alignment horizontal="left" vertical="center" wrapText="1" indent="1"/>
    </xf>
    <xf numFmtId="0" fontId="16" fillId="9" borderId="6" xfId="6" applyNumberFormat="1" applyFont="1" applyFill="1">
      <alignment horizontal="left" vertical="top" wrapText="1" indent="1"/>
    </xf>
    <xf numFmtId="0" fontId="16" fillId="9" borderId="12" xfId="6" applyNumberFormat="1" applyFont="1" applyFill="1" applyBorder="1">
      <alignment horizontal="left" vertical="top" wrapText="1" indent="1"/>
    </xf>
    <xf numFmtId="0" fontId="0" fillId="10" borderId="0" xfId="0" applyFill="1"/>
    <xf numFmtId="0" fontId="17" fillId="11" borderId="0" xfId="0" applyFont="1" applyFill="1"/>
    <xf numFmtId="0" fontId="0" fillId="12" borderId="0" xfId="0" applyFill="1"/>
    <xf numFmtId="0" fontId="0" fillId="14" borderId="0" xfId="0" applyFill="1"/>
    <xf numFmtId="0" fontId="0" fillId="13" borderId="13" xfId="0" applyFill="1" applyBorder="1" applyAlignment="1">
      <alignment horizontal="center"/>
    </xf>
    <xf numFmtId="0" fontId="0" fillId="13" borderId="13" xfId="0" applyFill="1" applyBorder="1"/>
    <xf numFmtId="0" fontId="16" fillId="0" borderId="12" xfId="6" applyNumberFormat="1" applyFont="1" applyBorder="1">
      <alignment horizontal="left" vertical="top" wrapText="1" indent="1"/>
    </xf>
    <xf numFmtId="0" fontId="18" fillId="0" borderId="0" xfId="0" applyFont="1"/>
    <xf numFmtId="0" fontId="18" fillId="0" borderId="13" xfId="0" applyFont="1" applyBorder="1"/>
    <xf numFmtId="0" fontId="7" fillId="0" borderId="0" xfId="2">
      <alignment horizontal="left" indent="3"/>
    </xf>
    <xf numFmtId="164" fontId="0" fillId="0" borderId="8" xfId="8" applyFon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0" fontId="18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0" fontId="19" fillId="15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3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zoomScaleNormal="100" workbookViewId="0">
      <selection activeCell="E10" sqref="E10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2019</v>
      </c>
      <c r="C1" s="27" t="s">
        <v>2</v>
      </c>
      <c r="D1" s="27"/>
      <c r="E1" s="27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43556</v>
      </c>
      <c r="C3" s="4">
        <f ca="1"/>
        <v>43557</v>
      </c>
      <c r="D3" s="4">
        <f ca="1"/>
        <v>43558</v>
      </c>
      <c r="E3" s="4">
        <f ca="1"/>
        <v>43559</v>
      </c>
      <c r="F3" s="4">
        <f ca="1"/>
        <v>43560</v>
      </c>
      <c r="G3" s="4">
        <f ca="1"/>
        <v>43561</v>
      </c>
      <c r="H3" s="5">
        <f ca="1"/>
        <v>43562</v>
      </c>
    </row>
    <row r="4" spans="1:8" ht="56.25" customHeight="1" x14ac:dyDescent="0.3">
      <c r="B4" s="8"/>
      <c r="C4" s="8"/>
      <c r="D4" s="8"/>
      <c r="E4" s="8"/>
      <c r="F4" s="8"/>
      <c r="G4" s="12"/>
      <c r="H4" s="13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43563</v>
      </c>
      <c r="C5" s="4">
        <f ca="1"/>
        <v>43564</v>
      </c>
      <c r="D5" s="4">
        <f ca="1"/>
        <v>43565</v>
      </c>
      <c r="E5" s="4">
        <f ca="1"/>
        <v>43566</v>
      </c>
      <c r="F5" s="4">
        <f ca="1"/>
        <v>43567</v>
      </c>
      <c r="G5" s="14">
        <f ca="1"/>
        <v>43568</v>
      </c>
      <c r="H5" s="15">
        <f ca="1"/>
        <v>43569</v>
      </c>
    </row>
    <row r="6" spans="1:8" ht="72" x14ac:dyDescent="0.3">
      <c r="B6" s="11" t="s">
        <v>28</v>
      </c>
      <c r="C6" s="11" t="s">
        <v>5</v>
      </c>
      <c r="D6" s="11" t="s">
        <v>4</v>
      </c>
      <c r="E6" s="11" t="s">
        <v>3</v>
      </c>
      <c r="F6" s="11" t="s">
        <v>15</v>
      </c>
      <c r="G6" s="16"/>
      <c r="H6" s="17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43570</v>
      </c>
      <c r="C7" s="4">
        <f ca="1"/>
        <v>43571</v>
      </c>
      <c r="D7" s="4">
        <f ca="1"/>
        <v>43572</v>
      </c>
      <c r="E7" s="4">
        <f ca="1"/>
        <v>43573</v>
      </c>
      <c r="F7" s="4">
        <f ca="1"/>
        <v>43574</v>
      </c>
      <c r="G7" s="14">
        <f ca="1"/>
        <v>43575</v>
      </c>
      <c r="H7" s="15">
        <f ca="1"/>
        <v>43576</v>
      </c>
    </row>
    <row r="8" spans="1:8" ht="56.25" customHeight="1" x14ac:dyDescent="0.3">
      <c r="B8" s="11" t="s">
        <v>6</v>
      </c>
      <c r="C8" s="11" t="s">
        <v>7</v>
      </c>
      <c r="D8" s="11" t="s">
        <v>8</v>
      </c>
      <c r="E8" s="11" t="s">
        <v>9</v>
      </c>
      <c r="F8" s="11" t="s">
        <v>17</v>
      </c>
      <c r="G8" s="12"/>
      <c r="H8" s="13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43577</v>
      </c>
      <c r="C9" s="4">
        <f ca="1"/>
        <v>43578</v>
      </c>
      <c r="D9" s="4">
        <f ca="1"/>
        <v>43579</v>
      </c>
      <c r="E9" s="4">
        <f ca="1"/>
        <v>43580</v>
      </c>
      <c r="F9" s="4">
        <f ca="1"/>
        <v>43581</v>
      </c>
      <c r="G9" s="14">
        <f ca="1"/>
        <v>43582</v>
      </c>
      <c r="H9" s="15">
        <f ca="1"/>
        <v>43583</v>
      </c>
    </row>
    <row r="10" spans="1:8" ht="56.25" customHeight="1" x14ac:dyDescent="0.3">
      <c r="B10" s="11" t="s">
        <v>10</v>
      </c>
      <c r="C10" s="11" t="s">
        <v>16</v>
      </c>
      <c r="D10" s="11" t="s">
        <v>11</v>
      </c>
      <c r="E10" s="11" t="s">
        <v>12</v>
      </c>
      <c r="F10" s="11" t="s">
        <v>13</v>
      </c>
      <c r="G10" s="12"/>
      <c r="H10" s="13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43584</v>
      </c>
      <c r="C11" s="4">
        <f ca="1"/>
        <v>43585</v>
      </c>
      <c r="D11" s="4">
        <f ca="1"/>
        <v>43586</v>
      </c>
      <c r="E11" s="4">
        <f ca="1"/>
        <v>43587</v>
      </c>
      <c r="F11" s="4">
        <f ca="1"/>
        <v>43588</v>
      </c>
      <c r="G11" s="14">
        <f ca="1"/>
        <v>43589</v>
      </c>
      <c r="H11" s="15">
        <f ca="1"/>
        <v>43590</v>
      </c>
    </row>
    <row r="12" spans="1:8" ht="57" customHeight="1" x14ac:dyDescent="0.3">
      <c r="B12" s="11" t="s">
        <v>14</v>
      </c>
      <c r="C12" s="11" t="s">
        <v>18</v>
      </c>
      <c r="D12" s="11"/>
      <c r="E12" s="11"/>
      <c r="F12" s="11"/>
      <c r="G12" s="12"/>
      <c r="H12" s="13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43591</v>
      </c>
      <c r="C13" s="4">
        <f ca="1"/>
        <v>43592</v>
      </c>
      <c r="D13" s="30" t="s">
        <v>0</v>
      </c>
      <c r="E13" s="30"/>
      <c r="F13" s="30"/>
      <c r="G13" s="30"/>
      <c r="H13" s="30"/>
    </row>
    <row r="14" spans="1:8" ht="63.75" customHeight="1" x14ac:dyDescent="0.3">
      <c r="B14" s="8"/>
      <c r="C14" s="8"/>
      <c r="D14" s="31"/>
      <c r="E14" s="31"/>
      <c r="F14" s="31"/>
      <c r="G14" s="31"/>
      <c r="H14" s="31"/>
    </row>
    <row r="15" spans="1:8" ht="54" customHeight="1" x14ac:dyDescent="0.7">
      <c r="A15" s="2"/>
      <c r="B15" s="1">
        <f ca="1">YEAR(DATE(Calendar1Year,Calendar1MonthOption+1,1))</f>
        <v>2019</v>
      </c>
      <c r="C15" s="27" t="str">
        <f ca="1">TEXT(DATE(Calendar1Year,Calendar1MonthOption+1,1),"mmmm")</f>
        <v>May</v>
      </c>
      <c r="D15" s="27"/>
      <c r="E15" s="27"/>
      <c r="F15" s="2"/>
      <c r="G15" s="2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43584</v>
      </c>
      <c r="C17" s="4">
        <f ca="1"/>
        <v>43585</v>
      </c>
      <c r="D17" s="4">
        <f ca="1"/>
        <v>43586</v>
      </c>
      <c r="E17" s="4">
        <f ca="1"/>
        <v>43587</v>
      </c>
      <c r="F17" s="4">
        <f ca="1"/>
        <v>43588</v>
      </c>
      <c r="G17" s="4">
        <f ca="1"/>
        <v>43589</v>
      </c>
      <c r="H17" s="5">
        <f ca="1"/>
        <v>43590</v>
      </c>
    </row>
    <row r="18" spans="1:8" ht="56.25" customHeight="1" x14ac:dyDescent="0.3">
      <c r="B18" s="8"/>
      <c r="C18" s="8"/>
      <c r="D18" s="8"/>
      <c r="E18" s="8"/>
      <c r="F18" s="8"/>
      <c r="G18" s="8"/>
      <c r="H18" s="9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43591</v>
      </c>
      <c r="C19" s="4">
        <f ca="1"/>
        <v>43592</v>
      </c>
      <c r="D19" s="4">
        <f ca="1"/>
        <v>43593</v>
      </c>
      <c r="E19" s="4">
        <f ca="1"/>
        <v>43594</v>
      </c>
      <c r="F19" s="4">
        <f ca="1"/>
        <v>43595</v>
      </c>
      <c r="G19" s="4">
        <f ca="1"/>
        <v>43596</v>
      </c>
      <c r="H19" s="5">
        <f ca="1"/>
        <v>43597</v>
      </c>
    </row>
    <row r="20" spans="1:8" ht="56.25" customHeight="1" x14ac:dyDescent="0.3">
      <c r="B20" s="8"/>
      <c r="C20" s="8"/>
      <c r="D20" s="8"/>
      <c r="E20" s="8"/>
      <c r="F20" s="8"/>
      <c r="G20" s="8"/>
      <c r="H20" s="9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43598</v>
      </c>
      <c r="C21" s="4">
        <f ca="1"/>
        <v>43599</v>
      </c>
      <c r="D21" s="4">
        <f ca="1"/>
        <v>43600</v>
      </c>
      <c r="E21" s="4">
        <f ca="1"/>
        <v>43601</v>
      </c>
      <c r="F21" s="4">
        <f ca="1"/>
        <v>43602</v>
      </c>
      <c r="G21" s="4">
        <f ca="1"/>
        <v>43603</v>
      </c>
      <c r="H21" s="5">
        <f ca="1"/>
        <v>43604</v>
      </c>
    </row>
    <row r="22" spans="1:8" ht="56.25" customHeight="1" x14ac:dyDescent="0.3">
      <c r="B22" s="8"/>
      <c r="C22" s="8"/>
      <c r="D22" s="8"/>
      <c r="E22" s="8"/>
      <c r="F22" s="8"/>
      <c r="G22" s="8"/>
      <c r="H22" s="9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43605</v>
      </c>
      <c r="C23" s="4">
        <f ca="1"/>
        <v>43606</v>
      </c>
      <c r="D23" s="4">
        <f ca="1"/>
        <v>43607</v>
      </c>
      <c r="E23" s="4">
        <f ca="1"/>
        <v>43608</v>
      </c>
      <c r="F23" s="4">
        <f ca="1"/>
        <v>43609</v>
      </c>
      <c r="G23" s="4">
        <f ca="1"/>
        <v>43610</v>
      </c>
      <c r="H23" s="5">
        <f ca="1"/>
        <v>43611</v>
      </c>
    </row>
    <row r="24" spans="1:8" ht="56.25" customHeight="1" x14ac:dyDescent="0.3">
      <c r="B24" s="8"/>
      <c r="C24" s="8"/>
      <c r="D24" s="8"/>
      <c r="E24" s="8"/>
      <c r="F24" s="8"/>
      <c r="G24" s="8"/>
      <c r="H24" s="9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43612</v>
      </c>
      <c r="C25" s="4">
        <f ca="1"/>
        <v>43613</v>
      </c>
      <c r="D25" s="4">
        <f ca="1"/>
        <v>43614</v>
      </c>
      <c r="E25" s="4">
        <f ca="1"/>
        <v>43615</v>
      </c>
      <c r="F25" s="4">
        <f ca="1"/>
        <v>43616</v>
      </c>
      <c r="G25" s="4">
        <f ca="1"/>
        <v>43617</v>
      </c>
      <c r="H25" s="5">
        <f ca="1"/>
        <v>43618</v>
      </c>
    </row>
    <row r="26" spans="1:8" ht="57" customHeight="1" x14ac:dyDescent="0.3">
      <c r="B26" s="8"/>
      <c r="C26" s="8"/>
      <c r="D26" s="8"/>
      <c r="E26" s="8"/>
      <c r="F26" s="8"/>
      <c r="G26" s="8"/>
      <c r="H26" s="10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43619</v>
      </c>
      <c r="C27" s="4">
        <f ca="1"/>
        <v>43620</v>
      </c>
      <c r="D27" s="29" t="s">
        <v>0</v>
      </c>
      <c r="E27" s="29"/>
      <c r="F27" s="29"/>
      <c r="G27" s="29"/>
      <c r="H27" s="29"/>
    </row>
    <row r="28" spans="1:8" ht="63.75" customHeight="1" x14ac:dyDescent="0.3">
      <c r="B28" s="8"/>
      <c r="C28" s="8"/>
      <c r="D28" s="31"/>
      <c r="E28" s="31"/>
      <c r="F28" s="31"/>
      <c r="G28" s="31"/>
      <c r="H28" s="31"/>
    </row>
    <row r="29" spans="1:8" ht="54" customHeight="1" x14ac:dyDescent="0.7">
      <c r="A29" s="2"/>
      <c r="B29" s="1">
        <f ca="1">YEAR(DATE(Calendar2Year,Calendar2MonthOption+1,1))</f>
        <v>2019</v>
      </c>
      <c r="C29" s="27" t="str">
        <f ca="1">TEXT(DATE(Calendar2Year,Calendar2MonthOption+1,1),"mmmm")</f>
        <v>June</v>
      </c>
      <c r="D29" s="27"/>
      <c r="E29" s="27"/>
      <c r="F29" s="2"/>
      <c r="G29" s="2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43612</v>
      </c>
      <c r="C31" s="4">
        <f ca="1"/>
        <v>43613</v>
      </c>
      <c r="D31" s="4">
        <f ca="1"/>
        <v>43614</v>
      </c>
      <c r="E31" s="4">
        <f ca="1"/>
        <v>43615</v>
      </c>
      <c r="F31" s="4">
        <f ca="1"/>
        <v>43616</v>
      </c>
      <c r="G31" s="4">
        <f ca="1"/>
        <v>43617</v>
      </c>
      <c r="H31" s="5">
        <f ca="1"/>
        <v>43618</v>
      </c>
    </row>
    <row r="32" spans="1:8" ht="56.25" customHeight="1" x14ac:dyDescent="0.3">
      <c r="B32" s="8"/>
      <c r="C32" s="8"/>
      <c r="D32" s="8"/>
      <c r="E32" s="8"/>
      <c r="F32" s="8"/>
      <c r="G32" s="8"/>
      <c r="H32" s="9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43619</v>
      </c>
      <c r="C33" s="4">
        <f ca="1"/>
        <v>43620</v>
      </c>
      <c r="D33" s="4">
        <f ca="1"/>
        <v>43621</v>
      </c>
      <c r="E33" s="4">
        <f ca="1"/>
        <v>43622</v>
      </c>
      <c r="F33" s="4">
        <f ca="1"/>
        <v>43623</v>
      </c>
      <c r="G33" s="4">
        <f ca="1"/>
        <v>43624</v>
      </c>
      <c r="H33" s="5">
        <f ca="1"/>
        <v>43625</v>
      </c>
    </row>
    <row r="34" spans="1:8" ht="56.25" customHeight="1" x14ac:dyDescent="0.3">
      <c r="B34" s="8"/>
      <c r="C34" s="8"/>
      <c r="D34" s="8"/>
      <c r="E34" s="8"/>
      <c r="F34" s="8"/>
      <c r="G34" s="8"/>
      <c r="H34" s="9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43626</v>
      </c>
      <c r="C35" s="4">
        <f ca="1"/>
        <v>43627</v>
      </c>
      <c r="D35" s="4">
        <f ca="1"/>
        <v>43628</v>
      </c>
      <c r="E35" s="4">
        <f ca="1"/>
        <v>43629</v>
      </c>
      <c r="F35" s="4">
        <f ca="1"/>
        <v>43630</v>
      </c>
      <c r="G35" s="4">
        <f ca="1"/>
        <v>43631</v>
      </c>
      <c r="H35" s="5">
        <f ca="1"/>
        <v>43632</v>
      </c>
    </row>
    <row r="36" spans="1:8" ht="56.25" customHeight="1" x14ac:dyDescent="0.3">
      <c r="B36" s="8"/>
      <c r="C36" s="8"/>
      <c r="D36" s="8"/>
      <c r="E36" s="8"/>
      <c r="F36" s="8"/>
      <c r="G36" s="8"/>
      <c r="H36" s="9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43633</v>
      </c>
      <c r="C37" s="4">
        <f ca="1"/>
        <v>43634</v>
      </c>
      <c r="D37" s="4">
        <f ca="1"/>
        <v>43635</v>
      </c>
      <c r="E37" s="4">
        <f ca="1"/>
        <v>43636</v>
      </c>
      <c r="F37" s="4">
        <f ca="1"/>
        <v>43637</v>
      </c>
      <c r="G37" s="4">
        <f ca="1"/>
        <v>43638</v>
      </c>
      <c r="H37" s="5">
        <f ca="1"/>
        <v>43639</v>
      </c>
    </row>
    <row r="38" spans="1:8" ht="56.25" customHeight="1" x14ac:dyDescent="0.3">
      <c r="B38" s="8"/>
      <c r="C38" s="8"/>
      <c r="D38" s="8"/>
      <c r="E38" s="8"/>
      <c r="F38" s="8"/>
      <c r="G38" s="8"/>
      <c r="H38" s="9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43640</v>
      </c>
      <c r="C39" s="4">
        <f ca="1"/>
        <v>43641</v>
      </c>
      <c r="D39" s="4">
        <f ca="1"/>
        <v>43642</v>
      </c>
      <c r="E39" s="4">
        <f ca="1"/>
        <v>43643</v>
      </c>
      <c r="F39" s="4">
        <f ca="1"/>
        <v>43644</v>
      </c>
      <c r="G39" s="4">
        <f ca="1"/>
        <v>43645</v>
      </c>
      <c r="H39" s="5">
        <f ca="1"/>
        <v>43646</v>
      </c>
    </row>
    <row r="40" spans="1:8" ht="57" customHeight="1" x14ac:dyDescent="0.3">
      <c r="B40" s="8"/>
      <c r="C40" s="8"/>
      <c r="D40" s="8"/>
      <c r="E40" s="8"/>
      <c r="F40" s="8"/>
      <c r="G40" s="8"/>
      <c r="H40" s="10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43647</v>
      </c>
      <c r="C41" s="4">
        <f ca="1"/>
        <v>43648</v>
      </c>
      <c r="D41" s="29" t="s">
        <v>0</v>
      </c>
      <c r="E41" s="29"/>
      <c r="F41" s="29"/>
      <c r="G41" s="29"/>
      <c r="H41" s="29"/>
    </row>
    <row r="42" spans="1:8" ht="63.75" customHeight="1" x14ac:dyDescent="0.3">
      <c r="B42" s="8"/>
      <c r="C42" s="8"/>
      <c r="D42" s="31"/>
      <c r="E42" s="31"/>
      <c r="F42" s="31"/>
      <c r="G42" s="31"/>
      <c r="H42" s="31"/>
    </row>
    <row r="43" spans="1:8" ht="54" customHeight="1" x14ac:dyDescent="0.7">
      <c r="A43" s="2"/>
      <c r="B43" s="1">
        <f ca="1">YEAR(DATE(Calendar3Year,Calendar3MonthOption+1,1))</f>
        <v>2019</v>
      </c>
      <c r="C43" s="27" t="str">
        <f ca="1">TEXT(DATE(Calendar3Year,Calendar3MonthOption+1,1),"mmmm")</f>
        <v>July</v>
      </c>
      <c r="D43" s="27"/>
      <c r="E43" s="27"/>
      <c r="F43" s="2"/>
      <c r="G43" s="2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43647</v>
      </c>
      <c r="C45" s="4">
        <f ca="1"/>
        <v>43648</v>
      </c>
      <c r="D45" s="4">
        <f ca="1"/>
        <v>43649</v>
      </c>
      <c r="E45" s="4">
        <f ca="1"/>
        <v>43650</v>
      </c>
      <c r="F45" s="4">
        <f ca="1"/>
        <v>43651</v>
      </c>
      <c r="G45" s="4">
        <f ca="1"/>
        <v>43652</v>
      </c>
      <c r="H45" s="5">
        <f ca="1"/>
        <v>43653</v>
      </c>
    </row>
    <row r="46" spans="1:8" ht="56.25" customHeight="1" x14ac:dyDescent="0.3">
      <c r="B46" s="8"/>
      <c r="C46" s="8"/>
      <c r="D46" s="8"/>
      <c r="E46" s="8"/>
      <c r="F46" s="8"/>
      <c r="G46" s="8"/>
      <c r="H46" s="9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43654</v>
      </c>
      <c r="C47" s="4">
        <f ca="1"/>
        <v>43655</v>
      </c>
      <c r="D47" s="4">
        <f ca="1"/>
        <v>43656</v>
      </c>
      <c r="E47" s="4">
        <f ca="1"/>
        <v>43657</v>
      </c>
      <c r="F47" s="4">
        <f ca="1"/>
        <v>43658</v>
      </c>
      <c r="G47" s="4">
        <f ca="1"/>
        <v>43659</v>
      </c>
      <c r="H47" s="5">
        <f ca="1"/>
        <v>43660</v>
      </c>
    </row>
    <row r="48" spans="1:8" ht="56.25" customHeight="1" x14ac:dyDescent="0.3">
      <c r="B48" s="8"/>
      <c r="C48" s="8"/>
      <c r="D48" s="8"/>
      <c r="E48" s="8"/>
      <c r="F48" s="8"/>
      <c r="G48" s="8"/>
      <c r="H48" s="9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43661</v>
      </c>
      <c r="C49" s="4">
        <f ca="1"/>
        <v>43662</v>
      </c>
      <c r="D49" s="4">
        <f ca="1"/>
        <v>43663</v>
      </c>
      <c r="E49" s="4">
        <f ca="1"/>
        <v>43664</v>
      </c>
      <c r="F49" s="4">
        <f ca="1"/>
        <v>43665</v>
      </c>
      <c r="G49" s="4">
        <f ca="1"/>
        <v>43666</v>
      </c>
      <c r="H49" s="5">
        <f ca="1"/>
        <v>43667</v>
      </c>
    </row>
    <row r="50" spans="1:8" ht="56.25" customHeight="1" x14ac:dyDescent="0.3">
      <c r="B50" s="8"/>
      <c r="C50" s="8"/>
      <c r="D50" s="8"/>
      <c r="E50" s="8"/>
      <c r="F50" s="8"/>
      <c r="G50" s="8"/>
      <c r="H50" s="9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43668</v>
      </c>
      <c r="C51" s="4">
        <f ca="1"/>
        <v>43669</v>
      </c>
      <c r="D51" s="4">
        <f ca="1"/>
        <v>43670</v>
      </c>
      <c r="E51" s="4">
        <f ca="1"/>
        <v>43671</v>
      </c>
      <c r="F51" s="4">
        <f ca="1"/>
        <v>43672</v>
      </c>
      <c r="G51" s="4">
        <f ca="1"/>
        <v>43673</v>
      </c>
      <c r="H51" s="5">
        <f ca="1"/>
        <v>43674</v>
      </c>
    </row>
    <row r="52" spans="1:8" ht="56.25" customHeight="1" x14ac:dyDescent="0.3">
      <c r="B52" s="8"/>
      <c r="C52" s="8"/>
      <c r="D52" s="8"/>
      <c r="E52" s="8"/>
      <c r="F52" s="8"/>
      <c r="G52" s="8"/>
      <c r="H52" s="9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43675</v>
      </c>
      <c r="C53" s="4">
        <f ca="1"/>
        <v>43676</v>
      </c>
      <c r="D53" s="4">
        <f ca="1"/>
        <v>43677</v>
      </c>
      <c r="E53" s="4">
        <f ca="1"/>
        <v>43678</v>
      </c>
      <c r="F53" s="4">
        <f ca="1"/>
        <v>43679</v>
      </c>
      <c r="G53" s="4">
        <f ca="1"/>
        <v>43680</v>
      </c>
      <c r="H53" s="5">
        <f ca="1"/>
        <v>43681</v>
      </c>
    </row>
    <row r="54" spans="1:8" ht="57" customHeight="1" x14ac:dyDescent="0.3">
      <c r="B54" s="8"/>
      <c r="C54" s="8"/>
      <c r="D54" s="8"/>
      <c r="E54" s="8"/>
      <c r="F54" s="8"/>
      <c r="G54" s="8"/>
      <c r="H54" s="10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43682</v>
      </c>
      <c r="C55" s="4">
        <f ca="1"/>
        <v>43683</v>
      </c>
      <c r="D55" s="28" t="s">
        <v>0</v>
      </c>
      <c r="E55" s="29"/>
      <c r="F55" s="29"/>
      <c r="G55" s="29"/>
      <c r="H55" s="29"/>
    </row>
    <row r="56" spans="1:8" ht="63.75" customHeight="1" x14ac:dyDescent="0.3">
      <c r="B56" s="8"/>
      <c r="C56" s="8"/>
      <c r="D56" s="31"/>
      <c r="E56" s="31"/>
      <c r="F56" s="31"/>
      <c r="G56" s="31"/>
      <c r="H56" s="31"/>
    </row>
    <row r="57" spans="1:8" ht="54" customHeight="1" x14ac:dyDescent="0.7">
      <c r="A57" s="2"/>
      <c r="B57" s="1">
        <f ca="1">YEAR(DATE(Calendar4Year,Calendar4MonthOption+1,1))</f>
        <v>2019</v>
      </c>
      <c r="C57" s="27" t="str">
        <f ca="1">TEXT(DATE(Calendar4Year,Calendar4MonthOption+1,1),"mmmm")</f>
        <v>August</v>
      </c>
      <c r="D57" s="27"/>
      <c r="E57" s="27"/>
      <c r="F57" s="2"/>
      <c r="G57" s="2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43675</v>
      </c>
      <c r="C59" s="4">
        <f ca="1"/>
        <v>43676</v>
      </c>
      <c r="D59" s="4">
        <f ca="1"/>
        <v>43677</v>
      </c>
      <c r="E59" s="4">
        <f ca="1"/>
        <v>43678</v>
      </c>
      <c r="F59" s="4">
        <f ca="1"/>
        <v>43679</v>
      </c>
      <c r="G59" s="4">
        <f ca="1"/>
        <v>43680</v>
      </c>
      <c r="H59" s="5">
        <f ca="1"/>
        <v>43681</v>
      </c>
    </row>
    <row r="60" spans="1:8" ht="56.25" customHeight="1" x14ac:dyDescent="0.3">
      <c r="B60" s="8"/>
      <c r="C60" s="8"/>
      <c r="D60" s="8"/>
      <c r="E60" s="8"/>
      <c r="F60" s="8"/>
      <c r="G60" s="8"/>
      <c r="H60" s="9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43682</v>
      </c>
      <c r="C61" s="4">
        <f ca="1"/>
        <v>43683</v>
      </c>
      <c r="D61" s="4">
        <f ca="1"/>
        <v>43684</v>
      </c>
      <c r="E61" s="4">
        <f ca="1"/>
        <v>43685</v>
      </c>
      <c r="F61" s="4">
        <f ca="1"/>
        <v>43686</v>
      </c>
      <c r="G61" s="4">
        <f ca="1"/>
        <v>43687</v>
      </c>
      <c r="H61" s="5">
        <f ca="1"/>
        <v>43688</v>
      </c>
    </row>
    <row r="62" spans="1:8" ht="56.25" customHeight="1" x14ac:dyDescent="0.3">
      <c r="B62" s="8"/>
      <c r="C62" s="8"/>
      <c r="D62" s="8"/>
      <c r="E62" s="8"/>
      <c r="F62" s="8"/>
      <c r="G62" s="8"/>
      <c r="H62" s="9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43689</v>
      </c>
      <c r="C63" s="4">
        <f ca="1"/>
        <v>43690</v>
      </c>
      <c r="D63" s="4">
        <f ca="1"/>
        <v>43691</v>
      </c>
      <c r="E63" s="4">
        <f ca="1"/>
        <v>43692</v>
      </c>
      <c r="F63" s="4">
        <f ca="1"/>
        <v>43693</v>
      </c>
      <c r="G63" s="4">
        <f ca="1"/>
        <v>43694</v>
      </c>
      <c r="H63" s="5">
        <f ca="1"/>
        <v>43695</v>
      </c>
    </row>
    <row r="64" spans="1:8" ht="56.25" customHeight="1" x14ac:dyDescent="0.3">
      <c r="B64" s="8"/>
      <c r="C64" s="8"/>
      <c r="D64" s="8"/>
      <c r="E64" s="8"/>
      <c r="F64" s="8"/>
      <c r="G64" s="8"/>
      <c r="H64" s="9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43696</v>
      </c>
      <c r="C65" s="4">
        <f ca="1"/>
        <v>43697</v>
      </c>
      <c r="D65" s="4">
        <f ca="1"/>
        <v>43698</v>
      </c>
      <c r="E65" s="4">
        <f ca="1"/>
        <v>43699</v>
      </c>
      <c r="F65" s="4">
        <f ca="1"/>
        <v>43700</v>
      </c>
      <c r="G65" s="4">
        <f ca="1"/>
        <v>43701</v>
      </c>
      <c r="H65" s="5">
        <f ca="1"/>
        <v>43702</v>
      </c>
    </row>
    <row r="66" spans="1:8" ht="56.25" customHeight="1" x14ac:dyDescent="0.3">
      <c r="B66" s="8"/>
      <c r="C66" s="8"/>
      <c r="D66" s="8"/>
      <c r="E66" s="8"/>
      <c r="F66" s="8"/>
      <c r="G66" s="8"/>
      <c r="H66" s="9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43703</v>
      </c>
      <c r="C67" s="4">
        <f ca="1"/>
        <v>43704</v>
      </c>
      <c r="D67" s="4">
        <f ca="1"/>
        <v>43705</v>
      </c>
      <c r="E67" s="4">
        <f ca="1"/>
        <v>43706</v>
      </c>
      <c r="F67" s="4">
        <f ca="1"/>
        <v>43707</v>
      </c>
      <c r="G67" s="4">
        <f ca="1"/>
        <v>43708</v>
      </c>
      <c r="H67" s="5">
        <f ca="1"/>
        <v>43709</v>
      </c>
    </row>
    <row r="68" spans="1:8" ht="57" customHeight="1" x14ac:dyDescent="0.3">
      <c r="B68" s="8"/>
      <c r="C68" s="8"/>
      <c r="D68" s="8"/>
      <c r="E68" s="8"/>
      <c r="F68" s="8"/>
      <c r="G68" s="8"/>
      <c r="H68" s="10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43710</v>
      </c>
      <c r="C69" s="4">
        <f ca="1"/>
        <v>43711</v>
      </c>
      <c r="D69" s="28" t="s">
        <v>0</v>
      </c>
      <c r="E69" s="29"/>
      <c r="F69" s="29"/>
      <c r="G69" s="29"/>
      <c r="H69" s="29"/>
    </row>
    <row r="70" spans="1:8" ht="63.75" customHeight="1" x14ac:dyDescent="0.3">
      <c r="B70" s="8"/>
      <c r="C70" s="8"/>
      <c r="D70" s="31"/>
      <c r="E70" s="31"/>
      <c r="F70" s="31"/>
      <c r="G70" s="31"/>
      <c r="H70" s="31"/>
    </row>
    <row r="71" spans="1:8" ht="54" customHeight="1" x14ac:dyDescent="0.7">
      <c r="A71" s="2"/>
      <c r="B71" s="1">
        <f ca="1">YEAR(DATE(Calendar5Year,Calendar5MonthOption+1,1))</f>
        <v>2019</v>
      </c>
      <c r="C71" s="27" t="str">
        <f ca="1">TEXT(DATE(Calendar5Year,Calendar5MonthOption+1,1),"mmmm")</f>
        <v>September</v>
      </c>
      <c r="D71" s="27"/>
      <c r="E71" s="27"/>
      <c r="F71" s="2"/>
      <c r="G71" s="2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43703</v>
      </c>
      <c r="C73" s="4">
        <f ca="1"/>
        <v>43704</v>
      </c>
      <c r="D73" s="4">
        <f ca="1"/>
        <v>43705</v>
      </c>
      <c r="E73" s="4">
        <f ca="1"/>
        <v>43706</v>
      </c>
      <c r="F73" s="4">
        <f ca="1"/>
        <v>43707</v>
      </c>
      <c r="G73" s="4">
        <f ca="1"/>
        <v>43708</v>
      </c>
      <c r="H73" s="5">
        <f ca="1"/>
        <v>43709</v>
      </c>
    </row>
    <row r="74" spans="1:8" ht="56.25" customHeight="1" x14ac:dyDescent="0.3">
      <c r="B74" s="8"/>
      <c r="C74" s="8"/>
      <c r="D74" s="8"/>
      <c r="E74" s="8"/>
      <c r="F74" s="8"/>
      <c r="G74" s="8"/>
      <c r="H74" s="9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43710</v>
      </c>
      <c r="C75" s="4">
        <f ca="1"/>
        <v>43711</v>
      </c>
      <c r="D75" s="4">
        <f ca="1"/>
        <v>43712</v>
      </c>
      <c r="E75" s="4">
        <f ca="1"/>
        <v>43713</v>
      </c>
      <c r="F75" s="4">
        <f ca="1"/>
        <v>43714</v>
      </c>
      <c r="G75" s="4">
        <f ca="1"/>
        <v>43715</v>
      </c>
      <c r="H75" s="5">
        <f ca="1"/>
        <v>43716</v>
      </c>
    </row>
    <row r="76" spans="1:8" ht="56.25" customHeight="1" x14ac:dyDescent="0.3">
      <c r="B76" s="8"/>
      <c r="C76" s="8"/>
      <c r="D76" s="8"/>
      <c r="E76" s="8"/>
      <c r="F76" s="8"/>
      <c r="G76" s="8"/>
      <c r="H76" s="9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43717</v>
      </c>
      <c r="C77" s="4">
        <f ca="1"/>
        <v>43718</v>
      </c>
      <c r="D77" s="4">
        <f ca="1"/>
        <v>43719</v>
      </c>
      <c r="E77" s="4">
        <f ca="1"/>
        <v>43720</v>
      </c>
      <c r="F77" s="4">
        <f ca="1"/>
        <v>43721</v>
      </c>
      <c r="G77" s="4">
        <f ca="1"/>
        <v>43722</v>
      </c>
      <c r="H77" s="5">
        <f ca="1"/>
        <v>43723</v>
      </c>
    </row>
    <row r="78" spans="1:8" ht="56.25" customHeight="1" x14ac:dyDescent="0.3">
      <c r="B78" s="8"/>
      <c r="C78" s="8"/>
      <c r="D78" s="8"/>
      <c r="E78" s="8"/>
      <c r="F78" s="8"/>
      <c r="G78" s="8"/>
      <c r="H78" s="9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43724</v>
      </c>
      <c r="C79" s="4">
        <f ca="1"/>
        <v>43725</v>
      </c>
      <c r="D79" s="4">
        <f ca="1"/>
        <v>43726</v>
      </c>
      <c r="E79" s="4">
        <f ca="1"/>
        <v>43727</v>
      </c>
      <c r="F79" s="4">
        <f ca="1"/>
        <v>43728</v>
      </c>
      <c r="G79" s="4">
        <f ca="1"/>
        <v>43729</v>
      </c>
      <c r="H79" s="5">
        <f ca="1"/>
        <v>43730</v>
      </c>
    </row>
    <row r="80" spans="1:8" ht="56.25" customHeight="1" x14ac:dyDescent="0.3">
      <c r="B80" s="8"/>
      <c r="C80" s="8"/>
      <c r="D80" s="8"/>
      <c r="E80" s="8"/>
      <c r="F80" s="8"/>
      <c r="G80" s="8"/>
      <c r="H80" s="9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43731</v>
      </c>
      <c r="C81" s="4">
        <f ca="1"/>
        <v>43732</v>
      </c>
      <c r="D81" s="4">
        <f ca="1"/>
        <v>43733</v>
      </c>
      <c r="E81" s="4">
        <f ca="1"/>
        <v>43734</v>
      </c>
      <c r="F81" s="4">
        <f ca="1"/>
        <v>43735</v>
      </c>
      <c r="G81" s="4">
        <f ca="1"/>
        <v>43736</v>
      </c>
      <c r="H81" s="5">
        <f ca="1"/>
        <v>43737</v>
      </c>
    </row>
    <row r="82" spans="1:8" ht="57" customHeight="1" x14ac:dyDescent="0.3">
      <c r="B82" s="8"/>
      <c r="C82" s="8"/>
      <c r="D82" s="8"/>
      <c r="E82" s="8"/>
      <c r="F82" s="8"/>
      <c r="G82" s="8"/>
      <c r="H82" s="10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43738</v>
      </c>
      <c r="C83" s="4">
        <f ca="1"/>
        <v>43739</v>
      </c>
      <c r="D83" s="28" t="s">
        <v>0</v>
      </c>
      <c r="E83" s="29"/>
      <c r="F83" s="29"/>
      <c r="G83" s="29"/>
      <c r="H83" s="29"/>
    </row>
    <row r="84" spans="1:8" ht="63.75" customHeight="1" x14ac:dyDescent="0.3">
      <c r="B84" s="8"/>
      <c r="C84" s="8"/>
      <c r="D84" s="31"/>
      <c r="E84" s="31"/>
      <c r="F84" s="31"/>
      <c r="G84" s="31"/>
      <c r="H84" s="31"/>
    </row>
    <row r="85" spans="1:8" ht="54" customHeight="1" x14ac:dyDescent="0.7">
      <c r="A85" s="2"/>
      <c r="B85" s="1">
        <f ca="1">YEAR(DATE(Calendar6Year,Calendar6MonthOption+1,1))</f>
        <v>2019</v>
      </c>
      <c r="C85" s="27" t="str">
        <f ca="1">TEXT(DATE(Calendar6Year,Calendar6MonthOption+1,1),"mmmm")</f>
        <v>October</v>
      </c>
      <c r="D85" s="27"/>
      <c r="E85" s="27"/>
      <c r="F85" s="2"/>
      <c r="G85" s="2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43738</v>
      </c>
      <c r="C87" s="4">
        <f ca="1"/>
        <v>43739</v>
      </c>
      <c r="D87" s="4">
        <f ca="1"/>
        <v>43740</v>
      </c>
      <c r="E87" s="4">
        <f ca="1"/>
        <v>43741</v>
      </c>
      <c r="F87" s="4">
        <f ca="1"/>
        <v>43742</v>
      </c>
      <c r="G87" s="4">
        <f ca="1"/>
        <v>43743</v>
      </c>
      <c r="H87" s="5">
        <f ca="1"/>
        <v>43744</v>
      </c>
    </row>
    <row r="88" spans="1:8" ht="56.25" customHeight="1" x14ac:dyDescent="0.3">
      <c r="B88" s="8"/>
      <c r="C88" s="8"/>
      <c r="D88" s="8"/>
      <c r="E88" s="8"/>
      <c r="F88" s="8"/>
      <c r="G88" s="8"/>
      <c r="H88" s="9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43745</v>
      </c>
      <c r="C89" s="4">
        <f ca="1"/>
        <v>43746</v>
      </c>
      <c r="D89" s="4">
        <f ca="1"/>
        <v>43747</v>
      </c>
      <c r="E89" s="4">
        <f ca="1"/>
        <v>43748</v>
      </c>
      <c r="F89" s="4">
        <f ca="1"/>
        <v>43749</v>
      </c>
      <c r="G89" s="4">
        <f ca="1"/>
        <v>43750</v>
      </c>
      <c r="H89" s="5">
        <f ca="1"/>
        <v>43751</v>
      </c>
    </row>
    <row r="90" spans="1:8" ht="56.25" customHeight="1" x14ac:dyDescent="0.3">
      <c r="B90" s="8"/>
      <c r="C90" s="8"/>
      <c r="D90" s="8"/>
      <c r="E90" s="8"/>
      <c r="F90" s="8"/>
      <c r="G90" s="8"/>
      <c r="H90" s="9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43752</v>
      </c>
      <c r="C91" s="4">
        <f ca="1"/>
        <v>43753</v>
      </c>
      <c r="D91" s="4">
        <f ca="1"/>
        <v>43754</v>
      </c>
      <c r="E91" s="4">
        <f ca="1"/>
        <v>43755</v>
      </c>
      <c r="F91" s="4">
        <f ca="1"/>
        <v>43756</v>
      </c>
      <c r="G91" s="4">
        <f ca="1"/>
        <v>43757</v>
      </c>
      <c r="H91" s="5">
        <f ca="1"/>
        <v>43758</v>
      </c>
    </row>
    <row r="92" spans="1:8" ht="56.25" customHeight="1" x14ac:dyDescent="0.3">
      <c r="B92" s="8"/>
      <c r="C92" s="8"/>
      <c r="D92" s="8"/>
      <c r="E92" s="8"/>
      <c r="F92" s="8"/>
      <c r="G92" s="8"/>
      <c r="H92" s="9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43759</v>
      </c>
      <c r="C93" s="4">
        <f ca="1"/>
        <v>43760</v>
      </c>
      <c r="D93" s="4">
        <f ca="1"/>
        <v>43761</v>
      </c>
      <c r="E93" s="4">
        <f ca="1"/>
        <v>43762</v>
      </c>
      <c r="F93" s="4">
        <f ca="1"/>
        <v>43763</v>
      </c>
      <c r="G93" s="4">
        <f ca="1"/>
        <v>43764</v>
      </c>
      <c r="H93" s="5">
        <f ca="1"/>
        <v>43765</v>
      </c>
    </row>
    <row r="94" spans="1:8" ht="56.25" customHeight="1" x14ac:dyDescent="0.3">
      <c r="B94" s="8"/>
      <c r="C94" s="8"/>
      <c r="D94" s="8"/>
      <c r="E94" s="8"/>
      <c r="F94" s="8"/>
      <c r="G94" s="8"/>
      <c r="H94" s="9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43766</v>
      </c>
      <c r="C95" s="4">
        <f ca="1"/>
        <v>43767</v>
      </c>
      <c r="D95" s="4">
        <f ca="1"/>
        <v>43768</v>
      </c>
      <c r="E95" s="4">
        <f ca="1"/>
        <v>43769</v>
      </c>
      <c r="F95" s="4">
        <f ca="1"/>
        <v>43770</v>
      </c>
      <c r="G95" s="4">
        <f ca="1"/>
        <v>43771</v>
      </c>
      <c r="H95" s="5">
        <f ca="1"/>
        <v>43772</v>
      </c>
    </row>
    <row r="96" spans="1:8" ht="57" customHeight="1" x14ac:dyDescent="0.3">
      <c r="B96" s="8"/>
      <c r="C96" s="8"/>
      <c r="D96" s="8"/>
      <c r="E96" s="8"/>
      <c r="F96" s="8"/>
      <c r="G96" s="8"/>
      <c r="H96" s="10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43773</v>
      </c>
      <c r="C97" s="4">
        <f ca="1"/>
        <v>43774</v>
      </c>
      <c r="D97" s="28" t="s">
        <v>0</v>
      </c>
      <c r="E97" s="29"/>
      <c r="F97" s="29"/>
      <c r="G97" s="29"/>
      <c r="H97" s="29"/>
    </row>
    <row r="98" spans="1:8" ht="63.75" customHeight="1" x14ac:dyDescent="0.3">
      <c r="B98" s="8"/>
      <c r="C98" s="8"/>
      <c r="D98" s="31"/>
      <c r="E98" s="31"/>
      <c r="F98" s="31"/>
      <c r="G98" s="31"/>
      <c r="H98" s="31"/>
    </row>
    <row r="99" spans="1:8" ht="54" customHeight="1" x14ac:dyDescent="0.7">
      <c r="A99" s="2"/>
      <c r="B99" s="1">
        <f ca="1">YEAR(DATE(Calendar7Year,Calendar7MonthOption+1,1))</f>
        <v>2019</v>
      </c>
      <c r="C99" s="27" t="str">
        <f ca="1">TEXT(DATE(Calendar7Year,Calendar7MonthOption+1,1),"mmmm")</f>
        <v>November</v>
      </c>
      <c r="D99" s="27"/>
      <c r="E99" s="27"/>
      <c r="F99" s="2"/>
      <c r="G99" s="2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43766</v>
      </c>
      <c r="C101" s="4">
        <f ca="1"/>
        <v>43767</v>
      </c>
      <c r="D101" s="4">
        <f ca="1"/>
        <v>43768</v>
      </c>
      <c r="E101" s="4">
        <f ca="1"/>
        <v>43769</v>
      </c>
      <c r="F101" s="4">
        <f ca="1"/>
        <v>43770</v>
      </c>
      <c r="G101" s="4">
        <f ca="1"/>
        <v>43771</v>
      </c>
      <c r="H101" s="5">
        <f ca="1"/>
        <v>43772</v>
      </c>
    </row>
    <row r="102" spans="1:8" ht="56.25" customHeight="1" x14ac:dyDescent="0.3">
      <c r="B102" s="8"/>
      <c r="C102" s="8"/>
      <c r="D102" s="8"/>
      <c r="E102" s="8"/>
      <c r="F102" s="8"/>
      <c r="G102" s="8"/>
      <c r="H102" s="9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43773</v>
      </c>
      <c r="C103" s="4">
        <f ca="1"/>
        <v>43774</v>
      </c>
      <c r="D103" s="4">
        <f ca="1"/>
        <v>43775</v>
      </c>
      <c r="E103" s="4">
        <f ca="1"/>
        <v>43776</v>
      </c>
      <c r="F103" s="4">
        <f ca="1"/>
        <v>43777</v>
      </c>
      <c r="G103" s="4">
        <f ca="1"/>
        <v>43778</v>
      </c>
      <c r="H103" s="5">
        <f ca="1"/>
        <v>43779</v>
      </c>
    </row>
    <row r="104" spans="1:8" ht="56.25" customHeight="1" x14ac:dyDescent="0.3">
      <c r="B104" s="8"/>
      <c r="C104" s="8"/>
      <c r="D104" s="8"/>
      <c r="E104" s="8"/>
      <c r="F104" s="8"/>
      <c r="G104" s="8"/>
      <c r="H104" s="9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43780</v>
      </c>
      <c r="C105" s="4">
        <f ca="1"/>
        <v>43781</v>
      </c>
      <c r="D105" s="4">
        <f ca="1"/>
        <v>43782</v>
      </c>
      <c r="E105" s="4">
        <f ca="1"/>
        <v>43783</v>
      </c>
      <c r="F105" s="4">
        <f ca="1"/>
        <v>43784</v>
      </c>
      <c r="G105" s="4">
        <f ca="1"/>
        <v>43785</v>
      </c>
      <c r="H105" s="5">
        <f ca="1"/>
        <v>43786</v>
      </c>
    </row>
    <row r="106" spans="1:8" ht="56.25" customHeight="1" x14ac:dyDescent="0.3">
      <c r="B106" s="8"/>
      <c r="C106" s="8"/>
      <c r="D106" s="8"/>
      <c r="E106" s="8"/>
      <c r="F106" s="8"/>
      <c r="G106" s="8"/>
      <c r="H106" s="9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43787</v>
      </c>
      <c r="C107" s="4">
        <f ca="1"/>
        <v>43788</v>
      </c>
      <c r="D107" s="4">
        <f ca="1"/>
        <v>43789</v>
      </c>
      <c r="E107" s="4">
        <f ca="1"/>
        <v>43790</v>
      </c>
      <c r="F107" s="4">
        <f ca="1"/>
        <v>43791</v>
      </c>
      <c r="G107" s="4">
        <f ca="1"/>
        <v>43792</v>
      </c>
      <c r="H107" s="5">
        <f ca="1"/>
        <v>43793</v>
      </c>
    </row>
    <row r="108" spans="1:8" ht="56.25" customHeight="1" x14ac:dyDescent="0.3">
      <c r="B108" s="8"/>
      <c r="C108" s="8"/>
      <c r="D108" s="8"/>
      <c r="E108" s="8"/>
      <c r="F108" s="8"/>
      <c r="G108" s="8"/>
      <c r="H108" s="9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43794</v>
      </c>
      <c r="C109" s="4">
        <f ca="1"/>
        <v>43795</v>
      </c>
      <c r="D109" s="4">
        <f ca="1"/>
        <v>43796</v>
      </c>
      <c r="E109" s="4">
        <f ca="1"/>
        <v>43797</v>
      </c>
      <c r="F109" s="4">
        <f ca="1"/>
        <v>43798</v>
      </c>
      <c r="G109" s="4">
        <f ca="1"/>
        <v>43799</v>
      </c>
      <c r="H109" s="5">
        <f ca="1"/>
        <v>43800</v>
      </c>
    </row>
    <row r="110" spans="1:8" ht="57" customHeight="1" x14ac:dyDescent="0.3">
      <c r="B110" s="8"/>
      <c r="C110" s="8"/>
      <c r="D110" s="8"/>
      <c r="E110" s="8"/>
      <c r="F110" s="8"/>
      <c r="G110" s="8"/>
      <c r="H110" s="10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43801</v>
      </c>
      <c r="C111" s="4">
        <f ca="1"/>
        <v>43802</v>
      </c>
      <c r="D111" s="28" t="s">
        <v>0</v>
      </c>
      <c r="E111" s="29"/>
      <c r="F111" s="29"/>
      <c r="G111" s="29"/>
      <c r="H111" s="29"/>
    </row>
    <row r="112" spans="1:8" ht="63.75" customHeight="1" x14ac:dyDescent="0.3">
      <c r="B112" s="8"/>
      <c r="C112" s="8"/>
      <c r="D112" s="31"/>
      <c r="E112" s="31"/>
      <c r="F112" s="31"/>
      <c r="G112" s="31"/>
      <c r="H112" s="31"/>
    </row>
    <row r="113" spans="1:8" ht="54" customHeight="1" x14ac:dyDescent="0.7">
      <c r="A113" s="2"/>
      <c r="B113" s="1">
        <f ca="1">YEAR(DATE(Calendar8Year,Calendar8MonthOption+1,1))</f>
        <v>2019</v>
      </c>
      <c r="C113" s="27" t="str">
        <f ca="1">TEXT(DATE(Calendar8Year,Calendar8MonthOption+1,1),"mmmm")</f>
        <v>December</v>
      </c>
      <c r="D113" s="27"/>
      <c r="E113" s="27"/>
      <c r="F113" s="2"/>
      <c r="G113" s="2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43794</v>
      </c>
      <c r="C115" s="4">
        <f ca="1"/>
        <v>43795</v>
      </c>
      <c r="D115" s="4">
        <f ca="1"/>
        <v>43796</v>
      </c>
      <c r="E115" s="4">
        <f ca="1"/>
        <v>43797</v>
      </c>
      <c r="F115" s="4">
        <f ca="1"/>
        <v>43798</v>
      </c>
      <c r="G115" s="4">
        <f ca="1"/>
        <v>43799</v>
      </c>
      <c r="H115" s="5">
        <f ca="1"/>
        <v>43800</v>
      </c>
    </row>
    <row r="116" spans="1:8" ht="56.25" customHeight="1" x14ac:dyDescent="0.3">
      <c r="B116" s="8"/>
      <c r="C116" s="8"/>
      <c r="D116" s="8"/>
      <c r="E116" s="8"/>
      <c r="F116" s="8"/>
      <c r="G116" s="8"/>
      <c r="H116" s="9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43801</v>
      </c>
      <c r="C117" s="4">
        <f ca="1"/>
        <v>43802</v>
      </c>
      <c r="D117" s="4">
        <f ca="1"/>
        <v>43803</v>
      </c>
      <c r="E117" s="4">
        <f ca="1"/>
        <v>43804</v>
      </c>
      <c r="F117" s="4">
        <f ca="1"/>
        <v>43805</v>
      </c>
      <c r="G117" s="4">
        <f ca="1"/>
        <v>43806</v>
      </c>
      <c r="H117" s="5">
        <f ca="1"/>
        <v>43807</v>
      </c>
    </row>
    <row r="118" spans="1:8" ht="56.25" customHeight="1" x14ac:dyDescent="0.3">
      <c r="B118" s="8"/>
      <c r="C118" s="8"/>
      <c r="D118" s="8"/>
      <c r="E118" s="8"/>
      <c r="F118" s="8"/>
      <c r="G118" s="8"/>
      <c r="H118" s="9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43808</v>
      </c>
      <c r="C119" s="4">
        <f ca="1"/>
        <v>43809</v>
      </c>
      <c r="D119" s="4">
        <f ca="1"/>
        <v>43810</v>
      </c>
      <c r="E119" s="4">
        <f ca="1"/>
        <v>43811</v>
      </c>
      <c r="F119" s="4">
        <f ca="1"/>
        <v>43812</v>
      </c>
      <c r="G119" s="4">
        <f ca="1"/>
        <v>43813</v>
      </c>
      <c r="H119" s="5">
        <f ca="1"/>
        <v>43814</v>
      </c>
    </row>
    <row r="120" spans="1:8" ht="56.25" customHeight="1" x14ac:dyDescent="0.3">
      <c r="B120" s="8"/>
      <c r="C120" s="8"/>
      <c r="D120" s="8"/>
      <c r="E120" s="8"/>
      <c r="F120" s="8"/>
      <c r="G120" s="8"/>
      <c r="H120" s="9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43815</v>
      </c>
      <c r="C121" s="4">
        <f ca="1"/>
        <v>43816</v>
      </c>
      <c r="D121" s="4">
        <f ca="1"/>
        <v>43817</v>
      </c>
      <c r="E121" s="4">
        <f ca="1"/>
        <v>43818</v>
      </c>
      <c r="F121" s="4">
        <f ca="1"/>
        <v>43819</v>
      </c>
      <c r="G121" s="4">
        <f ca="1"/>
        <v>43820</v>
      </c>
      <c r="H121" s="5">
        <f ca="1"/>
        <v>43821</v>
      </c>
    </row>
    <row r="122" spans="1:8" ht="56.25" customHeight="1" x14ac:dyDescent="0.3">
      <c r="B122" s="8"/>
      <c r="C122" s="8"/>
      <c r="D122" s="8"/>
      <c r="E122" s="8"/>
      <c r="F122" s="8"/>
      <c r="G122" s="8"/>
      <c r="H122" s="9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43822</v>
      </c>
      <c r="C123" s="4">
        <f ca="1"/>
        <v>43823</v>
      </c>
      <c r="D123" s="4">
        <f ca="1"/>
        <v>43824</v>
      </c>
      <c r="E123" s="4">
        <f ca="1"/>
        <v>43825</v>
      </c>
      <c r="F123" s="4">
        <f ca="1"/>
        <v>43826</v>
      </c>
      <c r="G123" s="4">
        <f ca="1"/>
        <v>43827</v>
      </c>
      <c r="H123" s="5">
        <f ca="1"/>
        <v>43828</v>
      </c>
    </row>
    <row r="124" spans="1:8" ht="57" customHeight="1" x14ac:dyDescent="0.3">
      <c r="B124" s="8"/>
      <c r="C124" s="8"/>
      <c r="D124" s="8"/>
      <c r="E124" s="8"/>
      <c r="F124" s="8"/>
      <c r="G124" s="8"/>
      <c r="H124" s="10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43829</v>
      </c>
      <c r="C125" s="4">
        <f ca="1"/>
        <v>43830</v>
      </c>
      <c r="D125" s="28" t="s">
        <v>0</v>
      </c>
      <c r="E125" s="29"/>
      <c r="F125" s="29"/>
      <c r="G125" s="29"/>
      <c r="H125" s="29"/>
    </row>
    <row r="126" spans="1:8" ht="63.75" customHeight="1" x14ac:dyDescent="0.3">
      <c r="B126" s="8"/>
      <c r="C126" s="8"/>
      <c r="D126" s="31"/>
      <c r="E126" s="31"/>
      <c r="F126" s="31"/>
      <c r="G126" s="31"/>
      <c r="H126" s="31"/>
    </row>
    <row r="127" spans="1:8" ht="54" customHeight="1" x14ac:dyDescent="0.7">
      <c r="A127" s="2"/>
      <c r="B127" s="1">
        <f ca="1">YEAR(DATE(Calendar9Year,Calendar9MonthOption+1,1))</f>
        <v>2020</v>
      </c>
      <c r="C127" s="27" t="str">
        <f ca="1">TEXT(DATE(Calendar9Year,Calendar9MonthOption+1,1),"mmmm")</f>
        <v>January</v>
      </c>
      <c r="D127" s="27"/>
      <c r="E127" s="27"/>
      <c r="F127" s="2"/>
      <c r="G127" s="2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43829</v>
      </c>
      <c r="C129" s="4">
        <f ca="1"/>
        <v>43830</v>
      </c>
      <c r="D129" s="4">
        <f ca="1"/>
        <v>43831</v>
      </c>
      <c r="E129" s="4">
        <f ca="1"/>
        <v>43832</v>
      </c>
      <c r="F129" s="4">
        <f ca="1"/>
        <v>43833</v>
      </c>
      <c r="G129" s="4">
        <f ca="1"/>
        <v>43834</v>
      </c>
      <c r="H129" s="5">
        <f ca="1"/>
        <v>43835</v>
      </c>
    </row>
    <row r="130" spans="2:8" ht="56.25" customHeight="1" x14ac:dyDescent="0.3">
      <c r="B130" s="8"/>
      <c r="C130" s="8"/>
      <c r="D130" s="8"/>
      <c r="E130" s="8"/>
      <c r="F130" s="8"/>
      <c r="G130" s="8"/>
      <c r="H130" s="9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43836</v>
      </c>
      <c r="C131" s="4">
        <f ca="1"/>
        <v>43837</v>
      </c>
      <c r="D131" s="4">
        <f ca="1"/>
        <v>43838</v>
      </c>
      <c r="E131" s="4">
        <f ca="1"/>
        <v>43839</v>
      </c>
      <c r="F131" s="4">
        <f ca="1"/>
        <v>43840</v>
      </c>
      <c r="G131" s="4">
        <f ca="1"/>
        <v>43841</v>
      </c>
      <c r="H131" s="5">
        <f ca="1"/>
        <v>43842</v>
      </c>
    </row>
    <row r="132" spans="2:8" ht="56.25" customHeight="1" x14ac:dyDescent="0.3">
      <c r="B132" s="8"/>
      <c r="C132" s="8"/>
      <c r="D132" s="8"/>
      <c r="E132" s="8"/>
      <c r="F132" s="8"/>
      <c r="G132" s="8"/>
      <c r="H132" s="9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43843</v>
      </c>
      <c r="C133" s="4">
        <f ca="1"/>
        <v>43844</v>
      </c>
      <c r="D133" s="4">
        <f ca="1"/>
        <v>43845</v>
      </c>
      <c r="E133" s="4">
        <f ca="1"/>
        <v>43846</v>
      </c>
      <c r="F133" s="4">
        <f ca="1"/>
        <v>43847</v>
      </c>
      <c r="G133" s="4">
        <f ca="1"/>
        <v>43848</v>
      </c>
      <c r="H133" s="5">
        <f ca="1"/>
        <v>43849</v>
      </c>
    </row>
    <row r="134" spans="2:8" ht="56.25" customHeight="1" x14ac:dyDescent="0.3">
      <c r="B134" s="8"/>
      <c r="C134" s="8"/>
      <c r="D134" s="8"/>
      <c r="E134" s="8"/>
      <c r="F134" s="8"/>
      <c r="G134" s="8"/>
      <c r="H134" s="9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43850</v>
      </c>
      <c r="C135" s="4">
        <f ca="1"/>
        <v>43851</v>
      </c>
      <c r="D135" s="4">
        <f ca="1"/>
        <v>43852</v>
      </c>
      <c r="E135" s="4">
        <f ca="1"/>
        <v>43853</v>
      </c>
      <c r="F135" s="4">
        <f ca="1"/>
        <v>43854</v>
      </c>
      <c r="G135" s="4">
        <f ca="1"/>
        <v>43855</v>
      </c>
      <c r="H135" s="5">
        <f ca="1"/>
        <v>43856</v>
      </c>
    </row>
    <row r="136" spans="2:8" ht="56.25" customHeight="1" x14ac:dyDescent="0.3">
      <c r="B136" s="8"/>
      <c r="C136" s="8"/>
      <c r="D136" s="8"/>
      <c r="E136" s="8"/>
      <c r="F136" s="8"/>
      <c r="G136" s="8"/>
      <c r="H136" s="9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43857</v>
      </c>
      <c r="C137" s="4">
        <f ca="1"/>
        <v>43858</v>
      </c>
      <c r="D137" s="4">
        <f ca="1"/>
        <v>43859</v>
      </c>
      <c r="E137" s="4">
        <f ca="1"/>
        <v>43860</v>
      </c>
      <c r="F137" s="4">
        <f ca="1"/>
        <v>43861</v>
      </c>
      <c r="G137" s="4">
        <f ca="1"/>
        <v>43862</v>
      </c>
      <c r="H137" s="5">
        <f ca="1"/>
        <v>43863</v>
      </c>
    </row>
    <row r="138" spans="2:8" ht="57" customHeight="1" x14ac:dyDescent="0.3">
      <c r="B138" s="8"/>
      <c r="C138" s="8"/>
      <c r="D138" s="8"/>
      <c r="E138" s="8"/>
      <c r="F138" s="8"/>
      <c r="G138" s="8"/>
      <c r="H138" s="10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43864</v>
      </c>
      <c r="C139" s="4">
        <f ca="1"/>
        <v>43865</v>
      </c>
      <c r="D139" s="28" t="s">
        <v>0</v>
      </c>
      <c r="E139" s="29"/>
      <c r="F139" s="29"/>
      <c r="G139" s="29"/>
      <c r="H139" s="29"/>
    </row>
    <row r="140" spans="2:8" ht="63.75" customHeight="1" x14ac:dyDescent="0.3">
      <c r="B140" s="8"/>
      <c r="C140" s="8"/>
      <c r="D140" s="31"/>
      <c r="E140" s="31"/>
      <c r="F140" s="31"/>
      <c r="G140" s="31"/>
      <c r="H140" s="31"/>
    </row>
    <row r="141" spans="2:8" ht="54" customHeight="1" x14ac:dyDescent="0.7">
      <c r="B141" s="1">
        <f ca="1">YEAR(DATE(Calendar10Year,Calendar10MonthOption+1,1))</f>
        <v>2020</v>
      </c>
      <c r="C141" s="27" t="str">
        <f ca="1">TEXT(DATE(Calendar10Year,Calendar10MonthOption+1,1),"mmmm")</f>
        <v>February</v>
      </c>
      <c r="D141" s="27"/>
      <c r="E141" s="27"/>
      <c r="F141" s="2"/>
      <c r="G141" s="2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43857</v>
      </c>
      <c r="C143" s="4">
        <f ca="1"/>
        <v>43858</v>
      </c>
      <c r="D143" s="4">
        <f ca="1"/>
        <v>43859</v>
      </c>
      <c r="E143" s="4">
        <f ca="1"/>
        <v>43860</v>
      </c>
      <c r="F143" s="4">
        <f ca="1"/>
        <v>43861</v>
      </c>
      <c r="G143" s="4">
        <f ca="1"/>
        <v>43862</v>
      </c>
      <c r="H143" s="5">
        <f ca="1"/>
        <v>43863</v>
      </c>
    </row>
    <row r="144" spans="2:8" ht="56.25" customHeight="1" x14ac:dyDescent="0.3">
      <c r="B144" s="8"/>
      <c r="C144" s="8"/>
      <c r="D144" s="8"/>
      <c r="E144" s="8"/>
      <c r="F144" s="8"/>
      <c r="G144" s="8"/>
      <c r="H144" s="9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43864</v>
      </c>
      <c r="C145" s="4">
        <f ca="1"/>
        <v>43865</v>
      </c>
      <c r="D145" s="4">
        <f ca="1"/>
        <v>43866</v>
      </c>
      <c r="E145" s="4">
        <f ca="1"/>
        <v>43867</v>
      </c>
      <c r="F145" s="4">
        <f ca="1"/>
        <v>43868</v>
      </c>
      <c r="G145" s="4">
        <f ca="1"/>
        <v>43869</v>
      </c>
      <c r="H145" s="5">
        <f ca="1"/>
        <v>43870</v>
      </c>
    </row>
    <row r="146" spans="2:8" ht="56.25" customHeight="1" x14ac:dyDescent="0.3">
      <c r="B146" s="8"/>
      <c r="C146" s="8"/>
      <c r="D146" s="8"/>
      <c r="E146" s="8"/>
      <c r="F146" s="8"/>
      <c r="G146" s="8"/>
      <c r="H146" s="9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43871</v>
      </c>
      <c r="C147" s="4">
        <f ca="1"/>
        <v>43872</v>
      </c>
      <c r="D147" s="4">
        <f ca="1"/>
        <v>43873</v>
      </c>
      <c r="E147" s="4">
        <f ca="1"/>
        <v>43874</v>
      </c>
      <c r="F147" s="4">
        <f ca="1"/>
        <v>43875</v>
      </c>
      <c r="G147" s="4">
        <f ca="1"/>
        <v>43876</v>
      </c>
      <c r="H147" s="5">
        <f ca="1"/>
        <v>43877</v>
      </c>
    </row>
    <row r="148" spans="2:8" ht="56.25" customHeight="1" x14ac:dyDescent="0.3">
      <c r="B148" s="8"/>
      <c r="C148" s="8"/>
      <c r="D148" s="8"/>
      <c r="E148" s="8"/>
      <c r="F148" s="8"/>
      <c r="G148" s="8"/>
      <c r="H148" s="9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43878</v>
      </c>
      <c r="C149" s="4">
        <f ca="1"/>
        <v>43879</v>
      </c>
      <c r="D149" s="4">
        <f ca="1"/>
        <v>43880</v>
      </c>
      <c r="E149" s="4">
        <f ca="1"/>
        <v>43881</v>
      </c>
      <c r="F149" s="4">
        <f ca="1"/>
        <v>43882</v>
      </c>
      <c r="G149" s="4">
        <f ca="1"/>
        <v>43883</v>
      </c>
      <c r="H149" s="5">
        <f ca="1"/>
        <v>43884</v>
      </c>
    </row>
    <row r="150" spans="2:8" ht="56.25" customHeight="1" x14ac:dyDescent="0.3">
      <c r="B150" s="8"/>
      <c r="C150" s="8"/>
      <c r="D150" s="8"/>
      <c r="E150" s="8"/>
      <c r="F150" s="8"/>
      <c r="G150" s="8"/>
      <c r="H150" s="9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43885</v>
      </c>
      <c r="C151" s="4">
        <f ca="1"/>
        <v>43886</v>
      </c>
      <c r="D151" s="4">
        <f ca="1"/>
        <v>43887</v>
      </c>
      <c r="E151" s="4">
        <f ca="1"/>
        <v>43888</v>
      </c>
      <c r="F151" s="4">
        <f ca="1"/>
        <v>43889</v>
      </c>
      <c r="G151" s="4">
        <f ca="1"/>
        <v>43890</v>
      </c>
      <c r="H151" s="5">
        <f ca="1"/>
        <v>43891</v>
      </c>
    </row>
    <row r="152" spans="2:8" ht="57" customHeight="1" x14ac:dyDescent="0.3">
      <c r="B152" s="8"/>
      <c r="C152" s="8"/>
      <c r="D152" s="8"/>
      <c r="E152" s="8"/>
      <c r="F152" s="8"/>
      <c r="G152" s="8"/>
      <c r="H152" s="10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43892</v>
      </c>
      <c r="C153" s="4">
        <f ca="1"/>
        <v>43893</v>
      </c>
      <c r="D153" s="28" t="s">
        <v>0</v>
      </c>
      <c r="E153" s="29"/>
      <c r="F153" s="29"/>
      <c r="G153" s="29"/>
      <c r="H153" s="29"/>
    </row>
    <row r="154" spans="2:8" ht="63.75" customHeight="1" x14ac:dyDescent="0.3">
      <c r="B154" s="8"/>
      <c r="C154" s="8"/>
      <c r="D154" s="31"/>
      <c r="E154" s="31"/>
      <c r="F154" s="31"/>
      <c r="G154" s="31"/>
      <c r="H154" s="31"/>
    </row>
    <row r="155" spans="2:8" ht="54" customHeight="1" x14ac:dyDescent="0.7">
      <c r="B155" s="1">
        <f ca="1">YEAR(DATE(Calendar11Year,Calendar11MonthOption+1,1))</f>
        <v>2020</v>
      </c>
      <c r="C155" s="27" t="str">
        <f ca="1">TEXT(DATE(Calendar11Year,Calendar11MonthOption+1,1),"mmmm")</f>
        <v>March</v>
      </c>
      <c r="D155" s="27"/>
      <c r="E155" s="27"/>
      <c r="F155" s="2"/>
      <c r="G155" s="2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43885</v>
      </c>
      <c r="C157" s="4">
        <f ca="1"/>
        <v>43886</v>
      </c>
      <c r="D157" s="4">
        <f ca="1"/>
        <v>43887</v>
      </c>
      <c r="E157" s="4">
        <f ca="1"/>
        <v>43888</v>
      </c>
      <c r="F157" s="4">
        <f ca="1"/>
        <v>43889</v>
      </c>
      <c r="G157" s="4">
        <f ca="1"/>
        <v>43890</v>
      </c>
      <c r="H157" s="5">
        <f ca="1"/>
        <v>43891</v>
      </c>
    </row>
    <row r="158" spans="2:8" ht="56.25" customHeight="1" x14ac:dyDescent="0.3">
      <c r="B158" s="8"/>
      <c r="C158" s="8"/>
      <c r="D158" s="8"/>
      <c r="E158" s="8"/>
      <c r="F158" s="8"/>
      <c r="G158" s="8"/>
      <c r="H158" s="9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43892</v>
      </c>
      <c r="C159" s="4">
        <f ca="1"/>
        <v>43893</v>
      </c>
      <c r="D159" s="4">
        <f ca="1"/>
        <v>43894</v>
      </c>
      <c r="E159" s="4">
        <f ca="1"/>
        <v>43895</v>
      </c>
      <c r="F159" s="4">
        <f ca="1"/>
        <v>43896</v>
      </c>
      <c r="G159" s="4">
        <f ca="1"/>
        <v>43897</v>
      </c>
      <c r="H159" s="5">
        <f ca="1"/>
        <v>43898</v>
      </c>
    </row>
    <row r="160" spans="2:8" ht="56.25" customHeight="1" x14ac:dyDescent="0.3">
      <c r="B160" s="8"/>
      <c r="C160" s="8"/>
      <c r="D160" s="8"/>
      <c r="E160" s="8"/>
      <c r="F160" s="8"/>
      <c r="G160" s="8"/>
      <c r="H160" s="9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43899</v>
      </c>
      <c r="C161" s="4">
        <f ca="1"/>
        <v>43900</v>
      </c>
      <c r="D161" s="4">
        <f ca="1"/>
        <v>43901</v>
      </c>
      <c r="E161" s="4">
        <f ca="1"/>
        <v>43902</v>
      </c>
      <c r="F161" s="4">
        <f ca="1"/>
        <v>43903</v>
      </c>
      <c r="G161" s="4">
        <f ca="1"/>
        <v>43904</v>
      </c>
      <c r="H161" s="5">
        <f ca="1"/>
        <v>43905</v>
      </c>
    </row>
    <row r="162" spans="2:8" ht="56.25" customHeight="1" x14ac:dyDescent="0.3">
      <c r="B162" s="8"/>
      <c r="C162" s="8"/>
      <c r="D162" s="8"/>
      <c r="E162" s="8"/>
      <c r="F162" s="8"/>
      <c r="G162" s="8"/>
      <c r="H162" s="9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43906</v>
      </c>
      <c r="C163" s="4">
        <f ca="1"/>
        <v>43907</v>
      </c>
      <c r="D163" s="4">
        <f ca="1"/>
        <v>43908</v>
      </c>
      <c r="E163" s="4">
        <f ca="1"/>
        <v>43909</v>
      </c>
      <c r="F163" s="4">
        <f ca="1"/>
        <v>43910</v>
      </c>
      <c r="G163" s="4">
        <f ca="1"/>
        <v>43911</v>
      </c>
      <c r="H163" s="5">
        <f ca="1"/>
        <v>43912</v>
      </c>
    </row>
    <row r="164" spans="2:8" ht="56.25" customHeight="1" x14ac:dyDescent="0.3">
      <c r="B164" s="8"/>
      <c r="C164" s="8"/>
      <c r="D164" s="8"/>
      <c r="E164" s="8"/>
      <c r="F164" s="8"/>
      <c r="G164" s="8"/>
      <c r="H164" s="9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43913</v>
      </c>
      <c r="C165" s="4">
        <f ca="1"/>
        <v>43914</v>
      </c>
      <c r="D165" s="4">
        <f ca="1"/>
        <v>43915</v>
      </c>
      <c r="E165" s="4">
        <f ca="1"/>
        <v>43916</v>
      </c>
      <c r="F165" s="4">
        <f ca="1"/>
        <v>43917</v>
      </c>
      <c r="G165" s="4">
        <f ca="1"/>
        <v>43918</v>
      </c>
      <c r="H165" s="5">
        <f ca="1"/>
        <v>43919</v>
      </c>
    </row>
    <row r="166" spans="2:8" ht="57" customHeight="1" x14ac:dyDescent="0.3">
      <c r="B166" s="8"/>
      <c r="C166" s="8"/>
      <c r="D166" s="8"/>
      <c r="E166" s="8"/>
      <c r="F166" s="8"/>
      <c r="G166" s="8"/>
      <c r="H166" s="10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43920</v>
      </c>
      <c r="C167" s="4">
        <f ca="1"/>
        <v>43921</v>
      </c>
      <c r="D167" s="28" t="s">
        <v>0</v>
      </c>
      <c r="E167" s="29"/>
      <c r="F167" s="29"/>
      <c r="G167" s="29"/>
      <c r="H167" s="29"/>
    </row>
    <row r="168" spans="2:8" ht="63.75" customHeight="1" x14ac:dyDescent="0.3">
      <c r="B168" s="8"/>
      <c r="C168" s="8"/>
      <c r="D168" s="31"/>
      <c r="E168" s="31"/>
      <c r="F168" s="31"/>
      <c r="G168" s="31"/>
      <c r="H168" s="31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2" priority="38">
      <formula>MONTH(B3)&lt;&gt;Calendar1MonthOption</formula>
    </cfRule>
  </conditionalFormatting>
  <conditionalFormatting sqref="B17:H17 B19:H19 B21:H21 B23:H23 B25:H25 B27:C27">
    <cfRule type="expression" dxfId="11" priority="27">
      <formula>MONTH(B17)&lt;&gt;Calendar2MonthOption</formula>
    </cfRule>
  </conditionalFormatting>
  <conditionalFormatting sqref="B31:H31 B33:H33 B35:H35 B37:H37 B39:H39 B41:C41">
    <cfRule type="expression" dxfId="10" priority="25">
      <formula>MONTH(B31)&lt;&gt;Calendar3MonthOption</formula>
    </cfRule>
  </conditionalFormatting>
  <conditionalFormatting sqref="B45:H45 B47:H47 B49:H49 B51:H51 B53:H53 B55:C55">
    <cfRule type="expression" dxfId="9" priority="23">
      <formula>MONTH(B45)&lt;&gt;Calendar4MonthOption</formula>
    </cfRule>
  </conditionalFormatting>
  <conditionalFormatting sqref="B59:H59 B61:H61 B63:H63 B65:H65 B67:H67 B69:C69">
    <cfRule type="expression" dxfId="8" priority="21">
      <formula>MONTH(B59)&lt;&gt;Calendar5MonthOption</formula>
    </cfRule>
  </conditionalFormatting>
  <conditionalFormatting sqref="B73:H73 B75:H75 B77:H77 B79:H79 B81:H81 B83:C83">
    <cfRule type="expression" dxfId="7" priority="19">
      <formula>MONTH(B73)&lt;&gt;Calendar6MonthOption</formula>
    </cfRule>
  </conditionalFormatting>
  <conditionalFormatting sqref="B87:H87 B89:H89 B91:H91 B93:H93 B95:H95 B97:C97">
    <cfRule type="expression" dxfId="6" priority="17">
      <formula>MONTH(B87)&lt;&gt;Calendar7MonthOption</formula>
    </cfRule>
  </conditionalFormatting>
  <conditionalFormatting sqref="B101:H101 B103:H103 B105:H105 B107:H107 B109:H109 B111:C111">
    <cfRule type="expression" dxfId="5" priority="15">
      <formula>MONTH(B101)&lt;&gt;Calendar8MonthOption</formula>
    </cfRule>
  </conditionalFormatting>
  <conditionalFormatting sqref="B115:H115 B117:H117 B119:H119 B121:H121 B123:H123 B125:C125">
    <cfRule type="expression" dxfId="4" priority="13">
      <formula>MONTH(B115)&lt;&gt;Calendar9MonthOption</formula>
    </cfRule>
  </conditionalFormatting>
  <conditionalFormatting sqref="B129:H129 B131:H131 B133:H133 B135:H135 B137:H137 B139:C139">
    <cfRule type="expression" dxfId="3" priority="3">
      <formula>MONTH(B129)&lt;&gt;Calendar10MonthOption</formula>
    </cfRule>
  </conditionalFormatting>
  <conditionalFormatting sqref="B143:H143 B145:H145 B147:H147 B149:H149 B151:H151 B153:C153">
    <cfRule type="expression" dxfId="2" priority="2">
      <formula>MONTH(B143)&lt;&gt;Calendar11MonthOption</formula>
    </cfRule>
  </conditionalFormatting>
  <conditionalFormatting sqref="B157:H157 B159:H159 B161:H161 B163:H163 B165:H165 B167:C167">
    <cfRule type="expression" dxfId="1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5A20-71AF-48C7-9187-F7632D5EC00A}">
  <dimension ref="A1:G12"/>
  <sheetViews>
    <sheetView tabSelected="1" workbookViewId="0">
      <selection activeCell="B1" sqref="B1:D1"/>
    </sheetView>
  </sheetViews>
  <sheetFormatPr defaultRowHeight="16.5" x14ac:dyDescent="0.3"/>
  <cols>
    <col min="1" max="1" width="25.625" customWidth="1"/>
    <col min="2" max="2" width="24.25" customWidth="1"/>
    <col min="3" max="3" width="22.25" customWidth="1"/>
    <col min="4" max="4" width="22" customWidth="1"/>
    <col min="5" max="5" width="18.125" customWidth="1"/>
    <col min="6" max="6" width="17.875" customWidth="1"/>
    <col min="7" max="7" width="18.25" customWidth="1"/>
  </cols>
  <sheetData>
    <row r="1" spans="1:7" ht="46.5" x14ac:dyDescent="0.7">
      <c r="A1" s="1">
        <f ca="1">YEAR(TODAY())</f>
        <v>2019</v>
      </c>
      <c r="B1" s="27" t="s">
        <v>2</v>
      </c>
      <c r="C1" s="27"/>
      <c r="D1" s="27"/>
      <c r="E1" s="2"/>
      <c r="F1" s="2"/>
      <c r="G1" s="2"/>
    </row>
    <row r="2" spans="1:7" x14ac:dyDescent="0.3">
      <c r="A2" s="6" t="s">
        <v>1</v>
      </c>
      <c r="B2" s="7" t="str">
        <f ca="1">UPPER(TEXT(B3,"dddd"))</f>
        <v>TUESDAY</v>
      </c>
      <c r="C2" s="6" t="str">
        <f t="shared" ref="C2:G2" ca="1" si="0">UPPER(TEXT(C3,"dddd"))</f>
        <v>WEDNESDAY</v>
      </c>
      <c r="D2" s="7" t="str">
        <f t="shared" ca="1" si="0"/>
        <v>THURSDAY</v>
      </c>
      <c r="E2" s="6" t="str">
        <f t="shared" ca="1" si="0"/>
        <v>FRIDAY</v>
      </c>
      <c r="F2" s="7" t="str">
        <f t="shared" ca="1" si="0"/>
        <v>SATURDAY</v>
      </c>
      <c r="G2" s="6" t="str">
        <f t="shared" ca="1" si="0"/>
        <v>SUNDAY</v>
      </c>
    </row>
    <row r="3" spans="1:7" ht="21" x14ac:dyDescent="0.3">
      <c r="A3" s="4">
        <f t="array" aca="1" ref="A3:G3" ca="1">Days+1+DATE(Calendar1Year,Calendar1MonthOption,1)-WEEKDAY(DATE(Calendar1Year,Calendar1MonthOption,1),WeekdayOption)</f>
        <v>43556</v>
      </c>
      <c r="B3" s="4">
        <f ca="1"/>
        <v>43557</v>
      </c>
      <c r="C3" s="4">
        <f ca="1"/>
        <v>43558</v>
      </c>
      <c r="D3" s="4">
        <f ca="1"/>
        <v>43559</v>
      </c>
      <c r="E3" s="4">
        <f ca="1"/>
        <v>43560</v>
      </c>
      <c r="F3" s="4">
        <f ca="1"/>
        <v>43561</v>
      </c>
      <c r="G3" s="5">
        <f ca="1"/>
        <v>43562</v>
      </c>
    </row>
    <row r="4" spans="1:7" x14ac:dyDescent="0.3">
      <c r="A4" s="8"/>
      <c r="B4" s="8"/>
      <c r="C4" s="8"/>
      <c r="D4" s="8"/>
      <c r="E4" s="8"/>
      <c r="F4" s="8"/>
      <c r="G4" s="9"/>
    </row>
    <row r="5" spans="1:7" ht="21" x14ac:dyDescent="0.3">
      <c r="A5" s="4">
        <f t="array" aca="1" ref="A5:G5" ca="1">Days+8+DATE(Calendar1Year,Calendar1MonthOption,1)-WEEKDAY(DATE(Calendar1Year,Calendar1MonthOption,1),WeekdayOption)</f>
        <v>43563</v>
      </c>
      <c r="B5" s="4">
        <f ca="1"/>
        <v>43564</v>
      </c>
      <c r="C5" s="4">
        <f ca="1"/>
        <v>43565</v>
      </c>
      <c r="D5" s="4">
        <f ca="1"/>
        <v>43566</v>
      </c>
      <c r="E5" s="4">
        <f ca="1"/>
        <v>43567</v>
      </c>
      <c r="F5" s="4">
        <f ca="1"/>
        <v>43568</v>
      </c>
      <c r="G5" s="5">
        <f ca="1"/>
        <v>43569</v>
      </c>
    </row>
    <row r="6" spans="1:7" ht="102.75" customHeight="1" x14ac:dyDescent="0.3">
      <c r="A6" s="11" t="s">
        <v>29</v>
      </c>
      <c r="B6" s="11" t="s">
        <v>30</v>
      </c>
      <c r="C6" s="11" t="s">
        <v>31</v>
      </c>
      <c r="D6" s="11" t="s">
        <v>32</v>
      </c>
      <c r="E6" s="11" t="s">
        <v>33</v>
      </c>
      <c r="F6" s="11"/>
      <c r="G6" s="24"/>
    </row>
    <row r="7" spans="1:7" ht="21" x14ac:dyDescent="0.3">
      <c r="A7" s="4">
        <f t="array" aca="1" ref="A7:G7" ca="1">Days+15+DATE(Calendar1Year,Calendar1MonthOption,1)-WEEKDAY(DATE(Calendar1Year,Calendar1MonthOption,1),WeekdayOption)</f>
        <v>43570</v>
      </c>
      <c r="B7" s="4">
        <f ca="1"/>
        <v>43571</v>
      </c>
      <c r="C7" s="4">
        <f ca="1"/>
        <v>43572</v>
      </c>
      <c r="D7" s="4">
        <f ca="1"/>
        <v>43573</v>
      </c>
      <c r="E7" s="4">
        <f ca="1"/>
        <v>43574</v>
      </c>
      <c r="F7" s="4">
        <f ca="1"/>
        <v>43575</v>
      </c>
      <c r="G7" s="5">
        <f ca="1"/>
        <v>43576</v>
      </c>
    </row>
    <row r="8" spans="1:7" ht="60" x14ac:dyDescent="0.3">
      <c r="A8" s="11" t="s">
        <v>34</v>
      </c>
      <c r="B8" s="11" t="s">
        <v>35</v>
      </c>
      <c r="C8" s="11" t="s">
        <v>36</v>
      </c>
      <c r="D8" s="11" t="s">
        <v>37</v>
      </c>
      <c r="E8" s="11" t="s">
        <v>38</v>
      </c>
      <c r="F8" s="8"/>
      <c r="G8" s="9"/>
    </row>
    <row r="9" spans="1:7" ht="21" x14ac:dyDescent="0.3">
      <c r="A9" s="4">
        <f t="array" aca="1" ref="A9:G9" ca="1">Days+22+DATE(Calendar1Year,Calendar1MonthOption,1)-WEEKDAY(DATE(Calendar1Year,Calendar1MonthOption,1),WeekdayOption)</f>
        <v>43577</v>
      </c>
      <c r="B9" s="4">
        <f ca="1"/>
        <v>43578</v>
      </c>
      <c r="C9" s="4">
        <f ca="1"/>
        <v>43579</v>
      </c>
      <c r="D9" s="4">
        <f ca="1"/>
        <v>43580</v>
      </c>
      <c r="E9" s="4">
        <f ca="1"/>
        <v>43581</v>
      </c>
      <c r="F9" s="4">
        <f ca="1"/>
        <v>43582</v>
      </c>
      <c r="G9" s="5">
        <f ca="1"/>
        <v>43583</v>
      </c>
    </row>
    <row r="10" spans="1:7" ht="60" x14ac:dyDescent="0.3">
      <c r="A10" s="11" t="s">
        <v>39</v>
      </c>
      <c r="B10" s="11" t="s">
        <v>40</v>
      </c>
      <c r="C10" s="11" t="s">
        <v>41</v>
      </c>
      <c r="D10" s="11" t="s">
        <v>42</v>
      </c>
      <c r="E10" s="11" t="s">
        <v>12</v>
      </c>
      <c r="F10" s="8"/>
      <c r="G10" s="9"/>
    </row>
    <row r="11" spans="1:7" ht="21" x14ac:dyDescent="0.3">
      <c r="A11" s="4">
        <f t="array" aca="1" ref="A11:G11" ca="1">Days+29+DATE(Calendar1Year,Calendar1MonthOption,1)-WEEKDAY(DATE(Calendar1Year,Calendar1MonthOption,1),WeekdayOption)</f>
        <v>43584</v>
      </c>
      <c r="B11" s="4">
        <f ca="1"/>
        <v>43585</v>
      </c>
      <c r="C11" s="4">
        <f ca="1"/>
        <v>43586</v>
      </c>
      <c r="D11" s="4">
        <f ca="1"/>
        <v>43587</v>
      </c>
      <c r="E11" s="4">
        <f ca="1"/>
        <v>43588</v>
      </c>
      <c r="F11" s="4">
        <f ca="1"/>
        <v>43589</v>
      </c>
      <c r="G11" s="5">
        <f ca="1"/>
        <v>43590</v>
      </c>
    </row>
    <row r="12" spans="1:7" x14ac:dyDescent="0.3">
      <c r="A12" s="11" t="s">
        <v>14</v>
      </c>
      <c r="B12" s="11" t="s">
        <v>18</v>
      </c>
      <c r="C12" s="8"/>
      <c r="D12" s="8"/>
      <c r="E12" s="8"/>
      <c r="F12" s="8"/>
      <c r="G12" s="9"/>
    </row>
  </sheetData>
  <mergeCells count="1">
    <mergeCell ref="B1:D1"/>
  </mergeCells>
  <conditionalFormatting sqref="A3:G3 A5:G5 A7:G7 A9:G9 A11:G11">
    <cfRule type="expression" dxfId="0" priority="1">
      <formula>MONTH(A3)&lt;&gt;Calendar1MonthOption</formula>
    </cfRule>
  </conditionalFormatting>
  <dataValidations count="6">
    <dataValidation allowBlank="1" showInputMessage="1" prompt="Date" sqref="A3" xr:uid="{6F8A10DD-0891-41FB-95C4-D0112DF1BDD8}"/>
    <dataValidation allowBlank="1" showInputMessage="1" prompt="Enter daily notes here" sqref="A4" xr:uid="{DAC99DC5-7111-4568-9D0B-B0474FC071EB}"/>
    <dataValidation allowBlank="1" showInputMessage="1" prompt="Automatically determined weekday. To change weekdays, select a new week start day in cell B2" sqref="B2:G2" xr:uid="{18CB81A1-D298-43F4-8C9A-2D35AEF57A5B}"/>
    <dataValidation allowBlank="1" showInputMessage="1" showErrorMessage="1" prompt="Enter year in this cell" sqref="A1" xr:uid="{E5B31E57-65BB-4BA4-90F5-FA16CC0955C5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B1:D1" xr:uid="{E032158F-4CEE-46D4-B65F-0E9F884898A2}">
      <formula1>"January,February,March,April,May,June,July,August,September,October,November,December"</formula1>
    </dataValidation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A2" xr:uid="{BBDA761F-442B-403F-AE6E-113EC4B9BDA5}">
      <formula1>"SUNDAY,MONDAY,TUESDAY,WEDNESDAY,THURSDAY,FRIDAY,SATURDAY"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8F61-4F98-4B57-949D-4E3D37E48E9F}">
  <dimension ref="A1:C21"/>
  <sheetViews>
    <sheetView workbookViewId="0">
      <selection activeCell="D11" sqref="D11"/>
    </sheetView>
  </sheetViews>
  <sheetFormatPr defaultRowHeight="16.5" x14ac:dyDescent="0.3"/>
  <cols>
    <col min="1" max="1" width="9.875" bestFit="1" customWidth="1"/>
    <col min="2" max="2" width="20.5" bestFit="1" customWidth="1"/>
    <col min="3" max="3" width="22.875" bestFit="1" customWidth="1"/>
  </cols>
  <sheetData>
    <row r="1" spans="1:3" x14ac:dyDescent="0.3">
      <c r="A1" s="34" t="s">
        <v>43</v>
      </c>
      <c r="B1" s="34"/>
      <c r="C1" s="34"/>
    </row>
    <row r="2" spans="1:3" x14ac:dyDescent="0.3">
      <c r="A2" s="32" t="s">
        <v>44</v>
      </c>
      <c r="B2" s="26" t="s">
        <v>45</v>
      </c>
    </row>
    <row r="3" spans="1:3" x14ac:dyDescent="0.3">
      <c r="A3" s="32"/>
      <c r="B3" s="26" t="s">
        <v>46</v>
      </c>
    </row>
    <row r="4" spans="1:3" x14ac:dyDescent="0.3">
      <c r="A4" s="32"/>
      <c r="B4" s="26" t="s">
        <v>47</v>
      </c>
    </row>
    <row r="5" spans="1:3" x14ac:dyDescent="0.3">
      <c r="A5" s="32"/>
      <c r="B5" s="26" t="s">
        <v>48</v>
      </c>
    </row>
    <row r="6" spans="1:3" x14ac:dyDescent="0.3">
      <c r="A6" s="32"/>
      <c r="B6" s="26" t="s">
        <v>49</v>
      </c>
    </row>
    <row r="7" spans="1:3" x14ac:dyDescent="0.3">
      <c r="A7" s="32"/>
      <c r="B7" s="26" t="s">
        <v>50</v>
      </c>
    </row>
    <row r="8" spans="1:3" x14ac:dyDescent="0.3">
      <c r="A8" s="32"/>
      <c r="B8" s="26" t="s">
        <v>51</v>
      </c>
    </row>
    <row r="9" spans="1:3" x14ac:dyDescent="0.3">
      <c r="A9" s="32"/>
      <c r="B9" s="26" t="s">
        <v>52</v>
      </c>
    </row>
    <row r="10" spans="1:3" x14ac:dyDescent="0.3">
      <c r="A10" s="32"/>
      <c r="B10" s="26" t="s">
        <v>53</v>
      </c>
    </row>
    <row r="11" spans="1:3" x14ac:dyDescent="0.3">
      <c r="A11" s="32"/>
      <c r="B11" s="26" t="s">
        <v>54</v>
      </c>
    </row>
    <row r="12" spans="1:3" x14ac:dyDescent="0.3">
      <c r="A12" s="33" t="s">
        <v>55</v>
      </c>
      <c r="B12" s="26" t="s">
        <v>56</v>
      </c>
      <c r="C12" s="26" t="s">
        <v>66</v>
      </c>
    </row>
    <row r="13" spans="1:3" x14ac:dyDescent="0.3">
      <c r="A13" s="33"/>
      <c r="B13" s="26" t="s">
        <v>57</v>
      </c>
    </row>
    <row r="14" spans="1:3" x14ac:dyDescent="0.3">
      <c r="A14" s="33"/>
      <c r="B14" s="26" t="s">
        <v>58</v>
      </c>
    </row>
    <row r="15" spans="1:3" x14ac:dyDescent="0.3">
      <c r="A15" s="33"/>
      <c r="B15" s="26" t="s">
        <v>59</v>
      </c>
    </row>
    <row r="16" spans="1:3" x14ac:dyDescent="0.3">
      <c r="A16" s="33"/>
      <c r="B16" s="26" t="s">
        <v>60</v>
      </c>
    </row>
    <row r="17" spans="1:3" x14ac:dyDescent="0.3">
      <c r="A17" s="33"/>
      <c r="B17" s="26" t="s">
        <v>62</v>
      </c>
    </row>
    <row r="18" spans="1:3" x14ac:dyDescent="0.3">
      <c r="A18" s="33"/>
      <c r="B18" s="26" t="s">
        <v>63</v>
      </c>
    </row>
    <row r="19" spans="1:3" x14ac:dyDescent="0.3">
      <c r="A19" s="32" t="s">
        <v>64</v>
      </c>
      <c r="B19" s="26" t="s">
        <v>65</v>
      </c>
      <c r="C19" s="26" t="s">
        <v>66</v>
      </c>
    </row>
    <row r="20" spans="1:3" x14ac:dyDescent="0.3">
      <c r="A20" s="32"/>
      <c r="B20" s="26" t="s">
        <v>61</v>
      </c>
      <c r="C20" s="26" t="s">
        <v>12</v>
      </c>
    </row>
    <row r="21" spans="1:3" x14ac:dyDescent="0.3">
      <c r="A21" s="26" t="s">
        <v>67</v>
      </c>
      <c r="B21" s="26" t="s">
        <v>68</v>
      </c>
      <c r="C21" s="25"/>
    </row>
  </sheetData>
  <mergeCells count="4">
    <mergeCell ref="A2:A11"/>
    <mergeCell ref="A12:A18"/>
    <mergeCell ref="A19:A20"/>
    <mergeCell ref="A1:C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25E0-C485-4DA5-9916-2490883B5F0A}">
  <dimension ref="A1:C4"/>
  <sheetViews>
    <sheetView workbookViewId="0">
      <selection activeCell="A10" sqref="A10"/>
    </sheetView>
  </sheetViews>
  <sheetFormatPr defaultRowHeight="16.5" x14ac:dyDescent="0.3"/>
  <cols>
    <col min="1" max="1" width="25" bestFit="1" customWidth="1"/>
  </cols>
  <sheetData>
    <row r="1" spans="1:3" x14ac:dyDescent="0.3">
      <c r="B1" s="18" t="s">
        <v>20</v>
      </c>
      <c r="C1" s="19" t="s">
        <v>21</v>
      </c>
    </row>
    <row r="2" spans="1:3" x14ac:dyDescent="0.3">
      <c r="A2" s="20" t="s">
        <v>19</v>
      </c>
      <c r="B2" s="35" t="s">
        <v>23</v>
      </c>
      <c r="C2" s="35"/>
    </row>
    <row r="3" spans="1:3" x14ac:dyDescent="0.3">
      <c r="A3" s="23" t="s">
        <v>22</v>
      </c>
      <c r="B3" s="22" t="s">
        <v>25</v>
      </c>
      <c r="C3" s="22" t="s">
        <v>24</v>
      </c>
    </row>
    <row r="4" spans="1:3" x14ac:dyDescent="0.3">
      <c r="A4" s="21" t="s">
        <v>26</v>
      </c>
      <c r="B4" s="36" t="s">
        <v>27</v>
      </c>
      <c r="C4" s="36"/>
    </row>
  </sheetData>
  <mergeCells count="2">
    <mergeCell ref="B2:C2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62</vt:i4>
      </vt:variant>
    </vt:vector>
  </HeadingPairs>
  <TitlesOfParts>
    <vt:vector size="66" baseType="lpstr">
      <vt:lpstr>Priyanka</vt:lpstr>
      <vt:lpstr>Parnita</vt:lpstr>
      <vt:lpstr>Sprint Goals</vt:lpstr>
      <vt:lpstr>Time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Priyanka!Print_Area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Priyanka Chaudhary</dc:creator>
  <cp:lastModifiedBy>Priyanka Chaudhary</cp:lastModifiedBy>
  <cp:lastPrinted>2019-04-08T04:06:30Z</cp:lastPrinted>
  <dcterms:created xsi:type="dcterms:W3CDTF">2018-02-18T23:49:08Z</dcterms:created>
  <dcterms:modified xsi:type="dcterms:W3CDTF">2019-04-08T12:05:06Z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