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 Project\Excel Dashboard\"/>
    </mc:Choice>
  </mc:AlternateContent>
  <xr:revisionPtr revIDLastSave="0" documentId="13_ncr:1_{CE9EA269-8138-4207-9F20-B4CF1A0A15E1}" xr6:coauthVersionLast="47" xr6:coauthVersionMax="47" xr10:uidLastSave="{00000000-0000-0000-0000-000000000000}"/>
  <bookViews>
    <workbookView xWindow="-110" yWindow="-110" windowWidth="19420" windowHeight="10300" activeTab="2" xr2:uid="{0954D278-ECFC-4C06-9551-2874FED2D236}"/>
  </bookViews>
  <sheets>
    <sheet name="KPI" sheetId="2" r:id="rId1"/>
    <sheet name="Dashboard" sheetId="3" r:id="rId2"/>
    <sheet name="MAIN DATA " sheetId="1" r:id="rId3"/>
  </sheets>
  <definedNames>
    <definedName name="_xlchart.v1.0" hidden="1">KPI!$V$12:$V$15</definedName>
    <definedName name="_xlchart.v1.1" hidden="1">KPI!$W$11</definedName>
    <definedName name="_xlchart.v1.10" hidden="1">KPI!$AN$3</definedName>
    <definedName name="_xlchart.v1.11" hidden="1">KPI!$AN$4:$AN$7</definedName>
    <definedName name="_xlchart.v1.2" hidden="1">KPI!$W$12:$W$15</definedName>
    <definedName name="_xlchart.v1.3" hidden="1">KPI!$AM$4:$AM$7</definedName>
    <definedName name="_xlchart.v1.4" hidden="1">KPI!$AN$3</definedName>
    <definedName name="_xlchart.v1.5" hidden="1">KPI!$AN$4:$AN$7</definedName>
    <definedName name="_xlchart.v1.6" hidden="1">KPI!$V$12:$V$15</definedName>
    <definedName name="_xlchart.v1.7" hidden="1">KPI!$W$11</definedName>
    <definedName name="_xlchart.v1.8" hidden="1">KPI!$W$12:$W$15</definedName>
    <definedName name="_xlchart.v1.9" hidden="1">KPI!$AM$4:$AM$7</definedName>
    <definedName name="NativeTimeline_Date">#N/A</definedName>
    <definedName name="_xlnm.Print_Area" localSheetId="1">Dashboard!$A$1:$AG$36</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3" i="2" l="1"/>
  <c r="N27" i="2"/>
  <c r="I16" i="2"/>
  <c r="W12" i="2"/>
  <c r="M31" i="2"/>
  <c r="H15" i="2"/>
  <c r="N33" i="2"/>
  <c r="H13" i="2"/>
  <c r="A8" i="2"/>
  <c r="I17" i="2"/>
  <c r="M34" i="2"/>
  <c r="N26" i="2"/>
  <c r="M28" i="2"/>
  <c r="M33" i="2"/>
  <c r="N31" i="2"/>
  <c r="H17" i="2"/>
  <c r="M35" i="2"/>
  <c r="M36" i="2"/>
  <c r="W15" i="2"/>
  <c r="N25" i="2"/>
  <c r="M29" i="2"/>
  <c r="M26" i="2"/>
  <c r="M23" i="2"/>
  <c r="N23" i="2"/>
  <c r="N24" i="2"/>
  <c r="M27" i="2"/>
  <c r="AI2" i="2"/>
  <c r="N35" i="2"/>
  <c r="M37" i="2"/>
  <c r="M25" i="2"/>
  <c r="H2" i="2"/>
  <c r="W14" i="2"/>
  <c r="D2" i="2"/>
  <c r="N30" i="2"/>
  <c r="I15" i="2"/>
  <c r="A2" i="2"/>
  <c r="N37" i="2"/>
  <c r="N29" i="2"/>
  <c r="M32" i="2"/>
  <c r="N36" i="2"/>
  <c r="W13" i="2"/>
  <c r="N32" i="2"/>
  <c r="I13" i="2"/>
  <c r="M24" i="2"/>
  <c r="H16" i="2"/>
  <c r="N34" i="2"/>
  <c r="D8" i="2"/>
  <c r="N28" i="2"/>
  <c r="I14" i="2"/>
  <c r="H14" i="2"/>
  <c r="M30" i="2"/>
  <c r="W16" i="2" l="1"/>
  <c r="I2" i="2"/>
  <c r="M38" i="2"/>
  <c r="N38" i="2"/>
  <c r="H18" i="2"/>
  <c r="I18" i="2"/>
</calcChain>
</file>

<file path=xl/sharedStrings.xml><?xml version="1.0" encoding="utf-8"?>
<sst xmlns="http://schemas.openxmlformats.org/spreadsheetml/2006/main" count="120158" uniqueCount="32987">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</sst>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2" fillId="2" borderId="2" xfId="0" applyFont="1" applyFill="1" applyBorder="1"/>
    <xf numFmtId="0" fontId="0" fillId="0" borderId="0" xfId="0" pivotButton="1"/>
    <xf numFmtId="0" fontId="0" fillId="0" borderId="0" xfId="0" applyAlignment="1">
      <alignment horizontal="left"/>
    </xf>
    <xf numFmtId="0" fontId="2" fillId="2" borderId="3" xfId="0" applyFont="1" applyFill="1" applyBorder="1" applyAlignment="1">
      <alignment horizontal="left"/>
    </xf>
    <xf numFmtId="9" fontId="0" fillId="0" borderId="0" xfId="0" applyNumberFormat="1"/>
    <xf numFmtId="10" fontId="0" fillId="0" borderId="0" xfId="0" applyNumberFormat="1"/>
    <xf numFmtId="9" fontId="0" fillId="0" borderId="0" xfId="1" applyFont="1"/>
    <xf numFmtId="0" fontId="2" fillId="2" borderId="3" xfId="0" applyFont="1" applyFill="1" applyBorder="1"/>
    <xf numFmtId="10" fontId="2" fillId="2" borderId="3" xfId="0"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KPI!$H$2</c:f>
          <c:strCache>
            <c:ptCount val="1"/>
            <c:pt idx="0">
              <c:v>6831875.25</c:v>
            </c:pt>
          </c:strCache>
        </c:strRef>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KPI!$H$12</c:f>
              <c:strCache>
                <c:ptCount val="1"/>
                <c:pt idx="0">
                  <c:v>Sum of Net Sales</c:v>
                </c:pt>
              </c:strCache>
            </c:strRef>
          </c:tx>
          <c:spPr>
            <a:solidFill>
              <a:schemeClr val="dk1">
                <a:tint val="88500"/>
              </a:schemeClr>
            </a:solidFill>
            <a:ln>
              <a:noFill/>
            </a:ln>
            <a:effectLst/>
          </c:spPr>
          <c:invertIfNegative val="0"/>
          <c:cat>
            <c:strRef>
              <c:f>KPI!$G$13:$G$17</c:f>
              <c:strCache>
                <c:ptCount val="5"/>
                <c:pt idx="0">
                  <c:v>Central</c:v>
                </c:pt>
                <c:pt idx="1">
                  <c:v>East</c:v>
                </c:pt>
                <c:pt idx="2">
                  <c:v>North</c:v>
                </c:pt>
                <c:pt idx="3">
                  <c:v>South</c:v>
                </c:pt>
                <c:pt idx="4">
                  <c:v>West</c:v>
                </c:pt>
              </c:strCache>
            </c:strRef>
          </c:cat>
          <c:val>
            <c:numRef>
              <c:f>KPI!$H$13:$H$17</c:f>
              <c:numCache>
                <c:formatCode>General</c:formatCode>
                <c:ptCount val="5"/>
                <c:pt idx="0">
                  <c:v>1396484.3399999999</c:v>
                </c:pt>
                <c:pt idx="1">
                  <c:v>1342707.7300000011</c:v>
                </c:pt>
                <c:pt idx="2">
                  <c:v>1403395.8999999987</c:v>
                </c:pt>
                <c:pt idx="3">
                  <c:v>1238884.4100000001</c:v>
                </c:pt>
                <c:pt idx="4">
                  <c:v>1450402.8700000017</c:v>
                </c:pt>
              </c:numCache>
            </c:numRef>
          </c:val>
          <c:extLst>
            <c:ext xmlns:c16="http://schemas.microsoft.com/office/drawing/2014/chart" uri="{C3380CC4-5D6E-409C-BE32-E72D297353CC}">
              <c16:uniqueId val="{00000000-E061-4A3D-A5E6-E57B9498388E}"/>
            </c:ext>
          </c:extLst>
        </c:ser>
        <c:dLbls>
          <c:showLegendKey val="0"/>
          <c:showVal val="0"/>
          <c:showCatName val="0"/>
          <c:showSerName val="0"/>
          <c:showPercent val="0"/>
          <c:showBubbleSize val="0"/>
        </c:dLbls>
        <c:gapWidth val="119"/>
        <c:overlap val="-27"/>
        <c:axId val="823718015"/>
        <c:axId val="823718495"/>
      </c:barChart>
      <c:lineChart>
        <c:grouping val="stacked"/>
        <c:varyColors val="0"/>
        <c:ser>
          <c:idx val="1"/>
          <c:order val="1"/>
          <c:tx>
            <c:strRef>
              <c:f>KPI!$I$12</c:f>
              <c:strCache>
                <c:ptCount val="1"/>
                <c:pt idx="0">
                  <c:v>Sum of Profit Amount</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dLbl>
              <c:idx val="0"/>
              <c:layout>
                <c:manualLayout>
                  <c:x val="-6.8567027118469223E-2"/>
                  <c:y val="-0.13425925925925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1-4A3D-A5E6-E57B9498388E}"/>
                </c:ext>
              </c:extLst>
            </c:dLbl>
            <c:dLbl>
              <c:idx val="1"/>
              <c:layout>
                <c:manualLayout>
                  <c:x val="-5.3329909981031591E-2"/>
                  <c:y val="-0.129629629629629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1-4A3D-A5E6-E57B9498388E}"/>
                </c:ext>
              </c:extLst>
            </c:dLbl>
            <c:dLbl>
              <c:idx val="2"/>
              <c:layout>
                <c:manualLayout>
                  <c:x val="-6.094846854975032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1-4A3D-A5E6-E57B9498388E}"/>
                </c:ext>
              </c:extLst>
            </c:dLbl>
            <c:dLbl>
              <c:idx val="3"/>
              <c:layout>
                <c:manualLayout>
                  <c:x val="-6.4757747834109855E-2"/>
                  <c:y val="-0.143518518518518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1-4A3D-A5E6-E57B9498388E}"/>
                </c:ext>
              </c:extLst>
            </c:dLbl>
            <c:dLbl>
              <c:idx val="4"/>
              <c:layout>
                <c:manualLayout>
                  <c:x val="-6.4757747834109786E-2"/>
                  <c:y val="-9.72222222222222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1-4A3D-A5E6-E57B9498388E}"/>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KPI!$G$13:$G$17</c:f>
              <c:strCache>
                <c:ptCount val="5"/>
                <c:pt idx="0">
                  <c:v>Central</c:v>
                </c:pt>
                <c:pt idx="1">
                  <c:v>East</c:v>
                </c:pt>
                <c:pt idx="2">
                  <c:v>North</c:v>
                </c:pt>
                <c:pt idx="3">
                  <c:v>South</c:v>
                </c:pt>
                <c:pt idx="4">
                  <c:v>West</c:v>
                </c:pt>
              </c:strCache>
            </c:strRef>
          </c:cat>
          <c:val>
            <c:numRef>
              <c:f>KPI!$I$13:$I$17</c:f>
              <c:numCache>
                <c:formatCode>0%</c:formatCode>
                <c:ptCount val="5"/>
                <c:pt idx="0">
                  <c:v>0.20404382266324189</c:v>
                </c:pt>
                <c:pt idx="1">
                  <c:v>0.19387366706344353</c:v>
                </c:pt>
                <c:pt idx="2">
                  <c:v>0.20570379980698997</c:v>
                </c:pt>
                <c:pt idx="3">
                  <c:v>0.18654576287792016</c:v>
                </c:pt>
                <c:pt idx="4">
                  <c:v>0.20983294758840448</c:v>
                </c:pt>
              </c:numCache>
            </c:numRef>
          </c:val>
          <c:smooth val="0"/>
          <c:extLst>
            <c:ext xmlns:c16="http://schemas.microsoft.com/office/drawing/2014/chart" uri="{C3380CC4-5D6E-409C-BE32-E72D297353CC}">
              <c16:uniqueId val="{00000001-E061-4A3D-A5E6-E57B9498388E}"/>
            </c:ext>
          </c:extLst>
        </c:ser>
        <c:dLbls>
          <c:showLegendKey val="0"/>
          <c:showVal val="0"/>
          <c:showCatName val="0"/>
          <c:showSerName val="0"/>
          <c:showPercent val="0"/>
          <c:showBubbleSize val="0"/>
        </c:dLbls>
        <c:marker val="1"/>
        <c:smooth val="0"/>
        <c:axId val="821564527"/>
        <c:axId val="821553007"/>
      </c:lineChart>
      <c:catAx>
        <c:axId val="8237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3718495"/>
        <c:crosses val="autoZero"/>
        <c:auto val="1"/>
        <c:lblAlgn val="ctr"/>
        <c:lblOffset val="100"/>
        <c:noMultiLvlLbl val="0"/>
      </c:catAx>
      <c:valAx>
        <c:axId val="823718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3718015"/>
        <c:crosses val="autoZero"/>
        <c:crossBetween val="between"/>
      </c:valAx>
      <c:valAx>
        <c:axId val="8215530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564527"/>
        <c:crosses val="max"/>
        <c:crossBetween val="between"/>
      </c:valAx>
      <c:catAx>
        <c:axId val="821564527"/>
        <c:scaling>
          <c:orientation val="minMax"/>
        </c:scaling>
        <c:delete val="1"/>
        <c:axPos val="b"/>
        <c:numFmt formatCode="General" sourceLinked="1"/>
        <c:majorTickMark val="out"/>
        <c:minorTickMark val="none"/>
        <c:tickLblPos val="nextTo"/>
        <c:crossAx val="8215530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[Dashboard.xlsx]KPI!CitySale</c:name>
    <c:fmtId val="17"/>
  </c:pivotSource>
  <c:chart>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tx1">
                <a:lumMod val="85000"/>
                <a:lumOff val="15000"/>
              </a:schemeClr>
            </a:solidFill>
            <a:ln w="9525">
              <a:noFill/>
            </a:ln>
            <a:effectLst/>
          </c:spPr>
        </c:marker>
      </c:pivotFmt>
      <c:pivotFmt>
        <c:idx val="3"/>
        <c:spPr>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layout>
            <c:manualLayout>
              <c:x val="-4.4757346460275391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KPI!$M$3</c:f>
              <c:strCache>
                <c:ptCount val="1"/>
                <c:pt idx="0">
                  <c:v>Sum of Net Sales</c:v>
                </c:pt>
              </c:strCache>
            </c:strRef>
          </c:tx>
          <c:spPr>
            <a:solidFill>
              <a:schemeClr val="tx1">
                <a:lumMod val="65000"/>
                <a:lumOff val="35000"/>
              </a:schemeClr>
            </a:solidFill>
            <a:ln>
              <a:noFill/>
            </a:ln>
            <a:effectLst/>
          </c:spPr>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KPI!$M$4:$M$19</c:f>
              <c:numCache>
                <c:formatCode>General</c:formatCode>
                <c:ptCount val="15"/>
                <c:pt idx="0">
                  <c:v>460202.26999999979</c:v>
                </c:pt>
                <c:pt idx="1">
                  <c:v>382841.55000000022</c:v>
                </c:pt>
                <c:pt idx="2">
                  <c:v>466733.32000000007</c:v>
                </c:pt>
                <c:pt idx="3">
                  <c:v>466604.97000000003</c:v>
                </c:pt>
                <c:pt idx="4">
                  <c:v>430716.32000000007</c:v>
                </c:pt>
                <c:pt idx="5">
                  <c:v>490914.24</c:v>
                </c:pt>
                <c:pt idx="6">
                  <c:v>473624.98999999964</c:v>
                </c:pt>
                <c:pt idx="7">
                  <c:v>365128.61999999988</c:v>
                </c:pt>
                <c:pt idx="8">
                  <c:v>455143.42999999982</c:v>
                </c:pt>
                <c:pt idx="9">
                  <c:v>499054.58999999985</c:v>
                </c:pt>
                <c:pt idx="10">
                  <c:v>477219.49999999988</c:v>
                </c:pt>
                <c:pt idx="11">
                  <c:v>435379.96999999991</c:v>
                </c:pt>
                <c:pt idx="12">
                  <c:v>420959.32999999996</c:v>
                </c:pt>
                <c:pt idx="13">
                  <c:v>512981.10000000009</c:v>
                </c:pt>
                <c:pt idx="14">
                  <c:v>494371.05000000016</c:v>
                </c:pt>
              </c:numCache>
            </c:numRef>
          </c:val>
          <c:extLst>
            <c:ext xmlns:c16="http://schemas.microsoft.com/office/drawing/2014/chart" uri="{C3380CC4-5D6E-409C-BE32-E72D297353CC}">
              <c16:uniqueId val="{00000000-CD9D-4748-9E30-46EE65B5770C}"/>
            </c:ext>
          </c:extLst>
        </c:ser>
        <c:dLbls>
          <c:showLegendKey val="0"/>
          <c:showVal val="0"/>
          <c:showCatName val="0"/>
          <c:showSerName val="0"/>
          <c:showPercent val="0"/>
          <c:showBubbleSize val="0"/>
        </c:dLbls>
        <c:axId val="821534767"/>
        <c:axId val="821518447"/>
      </c:areaChart>
      <c:lineChart>
        <c:grouping val="standard"/>
        <c:varyColors val="0"/>
        <c:ser>
          <c:idx val="1"/>
          <c:order val="1"/>
          <c:tx>
            <c:strRef>
              <c:f>KPI!$N$3</c:f>
              <c:strCache>
                <c:ptCount val="1"/>
                <c:pt idx="0">
                  <c:v>Sum of Profit Amount</c:v>
                </c:pt>
              </c:strCache>
            </c:strRef>
          </c:tx>
          <c:spPr>
            <a:ln w="28575" cap="rnd">
              <a:solidFill>
                <a:srgbClr val="FFFF00"/>
              </a:solidFill>
              <a:round/>
            </a:ln>
            <a:effectLst/>
          </c:spPr>
          <c:marker>
            <c:symbol val="circle"/>
            <c:size val="5"/>
            <c:spPr>
              <a:solidFill>
                <a:schemeClr val="tx1">
                  <a:lumMod val="85000"/>
                  <a:lumOff val="15000"/>
                </a:schemeClr>
              </a:solidFill>
              <a:ln w="9525">
                <a:noFill/>
              </a:ln>
              <a:effectLst/>
            </c:spPr>
          </c:marker>
          <c:dPt>
            <c:idx val="13"/>
            <c:marker>
              <c:symbol val="circle"/>
              <c:size val="5"/>
              <c:spPr>
                <a:solidFill>
                  <a:schemeClr val="tx1">
                    <a:lumMod val="85000"/>
                    <a:lumOff val="15000"/>
                  </a:schemeClr>
                </a:solidFill>
                <a:ln w="9525">
                  <a:noFill/>
                </a:ln>
                <a:effectLst/>
              </c:spPr>
            </c:marker>
            <c:bubble3D val="0"/>
            <c:spPr>
              <a:ln w="28575" cap="rnd">
                <a:solidFill>
                  <a:srgbClr val="FFFF00"/>
                </a:solidFill>
                <a:round/>
              </a:ln>
              <a:effectLst/>
            </c:spPr>
            <c:extLst>
              <c:ext xmlns:c16="http://schemas.microsoft.com/office/drawing/2014/chart" uri="{C3380CC4-5D6E-409C-BE32-E72D297353CC}">
                <c16:uniqueId val="{00000004-CD9D-4748-9E30-46EE65B5770C}"/>
              </c:ext>
            </c:extLst>
          </c:dPt>
          <c:dLbls>
            <c:dLbl>
              <c:idx val="13"/>
              <c:layout>
                <c:manualLayout>
                  <c:x val="-4.4757346460275391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9D-4748-9E30-46EE65B5770C}"/>
                </c:ext>
              </c:extLst>
            </c:dLbl>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KPI!$N$4:$N$19</c:f>
              <c:numCache>
                <c:formatCode>0.00%</c:formatCode>
                <c:ptCount val="15"/>
                <c:pt idx="0">
                  <c:v>6.7897781744078942E-2</c:v>
                </c:pt>
                <c:pt idx="1">
                  <c:v>5.7551973034108229E-2</c:v>
                </c:pt>
                <c:pt idx="2">
                  <c:v>6.6657222235428457E-2</c:v>
                </c:pt>
                <c:pt idx="3">
                  <c:v>6.6507104627081898E-2</c:v>
                </c:pt>
                <c:pt idx="4">
                  <c:v>6.1621215670964805E-2</c:v>
                </c:pt>
                <c:pt idx="5">
                  <c:v>7.528243916318951E-2</c:v>
                </c:pt>
                <c:pt idx="6">
                  <c:v>7.0635254094065514E-2</c:v>
                </c:pt>
                <c:pt idx="7">
                  <c:v>5.3711350680622515E-2</c:v>
                </c:pt>
                <c:pt idx="8">
                  <c:v>6.6565176389163011E-2</c:v>
                </c:pt>
                <c:pt idx="9">
                  <c:v>7.3447330041959746E-2</c:v>
                </c:pt>
                <c:pt idx="10">
                  <c:v>6.9871901440773668E-2</c:v>
                </c:pt>
                <c:pt idx="11">
                  <c:v>6.3426940442909308E-2</c:v>
                </c:pt>
                <c:pt idx="12">
                  <c:v>6.0801386047198355E-2</c:v>
                </c:pt>
                <c:pt idx="13">
                  <c:v>7.2063264403551888E-2</c:v>
                </c:pt>
                <c:pt idx="14">
                  <c:v>7.3959659984904225E-2</c:v>
                </c:pt>
              </c:numCache>
            </c:numRef>
          </c:val>
          <c:smooth val="0"/>
          <c:extLst>
            <c:ext xmlns:c16="http://schemas.microsoft.com/office/drawing/2014/chart" uri="{C3380CC4-5D6E-409C-BE32-E72D297353CC}">
              <c16:uniqueId val="{00000001-CD9D-4748-9E30-46EE65B5770C}"/>
            </c:ext>
          </c:extLst>
        </c:ser>
        <c:dLbls>
          <c:showLegendKey val="0"/>
          <c:showVal val="0"/>
          <c:showCatName val="0"/>
          <c:showSerName val="0"/>
          <c:showPercent val="0"/>
          <c:showBubbleSize val="0"/>
        </c:dLbls>
        <c:marker val="1"/>
        <c:smooth val="0"/>
        <c:axId val="823734815"/>
        <c:axId val="823739135"/>
      </c:lineChart>
      <c:catAx>
        <c:axId val="82153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18447"/>
        <c:crosses val="autoZero"/>
        <c:auto val="1"/>
        <c:lblAlgn val="ctr"/>
        <c:lblOffset val="100"/>
        <c:noMultiLvlLbl val="0"/>
      </c:catAx>
      <c:valAx>
        <c:axId val="82151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34767"/>
        <c:crosses val="autoZero"/>
        <c:crossBetween val="between"/>
      </c:valAx>
      <c:valAx>
        <c:axId val="823739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34815"/>
        <c:crosses val="max"/>
        <c:crossBetween val="between"/>
      </c:valAx>
      <c:catAx>
        <c:axId val="823734815"/>
        <c:scaling>
          <c:orientation val="minMax"/>
        </c:scaling>
        <c:delete val="1"/>
        <c:axPos val="b"/>
        <c:numFmt formatCode="General" sourceLinked="1"/>
        <c:majorTickMark val="out"/>
        <c:minorTickMark val="none"/>
        <c:tickLblPos val="nextTo"/>
        <c:crossAx val="823739135"/>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a:t>
            </a:r>
            <a:r>
              <a:rPr lang="en-US" baseline="0"/>
              <a:t> / Offline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512764527952176"/>
          <c:y val="0.17524129894685925"/>
          <c:w val="0.46952333275865121"/>
          <c:h val="0.78360620164820294"/>
        </c:manualLayout>
      </c:layout>
      <c:pieChart>
        <c:varyColors val="1"/>
        <c:ser>
          <c:idx val="0"/>
          <c:order val="0"/>
          <c:tx>
            <c:strRef>
              <c:f>KPI!$R$3</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3A-420F-B01C-EBFCFEB7B5B6}"/>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8A-4D01-BF92-4A6184B42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KPI!$Q$4:$Q$6</c:f>
              <c:strCache>
                <c:ptCount val="2"/>
                <c:pt idx="0">
                  <c:v>Offline</c:v>
                </c:pt>
                <c:pt idx="1">
                  <c:v>Online</c:v>
                </c:pt>
              </c:strCache>
            </c:strRef>
          </c:cat>
          <c:val>
            <c:numRef>
              <c:f>KPI!$R$4:$R$6</c:f>
              <c:numCache>
                <c:formatCode>General</c:formatCode>
                <c:ptCount val="2"/>
                <c:pt idx="0">
                  <c:v>3432992.2300000032</c:v>
                </c:pt>
                <c:pt idx="1">
                  <c:v>3398883.0199999963</c:v>
                </c:pt>
              </c:numCache>
            </c:numRef>
          </c:val>
          <c:extLst>
            <c:ext xmlns:c16="http://schemas.microsoft.com/office/drawing/2014/chart" uri="{C3380CC4-5D6E-409C-BE32-E72D297353CC}">
              <c16:uniqueId val="{00000000-AD3A-420F-B01C-EBFCFEB7B5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dLbl>
          <c:idx val="0"/>
          <c:layout>
            <c:manualLayout>
              <c:x val="2.7777777777777728E-2"/>
              <c:y val="-0.12037037037037039"/>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dLbl>
          <c:idx val="0"/>
          <c:layout>
            <c:manualLayout>
              <c:x val="1.1111111111111086E-2"/>
              <c:y val="-0.17592592592592593"/>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dLbl>
          <c:idx val="0"/>
          <c:layout>
            <c:manualLayout>
              <c:x val="1.6666666666666666E-2"/>
              <c:y val="-0.2361111111111111"/>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KPI!$AA$3</c:f>
              <c:strCache>
                <c:ptCount val="1"/>
                <c:pt idx="0">
                  <c:v>Sum of Net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KPI!$Z$4:$Z$7</c:f>
              <c:strCache>
                <c:ptCount val="3"/>
                <c:pt idx="0">
                  <c:v>Laptop</c:v>
                </c:pt>
                <c:pt idx="1">
                  <c:v>Mobile</c:v>
                </c:pt>
                <c:pt idx="2">
                  <c:v>Tablet</c:v>
                </c:pt>
              </c:strCache>
            </c:strRef>
          </c:cat>
          <c:val>
            <c:numRef>
              <c:f>KPI!$AA$4:$AA$7</c:f>
              <c:numCache>
                <c:formatCode>General</c:formatCode>
                <c:ptCount val="3"/>
                <c:pt idx="0">
                  <c:v>2322382.1199999969</c:v>
                </c:pt>
                <c:pt idx="1">
                  <c:v>2159268.3200000008</c:v>
                </c:pt>
                <c:pt idx="2">
                  <c:v>2350224.8099999996</c:v>
                </c:pt>
              </c:numCache>
            </c:numRef>
          </c:val>
          <c:extLst>
            <c:ext xmlns:c16="http://schemas.microsoft.com/office/drawing/2014/chart" uri="{C3380CC4-5D6E-409C-BE32-E72D297353CC}">
              <c16:uniqueId val="{00000000-098D-444D-B532-3CE8FDD1FCD5}"/>
            </c:ext>
          </c:extLst>
        </c:ser>
        <c:dLbls>
          <c:showLegendKey val="0"/>
          <c:showVal val="1"/>
          <c:showCatName val="0"/>
          <c:showSerName val="0"/>
          <c:showPercent val="0"/>
          <c:showBubbleSize val="0"/>
        </c:dLbls>
        <c:gapWidth val="72"/>
        <c:overlap val="-28"/>
        <c:axId val="186157727"/>
        <c:axId val="186176447"/>
      </c:barChart>
      <c:barChart>
        <c:barDir val="col"/>
        <c:grouping val="clustered"/>
        <c:varyColors val="0"/>
        <c:ser>
          <c:idx val="1"/>
          <c:order val="1"/>
          <c:tx>
            <c:strRef>
              <c:f>KPI!$AB$3</c:f>
              <c:strCache>
                <c:ptCount val="1"/>
                <c:pt idx="0">
                  <c:v>Sum of Quantity Sold</c:v>
                </c:pt>
              </c:strCache>
            </c:strRef>
          </c:tx>
          <c:spPr>
            <a:solidFill>
              <a:schemeClr val="tx1">
                <a:lumMod val="75000"/>
                <a:lumOff val="25000"/>
              </a:schemeClr>
            </a:solidFill>
            <a:ln>
              <a:noFill/>
            </a:ln>
            <a:effectLst/>
          </c:spPr>
          <c:invertIfNegative val="0"/>
          <c:dPt>
            <c:idx val="1"/>
            <c:invertIfNegative val="0"/>
            <c:bubble3D val="0"/>
            <c:extLst>
              <c:ext xmlns:c16="http://schemas.microsoft.com/office/drawing/2014/chart" uri="{C3380CC4-5D6E-409C-BE32-E72D297353CC}">
                <c16:uniqueId val="{00000004-098D-444D-B532-3CE8FDD1FCD5}"/>
              </c:ext>
            </c:extLst>
          </c:dPt>
          <c:dPt>
            <c:idx val="2"/>
            <c:invertIfNegative val="0"/>
            <c:bubble3D val="0"/>
            <c:extLst>
              <c:ext xmlns:c16="http://schemas.microsoft.com/office/drawing/2014/chart" uri="{C3380CC4-5D6E-409C-BE32-E72D297353CC}">
                <c16:uniqueId val="{00000003-098D-444D-B532-3CE8FDD1FCD5}"/>
              </c:ext>
            </c:extLst>
          </c:dPt>
          <c:dPt>
            <c:idx val="3"/>
            <c:invertIfNegative val="0"/>
            <c:bubble3D val="0"/>
            <c:extLst>
              <c:ext xmlns:c16="http://schemas.microsoft.com/office/drawing/2014/chart" uri="{C3380CC4-5D6E-409C-BE32-E72D297353CC}">
                <c16:uniqueId val="{00000005-098D-444D-B532-3CE8FDD1FCD5}"/>
              </c:ext>
            </c:extLst>
          </c:dPt>
          <c:dLbls>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KPI!$Z$4:$Z$7</c:f>
              <c:strCache>
                <c:ptCount val="3"/>
                <c:pt idx="0">
                  <c:v>Laptop</c:v>
                </c:pt>
                <c:pt idx="1">
                  <c:v>Mobile</c:v>
                </c:pt>
                <c:pt idx="2">
                  <c:v>Tablet</c:v>
                </c:pt>
              </c:strCache>
            </c:strRef>
          </c:cat>
          <c:val>
            <c:numRef>
              <c:f>KPI!$AB$4:$AB$7</c:f>
              <c:numCache>
                <c:formatCode>0.00%</c:formatCode>
                <c:ptCount val="3"/>
                <c:pt idx="0">
                  <c:v>0.34885917744513878</c:v>
                </c:pt>
                <c:pt idx="1">
                  <c:v>0.31645109722424064</c:v>
                </c:pt>
                <c:pt idx="2">
                  <c:v>0.33468972533062052</c:v>
                </c:pt>
              </c:numCache>
            </c:numRef>
          </c:val>
          <c:extLst>
            <c:ext xmlns:c16="http://schemas.microsoft.com/office/drawing/2014/chart" uri="{C3380CC4-5D6E-409C-BE32-E72D297353CC}">
              <c16:uniqueId val="{00000001-098D-444D-B532-3CE8FDD1FCD5}"/>
            </c:ext>
          </c:extLst>
        </c:ser>
        <c:dLbls>
          <c:showLegendKey val="0"/>
          <c:showVal val="1"/>
          <c:showCatName val="0"/>
          <c:showSerName val="0"/>
          <c:showPercent val="0"/>
          <c:showBubbleSize val="0"/>
        </c:dLbls>
        <c:gapWidth val="222"/>
        <c:overlap val="43"/>
        <c:axId val="821535727"/>
        <c:axId val="821524687"/>
      </c:barChart>
      <c:catAx>
        <c:axId val="18615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6176447"/>
        <c:crosses val="autoZero"/>
        <c:auto val="1"/>
        <c:lblAlgn val="ctr"/>
        <c:lblOffset val="100"/>
        <c:noMultiLvlLbl val="0"/>
      </c:catAx>
      <c:valAx>
        <c:axId val="18617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6157727"/>
        <c:crosses val="autoZero"/>
        <c:crossBetween val="between"/>
      </c:valAx>
      <c:valAx>
        <c:axId val="8215246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21535727"/>
        <c:crosses val="max"/>
        <c:crossBetween val="between"/>
      </c:valAx>
      <c:catAx>
        <c:axId val="821535727"/>
        <c:scaling>
          <c:orientation val="minMax"/>
        </c:scaling>
        <c:delete val="1"/>
        <c:axPos val="b"/>
        <c:numFmt formatCode="General" sourceLinked="1"/>
        <c:majorTickMark val="out"/>
        <c:minorTickMark val="none"/>
        <c:tickLblPos val="nextTo"/>
        <c:crossAx val="821524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[Dashboard.xlsx]KPI!Paymentmode</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86000"/>
            </a:schemeClr>
          </a:solidFill>
          <a:ln w="19050">
            <a:solidFill>
              <a:schemeClr val="lt1"/>
            </a:solidFill>
          </a:ln>
          <a:effectLst/>
        </c:spPr>
      </c:pivotFmt>
      <c:pivotFmt>
        <c:idx val="2"/>
        <c:spPr>
          <a:solidFill>
            <a:schemeClr val="accent4">
              <a:shade val="58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manualLayout>
          <c:layoutTarget val="inner"/>
          <c:xMode val="edge"/>
          <c:yMode val="edge"/>
          <c:x val="0.25808548236129492"/>
          <c:y val="4.336386103623921E-2"/>
          <c:w val="0.46845810605816085"/>
          <c:h val="0.79293653920878349"/>
        </c:manualLayout>
      </c:layout>
      <c:doughnutChart>
        <c:varyColors val="1"/>
        <c:ser>
          <c:idx val="0"/>
          <c:order val="0"/>
          <c:tx>
            <c:strRef>
              <c:f>KPI!$AE$3</c:f>
              <c:strCache>
                <c:ptCount val="1"/>
                <c:pt idx="0">
                  <c:v>Total</c:v>
                </c:pt>
              </c:strCache>
            </c:strRef>
          </c:tx>
          <c:explosion val="4"/>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42F6-40DE-9A27-06239381EBB7}"/>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2-2C36-416B-88AD-BCD603F43387}"/>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42F6-40DE-9A27-06239381EBB7}"/>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42F6-40DE-9A27-06239381E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KPI!$AD$4:$AD$8</c:f>
              <c:strCache>
                <c:ptCount val="4"/>
                <c:pt idx="0">
                  <c:v>Card</c:v>
                </c:pt>
                <c:pt idx="1">
                  <c:v>COD</c:v>
                </c:pt>
                <c:pt idx="2">
                  <c:v>UPI</c:v>
                </c:pt>
                <c:pt idx="3">
                  <c:v>Wallet</c:v>
                </c:pt>
              </c:strCache>
            </c:strRef>
          </c:cat>
          <c:val>
            <c:numRef>
              <c:f>KPI!$AE$4:$AE$8</c:f>
              <c:numCache>
                <c:formatCode>0.00%</c:formatCode>
                <c:ptCount val="4"/>
                <c:pt idx="0">
                  <c:v>0.2712643252670634</c:v>
                </c:pt>
                <c:pt idx="1">
                  <c:v>0.25065808542098328</c:v>
                </c:pt>
                <c:pt idx="2">
                  <c:v>0.23971543391398997</c:v>
                </c:pt>
                <c:pt idx="3">
                  <c:v>0.23836215539796335</c:v>
                </c:pt>
              </c:numCache>
            </c:numRef>
          </c:val>
          <c:extLst>
            <c:ext xmlns:c16="http://schemas.microsoft.com/office/drawing/2014/chart" uri="{C3380CC4-5D6E-409C-BE32-E72D297353CC}">
              <c16:uniqueId val="{00000000-2C36-416B-88AD-BCD603F43387}"/>
            </c:ext>
          </c:extLst>
        </c:ser>
        <c:dLbls>
          <c:showLegendKey val="0"/>
          <c:showVal val="1"/>
          <c:showCatName val="0"/>
          <c:showSerName val="0"/>
          <c:showPercent val="0"/>
          <c:showBubbleSize val="0"/>
          <c:showLeaderLines val="1"/>
        </c:dLbls>
        <c:firstSliceAng val="43"/>
        <c:holeSize val="3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0"/>
  </c:pivotSource>
  <c:chart>
    <c:title>
      <c:tx>
        <c:strRef>
          <c:f>KPI!$AI$13</c:f>
          <c:strCache>
            <c:ptCount val="1"/>
            <c:pt idx="0">
              <c:v>6831875.25</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25590551181096E-2"/>
          <c:y val="0.17171296296296298"/>
          <c:w val="0.72695581802274711"/>
          <c:h val="0.72088764946048411"/>
        </c:manualLayout>
      </c:layout>
      <c:barChart>
        <c:barDir val="bar"/>
        <c:grouping val="clustered"/>
        <c:varyColors val="0"/>
        <c:ser>
          <c:idx val="0"/>
          <c:order val="0"/>
          <c:tx>
            <c:strRef>
              <c:f>KPI!$AI$13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KPI!$AI$13</c:f>
              <c:numCache>
                <c:formatCode>0.00%</c:formatCode>
                <c:ptCount val="12"/>
                <c:pt idx="0">
                  <c:v>0.1358587936745479</c:v>
                </c:pt>
                <c:pt idx="1">
                  <c:v>0.1362228430620129</c:v>
                </c:pt>
                <c:pt idx="2">
                  <c:v>0.12775435704860102</c:v>
                </c:pt>
                <c:pt idx="3">
                  <c:v>6.4896836340798209E-2</c:v>
                </c:pt>
                <c:pt idx="4">
                  <c:v>7.7405712289608922E-2</c:v>
                </c:pt>
                <c:pt idx="5">
                  <c:v>5.6978833154191437E-2</c:v>
                </c:pt>
                <c:pt idx="6">
                  <c:v>7.1678123806490787E-2</c:v>
                </c:pt>
                <c:pt idx="7">
                  <c:v>6.4105052269506857E-2</c:v>
                </c:pt>
                <c:pt idx="8">
                  <c:v>6.1364391862980809E-2</c:v>
                </c:pt>
                <c:pt idx="9">
                  <c:v>7.9544375462652098E-2</c:v>
                </c:pt>
                <c:pt idx="10">
                  <c:v>5.8591522144670304E-2</c:v>
                </c:pt>
                <c:pt idx="11">
                  <c:v>6.5599158883938913E-2</c:v>
                </c:pt>
              </c:numCache>
            </c:numRef>
          </c:val>
          <c:extLst>
            <c:ext xmlns:c16="http://schemas.microsoft.com/office/drawing/2014/chart" uri="{C3380CC4-5D6E-409C-BE32-E72D297353CC}">
              <c16:uniqueId val="{00000000-04D4-44D3-8213-ACD2B6CA41C7}"/>
            </c:ext>
          </c:extLst>
        </c:ser>
        <c:dLbls>
          <c:dLblPos val="outEnd"/>
          <c:showLegendKey val="0"/>
          <c:showVal val="1"/>
          <c:showCatName val="0"/>
          <c:showSerName val="0"/>
          <c:showPercent val="0"/>
          <c:showBubbleSize val="0"/>
        </c:dLbls>
        <c:gapWidth val="182"/>
        <c:axId val="1147255407"/>
        <c:axId val="1147244367"/>
      </c:barChart>
      <c:catAx>
        <c:axId val="114725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44367"/>
        <c:crosses val="autoZero"/>
        <c:auto val="1"/>
        <c:lblAlgn val="ctr"/>
        <c:lblOffset val="100"/>
        <c:noMultiLvlLbl val="0"/>
      </c:catAx>
      <c:valAx>
        <c:axId val="1147244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5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[Dashboard.xlsx]KPI!CitySale</c:name>
    <c:fmtId val="47"/>
  </c:pivotSource>
  <c:chart>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circle"/>
          <c:size val="5"/>
          <c:spPr>
            <a:solidFill>
              <a:schemeClr val="tx1">
                <a:lumMod val="85000"/>
                <a:lumOff val="15000"/>
              </a:schemeClr>
            </a:solidFill>
            <a:ln w="9525">
              <a:noFill/>
            </a:ln>
            <a:effectLst/>
          </c:spPr>
        </c:marker>
      </c:pivotFmt>
      <c:pivotFmt>
        <c:idx val="3"/>
        <c:spPr>
          <a:solidFill>
            <a:schemeClr val="accent1"/>
          </a:solidFill>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layout>
            <c:manualLayout>
              <c:x val="-4.4757346460275391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layout>
            <c:manualLayout>
              <c:x val="-4.4757346460275391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circle"/>
          <c:size val="5"/>
          <c:spPr>
            <a:solidFill>
              <a:schemeClr val="tx1">
                <a:lumMod val="85000"/>
                <a:lumOff val="15000"/>
              </a:schemeClr>
            </a:solidFill>
            <a:ln w="9525">
              <a:noFill/>
            </a:ln>
            <a:effectLst/>
          </c:spPr>
        </c:marker>
        <c:dLbl>
          <c:idx val="0"/>
          <c:layout>
            <c:manualLayout>
              <c:x val="-4.4757346460275391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KPI!$M$3</c:f>
              <c:strCache>
                <c:ptCount val="1"/>
                <c:pt idx="0">
                  <c:v>Sum of Net Sales</c:v>
                </c:pt>
              </c:strCache>
            </c:strRef>
          </c:tx>
          <c:spPr>
            <a:solidFill>
              <a:schemeClr val="tx1">
                <a:lumMod val="65000"/>
                <a:lumOff val="35000"/>
              </a:schemeClr>
            </a:solidFill>
            <a:ln>
              <a:noFill/>
            </a:ln>
            <a:effectLst/>
          </c:spPr>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KPI!$M$4:$M$19</c:f>
              <c:numCache>
                <c:formatCode>General</c:formatCode>
                <c:ptCount val="15"/>
                <c:pt idx="0">
                  <c:v>460202.26999999979</c:v>
                </c:pt>
                <c:pt idx="1">
                  <c:v>382841.55000000022</c:v>
                </c:pt>
                <c:pt idx="2">
                  <c:v>466733.32000000007</c:v>
                </c:pt>
                <c:pt idx="3">
                  <c:v>466604.97000000003</c:v>
                </c:pt>
                <c:pt idx="4">
                  <c:v>430716.32000000007</c:v>
                </c:pt>
                <c:pt idx="5">
                  <c:v>490914.24</c:v>
                </c:pt>
                <c:pt idx="6">
                  <c:v>473624.98999999964</c:v>
                </c:pt>
                <c:pt idx="7">
                  <c:v>365128.61999999988</c:v>
                </c:pt>
                <c:pt idx="8">
                  <c:v>455143.42999999982</c:v>
                </c:pt>
                <c:pt idx="9">
                  <c:v>499054.58999999985</c:v>
                </c:pt>
                <c:pt idx="10">
                  <c:v>477219.49999999988</c:v>
                </c:pt>
                <c:pt idx="11">
                  <c:v>435379.96999999991</c:v>
                </c:pt>
                <c:pt idx="12">
                  <c:v>420959.32999999996</c:v>
                </c:pt>
                <c:pt idx="13">
                  <c:v>512981.10000000009</c:v>
                </c:pt>
                <c:pt idx="14">
                  <c:v>494371.05000000016</c:v>
                </c:pt>
              </c:numCache>
            </c:numRef>
          </c:val>
          <c:extLst>
            <c:ext xmlns:c16="http://schemas.microsoft.com/office/drawing/2014/chart" uri="{C3380CC4-5D6E-409C-BE32-E72D297353CC}">
              <c16:uniqueId val="{00000000-E8B5-48BF-99D2-ED30164A8E06}"/>
            </c:ext>
          </c:extLst>
        </c:ser>
        <c:dLbls>
          <c:showLegendKey val="0"/>
          <c:showVal val="0"/>
          <c:showCatName val="0"/>
          <c:showSerName val="0"/>
          <c:showPercent val="0"/>
          <c:showBubbleSize val="0"/>
        </c:dLbls>
        <c:axId val="821534767"/>
        <c:axId val="821518447"/>
      </c:areaChart>
      <c:lineChart>
        <c:grouping val="standard"/>
        <c:varyColors val="0"/>
        <c:ser>
          <c:idx val="1"/>
          <c:order val="1"/>
          <c:tx>
            <c:strRef>
              <c:f>KPI!$N$3</c:f>
              <c:strCache>
                <c:ptCount val="1"/>
                <c:pt idx="0">
                  <c:v>Sum of Profit Amount</c:v>
                </c:pt>
              </c:strCache>
            </c:strRef>
          </c:tx>
          <c:spPr>
            <a:ln w="28575" cap="rnd">
              <a:solidFill>
                <a:srgbClr val="FFFF00"/>
              </a:solidFill>
              <a:round/>
            </a:ln>
            <a:effectLst/>
          </c:spPr>
          <c:marker>
            <c:symbol val="circle"/>
            <c:size val="5"/>
            <c:spPr>
              <a:solidFill>
                <a:schemeClr val="tx1">
                  <a:lumMod val="85000"/>
                  <a:lumOff val="15000"/>
                </a:schemeClr>
              </a:solidFill>
              <a:ln w="9525">
                <a:noFill/>
              </a:ln>
              <a:effectLst/>
            </c:spPr>
          </c:marker>
          <c:dPt>
            <c:idx val="13"/>
            <c:marker>
              <c:symbol val="circle"/>
              <c:size val="5"/>
              <c:spPr>
                <a:solidFill>
                  <a:schemeClr val="tx1">
                    <a:lumMod val="85000"/>
                    <a:lumOff val="15000"/>
                  </a:schemeClr>
                </a:solidFill>
                <a:ln w="9525">
                  <a:noFill/>
                </a:ln>
                <a:effectLst/>
              </c:spPr>
            </c:marker>
            <c:bubble3D val="0"/>
            <c:spPr>
              <a:ln w="28575" cap="rnd">
                <a:solidFill>
                  <a:srgbClr val="FFFF00"/>
                </a:solidFill>
                <a:round/>
              </a:ln>
              <a:effectLst/>
            </c:spPr>
            <c:extLst>
              <c:ext xmlns:c16="http://schemas.microsoft.com/office/drawing/2014/chart" uri="{C3380CC4-5D6E-409C-BE32-E72D297353CC}">
                <c16:uniqueId val="{00000002-E8B5-48BF-99D2-ED30164A8E06}"/>
              </c:ext>
            </c:extLst>
          </c:dPt>
          <c:dLbls>
            <c:dLbl>
              <c:idx val="13"/>
              <c:layout>
                <c:manualLayout>
                  <c:x val="-4.4757346460275391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B5-48BF-99D2-ED30164A8E06}"/>
                </c:ext>
              </c:extLst>
            </c:dLbl>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KPI!$N$4:$N$19</c:f>
              <c:numCache>
                <c:formatCode>0.00%</c:formatCode>
                <c:ptCount val="15"/>
                <c:pt idx="0">
                  <c:v>6.7897781744078942E-2</c:v>
                </c:pt>
                <c:pt idx="1">
                  <c:v>5.7551973034108229E-2</c:v>
                </c:pt>
                <c:pt idx="2">
                  <c:v>6.6657222235428457E-2</c:v>
                </c:pt>
                <c:pt idx="3">
                  <c:v>6.6507104627081898E-2</c:v>
                </c:pt>
                <c:pt idx="4">
                  <c:v>6.1621215670964805E-2</c:v>
                </c:pt>
                <c:pt idx="5">
                  <c:v>7.528243916318951E-2</c:v>
                </c:pt>
                <c:pt idx="6">
                  <c:v>7.0635254094065514E-2</c:v>
                </c:pt>
                <c:pt idx="7">
                  <c:v>5.3711350680622515E-2</c:v>
                </c:pt>
                <c:pt idx="8">
                  <c:v>6.6565176389163011E-2</c:v>
                </c:pt>
                <c:pt idx="9">
                  <c:v>7.3447330041959746E-2</c:v>
                </c:pt>
                <c:pt idx="10">
                  <c:v>6.9871901440773668E-2</c:v>
                </c:pt>
                <c:pt idx="11">
                  <c:v>6.3426940442909308E-2</c:v>
                </c:pt>
                <c:pt idx="12">
                  <c:v>6.0801386047198355E-2</c:v>
                </c:pt>
                <c:pt idx="13">
                  <c:v>7.2063264403551888E-2</c:v>
                </c:pt>
                <c:pt idx="14">
                  <c:v>7.3959659984904225E-2</c:v>
                </c:pt>
              </c:numCache>
            </c:numRef>
          </c:val>
          <c:smooth val="0"/>
          <c:extLst>
            <c:ext xmlns:c16="http://schemas.microsoft.com/office/drawing/2014/chart" uri="{C3380CC4-5D6E-409C-BE32-E72D297353CC}">
              <c16:uniqueId val="{00000003-E8B5-48BF-99D2-ED30164A8E06}"/>
            </c:ext>
          </c:extLst>
        </c:ser>
        <c:dLbls>
          <c:showLegendKey val="0"/>
          <c:showVal val="0"/>
          <c:showCatName val="0"/>
          <c:showSerName val="0"/>
          <c:showPercent val="0"/>
          <c:showBubbleSize val="0"/>
        </c:dLbls>
        <c:marker val="1"/>
        <c:smooth val="0"/>
        <c:axId val="823734815"/>
        <c:axId val="823739135"/>
      </c:lineChart>
      <c:catAx>
        <c:axId val="82153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18447"/>
        <c:crosses val="autoZero"/>
        <c:auto val="1"/>
        <c:lblAlgn val="ctr"/>
        <c:lblOffset val="100"/>
        <c:noMultiLvlLbl val="0"/>
      </c:catAx>
      <c:valAx>
        <c:axId val="82151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34767"/>
        <c:crosses val="autoZero"/>
        <c:crossBetween val="between"/>
      </c:valAx>
      <c:valAx>
        <c:axId val="8237391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34815"/>
        <c:crosses val="max"/>
        <c:crossBetween val="between"/>
      </c:valAx>
      <c:catAx>
        <c:axId val="823734815"/>
        <c:scaling>
          <c:orientation val="minMax"/>
        </c:scaling>
        <c:delete val="1"/>
        <c:axPos val="b"/>
        <c:numFmt formatCode="General" sourceLinked="1"/>
        <c:majorTickMark val="out"/>
        <c:minorTickMark val="none"/>
        <c:tickLblPos val="nextTo"/>
        <c:crossAx val="823739135"/>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[Dashboard.xlsx]KPI!ChannelSale</c:name>
    <c:fmtId val="12"/>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Online</a:t>
            </a:r>
            <a:r>
              <a:rPr lang="en-US" sz="1200" baseline="0"/>
              <a:t> / Offline</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512764527952176"/>
          <c:y val="0.17524129894685925"/>
          <c:w val="0.46952333275865121"/>
          <c:h val="0.78360620164820294"/>
        </c:manualLayout>
      </c:layout>
      <c:pieChart>
        <c:varyColors val="1"/>
        <c:ser>
          <c:idx val="0"/>
          <c:order val="0"/>
          <c:tx>
            <c:strRef>
              <c:f>KPI!$R$3</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2E-447C-921D-CB1BA9750935}"/>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2E-447C-921D-CB1BA97509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KPI!$Q$4:$Q$6</c:f>
              <c:strCache>
                <c:ptCount val="2"/>
                <c:pt idx="0">
                  <c:v>Offline</c:v>
                </c:pt>
                <c:pt idx="1">
                  <c:v>Online</c:v>
                </c:pt>
              </c:strCache>
            </c:strRef>
          </c:cat>
          <c:val>
            <c:numRef>
              <c:f>KPI!$R$4:$R$6</c:f>
              <c:numCache>
                <c:formatCode>General</c:formatCode>
                <c:ptCount val="2"/>
                <c:pt idx="0">
                  <c:v>3432992.2300000032</c:v>
                </c:pt>
                <c:pt idx="1">
                  <c:v>3398883.0199999963</c:v>
                </c:pt>
              </c:numCache>
            </c:numRef>
          </c:val>
          <c:extLst>
            <c:ext xmlns:c16="http://schemas.microsoft.com/office/drawing/2014/chart" uri="{C3380CC4-5D6E-409C-BE32-E72D297353CC}">
              <c16:uniqueId val="{00000004-5F2E-447C-921D-CB1BA97509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KPI!$H$2</c:f>
          <c:strCache>
            <c:ptCount val="1"/>
            <c:pt idx="0">
              <c:v>6831875.25</c:v>
            </c:pt>
          </c:strCache>
        </c:strRef>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KPI!$H$12</c:f>
              <c:strCache>
                <c:ptCount val="1"/>
                <c:pt idx="0">
                  <c:v>Sum of Net Sales</c:v>
                </c:pt>
              </c:strCache>
            </c:strRef>
          </c:tx>
          <c:spPr>
            <a:solidFill>
              <a:schemeClr val="dk1">
                <a:tint val="88500"/>
              </a:schemeClr>
            </a:solidFill>
            <a:ln>
              <a:noFill/>
            </a:ln>
            <a:effectLst/>
          </c:spPr>
          <c:invertIfNegative val="0"/>
          <c:cat>
            <c:strRef>
              <c:f>KPI!$G$13:$G$17</c:f>
              <c:strCache>
                <c:ptCount val="5"/>
                <c:pt idx="0">
                  <c:v>Central</c:v>
                </c:pt>
                <c:pt idx="1">
                  <c:v>East</c:v>
                </c:pt>
                <c:pt idx="2">
                  <c:v>North</c:v>
                </c:pt>
                <c:pt idx="3">
                  <c:v>South</c:v>
                </c:pt>
                <c:pt idx="4">
                  <c:v>West</c:v>
                </c:pt>
              </c:strCache>
            </c:strRef>
          </c:cat>
          <c:val>
            <c:numRef>
              <c:f>KPI!$H$13:$H$17</c:f>
              <c:numCache>
                <c:formatCode>General</c:formatCode>
                <c:ptCount val="5"/>
                <c:pt idx="0">
                  <c:v>1396484.3399999999</c:v>
                </c:pt>
                <c:pt idx="1">
                  <c:v>1342707.7300000011</c:v>
                </c:pt>
                <c:pt idx="2">
                  <c:v>1403395.8999999987</c:v>
                </c:pt>
                <c:pt idx="3">
                  <c:v>1238884.4100000001</c:v>
                </c:pt>
                <c:pt idx="4">
                  <c:v>1450402.8700000017</c:v>
                </c:pt>
              </c:numCache>
            </c:numRef>
          </c:val>
          <c:extLst>
            <c:ext xmlns:c16="http://schemas.microsoft.com/office/drawing/2014/chart" uri="{C3380CC4-5D6E-409C-BE32-E72D297353CC}">
              <c16:uniqueId val="{00000000-7322-404A-80F0-C166EA42B4B9}"/>
            </c:ext>
          </c:extLst>
        </c:ser>
        <c:dLbls>
          <c:showLegendKey val="0"/>
          <c:showVal val="0"/>
          <c:showCatName val="0"/>
          <c:showSerName val="0"/>
          <c:showPercent val="0"/>
          <c:showBubbleSize val="0"/>
        </c:dLbls>
        <c:gapWidth val="119"/>
        <c:overlap val="-27"/>
        <c:axId val="823718015"/>
        <c:axId val="823718495"/>
      </c:barChart>
      <c:lineChart>
        <c:grouping val="stacked"/>
        <c:varyColors val="0"/>
        <c:ser>
          <c:idx val="1"/>
          <c:order val="1"/>
          <c:tx>
            <c:strRef>
              <c:f>KPI!$I$12</c:f>
              <c:strCache>
                <c:ptCount val="1"/>
                <c:pt idx="0">
                  <c:v>Sum of Profit Amount</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dLbl>
              <c:idx val="0"/>
              <c:layout>
                <c:manualLayout>
                  <c:x val="-6.8567027118469223E-2"/>
                  <c:y val="-0.13425925925925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22-404A-80F0-C166EA42B4B9}"/>
                </c:ext>
              </c:extLst>
            </c:dLbl>
            <c:dLbl>
              <c:idx val="1"/>
              <c:layout>
                <c:manualLayout>
                  <c:x val="-5.3329909981031591E-2"/>
                  <c:y val="-0.129629629629629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22-404A-80F0-C166EA42B4B9}"/>
                </c:ext>
              </c:extLst>
            </c:dLbl>
            <c:dLbl>
              <c:idx val="2"/>
              <c:layout>
                <c:manualLayout>
                  <c:x val="-6.094846854975032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22-404A-80F0-C166EA42B4B9}"/>
                </c:ext>
              </c:extLst>
            </c:dLbl>
            <c:dLbl>
              <c:idx val="3"/>
              <c:layout>
                <c:manualLayout>
                  <c:x val="-6.4757747834109855E-2"/>
                  <c:y val="-0.143518518518518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22-404A-80F0-C166EA42B4B9}"/>
                </c:ext>
              </c:extLst>
            </c:dLbl>
            <c:dLbl>
              <c:idx val="4"/>
              <c:layout>
                <c:manualLayout>
                  <c:x val="-6.4757747834109786E-2"/>
                  <c:y val="-9.72222222222222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2-404A-80F0-C166EA42B4B9}"/>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KPI!$G$13:$G$17</c:f>
              <c:strCache>
                <c:ptCount val="5"/>
                <c:pt idx="0">
                  <c:v>Central</c:v>
                </c:pt>
                <c:pt idx="1">
                  <c:v>East</c:v>
                </c:pt>
                <c:pt idx="2">
                  <c:v>North</c:v>
                </c:pt>
                <c:pt idx="3">
                  <c:v>South</c:v>
                </c:pt>
                <c:pt idx="4">
                  <c:v>West</c:v>
                </c:pt>
              </c:strCache>
            </c:strRef>
          </c:cat>
          <c:val>
            <c:numRef>
              <c:f>KPI!$I$13:$I$17</c:f>
              <c:numCache>
                <c:formatCode>0%</c:formatCode>
                <c:ptCount val="5"/>
                <c:pt idx="0">
                  <c:v>0.20404382266324189</c:v>
                </c:pt>
                <c:pt idx="1">
                  <c:v>0.19387366706344353</c:v>
                </c:pt>
                <c:pt idx="2">
                  <c:v>0.20570379980698997</c:v>
                </c:pt>
                <c:pt idx="3">
                  <c:v>0.18654576287792016</c:v>
                </c:pt>
                <c:pt idx="4">
                  <c:v>0.20983294758840448</c:v>
                </c:pt>
              </c:numCache>
            </c:numRef>
          </c:val>
          <c:smooth val="0"/>
          <c:extLst>
            <c:ext xmlns:c16="http://schemas.microsoft.com/office/drawing/2014/chart" uri="{C3380CC4-5D6E-409C-BE32-E72D297353CC}">
              <c16:uniqueId val="{00000006-7322-404A-80F0-C166EA42B4B9}"/>
            </c:ext>
          </c:extLst>
        </c:ser>
        <c:dLbls>
          <c:showLegendKey val="0"/>
          <c:showVal val="0"/>
          <c:showCatName val="0"/>
          <c:showSerName val="0"/>
          <c:showPercent val="0"/>
          <c:showBubbleSize val="0"/>
        </c:dLbls>
        <c:marker val="1"/>
        <c:smooth val="0"/>
        <c:axId val="821564527"/>
        <c:axId val="821553007"/>
      </c:lineChart>
      <c:catAx>
        <c:axId val="8237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3718495"/>
        <c:crosses val="autoZero"/>
        <c:auto val="1"/>
        <c:lblAlgn val="ctr"/>
        <c:lblOffset val="100"/>
        <c:noMultiLvlLbl val="0"/>
      </c:catAx>
      <c:valAx>
        <c:axId val="823718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3718015"/>
        <c:crosses val="autoZero"/>
        <c:crossBetween val="between"/>
      </c:valAx>
      <c:valAx>
        <c:axId val="8215530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1564527"/>
        <c:crosses val="max"/>
        <c:crossBetween val="between"/>
      </c:valAx>
      <c:catAx>
        <c:axId val="821564527"/>
        <c:scaling>
          <c:orientation val="minMax"/>
        </c:scaling>
        <c:delete val="1"/>
        <c:axPos val="b"/>
        <c:numFmt formatCode="General" sourceLinked="1"/>
        <c:majorTickMark val="out"/>
        <c:minorTickMark val="none"/>
        <c:tickLblPos val="nextTo"/>
        <c:crossAx val="8215530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[Dashboard.xlsx]KPI!Paymentmode</c:name>
    <c:fmtId val="25"/>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86000"/>
            </a:schemeClr>
          </a:solidFill>
          <a:ln w="19050">
            <a:solidFill>
              <a:schemeClr val="lt1"/>
            </a:solidFill>
          </a:ln>
          <a:effectLst/>
        </c:spPr>
      </c:pivotFmt>
      <c:pivotFmt>
        <c:idx val="2"/>
        <c:spPr>
          <a:solidFill>
            <a:schemeClr val="accent4">
              <a:shade val="58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58000"/>
            </a:schemeClr>
          </a:solidFill>
          <a:ln w="19050">
            <a:solidFill>
              <a:schemeClr val="lt1"/>
            </a:solidFill>
          </a:ln>
          <a:effectLst/>
        </c:spPr>
      </c:pivotFmt>
      <c:pivotFmt>
        <c:idx val="7"/>
        <c:spPr>
          <a:solidFill>
            <a:schemeClr val="accent4">
              <a:shade val="86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tint val="58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hade val="58000"/>
            </a:schemeClr>
          </a:solidFill>
          <a:ln w="19050">
            <a:solidFill>
              <a:schemeClr val="lt1"/>
            </a:solidFill>
          </a:ln>
          <a:effectLst/>
        </c:spPr>
      </c:pivotFmt>
      <c:pivotFmt>
        <c:idx val="12"/>
        <c:spPr>
          <a:solidFill>
            <a:schemeClr val="accent4">
              <a:shade val="86000"/>
            </a:schemeClr>
          </a:solidFill>
          <a:ln w="19050">
            <a:solidFill>
              <a:schemeClr val="lt1"/>
            </a:solidFill>
          </a:ln>
          <a:effectLst/>
        </c:spPr>
      </c:pivotFmt>
      <c:pivotFmt>
        <c:idx val="13"/>
        <c:spPr>
          <a:solidFill>
            <a:schemeClr val="accent4">
              <a:tint val="86000"/>
            </a:schemeClr>
          </a:solidFill>
          <a:ln w="19050">
            <a:solidFill>
              <a:schemeClr val="lt1"/>
            </a:solidFill>
          </a:ln>
          <a:effectLst/>
        </c:spPr>
      </c:pivotFmt>
      <c:pivotFmt>
        <c:idx val="14"/>
        <c:spPr>
          <a:solidFill>
            <a:schemeClr val="accent4">
              <a:tint val="58000"/>
            </a:schemeClr>
          </a:solidFill>
          <a:ln w="19050">
            <a:solidFill>
              <a:schemeClr val="lt1"/>
            </a:solidFill>
          </a:ln>
          <a:effectLst/>
        </c:spPr>
      </c:pivotFmt>
    </c:pivotFmts>
    <c:plotArea>
      <c:layout>
        <c:manualLayout>
          <c:layoutTarget val="inner"/>
          <c:xMode val="edge"/>
          <c:yMode val="edge"/>
          <c:x val="0.25808548236129492"/>
          <c:y val="4.336386103623921E-2"/>
          <c:w val="0.46845810605816085"/>
          <c:h val="0.79293653920878349"/>
        </c:manualLayout>
      </c:layout>
      <c:doughnutChart>
        <c:varyColors val="1"/>
        <c:ser>
          <c:idx val="0"/>
          <c:order val="0"/>
          <c:tx>
            <c:strRef>
              <c:f>KPI!$AE$3</c:f>
              <c:strCache>
                <c:ptCount val="1"/>
                <c:pt idx="0">
                  <c:v>Total</c:v>
                </c:pt>
              </c:strCache>
            </c:strRef>
          </c:tx>
          <c:explosion val="4"/>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A6C4-49A1-A66C-4BC2CA0FBA8C}"/>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A6C4-49A1-A66C-4BC2CA0FBA8C}"/>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A6C4-49A1-A66C-4BC2CA0FBA8C}"/>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A6C4-49A1-A66C-4BC2CA0FBA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KPI!$AD$4:$AD$8</c:f>
              <c:strCache>
                <c:ptCount val="4"/>
                <c:pt idx="0">
                  <c:v>Card</c:v>
                </c:pt>
                <c:pt idx="1">
                  <c:v>COD</c:v>
                </c:pt>
                <c:pt idx="2">
                  <c:v>UPI</c:v>
                </c:pt>
                <c:pt idx="3">
                  <c:v>Wallet</c:v>
                </c:pt>
              </c:strCache>
            </c:strRef>
          </c:cat>
          <c:val>
            <c:numRef>
              <c:f>KPI!$AE$4:$AE$8</c:f>
              <c:numCache>
                <c:formatCode>0.00%</c:formatCode>
                <c:ptCount val="4"/>
                <c:pt idx="0">
                  <c:v>0.2712643252670634</c:v>
                </c:pt>
                <c:pt idx="1">
                  <c:v>0.25065808542098328</c:v>
                </c:pt>
                <c:pt idx="2">
                  <c:v>0.23971543391398997</c:v>
                </c:pt>
                <c:pt idx="3">
                  <c:v>0.23836215539796335</c:v>
                </c:pt>
              </c:numCache>
            </c:numRef>
          </c:val>
          <c:extLst>
            <c:ext xmlns:c16="http://schemas.microsoft.com/office/drawing/2014/chart" uri="{C3380CC4-5D6E-409C-BE32-E72D297353CC}">
              <c16:uniqueId val="{00000008-A6C4-49A1-A66C-4BC2CA0FBA8C}"/>
            </c:ext>
          </c:extLst>
        </c:ser>
        <c:dLbls>
          <c:showLegendKey val="0"/>
          <c:showVal val="1"/>
          <c:showCatName val="0"/>
          <c:showSerName val="0"/>
          <c:showPercent val="0"/>
          <c:showBubbleSize val="0"/>
          <c:showLeaderLines val="1"/>
        </c:dLbls>
        <c:firstSliceAng val="43"/>
        <c:holeSize val="3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[Dashboard.xlsx]KPI!ProductSale</c:name>
    <c:fmtId val="37"/>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dLbl>
          <c:idx val="0"/>
          <c:layout>
            <c:manualLayout>
              <c:x val="2.7777777777777728E-2"/>
              <c:y val="-0.12037037037037039"/>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dLbl>
          <c:idx val="0"/>
          <c:layout>
            <c:manualLayout>
              <c:x val="1.1111111111111086E-2"/>
              <c:y val="-0.17592592592592593"/>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dLbl>
          <c:idx val="0"/>
          <c:layout>
            <c:manualLayout>
              <c:x val="1.6666666666666666E-2"/>
              <c:y val="-0.2361111111111111"/>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75000"/>
              <a:lumOff val="25000"/>
            </a:schemeClr>
          </a:solidFill>
          <a:ln>
            <a:noFill/>
          </a:ln>
          <a:effectLst/>
        </c:spPr>
        <c:dLbl>
          <c:idx val="0"/>
          <c:layout>
            <c:manualLayout>
              <c:x val="1.1111111111111086E-2"/>
              <c:y val="-0.17592592592592593"/>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75000"/>
              <a:lumOff val="25000"/>
            </a:schemeClr>
          </a:solidFill>
          <a:ln>
            <a:noFill/>
          </a:ln>
          <a:effectLst/>
        </c:spPr>
        <c:dLbl>
          <c:idx val="0"/>
          <c:layout>
            <c:manualLayout>
              <c:x val="2.7777777777777728E-2"/>
              <c:y val="-0.12037037037037039"/>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a:noFill/>
          </a:ln>
          <a:effectLst/>
        </c:spPr>
        <c:dLbl>
          <c:idx val="0"/>
          <c:layout>
            <c:manualLayout>
              <c:x val="1.6666666666666666E-2"/>
              <c:y val="-0.2361111111111111"/>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75000"/>
              <a:lumOff val="25000"/>
            </a:schemeClr>
          </a:solidFill>
          <a:ln>
            <a:noFill/>
          </a:ln>
          <a:effectLst/>
        </c:spPr>
        <c:marker>
          <c:symbol val="none"/>
        </c:marker>
        <c:dLbl>
          <c:idx val="0"/>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75000"/>
              <a:lumOff val="25000"/>
            </a:schemeClr>
          </a:solidFill>
          <a:ln>
            <a:noFill/>
          </a:ln>
          <a:effectLst/>
        </c:spPr>
        <c:dLbl>
          <c:idx val="0"/>
          <c:layout>
            <c:manualLayout>
              <c:x val="1.1111111111111086E-2"/>
              <c:y val="-0.17592592592592593"/>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75000"/>
              <a:lumOff val="25000"/>
            </a:schemeClr>
          </a:solidFill>
          <a:ln>
            <a:noFill/>
          </a:ln>
          <a:effectLst/>
        </c:spPr>
        <c:dLbl>
          <c:idx val="0"/>
          <c:layout>
            <c:manualLayout>
              <c:x val="2.7777777777777728E-2"/>
              <c:y val="-0.12037037037037039"/>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75000"/>
              <a:lumOff val="25000"/>
            </a:schemeClr>
          </a:solidFill>
          <a:ln>
            <a:noFill/>
          </a:ln>
          <a:effectLst/>
        </c:spPr>
        <c:dLbl>
          <c:idx val="0"/>
          <c:layout>
            <c:manualLayout>
              <c:x val="1.6666666666666666E-2"/>
              <c:y val="-0.2361111111111111"/>
            </c:manualLayout>
          </c:layout>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KPI!$AA$3</c:f>
              <c:strCache>
                <c:ptCount val="1"/>
                <c:pt idx="0">
                  <c:v>Sum of Net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KPI!$Z$4:$Z$7</c:f>
              <c:strCache>
                <c:ptCount val="3"/>
                <c:pt idx="0">
                  <c:v>Laptop</c:v>
                </c:pt>
                <c:pt idx="1">
                  <c:v>Mobile</c:v>
                </c:pt>
                <c:pt idx="2">
                  <c:v>Tablet</c:v>
                </c:pt>
              </c:strCache>
            </c:strRef>
          </c:cat>
          <c:val>
            <c:numRef>
              <c:f>KPI!$AA$4:$AA$7</c:f>
              <c:numCache>
                <c:formatCode>General</c:formatCode>
                <c:ptCount val="3"/>
                <c:pt idx="0">
                  <c:v>2322382.1199999969</c:v>
                </c:pt>
                <c:pt idx="1">
                  <c:v>2159268.3200000008</c:v>
                </c:pt>
                <c:pt idx="2">
                  <c:v>2350224.8099999996</c:v>
                </c:pt>
              </c:numCache>
            </c:numRef>
          </c:val>
          <c:extLst>
            <c:ext xmlns:c16="http://schemas.microsoft.com/office/drawing/2014/chart" uri="{C3380CC4-5D6E-409C-BE32-E72D297353CC}">
              <c16:uniqueId val="{00000000-D176-4DB1-9F45-407B6405B9D9}"/>
            </c:ext>
          </c:extLst>
        </c:ser>
        <c:dLbls>
          <c:showLegendKey val="0"/>
          <c:showVal val="1"/>
          <c:showCatName val="0"/>
          <c:showSerName val="0"/>
          <c:showPercent val="0"/>
          <c:showBubbleSize val="0"/>
        </c:dLbls>
        <c:gapWidth val="72"/>
        <c:overlap val="-28"/>
        <c:axId val="186157727"/>
        <c:axId val="186176447"/>
      </c:barChart>
      <c:barChart>
        <c:barDir val="col"/>
        <c:grouping val="clustered"/>
        <c:varyColors val="0"/>
        <c:ser>
          <c:idx val="1"/>
          <c:order val="1"/>
          <c:tx>
            <c:strRef>
              <c:f>KPI!$AB$3</c:f>
              <c:strCache>
                <c:ptCount val="1"/>
                <c:pt idx="0">
                  <c:v>Sum of Quantity Sold</c:v>
                </c:pt>
              </c:strCache>
            </c:strRef>
          </c:tx>
          <c:spPr>
            <a:solidFill>
              <a:schemeClr val="tx1">
                <a:lumMod val="75000"/>
                <a:lumOff val="25000"/>
              </a:schemeClr>
            </a:solidFill>
            <a:ln>
              <a:noFill/>
            </a:ln>
            <a:effectLst/>
          </c:spPr>
          <c:invertIfNegative val="0"/>
          <c:dPt>
            <c:idx val="1"/>
            <c:invertIfNegative val="0"/>
            <c:bubble3D val="0"/>
            <c:extLst>
              <c:ext xmlns:c16="http://schemas.microsoft.com/office/drawing/2014/chart" uri="{C3380CC4-5D6E-409C-BE32-E72D297353CC}">
                <c16:uniqueId val="{00000001-D176-4DB1-9F45-407B6405B9D9}"/>
              </c:ext>
            </c:extLst>
          </c:dPt>
          <c:dPt>
            <c:idx val="2"/>
            <c:invertIfNegative val="0"/>
            <c:bubble3D val="0"/>
            <c:extLst>
              <c:ext xmlns:c16="http://schemas.microsoft.com/office/drawing/2014/chart" uri="{C3380CC4-5D6E-409C-BE32-E72D297353CC}">
                <c16:uniqueId val="{00000002-D176-4DB1-9F45-407B6405B9D9}"/>
              </c:ext>
            </c:extLst>
          </c:dPt>
          <c:dPt>
            <c:idx val="3"/>
            <c:invertIfNegative val="0"/>
            <c:bubble3D val="0"/>
            <c:extLst>
              <c:ext xmlns:c16="http://schemas.microsoft.com/office/drawing/2014/chart" uri="{C3380CC4-5D6E-409C-BE32-E72D297353CC}">
                <c16:uniqueId val="{00000003-D176-4DB1-9F45-407B6405B9D9}"/>
              </c:ext>
            </c:extLst>
          </c:dPt>
          <c:dLbls>
            <c:spPr>
              <a:solidFill>
                <a:srgbClr val="FFFF00"/>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KPI!$Z$4:$Z$7</c:f>
              <c:strCache>
                <c:ptCount val="3"/>
                <c:pt idx="0">
                  <c:v>Laptop</c:v>
                </c:pt>
                <c:pt idx="1">
                  <c:v>Mobile</c:v>
                </c:pt>
                <c:pt idx="2">
                  <c:v>Tablet</c:v>
                </c:pt>
              </c:strCache>
            </c:strRef>
          </c:cat>
          <c:val>
            <c:numRef>
              <c:f>KPI!$AB$4:$AB$7</c:f>
              <c:numCache>
                <c:formatCode>0.00%</c:formatCode>
                <c:ptCount val="3"/>
                <c:pt idx="0">
                  <c:v>0.34885917744513878</c:v>
                </c:pt>
                <c:pt idx="1">
                  <c:v>0.31645109722424064</c:v>
                </c:pt>
                <c:pt idx="2">
                  <c:v>0.33468972533062052</c:v>
                </c:pt>
              </c:numCache>
            </c:numRef>
          </c:val>
          <c:extLst>
            <c:ext xmlns:c16="http://schemas.microsoft.com/office/drawing/2014/chart" uri="{C3380CC4-5D6E-409C-BE32-E72D297353CC}">
              <c16:uniqueId val="{00000004-D176-4DB1-9F45-407B6405B9D9}"/>
            </c:ext>
          </c:extLst>
        </c:ser>
        <c:dLbls>
          <c:showLegendKey val="0"/>
          <c:showVal val="1"/>
          <c:showCatName val="0"/>
          <c:showSerName val="0"/>
          <c:showPercent val="0"/>
          <c:showBubbleSize val="0"/>
        </c:dLbls>
        <c:gapWidth val="222"/>
        <c:overlap val="43"/>
        <c:axId val="821535727"/>
        <c:axId val="821524687"/>
      </c:barChart>
      <c:catAx>
        <c:axId val="18615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6176447"/>
        <c:crosses val="autoZero"/>
        <c:auto val="1"/>
        <c:lblAlgn val="ctr"/>
        <c:lblOffset val="100"/>
        <c:noMultiLvlLbl val="0"/>
      </c:catAx>
      <c:valAx>
        <c:axId val="18617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6157727"/>
        <c:crosses val="autoZero"/>
        <c:crossBetween val="between"/>
      </c:valAx>
      <c:valAx>
        <c:axId val="8215246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21535727"/>
        <c:crosses val="max"/>
        <c:crossBetween val="between"/>
      </c:valAx>
      <c:catAx>
        <c:axId val="821535727"/>
        <c:scaling>
          <c:orientation val="minMax"/>
        </c:scaling>
        <c:delete val="1"/>
        <c:axPos val="b"/>
        <c:numFmt formatCode="General" sourceLinked="1"/>
        <c:majorTickMark val="out"/>
        <c:minorTickMark val="none"/>
        <c:tickLblPos val="nextTo"/>
        <c:crossAx val="8215246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23"/>
  </c:pivotSource>
  <c:chart>
    <c:title>
      <c:tx>
        <c:strRef>
          <c:f>KPI!$AI$13</c:f>
          <c:strCache>
            <c:ptCount val="1"/>
            <c:pt idx="0">
              <c:v>6831875.25</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25590551181096E-2"/>
          <c:y val="0.17171296296296298"/>
          <c:w val="0.72695581802274711"/>
          <c:h val="0.72088764946048411"/>
        </c:manualLayout>
      </c:layout>
      <c:barChart>
        <c:barDir val="bar"/>
        <c:grouping val="clustered"/>
        <c:varyColors val="0"/>
        <c:ser>
          <c:idx val="0"/>
          <c:order val="0"/>
          <c:tx>
            <c:strRef>
              <c:f>KPI!$AI$13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KPI!$AI$13</c:f>
              <c:numCache>
                <c:formatCode>0.00%</c:formatCode>
                <c:ptCount val="12"/>
                <c:pt idx="0">
                  <c:v>0.1358587936745479</c:v>
                </c:pt>
                <c:pt idx="1">
                  <c:v>0.1362228430620129</c:v>
                </c:pt>
                <c:pt idx="2">
                  <c:v>0.12775435704860102</c:v>
                </c:pt>
                <c:pt idx="3">
                  <c:v>6.4896836340798209E-2</c:v>
                </c:pt>
                <c:pt idx="4">
                  <c:v>7.7405712289608922E-2</c:v>
                </c:pt>
                <c:pt idx="5">
                  <c:v>5.6978833154191437E-2</c:v>
                </c:pt>
                <c:pt idx="6">
                  <c:v>7.1678123806490787E-2</c:v>
                </c:pt>
                <c:pt idx="7">
                  <c:v>6.4105052269506857E-2</c:v>
                </c:pt>
                <c:pt idx="8">
                  <c:v>6.1364391862980809E-2</c:v>
                </c:pt>
                <c:pt idx="9">
                  <c:v>7.9544375462652098E-2</c:v>
                </c:pt>
                <c:pt idx="10">
                  <c:v>5.8591522144670304E-2</c:v>
                </c:pt>
                <c:pt idx="11">
                  <c:v>6.5599158883938913E-2</c:v>
                </c:pt>
              </c:numCache>
            </c:numRef>
          </c:val>
          <c:extLst>
            <c:ext xmlns:c16="http://schemas.microsoft.com/office/drawing/2014/chart" uri="{C3380CC4-5D6E-409C-BE32-E72D297353CC}">
              <c16:uniqueId val="{00000000-C438-4B06-82F2-08C594C97F6D}"/>
            </c:ext>
          </c:extLst>
        </c:ser>
        <c:dLbls>
          <c:dLblPos val="outEnd"/>
          <c:showLegendKey val="0"/>
          <c:showVal val="1"/>
          <c:showCatName val="0"/>
          <c:showSerName val="0"/>
          <c:showPercent val="0"/>
          <c:showBubbleSize val="0"/>
        </c:dLbls>
        <c:gapWidth val="182"/>
        <c:axId val="1147255407"/>
        <c:axId val="1147244367"/>
      </c:barChart>
      <c:catAx>
        <c:axId val="114725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44367"/>
        <c:crosses val="autoZero"/>
        <c:auto val="1"/>
        <c:lblAlgn val="ctr"/>
        <c:lblOffset val="100"/>
        <c:noMultiLvlLbl val="0"/>
      </c:catAx>
      <c:valAx>
        <c:axId val="1147244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5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5FF69E80-EC3D-4015-B5DF-A5AFE616A802}">
          <cx:tx>
            <cx:txData>
              <cx:f>_xlchart.v1.1</cx:f>
              <cx:v>Sum of Net Sales</cx:v>
            </cx:txData>
          </cx:tx>
          <cx:dataLabels>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518D1680-2A43-4ACF-AF98-1B34BEBB30EE}">
          <cx:tx>
            <cx:txData>
              <cx:f>_xlchart.v1.4</cx:f>
              <cx:v>Sum of Net Sales</cx:v>
            </cx:txData>
          </cx:tx>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5FF69E80-EC3D-4015-B5DF-A5AFE616A802}">
          <cx:tx>
            <cx:txData>
              <cx:f>_xlchart.v1.7</cx:f>
              <cx:v>Sum of Net Sales</cx:v>
            </cx:txData>
          </cx:tx>
          <cx:dataLabels>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518D1680-2A43-4ACF-AF98-1B34BEBB30EE}">
          <cx:tx>
            <cx:txData>
              <cx:f>_xlchart.v1.10</cx:f>
              <cx:v>Sum of Net Sales</cx:v>
            </cx:txData>
          </cx:tx>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523651</xdr:colOff>
      <xdr:row>38</xdr:row>
      <xdr:rowOff>63296</xdr:rowOff>
    </xdr:from>
    <xdr:to>
      <xdr:col>3</xdr:col>
      <xdr:colOff>56039</xdr:colOff>
      <xdr:row>48</xdr:row>
      <xdr:rowOff>10377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F487DBC-98BD-F328-CFDA-9CBE4E1BA0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651" y="7009811"/>
              <a:ext cx="1822236" cy="1775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304156</xdr:colOff>
      <xdr:row>45</xdr:row>
      <xdr:rowOff>142784</xdr:rowOff>
    </xdr:from>
    <xdr:to>
      <xdr:col>5</xdr:col>
      <xdr:colOff>136193</xdr:colOff>
      <xdr:row>65</xdr:row>
      <xdr:rowOff>37899</xdr:rowOff>
    </xdr:to>
    <mc:AlternateContent xmlns:mc="http://schemas.openxmlformats.org/markup-compatibility/2006" xmlns:a14="http://schemas.microsoft.com/office/drawing/2010/main">
      <mc:Choice Requires="a14">
        <xdr:graphicFrame macro="">
          <xdr:nvGraphicFramePr>
            <xdr:cNvPr id="5" name="Product Sub-Category">
              <a:extLst>
                <a:ext uri="{FF2B5EF4-FFF2-40B4-BE49-F238E27FC236}">
                  <a16:creationId xmlns:a16="http://schemas.microsoft.com/office/drawing/2014/main" id="{2367122B-D92F-2706-FC84-85E4BAD9B23A}"/>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594004" y="8368920"/>
              <a:ext cx="1814007" cy="3551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406287</xdr:colOff>
      <xdr:row>37</xdr:row>
      <xdr:rowOff>54035</xdr:rowOff>
    </xdr:from>
    <xdr:to>
      <xdr:col>5</xdr:col>
      <xdr:colOff>237569</xdr:colOff>
      <xdr:row>45</xdr:row>
      <xdr:rowOff>28154</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2060105C-A530-4896-11A6-43818AC55B3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696135" y="6817747"/>
              <a:ext cx="1813252" cy="1436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336742</xdr:colOff>
      <xdr:row>49</xdr:row>
      <xdr:rowOff>3757</xdr:rowOff>
    </xdr:from>
    <xdr:to>
      <xdr:col>2</xdr:col>
      <xdr:colOff>480399</xdr:colOff>
      <xdr:row>55</xdr:row>
      <xdr:rowOff>110441</xdr:rowOff>
    </xdr:to>
    <mc:AlternateContent xmlns:mc="http://schemas.openxmlformats.org/markup-compatibility/2006" xmlns:a14="http://schemas.microsoft.com/office/drawing/2010/main">
      <mc:Choice Requires="a14">
        <xdr:graphicFrame macro="">
          <xdr:nvGraphicFramePr>
            <xdr:cNvPr id="7" name="Delivery Status">
              <a:extLst>
                <a:ext uri="{FF2B5EF4-FFF2-40B4-BE49-F238E27FC236}">
                  <a16:creationId xmlns:a16="http://schemas.microsoft.com/office/drawing/2014/main" id="{2BC7750F-8EA5-E0C1-DB58-906EF836229D}"/>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36742" y="8961105"/>
              <a:ext cx="1827369" cy="1203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572190</xdr:colOff>
      <xdr:row>5</xdr:row>
      <xdr:rowOff>42810</xdr:rowOff>
    </xdr:from>
    <xdr:to>
      <xdr:col>1</xdr:col>
      <xdr:colOff>331603</xdr:colOff>
      <xdr:row>7</xdr:row>
      <xdr:rowOff>14270</xdr:rowOff>
    </xdr:to>
    <xdr:sp macro="" textlink="$A$2">
      <xdr:nvSpPr>
        <xdr:cNvPr id="11" name="TextBox 10">
          <a:extLst>
            <a:ext uri="{FF2B5EF4-FFF2-40B4-BE49-F238E27FC236}">
              <a16:creationId xmlns:a16="http://schemas.microsoft.com/office/drawing/2014/main" id="{C93AFCA6-68B0-6F0F-864C-AAA2322E24F1}"/>
            </a:ext>
          </a:extLst>
        </xdr:cNvPr>
        <xdr:cNvSpPr txBox="1"/>
      </xdr:nvSpPr>
      <xdr:spPr>
        <a:xfrm>
          <a:off x="572190" y="956825"/>
          <a:ext cx="836989" cy="337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8E7AF6-8272-4CF0-9C65-8A07A346C995}" type="TxLink">
            <a:rPr lang="en-US" sz="1100" b="0" i="0" u="none" strike="noStrike">
              <a:solidFill>
                <a:srgbClr val="000000"/>
              </a:solidFill>
              <a:latin typeface="Calibri"/>
              <a:ea typeface="Calibri"/>
              <a:cs typeface="Calibri"/>
            </a:rPr>
            <a:pPr/>
            <a:t>7514774.19</a:t>
          </a:fld>
          <a:endParaRPr lang="en-IN" sz="1100"/>
        </a:p>
      </xdr:txBody>
    </xdr:sp>
    <xdr:clientData/>
  </xdr:twoCellAnchor>
  <xdr:twoCellAnchor>
    <xdr:from>
      <xdr:col>3</xdr:col>
      <xdr:colOff>586460</xdr:colOff>
      <xdr:row>5</xdr:row>
      <xdr:rowOff>28540</xdr:rowOff>
    </xdr:from>
    <xdr:to>
      <xdr:col>4</xdr:col>
      <xdr:colOff>180965</xdr:colOff>
      <xdr:row>7</xdr:row>
      <xdr:rowOff>0</xdr:rowOff>
    </xdr:to>
    <xdr:sp macro="" textlink="$D$2">
      <xdr:nvSpPr>
        <xdr:cNvPr id="20" name="TextBox 19">
          <a:extLst>
            <a:ext uri="{FF2B5EF4-FFF2-40B4-BE49-F238E27FC236}">
              <a16:creationId xmlns:a16="http://schemas.microsoft.com/office/drawing/2014/main" id="{E7EF47CD-4F55-416E-86B1-669C1F82A1CB}"/>
            </a:ext>
          </a:extLst>
        </xdr:cNvPr>
        <xdr:cNvSpPr txBox="1"/>
      </xdr:nvSpPr>
      <xdr:spPr>
        <a:xfrm>
          <a:off x="2876308" y="942555"/>
          <a:ext cx="970339" cy="337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FCCAF7-7F6F-44E9-ADF9-FF532DD9B33B}" type="TxLink">
            <a:rPr lang="en-US" sz="1100" b="0" i="0" u="none" strike="noStrike">
              <a:solidFill>
                <a:srgbClr val="000000"/>
              </a:solidFill>
              <a:latin typeface="Calibri"/>
              <a:ea typeface="Calibri"/>
              <a:cs typeface="Calibri"/>
            </a:rPr>
            <a:pPr/>
            <a:t>682898.94</a:t>
          </a:fld>
          <a:endParaRPr lang="en-IN" sz="1100"/>
        </a:p>
      </xdr:txBody>
    </xdr:sp>
    <xdr:clientData/>
  </xdr:twoCellAnchor>
  <xdr:twoCellAnchor editAs="oneCell">
    <xdr:from>
      <xdr:col>5</xdr:col>
      <xdr:colOff>147070</xdr:colOff>
      <xdr:row>38</xdr:row>
      <xdr:rowOff>132828</xdr:rowOff>
    </xdr:from>
    <xdr:to>
      <xdr:col>7</xdr:col>
      <xdr:colOff>392331</xdr:colOff>
      <xdr:row>44</xdr:row>
      <xdr:rowOff>121013</xdr:rowOff>
    </xdr:to>
    <mc:AlternateContent xmlns:mc="http://schemas.openxmlformats.org/markup-compatibility/2006" xmlns:a14="http://schemas.microsoft.com/office/drawing/2010/main">
      <mc:Choice Requires="a14">
        <xdr:graphicFrame macro="">
          <xdr:nvGraphicFramePr>
            <xdr:cNvPr id="22" name="Sales Channel 2">
              <a:extLst>
                <a:ext uri="{FF2B5EF4-FFF2-40B4-BE49-F238E27FC236}">
                  <a16:creationId xmlns:a16="http://schemas.microsoft.com/office/drawing/2014/main" id="{F42D321F-41E6-4527-9E3A-A47D2AE0B4F2}"/>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4418888" y="7079343"/>
              <a:ext cx="1823140" cy="1085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234762</xdr:colOff>
      <xdr:row>45</xdr:row>
      <xdr:rowOff>44482</xdr:rowOff>
    </xdr:from>
    <xdr:to>
      <xdr:col>7</xdr:col>
      <xdr:colOff>475010</xdr:colOff>
      <xdr:row>66</xdr:row>
      <xdr:rowOff>140376</xdr:rowOff>
    </xdr:to>
    <mc:AlternateContent xmlns:mc="http://schemas.openxmlformats.org/markup-compatibility/2006" xmlns:a14="http://schemas.microsoft.com/office/drawing/2010/main">
      <mc:Choice Requires="a14">
        <xdr:graphicFrame macro="">
          <xdr:nvGraphicFramePr>
            <xdr:cNvPr id="27" name="City 2">
              <a:extLst>
                <a:ext uri="{FF2B5EF4-FFF2-40B4-BE49-F238E27FC236}">
                  <a16:creationId xmlns:a16="http://schemas.microsoft.com/office/drawing/2014/main" id="{20573840-0A49-4685-82E6-CA760A7F929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4506580" y="8270618"/>
              <a:ext cx="1818127" cy="3934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572190</xdr:colOff>
      <xdr:row>12</xdr:row>
      <xdr:rowOff>0</xdr:rowOff>
    </xdr:from>
    <xdr:to>
      <xdr:col>4</xdr:col>
      <xdr:colOff>166695</xdr:colOff>
      <xdr:row>13</xdr:row>
      <xdr:rowOff>156967</xdr:rowOff>
    </xdr:to>
    <xdr:sp macro="" textlink="$D$8">
      <xdr:nvSpPr>
        <xdr:cNvPr id="29" name="TextBox 28">
          <a:extLst>
            <a:ext uri="{FF2B5EF4-FFF2-40B4-BE49-F238E27FC236}">
              <a16:creationId xmlns:a16="http://schemas.microsoft.com/office/drawing/2014/main" id="{C69FFC79-D0F3-45EB-A2B0-68FA6C4CC01A}"/>
            </a:ext>
          </a:extLst>
        </xdr:cNvPr>
        <xdr:cNvSpPr txBox="1"/>
      </xdr:nvSpPr>
      <xdr:spPr>
        <a:xfrm>
          <a:off x="2862038" y="2193636"/>
          <a:ext cx="970339" cy="339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51A261-DED4-49EE-8253-F032B5DD1EEB}" type="TxLink">
            <a:rPr lang="en-US" sz="1100" b="0" i="0" u="none" strike="noStrike">
              <a:solidFill>
                <a:srgbClr val="000000"/>
              </a:solidFill>
              <a:latin typeface="Calibri"/>
              <a:ea typeface="Calibri"/>
              <a:cs typeface="Calibri"/>
            </a:rPr>
            <a:pPr/>
            <a:t>1592684.58</a:t>
          </a:fld>
          <a:endParaRPr lang="en-IN" sz="1100"/>
        </a:p>
      </xdr:txBody>
    </xdr:sp>
    <xdr:clientData/>
  </xdr:twoCellAnchor>
  <xdr:twoCellAnchor editAs="oneCell">
    <xdr:from>
      <xdr:col>0</xdr:col>
      <xdr:colOff>428616</xdr:colOff>
      <xdr:row>47</xdr:row>
      <xdr:rowOff>100106</xdr:rowOff>
    </xdr:from>
    <xdr:to>
      <xdr:col>2</xdr:col>
      <xdr:colOff>572273</xdr:colOff>
      <xdr:row>56</xdr:row>
      <xdr:rowOff>24389</xdr:rowOff>
    </xdr:to>
    <mc:AlternateContent xmlns:mc="http://schemas.openxmlformats.org/markup-compatibility/2006" xmlns:a14="http://schemas.microsoft.com/office/drawing/2010/main">
      <mc:Choice Requires="a14">
        <xdr:graphicFrame macro="">
          <xdr:nvGraphicFramePr>
            <xdr:cNvPr id="32" name="Product Category 3">
              <a:extLst>
                <a:ext uri="{FF2B5EF4-FFF2-40B4-BE49-F238E27FC236}">
                  <a16:creationId xmlns:a16="http://schemas.microsoft.com/office/drawing/2014/main" id="{224938FB-5577-481A-91F0-373C6C751839}"/>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428616" y="8691848"/>
              <a:ext cx="1827369" cy="1569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336742</xdr:colOff>
      <xdr:row>56</xdr:row>
      <xdr:rowOff>143750</xdr:rowOff>
    </xdr:from>
    <xdr:to>
      <xdr:col>2</xdr:col>
      <xdr:colOff>480399</xdr:colOff>
      <xdr:row>63</xdr:row>
      <xdr:rowOff>67631</xdr:rowOff>
    </xdr:to>
    <mc:AlternateContent xmlns:mc="http://schemas.openxmlformats.org/markup-compatibility/2006" xmlns:a14="http://schemas.microsoft.com/office/drawing/2010/main">
      <mc:Choice Requires="a14">
        <xdr:graphicFrame macro="">
          <xdr:nvGraphicFramePr>
            <xdr:cNvPr id="35" name="Delivery Status 3">
              <a:extLst>
                <a:ext uri="{FF2B5EF4-FFF2-40B4-BE49-F238E27FC236}">
                  <a16:creationId xmlns:a16="http://schemas.microsoft.com/office/drawing/2014/main" id="{27E9CCA6-8868-476A-9E78-EBF0F7E736DB}"/>
                </a:ext>
              </a:extLst>
            </xdr:cNvPr>
            <xdr:cNvGraphicFramePr/>
          </xdr:nvGraphicFramePr>
          <xdr:xfrm>
            <a:off x="0" y="0"/>
            <a:ext cx="0" cy="0"/>
          </xdr:xfrm>
          <a:graphic>
            <a:graphicData uri="http://schemas.microsoft.com/office/drawing/2010/slicer">
              <sle:slicer xmlns:sle="http://schemas.microsoft.com/office/drawing/2010/slicer" name="Delivery Status 3"/>
            </a:graphicData>
          </a:graphic>
        </xdr:graphicFrame>
      </mc:Choice>
      <mc:Fallback xmlns="">
        <xdr:sp macro="" textlink="">
          <xdr:nvSpPr>
            <xdr:cNvPr id="0" name=""/>
            <xdr:cNvSpPr>
              <a:spLocks noTextEdit="1"/>
            </xdr:cNvSpPr>
          </xdr:nvSpPr>
          <xdr:spPr>
            <a:xfrm>
              <a:off x="336742" y="10380720"/>
              <a:ext cx="1827369" cy="1203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672078</xdr:colOff>
      <xdr:row>11</xdr:row>
      <xdr:rowOff>85617</xdr:rowOff>
    </xdr:from>
    <xdr:to>
      <xdr:col>1</xdr:col>
      <xdr:colOff>329891</xdr:colOff>
      <xdr:row>13</xdr:row>
      <xdr:rowOff>57078</xdr:rowOff>
    </xdr:to>
    <xdr:sp macro="" textlink="$A$8">
      <xdr:nvSpPr>
        <xdr:cNvPr id="38" name="TextBox 37">
          <a:extLst>
            <a:ext uri="{FF2B5EF4-FFF2-40B4-BE49-F238E27FC236}">
              <a16:creationId xmlns:a16="http://schemas.microsoft.com/office/drawing/2014/main" id="{3E621330-081D-42DD-835A-D2D7CB66C147}"/>
            </a:ext>
          </a:extLst>
        </xdr:cNvPr>
        <xdr:cNvSpPr txBox="1"/>
      </xdr:nvSpPr>
      <xdr:spPr>
        <a:xfrm>
          <a:off x="672078" y="2096450"/>
          <a:ext cx="735389" cy="337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9043AE-6107-4594-8815-B9BF9DF1A44B}" type="TxLink">
            <a:rPr lang="en-US" sz="1100" b="0" i="0" u="none" strike="noStrike">
              <a:solidFill>
                <a:srgbClr val="000000"/>
              </a:solidFill>
              <a:latin typeface="Calibri"/>
              <a:ea typeface="Calibri"/>
              <a:cs typeface="Calibri"/>
            </a:rPr>
            <a:pPr/>
            <a:t>6831875.25</a:t>
          </a:fld>
          <a:endParaRPr lang="en-IN" sz="1100"/>
        </a:p>
      </xdr:txBody>
    </xdr:sp>
    <xdr:clientData/>
  </xdr:twoCellAnchor>
  <xdr:twoCellAnchor>
    <xdr:from>
      <xdr:col>6</xdr:col>
      <xdr:colOff>369562</xdr:colOff>
      <xdr:row>20</xdr:row>
      <xdr:rowOff>66068</xdr:rowOff>
    </xdr:from>
    <xdr:to>
      <xdr:col>9</xdr:col>
      <xdr:colOff>331510</xdr:colOff>
      <xdr:row>35</xdr:row>
      <xdr:rowOff>26684</xdr:rowOff>
    </xdr:to>
    <xdr:graphicFrame macro="">
      <xdr:nvGraphicFramePr>
        <xdr:cNvPr id="39" name="Chart 38">
          <a:extLst>
            <a:ext uri="{FF2B5EF4-FFF2-40B4-BE49-F238E27FC236}">
              <a16:creationId xmlns:a16="http://schemas.microsoft.com/office/drawing/2014/main" id="{E48397AD-B78E-A347-726B-76D1697A4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1347032</xdr:colOff>
      <xdr:row>40</xdr:row>
      <xdr:rowOff>12558</xdr:rowOff>
    </xdr:from>
    <xdr:to>
      <xdr:col>15</xdr:col>
      <xdr:colOff>450898</xdr:colOff>
      <xdr:row>54</xdr:row>
      <xdr:rowOff>158679</xdr:rowOff>
    </xdr:to>
    <xdr:graphicFrame macro="">
      <xdr:nvGraphicFramePr>
        <xdr:cNvPr id="42" name="Chart 41">
          <a:extLst>
            <a:ext uri="{FF2B5EF4-FFF2-40B4-BE49-F238E27FC236}">
              <a16:creationId xmlns:a16="http://schemas.microsoft.com/office/drawing/2014/main" id="{73C5B47A-C2EA-6C72-046B-FAC3F53DF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77358</xdr:colOff>
      <xdr:row>8</xdr:row>
      <xdr:rowOff>42809</xdr:rowOff>
    </xdr:from>
    <xdr:to>
      <xdr:col>18</xdr:col>
      <xdr:colOff>978877</xdr:colOff>
      <xdr:row>19</xdr:row>
      <xdr:rowOff>94465</xdr:rowOff>
    </xdr:to>
    <xdr:graphicFrame macro="">
      <xdr:nvGraphicFramePr>
        <xdr:cNvPr id="43" name="Chart 42">
          <a:extLst>
            <a:ext uri="{FF2B5EF4-FFF2-40B4-BE49-F238E27FC236}">
              <a16:creationId xmlns:a16="http://schemas.microsoft.com/office/drawing/2014/main" id="{85D10C16-19CE-D889-1AE3-B200DFCFD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448046</xdr:colOff>
      <xdr:row>18</xdr:row>
      <xdr:rowOff>137416</xdr:rowOff>
    </xdr:from>
    <xdr:to>
      <xdr:col>23</xdr:col>
      <xdr:colOff>1528258</xdr:colOff>
      <xdr:row>33</xdr:row>
      <xdr:rowOff>98032</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4E6AA8BF-AD09-D109-9C47-8E90BD0BE3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72546" y="3452116"/>
              <a:ext cx="3734512" cy="27228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519394</xdr:colOff>
      <xdr:row>18</xdr:row>
      <xdr:rowOff>26827</xdr:rowOff>
    </xdr:from>
    <xdr:to>
      <xdr:col>29</xdr:col>
      <xdr:colOff>546507</xdr:colOff>
      <xdr:row>32</xdr:row>
      <xdr:rowOff>172949</xdr:rowOff>
    </xdr:to>
    <xdr:graphicFrame macro="">
      <xdr:nvGraphicFramePr>
        <xdr:cNvPr id="47" name="Chart 46">
          <a:extLst>
            <a:ext uri="{FF2B5EF4-FFF2-40B4-BE49-F238E27FC236}">
              <a16:creationId xmlns:a16="http://schemas.microsoft.com/office/drawing/2014/main" id="{791B47E5-5F8C-DABF-7C87-5B3B98F25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165830</xdr:colOff>
      <xdr:row>9</xdr:row>
      <xdr:rowOff>85619</xdr:rowOff>
    </xdr:from>
    <xdr:to>
      <xdr:col>32</xdr:col>
      <xdr:colOff>166695</xdr:colOff>
      <xdr:row>17</xdr:row>
      <xdr:rowOff>144407</xdr:rowOff>
    </xdr:to>
    <xdr:graphicFrame macro="">
      <xdr:nvGraphicFramePr>
        <xdr:cNvPr id="48" name="Chart 47">
          <a:extLst>
            <a:ext uri="{FF2B5EF4-FFF2-40B4-BE49-F238E27FC236}">
              <a16:creationId xmlns:a16="http://schemas.microsoft.com/office/drawing/2014/main" id="{643CC143-49BA-8E2A-5E3F-74DB2E878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505124</xdr:colOff>
      <xdr:row>9</xdr:row>
      <xdr:rowOff>101742</xdr:rowOff>
    </xdr:from>
    <xdr:to>
      <xdr:col>42</xdr:col>
      <xdr:colOff>532237</xdr:colOff>
      <xdr:row>24</xdr:row>
      <xdr:rowOff>62358</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51D804A1-D823-09C3-4369-6837B5A7BA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4858624" y="1759092"/>
              <a:ext cx="4573713" cy="27228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600731</xdr:colOff>
      <xdr:row>29</xdr:row>
      <xdr:rowOff>57079</xdr:rowOff>
    </xdr:from>
    <xdr:to>
      <xdr:col>40</xdr:col>
      <xdr:colOff>946057</xdr:colOff>
      <xdr:row>44</xdr:row>
      <xdr:rowOff>172948</xdr:rowOff>
    </xdr:to>
    <xdr:graphicFrame macro="">
      <xdr:nvGraphicFramePr>
        <xdr:cNvPr id="51" name="Chart 50">
          <a:extLst>
            <a:ext uri="{FF2B5EF4-FFF2-40B4-BE49-F238E27FC236}">
              <a16:creationId xmlns:a16="http://schemas.microsoft.com/office/drawing/2014/main" id="{33812C8B-C155-075A-E446-453FBDE13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41</xdr:col>
      <xdr:colOff>407448</xdr:colOff>
      <xdr:row>34</xdr:row>
      <xdr:rowOff>118366</xdr:rowOff>
    </xdr:from>
    <xdr:to>
      <xdr:col>46</xdr:col>
      <xdr:colOff>554955</xdr:colOff>
      <xdr:row>42</xdr:row>
      <xdr:rowOff>5921</xdr:rowOff>
    </xdr:to>
    <mc:AlternateContent xmlns:mc="http://schemas.openxmlformats.org/markup-compatibility/2006" xmlns:tsle="http://schemas.microsoft.com/office/drawing/2012/timeslicer">
      <mc:Choice Requires="tsle">
        <xdr:graphicFrame macro="">
          <xdr:nvGraphicFramePr>
            <xdr:cNvPr id="52" name="Date">
              <a:extLst>
                <a:ext uri="{FF2B5EF4-FFF2-40B4-BE49-F238E27FC236}">
                  <a16:creationId xmlns:a16="http://schemas.microsoft.com/office/drawing/2014/main" id="{5E5728F3-0167-1311-B793-918BE87CE97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709493" y="6333669"/>
              <a:ext cx="3332129" cy="13499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102661</xdr:colOff>
      <xdr:row>0</xdr:row>
      <xdr:rowOff>19756</xdr:rowOff>
    </xdr:from>
    <xdr:to>
      <xdr:col>4</xdr:col>
      <xdr:colOff>184151</xdr:colOff>
      <xdr:row>3</xdr:row>
      <xdr:rowOff>32456</xdr:rowOff>
    </xdr:to>
    <xdr:sp macro="" textlink="">
      <xdr:nvSpPr>
        <xdr:cNvPr id="2" name="TextBox 1">
          <a:extLst>
            <a:ext uri="{FF2B5EF4-FFF2-40B4-BE49-F238E27FC236}">
              <a16:creationId xmlns:a16="http://schemas.microsoft.com/office/drawing/2014/main" id="{9C3238DE-98E4-AE04-B0FE-D3CF13970C7E}"/>
            </a:ext>
          </a:extLst>
        </xdr:cNvPr>
        <xdr:cNvSpPr txBox="1"/>
      </xdr:nvSpPr>
      <xdr:spPr>
        <a:xfrm>
          <a:off x="102661" y="19756"/>
          <a:ext cx="2519890" cy="5651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a:solidFill>
                <a:schemeClr val="dk1"/>
              </a:solidFill>
              <a:latin typeface="Algerian" panose="04020705040A02060702" pitchFamily="82" charset="0"/>
              <a:ea typeface="+mn-ea"/>
              <a:cs typeface="+mn-cs"/>
            </a:rPr>
            <a:t>Sales</a:t>
          </a:r>
          <a:r>
            <a:rPr lang="en-US" sz="2000" baseline="0">
              <a:solidFill>
                <a:schemeClr val="dk1"/>
              </a:solidFill>
              <a:latin typeface="Algerian" panose="04020705040A02060702" pitchFamily="82" charset="0"/>
              <a:ea typeface="+mn-ea"/>
              <a:cs typeface="+mn-cs"/>
            </a:rPr>
            <a:t> Dashboard</a:t>
          </a:r>
          <a:endParaRPr lang="en-US" sz="2000">
            <a:solidFill>
              <a:schemeClr val="dk1"/>
            </a:solidFill>
            <a:latin typeface="Algerian" panose="04020705040A02060702" pitchFamily="82" charset="0"/>
            <a:ea typeface="+mn-ea"/>
            <a:cs typeface="+mn-cs"/>
          </a:endParaRPr>
        </a:p>
      </xdr:txBody>
    </xdr:sp>
    <xdr:clientData/>
  </xdr:twoCellAnchor>
  <xdr:twoCellAnchor editAs="oneCell">
    <xdr:from>
      <xdr:col>0</xdr:col>
      <xdr:colOff>88194</xdr:colOff>
      <xdr:row>17</xdr:row>
      <xdr:rowOff>69498</xdr:rowOff>
    </xdr:from>
    <xdr:to>
      <xdr:col>4</xdr:col>
      <xdr:colOff>254000</xdr:colOff>
      <xdr:row>23</xdr:row>
      <xdr:rowOff>44098</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99EEAD0-714A-4164-B770-F6FB1B2D6C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194" y="3218040"/>
              <a:ext cx="2677231"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57856</xdr:colOff>
      <xdr:row>11</xdr:row>
      <xdr:rowOff>23635</xdr:rowOff>
    </xdr:from>
    <xdr:to>
      <xdr:col>4</xdr:col>
      <xdr:colOff>288220</xdr:colOff>
      <xdr:row>17</xdr:row>
      <xdr:rowOff>55386</xdr:rowOff>
    </xdr:to>
    <mc:AlternateContent xmlns:mc="http://schemas.openxmlformats.org/markup-compatibility/2006" xmlns:a14="http://schemas.microsoft.com/office/drawing/2010/main">
      <mc:Choice Requires="a14">
        <xdr:graphicFrame macro="">
          <xdr:nvGraphicFramePr>
            <xdr:cNvPr id="4" name="Product Category 4">
              <a:extLst>
                <a:ext uri="{FF2B5EF4-FFF2-40B4-BE49-F238E27FC236}">
                  <a16:creationId xmlns:a16="http://schemas.microsoft.com/office/drawing/2014/main" id="{924F26A8-56BE-435D-97EE-C5EDB65CEBFC}"/>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mlns="">
        <xdr:sp macro="" textlink="">
          <xdr:nvSpPr>
            <xdr:cNvPr id="0" name=""/>
            <xdr:cNvSpPr>
              <a:spLocks noTextEdit="1"/>
            </xdr:cNvSpPr>
          </xdr:nvSpPr>
          <xdr:spPr>
            <a:xfrm>
              <a:off x="57856" y="2031823"/>
              <a:ext cx="2675114" cy="1127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538161</xdr:colOff>
      <xdr:row>0</xdr:row>
      <xdr:rowOff>0</xdr:rowOff>
    </xdr:from>
    <xdr:to>
      <xdr:col>24</xdr:col>
      <xdr:colOff>314855</xdr:colOff>
      <xdr:row>3</xdr:row>
      <xdr:rowOff>97014</xdr:rowOff>
    </xdr:to>
    <mc:AlternateContent xmlns:mc="http://schemas.openxmlformats.org/markup-compatibility/2006" xmlns:a14="http://schemas.microsoft.com/office/drawing/2010/main">
      <mc:Choice Requires="a14">
        <xdr:graphicFrame macro="">
          <xdr:nvGraphicFramePr>
            <xdr:cNvPr id="5" name="Delivery Status 4">
              <a:extLst>
                <a:ext uri="{FF2B5EF4-FFF2-40B4-BE49-F238E27FC236}">
                  <a16:creationId xmlns:a16="http://schemas.microsoft.com/office/drawing/2014/main" id="{49307C62-14AD-4C0A-AC2B-EE7D460F1CBA}"/>
                </a:ext>
              </a:extLst>
            </xdr:cNvPr>
            <xdr:cNvGraphicFramePr/>
          </xdr:nvGraphicFramePr>
          <xdr:xfrm>
            <a:off x="0" y="0"/>
            <a:ext cx="0" cy="0"/>
          </xdr:xfrm>
          <a:graphic>
            <a:graphicData uri="http://schemas.microsoft.com/office/drawing/2010/slicer">
              <sle:slicer xmlns:sle="http://schemas.microsoft.com/office/drawing/2010/slicer" name="Delivery Status 4"/>
            </a:graphicData>
          </a:graphic>
        </xdr:graphicFrame>
      </mc:Choice>
      <mc:Fallback xmlns="">
        <xdr:sp macro="" textlink="">
          <xdr:nvSpPr>
            <xdr:cNvPr id="0" name=""/>
            <xdr:cNvSpPr>
              <a:spLocks noTextEdit="1"/>
            </xdr:cNvSpPr>
          </xdr:nvSpPr>
          <xdr:spPr>
            <a:xfrm>
              <a:off x="10317161" y="0"/>
              <a:ext cx="4666194" cy="644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327025</xdr:colOff>
      <xdr:row>0</xdr:row>
      <xdr:rowOff>17286</xdr:rowOff>
    </xdr:from>
    <xdr:to>
      <xdr:col>16</xdr:col>
      <xdr:colOff>492125</xdr:colOff>
      <xdr:row>3</xdr:row>
      <xdr:rowOff>61736</xdr:rowOff>
    </xdr:to>
    <mc:AlternateContent xmlns:mc="http://schemas.openxmlformats.org/markup-compatibility/2006" xmlns:a14="http://schemas.microsoft.com/office/drawing/2010/main">
      <mc:Choice Requires="a14">
        <xdr:graphicFrame macro="">
          <xdr:nvGraphicFramePr>
            <xdr:cNvPr id="6" name="Payment Mode 1">
              <a:extLst>
                <a:ext uri="{FF2B5EF4-FFF2-40B4-BE49-F238E27FC236}">
                  <a16:creationId xmlns:a16="http://schemas.microsoft.com/office/drawing/2014/main" id="{846C3523-1CAD-43F6-A8E0-512AEC383506}"/>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5803900" y="17286"/>
              <a:ext cx="3131609" cy="600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260703</xdr:colOff>
      <xdr:row>14</xdr:row>
      <xdr:rowOff>140762</xdr:rowOff>
    </xdr:from>
    <xdr:to>
      <xdr:col>8</xdr:col>
      <xdr:colOff>525639</xdr:colOff>
      <xdr:row>23</xdr:row>
      <xdr:rowOff>7937</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17964173-091E-4727-B415-D3BA0F811BE0}"/>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2705453" y="2696637"/>
              <a:ext cx="2709686" cy="1510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209550</xdr:colOff>
      <xdr:row>0</xdr:row>
      <xdr:rowOff>0</xdr:rowOff>
    </xdr:from>
    <xdr:to>
      <xdr:col>9</xdr:col>
      <xdr:colOff>325949</xdr:colOff>
      <xdr:row>3</xdr:row>
      <xdr:rowOff>50799</xdr:rowOff>
    </xdr:to>
    <mc:AlternateContent xmlns:mc="http://schemas.openxmlformats.org/markup-compatibility/2006" xmlns:a14="http://schemas.microsoft.com/office/drawing/2010/main">
      <mc:Choice Requires="a14">
        <xdr:graphicFrame macro="">
          <xdr:nvGraphicFramePr>
            <xdr:cNvPr id="8" name="Sales Channel 3">
              <a:extLst>
                <a:ext uri="{FF2B5EF4-FFF2-40B4-BE49-F238E27FC236}">
                  <a16:creationId xmlns:a16="http://schemas.microsoft.com/office/drawing/2014/main" id="{F3A6112C-679F-4237-92DD-9C1F37D78438}"/>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2654300" y="0"/>
              <a:ext cx="3172337" cy="598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325437</xdr:colOff>
      <xdr:row>7</xdr:row>
      <xdr:rowOff>43214</xdr:rowOff>
    </xdr:from>
    <xdr:to>
      <xdr:col>9</xdr:col>
      <xdr:colOff>38804</xdr:colOff>
      <xdr:row>14</xdr:row>
      <xdr:rowOff>142875</xdr:rowOff>
    </xdr:to>
    <mc:AlternateContent xmlns:mc="http://schemas.openxmlformats.org/markup-compatibility/2006" xmlns:a14="http://schemas.microsoft.com/office/drawing/2010/main">
      <mc:Choice Requires="a14">
        <xdr:graphicFrame macro="">
          <xdr:nvGraphicFramePr>
            <xdr:cNvPr id="9" name="City 3">
              <a:extLst>
                <a:ext uri="{FF2B5EF4-FFF2-40B4-BE49-F238E27FC236}">
                  <a16:creationId xmlns:a16="http://schemas.microsoft.com/office/drawing/2014/main" id="{EC9B2029-259A-4611-9550-C27714412302}"/>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770187" y="1321152"/>
              <a:ext cx="2769305" cy="1377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77259</xdr:colOff>
      <xdr:row>3</xdr:row>
      <xdr:rowOff>63147</xdr:rowOff>
    </xdr:from>
    <xdr:to>
      <xdr:col>4</xdr:col>
      <xdr:colOff>291042</xdr:colOff>
      <xdr:row>10</xdr:row>
      <xdr:rowOff>179156</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E7221AD8-E6D4-4EED-BB2A-D1707F6F471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7259" y="618772"/>
              <a:ext cx="2647950" cy="14124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35277</xdr:colOff>
      <xdr:row>3</xdr:row>
      <xdr:rowOff>25400</xdr:rowOff>
    </xdr:from>
    <xdr:to>
      <xdr:col>25</xdr:col>
      <xdr:colOff>428625</xdr:colOff>
      <xdr:row>34</xdr:row>
      <xdr:rowOff>23813</xdr:rowOff>
    </xdr:to>
    <xdr:sp macro="" textlink="">
      <xdr:nvSpPr>
        <xdr:cNvPr id="11" name="Rectangle 10">
          <a:extLst>
            <a:ext uri="{FF2B5EF4-FFF2-40B4-BE49-F238E27FC236}">
              <a16:creationId xmlns:a16="http://schemas.microsoft.com/office/drawing/2014/main" id="{DFAFEFA4-C74C-8CB2-3993-11EED1C168BD}"/>
            </a:ext>
          </a:extLst>
        </xdr:cNvPr>
        <xdr:cNvSpPr/>
      </xdr:nvSpPr>
      <xdr:spPr>
        <a:xfrm>
          <a:off x="5535965" y="573088"/>
          <a:ext cx="10172348" cy="5657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311150</xdr:colOff>
      <xdr:row>3</xdr:row>
      <xdr:rowOff>59369</xdr:rowOff>
    </xdr:from>
    <xdr:to>
      <xdr:col>6</xdr:col>
      <xdr:colOff>483374</xdr:colOff>
      <xdr:row>7</xdr:row>
      <xdr:rowOff>25400</xdr:rowOff>
    </xdr:to>
    <xdr:sp macro="" textlink="">
      <xdr:nvSpPr>
        <xdr:cNvPr id="12" name="Rectangle 11">
          <a:extLst>
            <a:ext uri="{FF2B5EF4-FFF2-40B4-BE49-F238E27FC236}">
              <a16:creationId xmlns:a16="http://schemas.microsoft.com/office/drawing/2014/main" id="{282AC5D8-87D9-F42C-4495-29CA8EC2474B}"/>
            </a:ext>
          </a:extLst>
        </xdr:cNvPr>
        <xdr:cNvSpPr/>
      </xdr:nvSpPr>
      <xdr:spPr>
        <a:xfrm>
          <a:off x="2749550" y="611819"/>
          <a:ext cx="1391424" cy="7026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Sales</a:t>
          </a:r>
        </a:p>
      </xdr:txBody>
    </xdr:sp>
    <xdr:clientData/>
  </xdr:twoCellAnchor>
  <xdr:twoCellAnchor>
    <xdr:from>
      <xdr:col>4</xdr:col>
      <xdr:colOff>407863</xdr:colOff>
      <xdr:row>5</xdr:row>
      <xdr:rowOff>2633</xdr:rowOff>
    </xdr:from>
    <xdr:to>
      <xdr:col>6</xdr:col>
      <xdr:colOff>292565</xdr:colOff>
      <xdr:row>6</xdr:row>
      <xdr:rowOff>127000</xdr:rowOff>
    </xdr:to>
    <xdr:sp macro="" textlink="KPI!$A$2">
      <xdr:nvSpPr>
        <xdr:cNvPr id="16" name="TextBox 15">
          <a:extLst>
            <a:ext uri="{FF2B5EF4-FFF2-40B4-BE49-F238E27FC236}">
              <a16:creationId xmlns:a16="http://schemas.microsoft.com/office/drawing/2014/main" id="{D6250237-4C93-43FC-8FAC-17CD27D47869}"/>
            </a:ext>
          </a:extLst>
        </xdr:cNvPr>
        <xdr:cNvSpPr txBox="1"/>
      </xdr:nvSpPr>
      <xdr:spPr>
        <a:xfrm>
          <a:off x="2846263" y="923383"/>
          <a:ext cx="1103902" cy="308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BF522F-26F7-45F0-935C-6542BBEA02B2}" type="TxLink">
            <a:rPr lang="en-US" sz="1400" b="0" i="0" u="none" strike="noStrike">
              <a:solidFill>
                <a:srgbClr val="000000"/>
              </a:solidFill>
              <a:latin typeface="Calibri"/>
              <a:ea typeface="Calibri"/>
              <a:cs typeface="Calibri"/>
            </a:rPr>
            <a:pPr/>
            <a:t>7514774.19</a:t>
          </a:fld>
          <a:endParaRPr lang="en-IN" sz="1400"/>
        </a:p>
      </xdr:txBody>
    </xdr:sp>
    <xdr:clientData/>
  </xdr:twoCellAnchor>
  <xdr:twoCellAnchor>
    <xdr:from>
      <xdr:col>6</xdr:col>
      <xdr:colOff>489167</xdr:colOff>
      <xdr:row>3</xdr:row>
      <xdr:rowOff>65393</xdr:rowOff>
    </xdr:from>
    <xdr:to>
      <xdr:col>9</xdr:col>
      <xdr:colOff>109947</xdr:colOff>
      <xdr:row>7</xdr:row>
      <xdr:rowOff>19050</xdr:rowOff>
    </xdr:to>
    <xdr:sp macro="" textlink="">
      <xdr:nvSpPr>
        <xdr:cNvPr id="15" name="Rectangle 14">
          <a:extLst>
            <a:ext uri="{FF2B5EF4-FFF2-40B4-BE49-F238E27FC236}">
              <a16:creationId xmlns:a16="http://schemas.microsoft.com/office/drawing/2014/main" id="{863F6F73-E54D-40EB-AEF6-5AD9A850D255}"/>
            </a:ext>
          </a:extLst>
        </xdr:cNvPr>
        <xdr:cNvSpPr/>
      </xdr:nvSpPr>
      <xdr:spPr>
        <a:xfrm>
          <a:off x="4146767" y="617843"/>
          <a:ext cx="1449580" cy="6902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Sales</a:t>
          </a:r>
        </a:p>
      </xdr:txBody>
    </xdr:sp>
    <xdr:clientData/>
  </xdr:twoCellAnchor>
  <xdr:twoCellAnchor>
    <xdr:from>
      <xdr:col>7</xdr:col>
      <xdr:colOff>136045</xdr:colOff>
      <xdr:row>4</xdr:row>
      <xdr:rowOff>183100</xdr:rowOff>
    </xdr:from>
    <xdr:to>
      <xdr:col>8</xdr:col>
      <xdr:colOff>494616</xdr:colOff>
      <xdr:row>6</xdr:row>
      <xdr:rowOff>151162</xdr:rowOff>
    </xdr:to>
    <xdr:sp macro="" textlink="KPI!$D$8">
      <xdr:nvSpPr>
        <xdr:cNvPr id="20" name="TextBox 19">
          <a:extLst>
            <a:ext uri="{FF2B5EF4-FFF2-40B4-BE49-F238E27FC236}">
              <a16:creationId xmlns:a16="http://schemas.microsoft.com/office/drawing/2014/main" id="{5B044C73-0033-47C1-BBD4-9282D35B10EF}"/>
            </a:ext>
          </a:extLst>
        </xdr:cNvPr>
        <xdr:cNvSpPr txBox="1"/>
      </xdr:nvSpPr>
      <xdr:spPr>
        <a:xfrm>
          <a:off x="4403245" y="919700"/>
          <a:ext cx="968171" cy="336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C3EC97-9C94-4AB1-88E8-91222FD7899E}" type="TxLink">
            <a:rPr lang="en-US" sz="1100" b="0" i="0" u="none" strike="noStrike">
              <a:solidFill>
                <a:srgbClr val="000000"/>
              </a:solidFill>
              <a:latin typeface="Calibri"/>
              <a:ea typeface="Calibri"/>
              <a:cs typeface="Calibri"/>
            </a:rPr>
            <a:pPr/>
            <a:t>1592684.58</a:t>
          </a:fld>
          <a:endParaRPr lang="en-IN" sz="1100"/>
        </a:p>
      </xdr:txBody>
    </xdr:sp>
    <xdr:clientData/>
  </xdr:twoCellAnchor>
  <xdr:twoCellAnchor>
    <xdr:from>
      <xdr:col>0</xdr:col>
      <xdr:colOff>49389</xdr:colOff>
      <xdr:row>23</xdr:row>
      <xdr:rowOff>76117</xdr:rowOff>
    </xdr:from>
    <xdr:to>
      <xdr:col>8</xdr:col>
      <xdr:colOff>515938</xdr:colOff>
      <xdr:row>36</xdr:row>
      <xdr:rowOff>119063</xdr:rowOff>
    </xdr:to>
    <xdr:graphicFrame macro="">
      <xdr:nvGraphicFramePr>
        <xdr:cNvPr id="42" name="Chart 41">
          <a:extLst>
            <a:ext uri="{FF2B5EF4-FFF2-40B4-BE49-F238E27FC236}">
              <a16:creationId xmlns:a16="http://schemas.microsoft.com/office/drawing/2014/main" id="{0AB7B4CD-5121-4A70-8C96-78803AA1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15876</xdr:colOff>
      <xdr:row>12</xdr:row>
      <xdr:rowOff>174624</xdr:rowOff>
    </xdr:from>
    <xdr:to>
      <xdr:col>13</xdr:col>
      <xdr:colOff>174626</xdr:colOff>
      <xdr:row>20</xdr:row>
      <xdr:rowOff>134937</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4F454DF0-7542-4620-AA40-C09B9BACA7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02276" y="2384424"/>
              <a:ext cx="2597150" cy="14335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198437</xdr:colOff>
      <xdr:row>3</xdr:row>
      <xdr:rowOff>142212</xdr:rowOff>
    </xdr:from>
    <xdr:to>
      <xdr:col>17</xdr:col>
      <xdr:colOff>515937</xdr:colOff>
      <xdr:row>12</xdr:row>
      <xdr:rowOff>127000</xdr:rowOff>
    </xdr:to>
    <xdr:graphicFrame macro="">
      <xdr:nvGraphicFramePr>
        <xdr:cNvPr id="44" name="Chart 43">
          <a:extLst>
            <a:ext uri="{FF2B5EF4-FFF2-40B4-BE49-F238E27FC236}">
              <a16:creationId xmlns:a16="http://schemas.microsoft.com/office/drawing/2014/main" id="{714CEDE7-98C8-4D46-AD8B-398594117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141288</xdr:colOff>
      <xdr:row>10</xdr:row>
      <xdr:rowOff>38600</xdr:rowOff>
    </xdr:from>
    <xdr:to>
      <xdr:col>24</xdr:col>
      <xdr:colOff>317501</xdr:colOff>
      <xdr:row>20</xdr:row>
      <xdr:rowOff>134938</xdr:rowOff>
    </xdr:to>
    <xdr:graphicFrame macro="">
      <xdr:nvGraphicFramePr>
        <xdr:cNvPr id="45" name="Chart 44">
          <a:extLst>
            <a:ext uri="{FF2B5EF4-FFF2-40B4-BE49-F238E27FC236}">
              <a16:creationId xmlns:a16="http://schemas.microsoft.com/office/drawing/2014/main" id="{A101B351-4280-4FF0-AFF4-7618BC9B7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198437</xdr:colOff>
      <xdr:row>13</xdr:row>
      <xdr:rowOff>2001</xdr:rowOff>
    </xdr:from>
    <xdr:to>
      <xdr:col>18</xdr:col>
      <xdr:colOff>142875</xdr:colOff>
      <xdr:row>20</xdr:row>
      <xdr:rowOff>114853</xdr:rowOff>
    </xdr:to>
    <xdr:graphicFrame macro="">
      <xdr:nvGraphicFramePr>
        <xdr:cNvPr id="88" name="Chart 87">
          <a:extLst>
            <a:ext uri="{FF2B5EF4-FFF2-40B4-BE49-F238E27FC236}">
              <a16:creationId xmlns:a16="http://schemas.microsoft.com/office/drawing/2014/main" id="{4767B7A7-6815-4BD2-9533-A764FD24B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528637</xdr:colOff>
      <xdr:row>20</xdr:row>
      <xdr:rowOff>127001</xdr:rowOff>
    </xdr:from>
    <xdr:to>
      <xdr:col>16</xdr:col>
      <xdr:colOff>63499</xdr:colOff>
      <xdr:row>36</xdr:row>
      <xdr:rowOff>79376</xdr:rowOff>
    </xdr:to>
    <xdr:graphicFrame macro="">
      <xdr:nvGraphicFramePr>
        <xdr:cNvPr id="89" name="Chart 88">
          <a:extLst>
            <a:ext uri="{FF2B5EF4-FFF2-40B4-BE49-F238E27FC236}">
              <a16:creationId xmlns:a16="http://schemas.microsoft.com/office/drawing/2014/main" id="{B3535753-A018-4CBD-825E-D3CE9A6D3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464630</xdr:colOff>
      <xdr:row>3</xdr:row>
      <xdr:rowOff>33636</xdr:rowOff>
    </xdr:from>
    <xdr:to>
      <xdr:col>24</xdr:col>
      <xdr:colOff>284163</xdr:colOff>
      <xdr:row>9</xdr:row>
      <xdr:rowOff>179387</xdr:rowOff>
    </xdr:to>
    <mc:AlternateContent xmlns:mc="http://schemas.openxmlformats.org/markup-compatibility/2006">
      <mc:Choice xmlns:cx1="http://schemas.microsoft.com/office/drawing/2015/9/8/chartex" Requires="cx1">
        <xdr:graphicFrame macro="">
          <xdr:nvGraphicFramePr>
            <xdr:cNvPr id="90" name="Chart 89">
              <a:extLst>
                <a:ext uri="{FF2B5EF4-FFF2-40B4-BE49-F238E27FC236}">
                  <a16:creationId xmlns:a16="http://schemas.microsoft.com/office/drawing/2014/main" id="{23AACE05-8F2F-468B-B163-050E5E6AEA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27830" y="586086"/>
              <a:ext cx="4086733" cy="1250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44336</xdr:colOff>
      <xdr:row>20</xdr:row>
      <xdr:rowOff>126999</xdr:rowOff>
    </xdr:from>
    <xdr:to>
      <xdr:col>24</xdr:col>
      <xdr:colOff>206376</xdr:colOff>
      <xdr:row>36</xdr:row>
      <xdr:rowOff>111125</xdr:rowOff>
    </xdr:to>
    <xdr:graphicFrame macro="">
      <xdr:nvGraphicFramePr>
        <xdr:cNvPr id="92" name="Chart 91">
          <a:extLst>
            <a:ext uri="{FF2B5EF4-FFF2-40B4-BE49-F238E27FC236}">
              <a16:creationId xmlns:a16="http://schemas.microsoft.com/office/drawing/2014/main" id="{FE0DDE37-A4CC-4CDD-AEE6-01EC927F9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kumar" refreshedDate="45918.796071990742" createdVersion="8" refreshedVersion="8" minRefreshableVersion="3" recordCount="10000" xr:uid="{AACD43FC-45BF-40A6-BF44-DEFA964D6684}">
  <cacheSource type="worksheet">
    <worksheetSource ref="A1:U10001" sheet="MAIN DATA "/>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925059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89C64-611E-4A3C-BA93-F8A267A52ACF}" name="Catgeor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3:X5"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2">
    <i>
      <x v="2"/>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DBD3C-74B5-4C9B-9E2E-F78ADCD1274B}" name="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86637-4CD1-40B0-8D1F-35F4D418E24B}" name="Deliver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ncelled">
  <location ref="AH3:AJ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B5DAF9-8991-42E0-8E8F-31EF887C5524}"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D10"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4F7BFB-F532-42A6-890C-F1C482A085E6}" name="Channe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Q3:R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chartFormats count="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6" count="1" selected="0">
            <x v="0"/>
          </reference>
        </references>
      </pivotArea>
    </chartFormat>
    <chartFormat chart="12" format="9">
      <pivotArea type="data" outline="0" fieldPosition="0">
        <references count="2">
          <reference field="4294967294" count="1" selected="0">
            <x v="0"/>
          </reference>
          <reference field="6" count="1" selected="0">
            <x v="1"/>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6" count="1" selected="0">
            <x v="0"/>
          </reference>
        </references>
      </pivotArea>
    </chartFormat>
    <chartFormat chart="1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C7CC7C-9655-409F-8ABA-1F61E40D2147}"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ow Labels">
  <location ref="AH30:AI43"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CC77B8-4A71-463E-9A57-195097C0D795}" name="Cit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location ref="L3:N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pivotArea type="data" outline="0" fieldPosition="0">
        <references count="2">
          <reference field="4294967294" count="1" selected="0">
            <x v="1"/>
          </reference>
          <reference field="5" count="1" selected="0">
            <x v="3"/>
          </reference>
        </references>
      </pivotArea>
    </chartFormat>
    <chartFormat chart="17" format="3">
      <pivotArea type="data" outline="0" fieldPosition="0">
        <references count="2">
          <reference field="4294967294" count="1" selected="0">
            <x v="1"/>
          </reference>
          <reference field="5" count="1" selected="0">
            <x v="13"/>
          </reference>
        </references>
      </pivotArea>
    </chartFormat>
    <chartFormat chart="47" format="7"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1"/>
          </reference>
        </references>
      </pivotArea>
    </chartFormat>
    <chartFormat chart="47" format="9">
      <pivotArea type="data" outline="0" fieldPosition="0">
        <references count="2">
          <reference field="4294967294" count="1" selected="0">
            <x v="1"/>
          </reference>
          <reference field="5" count="1" selected="0">
            <x v="13"/>
          </reference>
        </references>
      </pivotArea>
    </chartFormat>
    <chartFormat chart="50" format="7"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1"/>
          </reference>
        </references>
      </pivotArea>
    </chartFormat>
    <chartFormat chart="50" format="9">
      <pivotArea type="data" outline="0" fieldPosition="0">
        <references count="2">
          <reference field="4294967294" count="1" selected="0">
            <x v="1"/>
          </reference>
          <reference field="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1BFF83-7192-449A-B33D-69472988C5E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ow Labels">
  <location ref="AH14:AI27"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chartFormats count="5">
    <chartFormat chart="0"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363212-3186-4CC8-9651-B0C25A9DFC2E}" name="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D3:AE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7" count="1" selected="0">
            <x v="0"/>
          </reference>
        </references>
      </pivotArea>
    </chartFormat>
    <chartFormat chart="17" format="12">
      <pivotArea type="data" outline="0" fieldPosition="0">
        <references count="2">
          <reference field="4294967294" count="1" selected="0">
            <x v="0"/>
          </reference>
          <reference field="17" count="1" selected="0">
            <x v="1"/>
          </reference>
        </references>
      </pivotArea>
    </chartFormat>
    <chartFormat chart="17" format="13">
      <pivotArea type="data" outline="0" fieldPosition="0">
        <references count="2">
          <reference field="4294967294" count="1" selected="0">
            <x v="0"/>
          </reference>
          <reference field="17" count="1" selected="0">
            <x v="2"/>
          </reference>
        </references>
      </pivotArea>
    </chartFormat>
    <chartFormat chart="17" format="14">
      <pivotArea type="data" outline="0" fieldPosition="0">
        <references count="2">
          <reference field="4294967294" count="1" selected="0">
            <x v="0"/>
          </reference>
          <reference field="17"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7" count="1" selected="0">
            <x v="0"/>
          </reference>
        </references>
      </pivotArea>
    </chartFormat>
    <chartFormat chart="25" format="12">
      <pivotArea type="data" outline="0" fieldPosition="0">
        <references count="2">
          <reference field="4294967294" count="1" selected="0">
            <x v="0"/>
          </reference>
          <reference field="17" count="1" selected="0">
            <x v="1"/>
          </reference>
        </references>
      </pivotArea>
    </chartFormat>
    <chartFormat chart="25" format="13">
      <pivotArea type="data" outline="0" fieldPosition="0">
        <references count="2">
          <reference field="4294967294" count="1" selected="0">
            <x v="0"/>
          </reference>
          <reference field="17" count="1" selected="0">
            <x v="2"/>
          </reference>
        </references>
      </pivotArea>
    </chartFormat>
    <chartFormat chart="25"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FCADB7-AD6F-4E60-B3DF-07843D49055E}" name="Total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3A3C05-3F31-4602-A3FF-C06149DFD4C0}" name="Product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Z3:AB7"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v="5"/>
    </i>
    <i>
      <x v="7"/>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2"/>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3"/>
          </reference>
        </references>
      </pivotArea>
    </chartFormat>
    <chartFormat chart="29" format="10"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1"/>
          </reference>
        </references>
      </pivotArea>
    </chartFormat>
    <chartFormat chart="29" format="12">
      <pivotArea type="data" outline="0" fieldPosition="0">
        <references count="2">
          <reference field="4294967294" count="1" selected="0">
            <x v="1"/>
          </reference>
          <reference field="8" count="1" selected="0">
            <x v="1"/>
          </reference>
        </references>
      </pivotArea>
    </chartFormat>
    <chartFormat chart="29" format="13">
      <pivotArea type="data" outline="0" fieldPosition="0">
        <references count="2">
          <reference field="4294967294" count="1" selected="0">
            <x v="1"/>
          </reference>
          <reference field="8" count="1" selected="0">
            <x v="2"/>
          </reference>
        </references>
      </pivotArea>
    </chartFormat>
    <chartFormat chart="29" format="14">
      <pivotArea type="data" outline="0" fieldPosition="0">
        <references count="2">
          <reference field="4294967294" count="1" selected="0">
            <x v="1"/>
          </reference>
          <reference field="8" count="1" selected="0">
            <x v="3"/>
          </reference>
        </references>
      </pivotArea>
    </chartFormat>
    <chartFormat chart="37" format="10" series="1">
      <pivotArea type="data" outline="0" fieldPosition="0">
        <references count="1">
          <reference field="4294967294" count="1" selected="0">
            <x v="0"/>
          </reference>
        </references>
      </pivotArea>
    </chartFormat>
    <chartFormat chart="37" format="11" series="1">
      <pivotArea type="data" outline="0" fieldPosition="0">
        <references count="1">
          <reference field="4294967294" count="1" selected="0">
            <x v="1"/>
          </reference>
        </references>
      </pivotArea>
    </chartFormat>
    <chartFormat chart="37" format="12">
      <pivotArea type="data" outline="0" fieldPosition="0">
        <references count="2">
          <reference field="4294967294" count="1" selected="0">
            <x v="1"/>
          </reference>
          <reference field="8" count="1" selected="0">
            <x v="1"/>
          </reference>
        </references>
      </pivotArea>
    </chartFormat>
    <chartFormat chart="37" format="13">
      <pivotArea type="data" outline="0" fieldPosition="0">
        <references count="2">
          <reference field="4294967294" count="1" selected="0">
            <x v="1"/>
          </reference>
          <reference field="8" count="1" selected="0">
            <x v="2"/>
          </reference>
        </references>
      </pivotArea>
    </chartFormat>
    <chartFormat chart="37" format="14">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3AD931-6A2C-48FB-9FA0-4DC9EEB261F9}" name="Region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I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4" count="1" selected="0">
            <x v="0"/>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2"/>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 chart="4" format="19">
      <pivotArea type="data" outline="0" fieldPosition="0">
        <references count="2">
          <reference field="4294967294" count="1" selected="0">
            <x v="0"/>
          </reference>
          <reference field="4" count="1" selected="0">
            <x v="4"/>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4" count="1" selected="0">
            <x v="0"/>
          </reference>
        </references>
      </pivotArea>
    </chartFormat>
    <chartFormat chart="4" format="22">
      <pivotArea type="data" outline="0" fieldPosition="0">
        <references count="2">
          <reference field="4294967294" count="1" selected="0">
            <x v="1"/>
          </reference>
          <reference field="4" count="1" selected="0">
            <x v="1"/>
          </reference>
        </references>
      </pivotArea>
    </chartFormat>
    <chartFormat chart="4" format="23">
      <pivotArea type="data" outline="0" fieldPosition="0">
        <references count="2">
          <reference field="4294967294" count="1" selected="0">
            <x v="1"/>
          </reference>
          <reference field="4" count="1" selected="0">
            <x v="2"/>
          </reference>
        </references>
      </pivotArea>
    </chartFormat>
    <chartFormat chart="4" format="24">
      <pivotArea type="data" outline="0" fieldPosition="0">
        <references count="2">
          <reference field="4294967294" count="1" selected="0">
            <x v="1"/>
          </reference>
          <reference field="4" count="1" selected="0">
            <x v="3"/>
          </reference>
        </references>
      </pivotArea>
    </chartFormat>
    <chartFormat chart="4" format="25">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67ED52-4893-4DB1-B5DE-B3DA0B75B60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h="1" x="3"/>
        <item h="1" x="1"/>
        <item x="2"/>
        <item h="1"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11510B-8702-4958-A01F-53186F04D781}" sourceName="Region">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662E3E0-A652-4879-83D3-32489F6A7165}" sourceName="Sales Channel">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63AA562-A05B-400C-B7B5-C2ABE8670151}" sourceName="Product Category">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4">
        <i x="3"/>
        <i x="1"/>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D014FB70-1BB7-43FE-B5BD-080D4E801F31}" sourceName="Product Sub-Category">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12">
        <i x="4" s="1"/>
        <i x="11" s="1"/>
        <i x="8" s="1"/>
        <i x="0" s="1" nd="1"/>
        <i x="6" s="1" nd="1"/>
        <i x="7" s="1" nd="1"/>
        <i x="1" s="1" nd="1"/>
        <i x="2" s="1" nd="1"/>
        <i x="9" s="1" nd="1"/>
        <i x="10" s="1" nd="1"/>
        <i x="5"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9E35470-16B1-4811-9B09-4DEA2DCB186F}" sourceName="Payment Mode">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11AC21F-34FE-4514-AA56-F827C97D6892}" sourceName="Delivery Status">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89C9FE-3121-4451-9327-BD09D865EF41}" sourceName="City">
  <pivotTables>
    <pivotTable tabId="2" name="RegionSales"/>
    <pivotTable tabId="2" name="CatgeorySale"/>
    <pivotTable tabId="2" name="ChannelSale"/>
    <pivotTable tabId="2" name="CitySale"/>
    <pivotTable tabId="2" name="Deliverystatus"/>
    <pivotTable tabId="2" name="Paymentmode"/>
    <pivotTable tabId="2" name="PivotTable7"/>
    <pivotTable tabId="2" name="ProductSale"/>
    <pivotTable tabId="2" name="TotalDiscount"/>
    <pivotTable tabId="2" name="TotalSales"/>
    <pivotTable tabId="2" name="PivotTable9"/>
    <pivotTable tabId="2" name="PivotTable10"/>
    <pivotTable tabId="2" name="PivotTable26"/>
  </pivotTables>
  <data>
    <tabular pivotCacheId="1925059772">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D4EAF3-55FA-4B69-91F0-C01313F82935}" cache="Slicer_Region" caption="Region" rowHeight="241300"/>
  <slicer name="Sales Channel 2" xr10:uid="{7D5FC284-CB61-4061-B336-A2992890E666}" cache="Slicer_Sales_Channel" caption="Sales Channel" rowHeight="241300"/>
  <slicer name="Product Category 3" xr10:uid="{5F66853A-14BC-419C-8583-71CAC310DBC3}" cache="Slicer_Product_Category" caption="Product Category" rowHeight="241300"/>
  <slicer name="Product Sub-Category" xr10:uid="{949E8909-181A-411D-B133-00539DBACBA9}" cache="Slicer_Product_Sub_Category" caption="Product Sub-Category" rowHeight="241300"/>
  <slicer name="Payment Mode" xr10:uid="{D325D55E-2248-4E9C-8240-4AD9BFE2F819}" cache="Slicer_Payment_Mode" caption="Payment Mode" rowHeight="241300"/>
  <slicer name="Delivery Status" xr10:uid="{7854D6D9-47A4-4AF9-80FA-1C3BA9677C37}" cache="Slicer_Delivery_Status" caption="Delivery Status" rowHeight="241300"/>
  <slicer name="Delivery Status 3" xr10:uid="{24184812-80CE-43CF-B208-1171A3157EDD}" cache="Slicer_Delivery_Status" caption="Delivery Status" rowHeight="241300"/>
  <slicer name="City 2" xr10:uid="{F95328BE-BC3D-43A5-8BAB-5E9A9FD91122}" cache="Slicer_City" caption="City"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18F1CE1-491F-4FCB-8CBB-36E9C80C275B}" cache="Slicer_Region" caption="Region" startItem="3" style="SlicerStyleLight2" rowHeight="241300"/>
  <slicer name="Sales Channel 3" xr10:uid="{B2826A14-1C2C-4638-9ABC-8FC88928CAFB}" cache="Slicer_Sales_Channel" caption="Sales Channel" columnCount="2" style="SlicerStyleLight4" rowHeight="241300"/>
  <slicer name="Product Category 4" xr10:uid="{04912759-4780-4C4E-BFA6-2B5FB57CB8EF}" cache="Slicer_Product_Category" caption="Product Category" style="SlicerStyleOther1" rowHeight="241300"/>
  <slicer name="Product Sub-Category 1" xr10:uid="{49F5788A-E876-4A0B-83A0-A23FC8B4F2A9}" cache="Slicer_Product_Sub_Category" caption="Product Sub-Category" startItem="4" columnCount="2" style="SlicerStyleDark1" rowHeight="241300"/>
  <slicer name="Payment Mode 1" xr10:uid="{A6BC26D1-0F8F-49C0-8715-2F0D329F3FE7}" cache="Slicer_Payment_Mode" caption="Payment Mode" columnCount="4" style="SlicerStyleDark1" rowHeight="241300"/>
  <slicer name="Delivery Status 4" xr10:uid="{3E31CACE-972D-4FD9-A1BE-ACB9AD2A8C39}" cache="Slicer_Delivery_Status" caption="Delivery Status" columnCount="4" style="SlicerStyleLight6" rowHeight="241300"/>
  <slicer name="City 3" xr10:uid="{E5F87420-7505-47AF-8D7B-B72BC40843EB}" cache="Slicer_City" caption="City" columnCount="2"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0133A77-716E-4C27-AD62-3BEC3B592922}" sourceName="Date">
  <pivotTables>
    <pivotTable tabId="2" name="RegionSales"/>
    <pivotTable tabId="2" name="CatgeorySale"/>
    <pivotTable tabId="2" name="ChannelSale"/>
    <pivotTable tabId="2" name="CitySale"/>
    <pivotTable tabId="2" name="Deliverystatus"/>
    <pivotTable tabId="2" name="Paymentmode"/>
    <pivotTable tabId="2" name="PivotTable10"/>
    <pivotTable tabId="2" name="PivotTable26"/>
    <pivotTable tabId="2" name="PivotTable7"/>
    <pivotTable tabId="2" name="PivotTable9"/>
    <pivotTable tabId="2" name="ProductSale"/>
    <pivotTable tabId="2" name="TotalDiscount"/>
    <pivotTable tabId="2" name="TotalSales"/>
  </pivotTables>
  <state minimalRefreshVersion="6" lastRefreshVersion="6" pivotCacheId="19250597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7660151-DE48-4FD8-A43A-B8B2DF58A09F}" cache="NativeTimeline_Date" caption="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262179-4BC3-42A4-ABD3-9C47A78DA5C6}" cache="NativeTimeline_Date" caption="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7ADE-924D-4AB1-BBE2-0C2F56CBF583}">
  <sheetPr>
    <tabColor rgb="FF00B050"/>
  </sheetPr>
  <dimension ref="A2:AO43"/>
  <sheetViews>
    <sheetView topLeftCell="V1" zoomScale="46" zoomScaleNormal="89" workbookViewId="0">
      <selection activeCell="AU20" sqref="AU20"/>
    </sheetView>
  </sheetViews>
  <sheetFormatPr defaultRowHeight="14.5" x14ac:dyDescent="0.35"/>
  <cols>
    <col min="1" max="1" width="15.36328125" bestFit="1" customWidth="1"/>
    <col min="4" max="4" width="19.6328125" bestFit="1" customWidth="1"/>
    <col min="7" max="7" width="13.90625" bestFit="1" customWidth="1"/>
    <col min="8" max="8" width="15.36328125" bestFit="1" customWidth="1"/>
    <col min="9" max="9" width="19.6328125" bestFit="1" customWidth="1"/>
    <col min="12" max="12" width="13.90625" bestFit="1" customWidth="1"/>
    <col min="13" max="13" width="15.36328125" bestFit="1" customWidth="1"/>
    <col min="14" max="14" width="19.6328125" bestFit="1" customWidth="1"/>
    <col min="17" max="17" width="13.90625" bestFit="1" customWidth="1"/>
    <col min="18" max="18" width="15.36328125" bestFit="1" customWidth="1"/>
    <col min="19" max="19" width="20.26953125" bestFit="1" customWidth="1"/>
    <col min="22" max="22" width="13.90625" bestFit="1" customWidth="1"/>
    <col min="23" max="23" width="15.36328125" bestFit="1" customWidth="1"/>
    <col min="24" max="24" width="24.1796875" bestFit="1" customWidth="1"/>
    <col min="26" max="26" width="13.90625" bestFit="1" customWidth="1"/>
    <col min="27" max="27" width="15.36328125" bestFit="1" customWidth="1"/>
    <col min="28" max="28" width="19.08984375" bestFit="1" customWidth="1"/>
    <col min="30" max="30" width="13.90625" bestFit="1" customWidth="1"/>
    <col min="31" max="31" width="15.36328125" bestFit="1" customWidth="1"/>
    <col min="32" max="32" width="10.54296875" customWidth="1"/>
    <col min="34" max="34" width="13.90625" bestFit="1" customWidth="1"/>
    <col min="35" max="35" width="15.36328125" bestFit="1" customWidth="1"/>
    <col min="36" max="36" width="16.36328125" bestFit="1" customWidth="1"/>
    <col min="39" max="39" width="16" customWidth="1"/>
    <col min="40" max="40" width="15.26953125" bestFit="1" customWidth="1"/>
    <col min="41" max="41" width="16.36328125" bestFit="1" customWidth="1"/>
    <col min="46" max="46" width="10.81640625" bestFit="1" customWidth="1"/>
    <col min="47" max="47" width="15.36328125" bestFit="1" customWidth="1"/>
    <col min="48" max="48" width="16.36328125" bestFit="1" customWidth="1"/>
  </cols>
  <sheetData>
    <row r="2" spans="1:41" x14ac:dyDescent="0.35">
      <c r="A2">
        <f>GETPIVOTDATA("Total Sales",$A$3)</f>
        <v>7514774.1900000209</v>
      </c>
      <c r="D2">
        <f>GETPIVOTDATA("Discount Amount",$D$3)</f>
        <v>682898.94000000041</v>
      </c>
      <c r="H2">
        <f>GETPIVOTDATA("Sum of Net Sales",$G$3)</f>
        <v>6831875.2500000019</v>
      </c>
      <c r="I2" t="str">
        <f>"Total Sales is "&amp;TEXT(H2,0)</f>
        <v>Total Sales is 6831875</v>
      </c>
      <c r="AI2">
        <f>GETPIVOTDATA("Sum of Net Sales",$AH$3)</f>
        <v>6831875.2500000009</v>
      </c>
    </row>
    <row r="3" spans="1:41" x14ac:dyDescent="0.35">
      <c r="A3" t="s">
        <v>32966</v>
      </c>
      <c r="D3" t="s">
        <v>32967</v>
      </c>
      <c r="G3" s="8" t="s">
        <v>32970</v>
      </c>
      <c r="H3" t="s">
        <v>32969</v>
      </c>
      <c r="I3" t="s">
        <v>32968</v>
      </c>
      <c r="L3" s="8" t="s">
        <v>32970</v>
      </c>
      <c r="M3" t="s">
        <v>32969</v>
      </c>
      <c r="N3" t="s">
        <v>32968</v>
      </c>
      <c r="Q3" s="8" t="s">
        <v>32970</v>
      </c>
      <c r="R3" t="s">
        <v>32969</v>
      </c>
      <c r="V3" s="8" t="s">
        <v>32970</v>
      </c>
      <c r="W3" t="s">
        <v>32969</v>
      </c>
      <c r="X3" t="s">
        <v>32972</v>
      </c>
      <c r="Z3" s="8" t="s">
        <v>32970</v>
      </c>
      <c r="AA3" t="s">
        <v>32969</v>
      </c>
      <c r="AB3" t="s">
        <v>32974</v>
      </c>
      <c r="AD3" s="8" t="s">
        <v>32970</v>
      </c>
      <c r="AE3" t="s">
        <v>32969</v>
      </c>
      <c r="AH3" s="8" t="s">
        <v>43</v>
      </c>
      <c r="AI3" t="s">
        <v>32969</v>
      </c>
      <c r="AJ3" t="s">
        <v>32973</v>
      </c>
      <c r="AM3" s="7" t="s">
        <v>32970</v>
      </c>
      <c r="AN3" s="7" t="s">
        <v>32969</v>
      </c>
      <c r="AO3" s="7" t="s">
        <v>32973</v>
      </c>
    </row>
    <row r="4" spans="1:41" x14ac:dyDescent="0.35">
      <c r="A4">
        <v>7514774.1900000209</v>
      </c>
      <c r="D4">
        <v>682898.94000000041</v>
      </c>
      <c r="G4" s="9" t="s">
        <v>57</v>
      </c>
      <c r="H4">
        <v>1396484.3399999999</v>
      </c>
      <c r="I4" s="12">
        <v>0.20404382266324189</v>
      </c>
      <c r="L4" s="9" t="s">
        <v>82</v>
      </c>
      <c r="M4">
        <v>460202.26999999979</v>
      </c>
      <c r="N4" s="12">
        <v>6.7897781744078942E-2</v>
      </c>
      <c r="Q4" s="9" t="s">
        <v>38</v>
      </c>
      <c r="R4">
        <v>3432992.2300000032</v>
      </c>
      <c r="V4" s="9" t="s">
        <v>68</v>
      </c>
      <c r="W4">
        <v>6831875.2499999944</v>
      </c>
      <c r="X4" s="11">
        <v>0.23449901768172574</v>
      </c>
      <c r="Z4" s="9" t="s">
        <v>69</v>
      </c>
      <c r="AA4">
        <v>2322382.1199999969</v>
      </c>
      <c r="AB4" s="12">
        <v>0.34885917744513878</v>
      </c>
      <c r="AD4" s="9" t="s">
        <v>52</v>
      </c>
      <c r="AE4" s="12">
        <v>0.2712643252670634</v>
      </c>
      <c r="AH4" s="9" t="s">
        <v>43</v>
      </c>
      <c r="AI4">
        <v>1674350.219999999</v>
      </c>
      <c r="AJ4" s="12">
        <v>0.24507915597551327</v>
      </c>
      <c r="AM4" s="9" t="s">
        <v>43</v>
      </c>
      <c r="AN4">
        <v>6875131.4900000151</v>
      </c>
      <c r="AO4" s="12">
        <v>0.24651567717588885</v>
      </c>
    </row>
    <row r="5" spans="1:41" x14ac:dyDescent="0.35">
      <c r="G5" s="9" t="s">
        <v>47</v>
      </c>
      <c r="H5">
        <v>1342707.7300000011</v>
      </c>
      <c r="I5" s="12">
        <v>0.19387366706344353</v>
      </c>
      <c r="L5" s="9" t="s">
        <v>104</v>
      </c>
      <c r="M5">
        <v>382841.55000000022</v>
      </c>
      <c r="N5" s="12">
        <v>5.7551973034108229E-2</v>
      </c>
      <c r="Q5" s="9" t="s">
        <v>26</v>
      </c>
      <c r="R5">
        <v>3398883.0199999963</v>
      </c>
      <c r="V5" s="9" t="s">
        <v>32971</v>
      </c>
      <c r="W5">
        <v>6831875.2499999944</v>
      </c>
      <c r="X5" s="11">
        <v>0.23449901768172574</v>
      </c>
      <c r="Z5" s="9" t="s">
        <v>308</v>
      </c>
      <c r="AA5">
        <v>2159268.3200000008</v>
      </c>
      <c r="AB5" s="12">
        <v>0.31645109722424064</v>
      </c>
      <c r="AD5" s="9" t="s">
        <v>31</v>
      </c>
      <c r="AE5" s="12">
        <v>0.25065808542098328</v>
      </c>
      <c r="AH5" s="9" t="s">
        <v>32</v>
      </c>
      <c r="AI5">
        <v>1667575.8499999996</v>
      </c>
      <c r="AJ5" s="12">
        <v>0.24408757317399779</v>
      </c>
      <c r="AM5" s="9" t="s">
        <v>32</v>
      </c>
      <c r="AN5">
        <v>6990654.860000019</v>
      </c>
      <c r="AO5" s="12">
        <v>0.25065789930307492</v>
      </c>
    </row>
    <row r="6" spans="1:41" x14ac:dyDescent="0.35">
      <c r="G6" s="9" t="s">
        <v>36</v>
      </c>
      <c r="H6">
        <v>1403395.8999999987</v>
      </c>
      <c r="I6" s="12">
        <v>0.20570379980698997</v>
      </c>
      <c r="L6" s="9" t="s">
        <v>98</v>
      </c>
      <c r="M6">
        <v>466733.32000000007</v>
      </c>
      <c r="N6" s="12">
        <v>6.6657222235428457E-2</v>
      </c>
      <c r="Q6" s="9" t="s">
        <v>32971</v>
      </c>
      <c r="R6">
        <v>6831875.25</v>
      </c>
      <c r="Z6" s="9" t="s">
        <v>111</v>
      </c>
      <c r="AA6">
        <v>2350224.8099999996</v>
      </c>
      <c r="AB6" s="12">
        <v>0.33468972533062052</v>
      </c>
      <c r="AD6" s="9" t="s">
        <v>62</v>
      </c>
      <c r="AE6" s="12">
        <v>0.23971543391398997</v>
      </c>
      <c r="AH6" s="9" t="s">
        <v>63</v>
      </c>
      <c r="AI6">
        <v>1725009.2200000007</v>
      </c>
      <c r="AJ6" s="12">
        <v>0.25249425038901296</v>
      </c>
      <c r="AM6" s="9" t="s">
        <v>63</v>
      </c>
      <c r="AN6">
        <v>7043927.7199999969</v>
      </c>
      <c r="AO6" s="12">
        <v>0.25256805842906288</v>
      </c>
    </row>
    <row r="7" spans="1:41" x14ac:dyDescent="0.35">
      <c r="G7" s="9" t="s">
        <v>89</v>
      </c>
      <c r="H7">
        <v>1238884.4100000001</v>
      </c>
      <c r="I7" s="12">
        <v>0.18654576287792016</v>
      </c>
      <c r="L7" s="9" t="s">
        <v>235</v>
      </c>
      <c r="M7">
        <v>466604.97000000003</v>
      </c>
      <c r="N7" s="12">
        <v>6.6507104627081898E-2</v>
      </c>
      <c r="Z7" s="9" t="s">
        <v>32971</v>
      </c>
      <c r="AA7">
        <v>6831875.2499999972</v>
      </c>
      <c r="AB7" s="12">
        <v>1</v>
      </c>
      <c r="AD7" s="9" t="s">
        <v>85</v>
      </c>
      <c r="AE7" s="12">
        <v>0.23836215539796335</v>
      </c>
      <c r="AH7" s="9" t="s">
        <v>53</v>
      </c>
      <c r="AI7">
        <v>1764939.9600000018</v>
      </c>
      <c r="AJ7" s="12">
        <v>0.258339020461476</v>
      </c>
      <c r="AM7" s="9" t="s">
        <v>53</v>
      </c>
      <c r="AN7">
        <v>6979512.1599999843</v>
      </c>
      <c r="AO7" s="12">
        <v>0.25025836509197341</v>
      </c>
    </row>
    <row r="8" spans="1:41" x14ac:dyDescent="0.35">
      <c r="A8">
        <f>GETPIVOTDATA("Net Sales",$A$9)</f>
        <v>6831875.2499999944</v>
      </c>
      <c r="D8">
        <f>GETPIVOTDATA("Profit Amount",$D$9)</f>
        <v>1592684.58</v>
      </c>
      <c r="G8" s="9" t="s">
        <v>24</v>
      </c>
      <c r="H8">
        <v>1450402.8700000017</v>
      </c>
      <c r="I8" s="12">
        <v>0.20983294758840448</v>
      </c>
      <c r="L8" s="9" t="s">
        <v>67</v>
      </c>
      <c r="M8">
        <v>430716.32000000007</v>
      </c>
      <c r="N8" s="12">
        <v>6.1621215670964805E-2</v>
      </c>
      <c r="AD8" s="9" t="s">
        <v>32971</v>
      </c>
      <c r="AE8" s="12">
        <v>1</v>
      </c>
      <c r="AH8" s="9" t="s">
        <v>32971</v>
      </c>
      <c r="AI8">
        <v>6831875.2500000009</v>
      </c>
      <c r="AJ8" s="12">
        <v>1</v>
      </c>
      <c r="AM8" s="10" t="s">
        <v>32971</v>
      </c>
      <c r="AN8" s="14">
        <v>27889226.230000015</v>
      </c>
      <c r="AO8" s="15">
        <v>1</v>
      </c>
    </row>
    <row r="9" spans="1:41" x14ac:dyDescent="0.35">
      <c r="A9" t="s">
        <v>32969</v>
      </c>
      <c r="D9" t="s">
        <v>32968</v>
      </c>
      <c r="G9" s="9" t="s">
        <v>32971</v>
      </c>
      <c r="H9">
        <v>6831875.2500000019</v>
      </c>
      <c r="I9" s="12">
        <v>1</v>
      </c>
      <c r="L9" s="9" t="s">
        <v>90</v>
      </c>
      <c r="M9">
        <v>490914.24</v>
      </c>
      <c r="N9" s="12">
        <v>7.528243916318951E-2</v>
      </c>
    </row>
    <row r="10" spans="1:41" x14ac:dyDescent="0.35">
      <c r="A10">
        <v>6831875.2499999944</v>
      </c>
      <c r="D10">
        <v>1592684.58</v>
      </c>
      <c r="L10" s="9" t="s">
        <v>122</v>
      </c>
      <c r="M10">
        <v>473624.98999999964</v>
      </c>
      <c r="N10" s="12">
        <v>7.0635254094065514E-2</v>
      </c>
    </row>
    <row r="11" spans="1:41" x14ac:dyDescent="0.35">
      <c r="L11" s="9" t="s">
        <v>154</v>
      </c>
      <c r="M11">
        <v>365128.61999999988</v>
      </c>
      <c r="N11" s="12">
        <v>5.3711350680622515E-2</v>
      </c>
      <c r="V11" s="7" t="s">
        <v>32970</v>
      </c>
      <c r="W11" s="7" t="s">
        <v>32969</v>
      </c>
    </row>
    <row r="12" spans="1:41" x14ac:dyDescent="0.35">
      <c r="G12" s="7" t="s">
        <v>32970</v>
      </c>
      <c r="H12" s="7" t="s">
        <v>32969</v>
      </c>
      <c r="I12" s="7" t="s">
        <v>32968</v>
      </c>
      <c r="L12" s="9" t="s">
        <v>48</v>
      </c>
      <c r="M12">
        <v>455143.42999999982</v>
      </c>
      <c r="N12" s="12">
        <v>6.6565176389163011E-2</v>
      </c>
      <c r="V12" s="9" t="s">
        <v>91</v>
      </c>
      <c r="W12" t="e">
        <f>GETPIVOTDATA("Sum of Net Sales",$V$3,"Product Category",V12)</f>
        <v>#REF!</v>
      </c>
    </row>
    <row r="13" spans="1:41" x14ac:dyDescent="0.35">
      <c r="G13" s="9" t="s">
        <v>57</v>
      </c>
      <c r="H13">
        <f>GETPIVOTDATA("Sum of Net Sales",$G$3,"Region",G13)</f>
        <v>1396484.3399999999</v>
      </c>
      <c r="I13" s="13">
        <f>GETPIVOTDATA("Sum of Profit Amount",$G$3,"Region",G13)</f>
        <v>0.20404382266324189</v>
      </c>
      <c r="L13" s="9" t="s">
        <v>37</v>
      </c>
      <c r="M13">
        <v>499054.58999999985</v>
      </c>
      <c r="N13" s="12">
        <v>7.3447330041959746E-2</v>
      </c>
      <c r="V13" s="9" t="s">
        <v>39</v>
      </c>
      <c r="W13" t="e">
        <f t="shared" ref="W13:W15" si="0">GETPIVOTDATA("Sum of Net Sales",$V$3,"Product Category",V13)</f>
        <v>#REF!</v>
      </c>
      <c r="AI13">
        <f>AI43</f>
        <v>6831875.2499999991</v>
      </c>
    </row>
    <row r="14" spans="1:41" x14ac:dyDescent="0.35">
      <c r="G14" s="9" t="s">
        <v>47</v>
      </c>
      <c r="H14">
        <f t="shared" ref="H14:H17" si="1">GETPIVOTDATA("Sum of Net Sales",$G$3,"Region",G14)</f>
        <v>1342707.7300000011</v>
      </c>
      <c r="I14" s="13">
        <f t="shared" ref="I14:I17" si="2">GETPIVOTDATA("Sum of Profit Amount",$G$3,"Region",G14)</f>
        <v>0.19387366706344353</v>
      </c>
      <c r="L14" s="9" t="s">
        <v>251</v>
      </c>
      <c r="M14">
        <v>477219.49999999988</v>
      </c>
      <c r="N14" s="12">
        <v>6.9871901440773668E-2</v>
      </c>
      <c r="V14" s="9" t="s">
        <v>68</v>
      </c>
      <c r="W14">
        <f t="shared" si="0"/>
        <v>6831875.2499999944</v>
      </c>
      <c r="AH14" s="8" t="s">
        <v>32970</v>
      </c>
      <c r="AI14" t="s">
        <v>32973</v>
      </c>
    </row>
    <row r="15" spans="1:41" x14ac:dyDescent="0.35">
      <c r="G15" s="9" t="s">
        <v>36</v>
      </c>
      <c r="H15">
        <f t="shared" si="1"/>
        <v>1403395.8999999987</v>
      </c>
      <c r="I15" s="13">
        <f t="shared" si="2"/>
        <v>0.20570379980698997</v>
      </c>
      <c r="L15" s="9" t="s">
        <v>58</v>
      </c>
      <c r="M15">
        <v>435379.96999999991</v>
      </c>
      <c r="N15" s="12">
        <v>6.3426940442909308E-2</v>
      </c>
      <c r="V15" s="9" t="s">
        <v>27</v>
      </c>
      <c r="W15" t="e">
        <f t="shared" si="0"/>
        <v>#REF!</v>
      </c>
      <c r="AH15" s="9" t="s">
        <v>32975</v>
      </c>
      <c r="AI15" s="12">
        <v>0.1358587936745479</v>
      </c>
    </row>
    <row r="16" spans="1:41" x14ac:dyDescent="0.35">
      <c r="G16" s="9" t="s">
        <v>89</v>
      </c>
      <c r="H16">
        <f t="shared" si="1"/>
        <v>1238884.4100000001</v>
      </c>
      <c r="I16" s="13">
        <f t="shared" si="2"/>
        <v>0.18654576287792016</v>
      </c>
      <c r="L16" s="9" t="s">
        <v>307</v>
      </c>
      <c r="M16">
        <v>420959.32999999996</v>
      </c>
      <c r="N16" s="12">
        <v>6.0801386047198355E-2</v>
      </c>
      <c r="V16" s="10" t="s">
        <v>32971</v>
      </c>
      <c r="W16" t="e">
        <f>SUM(W12:W15)</f>
        <v>#REF!</v>
      </c>
      <c r="AH16" s="9" t="s">
        <v>32976</v>
      </c>
      <c r="AI16" s="12">
        <v>0.1362228430620129</v>
      </c>
    </row>
    <row r="17" spans="7:35" x14ac:dyDescent="0.35">
      <c r="G17" s="9" t="s">
        <v>24</v>
      </c>
      <c r="H17">
        <f t="shared" si="1"/>
        <v>1450402.8700000017</v>
      </c>
      <c r="I17" s="13">
        <f t="shared" si="2"/>
        <v>0.20983294758840448</v>
      </c>
      <c r="L17" s="9" t="s">
        <v>25</v>
      </c>
      <c r="M17">
        <v>512981.10000000009</v>
      </c>
      <c r="N17" s="12">
        <v>7.2063264403551888E-2</v>
      </c>
      <c r="AH17" s="9" t="s">
        <v>32977</v>
      </c>
      <c r="AI17" s="12">
        <v>0.12775435704860102</v>
      </c>
    </row>
    <row r="18" spans="7:35" x14ac:dyDescent="0.35">
      <c r="G18" s="10" t="s">
        <v>32971</v>
      </c>
      <c r="H18">
        <f>SUM(H13:H17)</f>
        <v>6831875.2500000019</v>
      </c>
      <c r="I18">
        <f>SUM(I13:I17)</f>
        <v>1</v>
      </c>
      <c r="L18" s="9" t="s">
        <v>75</v>
      </c>
      <c r="M18">
        <v>494371.05000000016</v>
      </c>
      <c r="N18" s="12">
        <v>7.3959659984904225E-2</v>
      </c>
      <c r="AH18" s="9" t="s">
        <v>32978</v>
      </c>
      <c r="AI18" s="12">
        <v>6.4896836340798209E-2</v>
      </c>
    </row>
    <row r="19" spans="7:35" x14ac:dyDescent="0.35">
      <c r="L19" s="9" t="s">
        <v>32971</v>
      </c>
      <c r="M19">
        <v>6831875.2499999991</v>
      </c>
      <c r="N19" s="12">
        <v>1</v>
      </c>
      <c r="AH19" s="9" t="s">
        <v>32979</v>
      </c>
      <c r="AI19" s="12">
        <v>7.7405712289608922E-2</v>
      </c>
    </row>
    <row r="20" spans="7:35" x14ac:dyDescent="0.35">
      <c r="AH20" s="9" t="s">
        <v>32980</v>
      </c>
      <c r="AI20" s="12">
        <v>5.6978833154191437E-2</v>
      </c>
    </row>
    <row r="21" spans="7:35" x14ac:dyDescent="0.35">
      <c r="AH21" s="9" t="s">
        <v>32981</v>
      </c>
      <c r="AI21" s="12">
        <v>7.1678123806490787E-2</v>
      </c>
    </row>
    <row r="22" spans="7:35" x14ac:dyDescent="0.35">
      <c r="L22" s="7" t="s">
        <v>32970</v>
      </c>
      <c r="M22" s="7" t="s">
        <v>32969</v>
      </c>
      <c r="N22" s="7" t="s">
        <v>32968</v>
      </c>
      <c r="AH22" s="9" t="s">
        <v>32982</v>
      </c>
      <c r="AI22" s="12">
        <v>6.4105052269506857E-2</v>
      </c>
    </row>
    <row r="23" spans="7:35" x14ac:dyDescent="0.35">
      <c r="L23" s="9" t="s">
        <v>82</v>
      </c>
      <c r="M23">
        <f>GETPIVOTDATA("Sum of Net Sales",$L$3,"City",L23)</f>
        <v>460202.26999999979</v>
      </c>
      <c r="N23">
        <f>GETPIVOTDATA("Sum of Profit Amount",$L$3,"City",L23)</f>
        <v>6.7897781744078942E-2</v>
      </c>
      <c r="AH23" s="9" t="s">
        <v>32983</v>
      </c>
      <c r="AI23" s="12">
        <v>6.1364391862980809E-2</v>
      </c>
    </row>
    <row r="24" spans="7:35" x14ac:dyDescent="0.35">
      <c r="L24" s="9" t="s">
        <v>104</v>
      </c>
      <c r="M24">
        <f t="shared" ref="M24:M37" si="3">GETPIVOTDATA("Sum of Net Sales",$L$3,"City",L24)</f>
        <v>382841.55000000022</v>
      </c>
      <c r="N24">
        <f t="shared" ref="N24:N37" si="4">GETPIVOTDATA("Sum of Profit Amount",$L$3,"City",L24)</f>
        <v>5.7551973034108229E-2</v>
      </c>
      <c r="AH24" s="9" t="s">
        <v>32984</v>
      </c>
      <c r="AI24" s="12">
        <v>7.9544375462652098E-2</v>
      </c>
    </row>
    <row r="25" spans="7:35" x14ac:dyDescent="0.35">
      <c r="L25" s="9" t="s">
        <v>98</v>
      </c>
      <c r="M25">
        <f t="shared" si="3"/>
        <v>466733.32000000007</v>
      </c>
      <c r="N25">
        <f t="shared" si="4"/>
        <v>6.6657222235428457E-2</v>
      </c>
      <c r="AH25" s="9" t="s">
        <v>32985</v>
      </c>
      <c r="AI25" s="12">
        <v>5.8591522144670304E-2</v>
      </c>
    </row>
    <row r="26" spans="7:35" x14ac:dyDescent="0.35">
      <c r="L26" s="9" t="s">
        <v>235</v>
      </c>
      <c r="M26">
        <f t="shared" si="3"/>
        <v>466604.97000000003</v>
      </c>
      <c r="N26">
        <f t="shared" si="4"/>
        <v>6.6507104627081898E-2</v>
      </c>
      <c r="AH26" s="9" t="s">
        <v>32986</v>
      </c>
      <c r="AI26" s="12">
        <v>6.5599158883938913E-2</v>
      </c>
    </row>
    <row r="27" spans="7:35" x14ac:dyDescent="0.35">
      <c r="L27" s="9" t="s">
        <v>67</v>
      </c>
      <c r="M27">
        <f t="shared" si="3"/>
        <v>430716.32000000007</v>
      </c>
      <c r="N27">
        <f t="shared" si="4"/>
        <v>6.1621215670964805E-2</v>
      </c>
      <c r="AH27" s="9" t="s">
        <v>32971</v>
      </c>
      <c r="AI27" s="12">
        <v>1</v>
      </c>
    </row>
    <row r="28" spans="7:35" x14ac:dyDescent="0.35">
      <c r="L28" s="9" t="s">
        <v>90</v>
      </c>
      <c r="M28">
        <f t="shared" si="3"/>
        <v>490914.24</v>
      </c>
      <c r="N28">
        <f t="shared" si="4"/>
        <v>7.528243916318951E-2</v>
      </c>
    </row>
    <row r="29" spans="7:35" x14ac:dyDescent="0.35">
      <c r="L29" s="9" t="s">
        <v>122</v>
      </c>
      <c r="M29">
        <f t="shared" si="3"/>
        <v>473624.98999999964</v>
      </c>
      <c r="N29">
        <f t="shared" si="4"/>
        <v>7.0635254094065514E-2</v>
      </c>
    </row>
    <row r="30" spans="7:35" x14ac:dyDescent="0.35">
      <c r="L30" s="9" t="s">
        <v>154</v>
      </c>
      <c r="M30">
        <f t="shared" si="3"/>
        <v>365128.61999999988</v>
      </c>
      <c r="N30">
        <f t="shared" si="4"/>
        <v>5.3711350680622515E-2</v>
      </c>
      <c r="AH30" s="8" t="s">
        <v>32970</v>
      </c>
      <c r="AI30" t="s">
        <v>32969</v>
      </c>
    </row>
    <row r="31" spans="7:35" x14ac:dyDescent="0.35">
      <c r="L31" s="9" t="s">
        <v>48</v>
      </c>
      <c r="M31">
        <f t="shared" si="3"/>
        <v>455143.42999999982</v>
      </c>
      <c r="N31">
        <f t="shared" si="4"/>
        <v>6.6565176389163011E-2</v>
      </c>
      <c r="AH31" s="9" t="s">
        <v>32975</v>
      </c>
      <c r="AI31">
        <v>928170.33000000019</v>
      </c>
    </row>
    <row r="32" spans="7:35" x14ac:dyDescent="0.35">
      <c r="L32" s="9" t="s">
        <v>37</v>
      </c>
      <c r="M32">
        <f t="shared" si="3"/>
        <v>499054.58999999985</v>
      </c>
      <c r="N32">
        <f t="shared" si="4"/>
        <v>7.3447330041959746E-2</v>
      </c>
      <c r="AH32" s="9" t="s">
        <v>32976</v>
      </c>
      <c r="AI32">
        <v>930657.47000000009</v>
      </c>
    </row>
    <row r="33" spans="12:35" x14ac:dyDescent="0.35">
      <c r="L33" s="9" t="s">
        <v>251</v>
      </c>
      <c r="M33">
        <f t="shared" si="3"/>
        <v>477219.49999999988</v>
      </c>
      <c r="N33">
        <f t="shared" si="4"/>
        <v>6.9871901440773668E-2</v>
      </c>
      <c r="AH33" s="9" t="s">
        <v>32977</v>
      </c>
      <c r="AI33">
        <v>872801.83000000019</v>
      </c>
    </row>
    <row r="34" spans="12:35" x14ac:dyDescent="0.35">
      <c r="L34" s="9" t="s">
        <v>58</v>
      </c>
      <c r="M34">
        <f t="shared" si="3"/>
        <v>435379.96999999991</v>
      </c>
      <c r="N34">
        <f t="shared" si="4"/>
        <v>6.3426940442909308E-2</v>
      </c>
      <c r="AH34" s="9" t="s">
        <v>32978</v>
      </c>
      <c r="AI34">
        <v>443367.08999999979</v>
      </c>
    </row>
    <row r="35" spans="12:35" x14ac:dyDescent="0.35">
      <c r="L35" s="9" t="s">
        <v>307</v>
      </c>
      <c r="M35">
        <f t="shared" si="3"/>
        <v>420959.32999999996</v>
      </c>
      <c r="N35">
        <f t="shared" si="4"/>
        <v>6.0801386047198355E-2</v>
      </c>
      <c r="AH35" s="9" t="s">
        <v>32979</v>
      </c>
      <c r="AI35">
        <v>528826.16999999993</v>
      </c>
    </row>
    <row r="36" spans="12:35" x14ac:dyDescent="0.35">
      <c r="L36" s="9" t="s">
        <v>25</v>
      </c>
      <c r="M36">
        <f t="shared" si="3"/>
        <v>512981.10000000009</v>
      </c>
      <c r="N36">
        <f t="shared" si="4"/>
        <v>7.2063264403551888E-2</v>
      </c>
      <c r="AH36" s="9" t="s">
        <v>32980</v>
      </c>
      <c r="AI36">
        <v>389272.27999999985</v>
      </c>
    </row>
    <row r="37" spans="12:35" x14ac:dyDescent="0.35">
      <c r="L37" s="9" t="s">
        <v>75</v>
      </c>
      <c r="M37">
        <f t="shared" si="3"/>
        <v>494371.05000000016</v>
      </c>
      <c r="N37">
        <f t="shared" si="4"/>
        <v>7.3959659984904225E-2</v>
      </c>
      <c r="AH37" s="9" t="s">
        <v>32981</v>
      </c>
      <c r="AI37">
        <v>489696.00000000012</v>
      </c>
    </row>
    <row r="38" spans="12:35" x14ac:dyDescent="0.35">
      <c r="L38" s="10" t="s">
        <v>32971</v>
      </c>
      <c r="M38">
        <f>SUM(M23:M37)</f>
        <v>6831875.2499999991</v>
      </c>
      <c r="N38">
        <f>SUM(N23:N37)</f>
        <v>1.0000000000000002</v>
      </c>
      <c r="AH38" s="9" t="s">
        <v>32982</v>
      </c>
      <c r="AI38">
        <v>437957.72000000015</v>
      </c>
    </row>
    <row r="39" spans="12:35" x14ac:dyDescent="0.35">
      <c r="AH39" s="9" t="s">
        <v>32983</v>
      </c>
      <c r="AI39">
        <v>419233.86999999994</v>
      </c>
    </row>
    <row r="40" spans="12:35" x14ac:dyDescent="0.35">
      <c r="AH40" s="9" t="s">
        <v>32984</v>
      </c>
      <c r="AI40">
        <v>543437.25000000012</v>
      </c>
    </row>
    <row r="41" spans="12:35" x14ac:dyDescent="0.35">
      <c r="AH41" s="9" t="s">
        <v>32985</v>
      </c>
      <c r="AI41">
        <v>400289.96999999991</v>
      </c>
    </row>
    <row r="42" spans="12:35" x14ac:dyDescent="0.35">
      <c r="AH42" s="9" t="s">
        <v>32986</v>
      </c>
      <c r="AI42">
        <v>448165.26999999979</v>
      </c>
    </row>
    <row r="43" spans="12:35" x14ac:dyDescent="0.35">
      <c r="AH43" s="9" t="s">
        <v>32971</v>
      </c>
      <c r="AI43">
        <v>6831875.2499999991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DC06-4BF4-4C83-A05D-EFE1552395A9}">
  <sheetPr>
    <tabColor rgb="FF00B0F0"/>
  </sheetPr>
  <dimension ref="A1"/>
  <sheetViews>
    <sheetView showGridLines="0" showRowColHeaders="0" view="pageBreakPreview" zoomScale="80" zoomScaleNormal="35" zoomScaleSheetLayoutView="80" workbookViewId="0">
      <selection activeCell="P37" sqref="P3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C75C-C268-4420-B362-7BC75CC2E8E6}">
  <sheetPr>
    <tabColor rgb="FFFF0000"/>
  </sheetPr>
  <dimension ref="A1:U10001"/>
  <sheetViews>
    <sheetView tabSelected="1" workbookViewId="0">
      <selection activeCell="B1" sqref="B1:B1048576"/>
    </sheetView>
  </sheetViews>
  <sheetFormatPr defaultRowHeight="14.5" x14ac:dyDescent="0.35"/>
  <cols>
    <col min="1" max="1" width="18.7265625" customWidth="1"/>
    <col min="2" max="2" width="20.08984375" customWidth="1"/>
    <col min="3" max="3" width="15.36328125" customWidth="1"/>
    <col min="4" max="4" width="14.26953125" customWidth="1"/>
    <col min="8" max="8" width="18" customWidth="1"/>
    <col min="9" max="9" width="21.08984375" customWidth="1"/>
    <col min="10" max="10" width="22.36328125" customWidth="1"/>
    <col min="11" max="11" width="22.1796875" customWidth="1"/>
    <col min="12" max="12" width="12.1796875" bestFit="1" customWidth="1"/>
    <col min="14" max="14" width="9.7265625" bestFit="1" customWidth="1"/>
    <col min="15" max="15" width="10.08984375" bestFit="1" customWidth="1"/>
    <col min="16" max="16" width="15.54296875" bestFit="1" customWidth="1"/>
    <col min="17" max="17" width="8.453125" bestFit="1" customWidth="1"/>
    <col min="18" max="18" width="13.7265625" bestFit="1" customWidth="1"/>
    <col min="19" max="19" width="17.453125" customWidth="1"/>
    <col min="20" max="20" width="21" customWidth="1"/>
    <col min="21" max="21" width="20.6328125" customWidth="1"/>
  </cols>
  <sheetData>
    <row r="1" spans="1:21"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5">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5">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5">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5">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5">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5">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5">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5">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5">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5">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5">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5">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5">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5">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5">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5">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5">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5">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5">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5">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5">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5">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5">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5">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5">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5">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5">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5">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5">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5">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5">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5">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5">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5">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5">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5">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5">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5">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5">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5">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5">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5">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5">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5">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5">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5">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5">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5">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5">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5">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5">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5">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5">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5">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5">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5">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5">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5">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5">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5">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5">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5">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5">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5">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5">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5">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5">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5">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5">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5">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5">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5">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5">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5">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5">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5">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5">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5">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5">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5">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5">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5">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5">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5">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5">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5">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5">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5">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5">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5">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5">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5">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5">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5">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5">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5">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5">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5">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5">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5">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5">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5">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5">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5">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5">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5">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5">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5">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5">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5">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5">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5">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5">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5">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5">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5">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5">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5">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5">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5">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5">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5">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5">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5">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5">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5">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5">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5">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5">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5">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5">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5">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5">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5">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5">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5">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5">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5">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5">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5">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5">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5">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5">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5">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5">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5">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5">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5">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5">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5">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5">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5">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5">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5">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5">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5">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5">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5">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5">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5">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5">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5">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5">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5">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5">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5">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5">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5">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5">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5">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5">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5">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5">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5">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5">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5">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5">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5">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5">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5">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5">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5">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5">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5">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5">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5">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5">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5">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5">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5">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5">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5">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5">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5">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5">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5">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5">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5">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5">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5">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5">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5">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5">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5">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5">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5">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5">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5">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5">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5">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5">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5">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5">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5">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5">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5">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5">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5">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5">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5">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5">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5">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5">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5">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5">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5">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5">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5">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5">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5">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5">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5">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5">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5">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5">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5">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5">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5">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5">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5">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5">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5">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5">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5">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5">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5">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5">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5">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5">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5">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5">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5">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5">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5">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5">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5">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5">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5">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5">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5">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5">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5">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5">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5">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5">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5">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5">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5">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5">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5">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5">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5">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5">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5">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5">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5">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5">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5">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5">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5">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5">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5">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5">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5">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5">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5">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5">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5">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5">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5">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5">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5">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5">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5">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5">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5">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5">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5">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5">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5">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5">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5">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5">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5">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5">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5">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5">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5">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5">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5">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5">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5">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5">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5">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5">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5">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5">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5">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5">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5">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5">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5">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5">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5">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5">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5">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5">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5">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5">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5">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5">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5">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5">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5">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5">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5">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5">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5">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5">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5">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5">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5">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5">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5">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5">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5">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5">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5">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5">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5">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5">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5">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5">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5">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5">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5">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5">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5">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5">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5">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5">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5">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5">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5">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5">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5">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5">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5">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5">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5">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5">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5">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5">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5">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5">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5">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5">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5">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5">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5">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5">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5">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5">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5">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5">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5">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5">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5">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5">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5">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5">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5">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5">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5">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5">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5">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5">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5">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5">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5">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5">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5">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5">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5">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5">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5">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5">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5">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5">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5">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5">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5">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5">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5">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5">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5">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5">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5">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5">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5">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5">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5">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5">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5">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5">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5">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5">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5">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5">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5">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5">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5">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5">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5">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5">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5">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5">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5">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5">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5">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5">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5">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5">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5">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5">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5">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5">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5">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5">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5">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5">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5">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5">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5">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5">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5">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5">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5">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5">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5">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5">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5">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5">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5">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5">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5">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5">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5">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5">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5">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5">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5">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5">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5">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5">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5">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5">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5">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5">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5">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5">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5">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5">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5">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5">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5">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5">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5">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5">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5">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5">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5">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5">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5">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5">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5">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5">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5">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5">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5">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5">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5">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5">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5">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5">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5">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5">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5">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5">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5">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5">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5">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5">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5">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5">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5">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5">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5">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5">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5">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5">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5">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5">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5">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5">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5">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5">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5">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5">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5">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5">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5">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5">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5">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5">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5">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5">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5">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5">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5">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5">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5">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5">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5">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5">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5">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5">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5">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5">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5">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5">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5">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5">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5">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5">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5">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5">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5">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5">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5">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5">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5">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5">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5">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5">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5">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5">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5">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5">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5">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5">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5">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5">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5">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5">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5">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5">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5">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5">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5">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5">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5">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5">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5">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5">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5">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5">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5">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5">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5">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5">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5">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5">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5">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5">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5">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5">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5">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5">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5">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5">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5">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5">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5">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5">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5">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5">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5">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5">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5">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5">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5">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5">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5">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5">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5">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5">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5">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5">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5">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5">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5">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5">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5">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5">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5">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5">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5">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5">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5">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5">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5">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5">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5">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5">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5">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5">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5">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5">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5">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5">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5">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5">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5">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5">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5">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5">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5">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5">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5">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5">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5">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5">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5">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5">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5">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5">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5">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5">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5">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5">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5">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5">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5">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5">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5">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5">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5">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5">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5">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5">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5">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5">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5">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5">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5">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5">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5">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5">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5">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5">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5">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5">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5">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5">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5">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5">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5">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5">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5">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5">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5">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5">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5">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5">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5">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5">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5">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5">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5">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5">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5">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5">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5">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5">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5">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5">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5">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5">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5">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5">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5">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5">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5">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5">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5">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5">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5">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5">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5">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5">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5">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5">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5">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5">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5">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5">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5">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5">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5">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5">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5">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5">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5">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5">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5">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5">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5">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5">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5">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5">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5">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5">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5">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5">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5">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5">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5">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5">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5">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5">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5">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5">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5">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5">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5">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5">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5">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5">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5">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5">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5">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5">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5">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5">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5">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5">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5">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5">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5">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5">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5">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5">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5">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5">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5">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5">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5">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5">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5">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5">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5">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5">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5">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5">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5">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5">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5">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5">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5">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5">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5">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5">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5">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5">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5">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5">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5">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5">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5">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5">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5">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5">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5">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5">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5">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5">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5">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5">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5">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5">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5">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5">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5">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5">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5">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5">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5">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5">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5">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5">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5">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5">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5">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5">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5">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5">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5">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5">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5">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5">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5">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5">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5">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5">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5">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5">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5">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5">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5">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5">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5">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5">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5">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5">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5">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5">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5">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5">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5">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5">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5">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5">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5">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5">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5">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5">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5">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5">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5">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5">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5">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5">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5">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5">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5">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5">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5">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5">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5">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5">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5">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5">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5">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5">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5">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5">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5">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5">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5">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5">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5">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5">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5">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5">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5">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5">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5">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5">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5">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5">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5">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5">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5">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5">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5">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5">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5">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5">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5">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5">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5">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5">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5">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5">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5">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5">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5">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5">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5">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5">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5">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5">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5">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5">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5">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5">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5">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5">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5">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5">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5">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5">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5">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5">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5">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5">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5">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5">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5">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5">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5">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5">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5">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5">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5">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5">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5">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5">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5">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5">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5">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5">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5">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5">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5">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5">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5">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5">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5">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5">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5">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5">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5">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5">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5">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5">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5">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5">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5">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5">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5">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5">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5">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5">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5">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5">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5">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5">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5">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5">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5">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5">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5">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5">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5">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5">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5">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5">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5">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5">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5">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5">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5">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5">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5">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5">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5">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5">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5">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5">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5">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5">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5">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5">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5">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5">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5">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5">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5">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5">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5">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5">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5">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5">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5">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5">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5">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5">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5">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5">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5">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5">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5">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5">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5">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5">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5">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5">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5">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5">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5">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5">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5">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5">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5">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5">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5">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5">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5">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5">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5">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5">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5">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5">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5">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5">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5">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5">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5">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5">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5">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5">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5">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5">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5">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5">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5">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5">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5">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5">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5">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5">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5">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5">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5">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5">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5">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5">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5">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5">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5">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5">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5">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5">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5">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5">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5">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5">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5">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5">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5">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5">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5">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5">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5">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5">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5">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5">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5">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5">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5">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5">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5">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5">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5">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5">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5">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5">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5">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5">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5">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5">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5">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5">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5">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5">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5">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5">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5">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5">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5">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5">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5">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5">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5">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5">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5">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5">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5">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5">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5">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5">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5">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5">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5">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5">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5">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5">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5">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5">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5">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5">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5">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5">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5">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5">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5">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5">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5">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5">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5">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5">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5">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5">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5">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5">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5">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5">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5">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5">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5">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5">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5">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5">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5">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5">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5">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5">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5">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5">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5">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5">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5">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5">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5">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5">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5">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5">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5">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5">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5">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5">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5">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5">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5">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5">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5">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5">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5">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5">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5">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5">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5">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5">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5">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5">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5">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5">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5">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5">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5">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5">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5">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5">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5">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5">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5">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5">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5">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5">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5">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5">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5">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5">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5">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5">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5">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5">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5">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5">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5">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5">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5">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5">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5">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5">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5">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5">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5">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5">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5">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5">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5">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5">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5">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5">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5">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5">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5">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5">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5">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5">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5">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5">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5">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5">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5">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5">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5">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5">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5">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5">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5">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5">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5">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5">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5">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5">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5">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5">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5">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5">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5">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5">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5">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5">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5">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5">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5">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5">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5">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5">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5">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5">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5">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5">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5">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5">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5">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5">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5">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5">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5">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5">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5">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5">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5">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5">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5">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5">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5">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5">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5">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5">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5">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5">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5">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5">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5">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5">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5">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5">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5">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5">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5">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5">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5">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5">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5">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5">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5">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5">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5">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5">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5">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5">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5">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5">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5">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5">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5">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5">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5">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5">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5">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5">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5">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5">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5">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5">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5">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5">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5">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5">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5">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5">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5">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5">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5">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5">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5">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5">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5">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5">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5">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5">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5">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5">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5">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5">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5">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5">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5">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5">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5">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5">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5">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5">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5">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5">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5">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5">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5">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5">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5">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5">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5">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5">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5">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5">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5">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5">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5">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5">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5">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5">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5">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5">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5">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5">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5">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5">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5">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5">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5">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5">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5">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5">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5">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5">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5">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5">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5">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5">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5">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5">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5">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5">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5">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5">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5">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5">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5">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5">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5">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5">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5">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5">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5">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5">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5">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5">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5">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5">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5">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5">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5">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5">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5">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5">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5">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5">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5">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5">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5">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5">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5">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5">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5">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5">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5">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5">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5">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5">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5">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5">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5">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5">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5">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5">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5">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5">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5">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5">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5">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5">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5">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5">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5">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5">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5">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5">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5">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5">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5">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5">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5">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5">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5">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5">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5">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5">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5">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5">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5">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5">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5">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5">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5">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5">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5">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5">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5">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5">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5">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5">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5">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5">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5">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5">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5">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5">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5">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5">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5">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5">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5">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5">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5">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5">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5">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5">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5">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5">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5">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5">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5">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5">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5">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5">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5">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5">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5">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5">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5">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5">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5">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5">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5">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5">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5">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5">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5">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5">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5">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5">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5">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5">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5">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5">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5">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5">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5">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5">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5">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5">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5">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5">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5">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5">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5">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5">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5">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5">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5">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5">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5">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5">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5">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5">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5">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5">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5">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5">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5">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5">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5">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5">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5">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5">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5">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5">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5">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5">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5">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5">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5">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5">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5">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5">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5">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5">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5">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5">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5">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5">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5">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5">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5">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5">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5">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5">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5">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5">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5">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5">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5">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5">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5">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5">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5">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5">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5">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5">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5">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5">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5">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5">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5">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5">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5">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5">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5">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5">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5">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5">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5">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5">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5">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5">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5">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5">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5">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5">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5">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5">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5">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5">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5">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5">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5">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5">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5">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5">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5">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5">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5">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5">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5">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5">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5">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5">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5">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5">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5">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5">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5">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5">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5">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5">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5">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5">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5">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5">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5">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5">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5">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5">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5">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5">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5">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5">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5">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5">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5">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5">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5">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5">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5">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5">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5">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5">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5">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5">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5">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5">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5">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5">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5">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5">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5">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5">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5">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5">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5">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5">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5">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5">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5">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5">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5">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5">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5">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5">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5">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5">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5">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5">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5">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5">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5">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5">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5">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5">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5">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5">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5">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5">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5">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5">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5">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5">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5">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5">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5">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5">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5">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5">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5">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5">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5">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5">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5">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5">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5">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5">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5">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5">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5">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5">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5">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5">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5">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5">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5">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5">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5">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5">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5">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5">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5">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5">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5">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5">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5">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5">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5">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5">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5">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5">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5">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5">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5">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5">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5">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5">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5">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5">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5">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5">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5">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5">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5">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5">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5">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5">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5">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5">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5">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5">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5">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5">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5">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5">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5">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5">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5">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5">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5">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5">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5">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5">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5">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5">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5">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5">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5">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5">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5">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5">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5">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5">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5">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5">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5">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5">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5">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5">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5">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5">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5">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5">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5">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5">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5">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5">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5">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5">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5">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5">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5">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5">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5">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5">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5">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5">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5">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5">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5">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5">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5">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5">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5">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5">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5">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5">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5">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5">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5">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5">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5">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5">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5">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5">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5">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5">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5">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5">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5">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5">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5">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5">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5">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5">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5">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5">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5">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5">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5">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5">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5">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5">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5">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5">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5">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5">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5">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5">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5">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5">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5">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5">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5">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5">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5">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5">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5">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5">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5">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5">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5">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5">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5">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5">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5">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5">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5">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5">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5">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5">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5">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5">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5">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5">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5">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5">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5">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5">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5">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5">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5">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5">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5">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5">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5">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5">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5">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5">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5">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5">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5">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5">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5">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5">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5">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5">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5">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5">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5">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5">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5">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5">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5">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5">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5">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5">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5">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5">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5">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5">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5">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5">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5">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5">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5">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5">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5">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5">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5">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5">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5">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5">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5">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5">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5">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5">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5">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5">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5">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5">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5">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5">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5">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5">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5">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5">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5">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5">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5">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5">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5">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5">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5">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5">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5">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5">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5">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5">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5">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5">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5">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5">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5">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5">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5">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5">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5">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5">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5">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5">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5">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5">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5">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5">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5">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5">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5">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5">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5">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5">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5">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5">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5">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5">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5">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5">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5">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5">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5">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5">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5">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5">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5">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5">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5">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5">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5">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5">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5">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5">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5">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5">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5">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5">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5">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5">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5">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5">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5">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5">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5">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5">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5">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5">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5">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5">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5">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5">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5">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5">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5">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5">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5">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5">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5">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5">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5">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5">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5">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5">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5">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5">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5">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5">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5">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5">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5">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5">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5">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5">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5">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5">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5">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5">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5">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5">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5">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5">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5">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5">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5">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5">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5">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5">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5">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5">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5">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5">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5">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5">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5">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5">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5">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5">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5">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5">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5">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5">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5">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5">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5">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5">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5">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5">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5">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5">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5">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5">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5">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5">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5">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5">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5">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5">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5">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5">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5">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5">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5">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5">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5">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5">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5">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5">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5">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5">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5">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5">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5">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5">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5">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5">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5">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5">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5">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5">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5">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5">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5">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5">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5">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5">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5">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5">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5">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5">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5">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5">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5">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5">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5">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5">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5">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5">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5">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5">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5">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5">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5">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5">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5">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5">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5">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5">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5">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5">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5">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5">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5">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5">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5">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5">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5">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5">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5">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5">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5">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5">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5">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5">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5">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5">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5">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5">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5">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5">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5">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5">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5">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5">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5">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5">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5">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5">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5">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5">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5">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5">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5">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5">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5">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5">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5">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5">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5">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5">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5">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5">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5">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5">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5">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5">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5">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5">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5">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5">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5">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5">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5">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5">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5">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5">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5">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5">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5">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5">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5">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5">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5">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5">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5">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5">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5">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5">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5">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5">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5">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5">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5">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5">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5">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5">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5">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5">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5">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5">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5">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5">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5">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5">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5">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5">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5">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5">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5">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5">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5">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5">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5">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5">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5">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5">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5">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5">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5">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5">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5">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5">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5">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5">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5">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5">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5">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5">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5">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5">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5">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5">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5">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5">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5">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5">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5">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5">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5">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5">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5">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5">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5">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5">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5">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5">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5">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5">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5">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5">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5">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5">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5">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5">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5">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5">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5">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5">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5">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5">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5">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5">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5">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5">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5">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5">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5">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5">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5">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5">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5">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5">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5">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5">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5">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5">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5">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5">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5">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5">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5">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5">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5">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5">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5">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5">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5">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5">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5">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5">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5">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5">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5">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5">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5">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5">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5">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5">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5">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5">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5">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5">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5">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5">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5">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5">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5">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5">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5">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5">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5">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5">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5">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5">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5">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5">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5">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5">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5">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5">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5">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5">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5">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5">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5">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5">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5">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5">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5">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5">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5">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5">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5">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5">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5">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5">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5">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5">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5">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5">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5">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5">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5">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5">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5">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5">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5">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5">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5">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5">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5">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5">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5">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5">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5">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5">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5">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5">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5">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5">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5">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5">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5">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5">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5">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5">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5">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5">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5">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5">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5">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5">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5">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5">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5">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5">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5">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5">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5">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5">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5">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5">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5">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5">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5">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5">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5">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5">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5">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5">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5">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5">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5">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5">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5">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5">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5">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5">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5">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5">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5">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5">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5">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5">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5">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5">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5">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5">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5">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5">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5">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5">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5">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5">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5">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5">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5">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5">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5">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5">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5">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5">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5">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5">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5">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5">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5">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5">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5">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5">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5">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5">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5">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5">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5">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5">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5">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5">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5">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5">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5">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5">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5">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5">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5">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5">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5">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5">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5">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5">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5">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5">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5">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5">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5">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5">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5">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5">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5">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5">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5">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5">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5">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5">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5">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5">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5">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5">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5">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5">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5">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5">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5">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5">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5">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5">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5">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5">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5">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5">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5">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5">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5">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5">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5">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5">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5">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5">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5">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5">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5">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5">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5">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5">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5">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5">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5">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5">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5">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5">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5">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5">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5">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5">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5">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5">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5">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5">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5">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5">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5">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5">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5">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5">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5">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5">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5">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5">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5">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5">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5">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5">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5">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5">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5">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5">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5">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5">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5">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5">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5">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5">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5">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5">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5">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5">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5">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5">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5">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5">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5">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5">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5">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5">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5">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5">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5">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5">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5">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5">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5">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5">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5">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5">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5">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5">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5">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5">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5">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5">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5">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5">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5">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5">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5">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5">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5">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5">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5">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5">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5">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5">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5">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5">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5">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5">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5">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5">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5">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5">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5">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5">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5">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5">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5">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5">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5">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5">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5">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5">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5">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5">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5">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5">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5">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5">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5">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5">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5">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5">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5">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5">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5">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5">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5">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5">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5">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5">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5">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5">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5">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5">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5">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5">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5">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5">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5">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5">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5">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5">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5">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5">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5">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5">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5">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5">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5">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5">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5">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5">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5">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5">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5">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5">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5">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5">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5">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5">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5">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5">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5">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5">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5">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5">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5">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5">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5">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5">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5">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5">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5">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5">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5">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5">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5">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5">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5">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5">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5">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5">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5">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5">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5">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5">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5">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5">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5">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5">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5">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5">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5">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5">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5">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5">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5">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5">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5">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5">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5">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5">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5">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5">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5">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5">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5">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5">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5">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5">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5">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5">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5">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5">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5">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5">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5">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5">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5">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5">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5">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5">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5">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5">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5">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5">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5">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5">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5">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5">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5">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5">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5">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5">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5">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5">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5">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5">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5">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5">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5">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5">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5">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5">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5">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5">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5">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5">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5">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5">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5">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5">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5">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5">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5">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5">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5">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5">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5">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5">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5">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5">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5">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5">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5">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5">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5">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5">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5">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5">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5">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5">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5">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5">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5">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5">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5">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5">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5">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5">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5">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5">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5">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5">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5">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5">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5">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5">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5">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5">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5">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5">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5">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5">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5">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5">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5">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5">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5">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5">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5">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5">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5">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5">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5">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5">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5">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5">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5">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5">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5">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5">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5">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5">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5">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5">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5">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5">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5">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5">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5">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5">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5">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5">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5">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5">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5">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5">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5">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5">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5">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5">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5">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5">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5">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5">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5">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5">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5">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5">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5">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5">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5">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5">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5">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5">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5">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5">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5">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5">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5">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5">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5">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5">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5">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5">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5">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5">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5">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5">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5">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5">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5">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5">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5">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5">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5">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5">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5">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5">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5">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5">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5">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5">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5">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5">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5">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5">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5">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5">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5">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5">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5">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5">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5">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5">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5">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5">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5">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5">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5">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5">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5">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5">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5">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5">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5">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5">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5">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5">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5">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5">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5">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5">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5">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5">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5">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5">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5">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5">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5">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5">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5">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5">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5">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5">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5">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5">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5">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5">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5">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5">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5">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5">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5">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5">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5">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5">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5">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5">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5">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5">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5">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5">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5">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5">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5">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5">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5">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5">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5">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5">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5">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5">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5">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5">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5">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5">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5">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5">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5">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5">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5">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5">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5">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5">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5">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5">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5">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5">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5">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5">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5">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5">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5">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5">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5">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5">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5">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5">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5">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5">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5">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5">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5">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5">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5">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5">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5">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5">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5">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5">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5">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5">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5">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5">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5">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5">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5">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5">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5">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5">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5">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5">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5">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5">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5">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5">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5">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5">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5">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5">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5">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5">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5">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5">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5">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5">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5">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5">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5">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5">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5">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5">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5">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5">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5">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5">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5">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5">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5">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5">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5">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5">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5">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5">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5">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5">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5">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5">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5">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5">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5">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5">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5">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5">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5">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5">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5">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5">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5">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5">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5">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5">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5">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5">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5">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5">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5">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5">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5">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5">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5">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5">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5">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5">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5">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5">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5">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5">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5">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5">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5">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5">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5">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5">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5">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5">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5">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5">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5">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5">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5">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5">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5">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5">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5">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5">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5">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5">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5">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5">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5">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5">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5">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5">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5">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5">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5">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5">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5">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5">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5">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5">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5">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5">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5">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5">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5">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5">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5">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5">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5">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5">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5">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5">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5">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5">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5">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5">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5">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5">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5">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5">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5">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5">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5">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5">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5">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5">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5">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5">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5">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5">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5">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5">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5">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5">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5">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5">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5">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5">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5">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5">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5">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5">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5">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5">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5">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5">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5">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5">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5">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5">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5">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5">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5">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5">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5">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5">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5">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5">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5">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5">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5">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5">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5">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5">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5">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5">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5">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5">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5">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5">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5">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5">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5">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5">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5">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5">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5">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5">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5">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5">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5">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5">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5">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5">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5">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5">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5">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5">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5">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5">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5">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5">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5">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5">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5">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5">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5">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5">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5">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5">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5">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5">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5">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5">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5">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5">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5">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5">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5">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5">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5">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5">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5">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5">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5">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5">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5">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5">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5">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5">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5">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5">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5">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5">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5">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5">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5">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5">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5">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5">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5">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5">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5">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5">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5">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5">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5">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5">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5">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5">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5">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5">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5">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5">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5">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5">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5">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5">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5">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5">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5">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5">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5">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5">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5">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5">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5">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5">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5">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5">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5">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5">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5">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5">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5">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5">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5">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5">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5">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5">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5">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5">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5">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5">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5">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5">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5">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5">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5">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5">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5">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5">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5">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5">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5">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5">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5">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5">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5">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5">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5">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5">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5">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5">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5">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5">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5">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5">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5">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5">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5">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5">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5">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5">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5">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5">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5">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5">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5">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5">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5">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5">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5">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5">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5">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5">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5">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5">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5">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5">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5">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5">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5">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5">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5">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5">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5">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5">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5">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5">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5">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5">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5">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5">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5">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5">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5">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5">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5">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5">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5">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5">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5">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5">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5">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5">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5">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5">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5">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5">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5">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5">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5">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5">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5">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5">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5">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5">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5">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5">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5">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5">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5">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5">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5">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5">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5">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5">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5">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5">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5">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5">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5">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5">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5">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5">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5">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5">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5">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5">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5">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5">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5">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5">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5">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5">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5">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5">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5">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5">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5">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5">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5">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5">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5">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5">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5">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5">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5">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5">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5">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5">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5">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5">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5">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5">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5">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5">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5">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5">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5">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5">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5">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5">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5">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5">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5">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5">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5">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5">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5">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5">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5">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5">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5">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5">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5">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5">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5">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5">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5">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5">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5">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5">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5">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5">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5">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5">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5">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5">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5">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5">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5">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5">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5">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5">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5">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5">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5">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5">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5">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5">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5">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5">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5">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5">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5">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5">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5">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5">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5">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5">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5">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5">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5">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5">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5">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5">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5">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5">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5">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5">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5">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5">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5">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5">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5">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5">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5">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5">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5">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5">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5">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5">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5">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5">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5">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5">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5">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5">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5">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5">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5">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5">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5">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5">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5">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5">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5">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5">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5">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5">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5">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5">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5">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5">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5">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5">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5">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5">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5">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5">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5">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5">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5">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5">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5">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5">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5">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5">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5">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5">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5">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5">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5">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5">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5">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5">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5">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5">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5">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5">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5">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5">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5">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5">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5">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5">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5">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5">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5">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5">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5">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5">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5">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5">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5">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5">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5">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5">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5">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5">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5">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5">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5">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5">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5">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5">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5">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5">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5">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5">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5">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5">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5">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5">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5">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5">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5">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5">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5">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5">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5">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5">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5">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5">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5">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5">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5">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5">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5">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5">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5">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5">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5">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5">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5">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5">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5">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5">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5">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5">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5">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5">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5">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5">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5">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5">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5">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5">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5">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5">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5">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5">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5">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5">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5">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5">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5">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5">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5">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5">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5">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5">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5">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5">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5">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5">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5">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5">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5">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5">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5">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5">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5">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5">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5">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5">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5">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5">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5">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5">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5">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5">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5">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5">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5">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5">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5">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5">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5">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5">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5">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5">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5">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5">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5">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5">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5">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5">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5">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5">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5">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5">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5">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5">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5">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5">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5">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5">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5">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5">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5">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5">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5">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5">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5">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5">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5">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5">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5">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5">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5">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5">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5">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5">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5">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5">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5">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5">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5">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5">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5">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5">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5">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5">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5">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5">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5">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5">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5">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5">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5">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5">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5">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5">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5">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5">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5">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5">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5">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5">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5">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5">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5">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5">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5">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5">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5">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5">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5">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5">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5">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5">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5">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5">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5">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5">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5">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5">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5">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5">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5">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5">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5">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5">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5">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5">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5">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5">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5">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5">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5">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5">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5">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5">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5">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5">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5">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5">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5">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5">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5">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5">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5">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5">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5">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5">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5">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5">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5">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5">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5">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5">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5">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5">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5">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5">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5">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5">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5">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5">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5">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5">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5">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5">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5">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5">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5">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5">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5">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5">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5">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5">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5">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5">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5">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5">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5">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5">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5">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5">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5">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5">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5">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5">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5">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5">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5">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5">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5">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5">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5">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5">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5">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5">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5">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5">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5">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5">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5">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5">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5">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5">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5">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5">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5">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5">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5">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5">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5">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5">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5">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5">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5">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5">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5">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5">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5">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5">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5">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5">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5">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5">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5">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5">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5">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5">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5">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5">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5">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5">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5">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5">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5">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5">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5">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5">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5">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5">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5">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5">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5">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5">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5">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5">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5">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5">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5">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5">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5">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5">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5">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5">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5">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5">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5">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5">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5">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5">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5">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5">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5">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5">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5">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5">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5">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5">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5">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5">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5">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5">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5">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5">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5">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5">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5">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5">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5">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5">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5">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5">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5">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5">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5">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5">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5">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5">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5">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5">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5">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5">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5">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5">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5">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5">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5">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5">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5">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5">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5">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5">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5">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5">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5">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5">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5">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5">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5">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5">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5">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5">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5">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5">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5">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5">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5">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5">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5">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5">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5">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5">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5">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5">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5">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5">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5">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5">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5">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5">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5">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5">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5">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5">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5">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5">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5">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5">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5">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5">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5">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5">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5">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5">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5">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5">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5">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5">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5">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5">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5">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5">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5">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5">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5">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5">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5">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5">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5">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5">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5">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5">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5">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5">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5">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5">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5">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5">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5">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5">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5">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5">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5">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5">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5">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5">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5">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5">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5">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5">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5">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5">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5">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5">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5">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5">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5">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5">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5">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5">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5">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5">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5">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5">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5">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5">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5">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5">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5">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5">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5">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5">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5">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5">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5">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5">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5">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5">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5">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5">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5">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5">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5">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5">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5">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5">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5">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5">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5">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5">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5">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5">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5">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5">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5">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5">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5">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5">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5">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5">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5">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5">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5">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5">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5">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5">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5">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5">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5">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5">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5">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5">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5">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5">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5">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5">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5">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5">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5">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5">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5">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5">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5">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5">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5">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5">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5">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5">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5">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5">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5">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5">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5">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5">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5">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5">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5">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5">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5">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5">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5">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5">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5">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5">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5">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5">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5">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5">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5">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5">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5">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5">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5">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5">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5">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5">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5">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5">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5">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5">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5">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5">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5">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5">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5">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5">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5">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5">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5">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5">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5">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5">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5">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5">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5">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5">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5">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5">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5">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5">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5">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5">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5">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5">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5">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5">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5">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5">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5">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5">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5">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5">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5">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5">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5">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5">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5">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5">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5">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5">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5">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5">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5">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5">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5">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5">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5">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5">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5">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5">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5">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5">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5">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5">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5">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5">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5">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5">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5">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5">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5">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5">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5">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5">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5">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5">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5">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5">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5">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5">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5">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5">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5">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5">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5">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5">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5">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5">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5">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5">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5">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5">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5">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5">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5">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5">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5">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5">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5">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5">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5">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5">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5">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5">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5">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5">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5">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5">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5">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5">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5">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5">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5">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5">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5">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5">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5">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5">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5">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5">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5">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5">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5">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5">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5">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5">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5">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5">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5">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5">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5">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5">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5">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5">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5">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5">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5">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5">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5">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5">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5">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5">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5">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5">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5">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5">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5">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5">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5">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5">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5">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5">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5">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5">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5">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5">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5">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5">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5">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5">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5">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5">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5">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5">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5">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5">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5">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5">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5">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5">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5">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5">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5">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5">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5">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5">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5">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5">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5">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5">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5">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5">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5">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5">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5">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5">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5">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5">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5">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5">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5">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5">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5">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5">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5">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5">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5">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5">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5">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5">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5">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5">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5">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5">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5">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5">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5">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5">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5">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5">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5">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5">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5">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5">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5">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5">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5">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5">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5">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5">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5">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5">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5">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5">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5">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5">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5">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5">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5">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5">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5">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5">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5">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5">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5">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5">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5">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5">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5">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5">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5">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5">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5">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5">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5">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5">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5">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5">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5">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5">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5">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5">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5">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5">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5">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5">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5">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5">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5">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5">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5">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5">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5">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5">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5">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5">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5">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5">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5">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5">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5">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5">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5">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5">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5">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5">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5">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5">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5">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5">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5">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5">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5">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5">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5">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5">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5">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5">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5">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5">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5">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5">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5">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5">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5">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5">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5">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5">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5">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5">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5">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5">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5">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5">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5">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5">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5">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5">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5">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5">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5">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5">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5">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5">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5">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5">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5">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5">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5">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5">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5">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5">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5">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5">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5">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5">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5">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5">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5">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5">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5">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5">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5">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5">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5">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5">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5">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5">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5">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5">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5">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5">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5">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5">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5">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5">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5">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5">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5">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5">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5">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5">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5">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5">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5">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5">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5">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5">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5">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5">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5">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5">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5">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5">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5">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5">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5">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5">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5">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5">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5">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5">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5">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5">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5">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5">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5">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5">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5">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5">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5">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5">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5">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5">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5">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5">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5">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5">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5">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5">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5">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5">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5">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5">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5">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5">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5">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5">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5">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5">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5">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5">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5">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5">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5">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5">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5">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5">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5">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5">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5">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5">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5">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5">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5">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5">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5">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5">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5">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5">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5">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5">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5">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5">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5">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5">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5">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5">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5">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5">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5">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5">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5">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5">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5">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5">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5">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5">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5">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5">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5">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5">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5">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5">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5">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5">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5">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5">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5">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5">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5">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5">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5">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5">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5">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5">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5">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5">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5">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5">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5">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5">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5">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5">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5">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5">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5">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5">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5">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5">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5">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5">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5">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5">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5">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5">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5">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5">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5">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5">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5">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5">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5">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5">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5">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5">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5">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5">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5">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5">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5">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5">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5">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5">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5">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5">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5">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5">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5">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5">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5">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5">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5">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5">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5">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5">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5">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5">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5">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5">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5">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5">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5">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5">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5">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5">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5">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5">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5">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5">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5">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5">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5">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5">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5">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5">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5">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5">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5">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5">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5">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5">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5">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5">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5">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5">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5">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5">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5">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5">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5">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5">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5">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5">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5">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5">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5">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5">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5">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5">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5">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5">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5">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5">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5">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5">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5">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5">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5">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5">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5">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5">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5">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5">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5">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5">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5">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5">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5">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5">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5">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5">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5">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5">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5">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5">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5">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5">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5">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5">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5">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5">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5">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5">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5">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5">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5">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5">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5">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5">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5">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5">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5">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5">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5">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5">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5">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5">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5">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5">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5">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5">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5">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5">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5">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5">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5">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5">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5">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5">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5">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5">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5">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5">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5">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5">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5">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5">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5">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5">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5">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5">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5">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5">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5">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5">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5">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5">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5">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5">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5">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5">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5">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5">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5">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5">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5">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5">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5">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5">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5">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5">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5">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5">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5">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5">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5">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5">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5">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5">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5">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5">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5">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5">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5">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5">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5">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5">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5">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5">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5">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5">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5">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5">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5">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5">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5">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5">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5">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5">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5">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5">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5">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5">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5">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5">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5">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5">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5">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5">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5">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5">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5">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5">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5">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5">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5">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5">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5">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5">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5">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5">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5">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5">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5">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5">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5">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5">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5">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5">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5">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5">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5">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5">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5">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5">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5">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5">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5">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5">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5">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5">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5">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5">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5">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5">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5">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5">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5">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5">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5">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5">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5">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5">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5">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5">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5">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5">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5">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5">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5">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5">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5">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5">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5">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5">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5">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5">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5">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5">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5">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5">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5">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5">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5">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5">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5">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5">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5">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5">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5">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5">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5">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5">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5">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5">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5">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5">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5">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5">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5">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5">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5">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5">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5">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5">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5">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5">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5">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5">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5">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5">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5">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5">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5">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5">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5">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5">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5">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5">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5">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5">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5">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5">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5">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5">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5">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5">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5">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5">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5">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5">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5">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5">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5">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5">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5">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5">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5">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5">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5">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5">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5">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5">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5">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5">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5">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5">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5">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5">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5">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5">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5">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5">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5">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5">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5">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5">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5">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5">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5">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5">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5">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5">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5">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5">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5">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5">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5">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5">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5">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5">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5">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5">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5">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5">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5">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5">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5">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5">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5">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5">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5">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5">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5">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5">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5">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5">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5">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5">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5">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5">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5">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5">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5">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5">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5">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5">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5">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5">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5">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5">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5">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5">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5">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5">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5">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5">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5">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5">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5">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5">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5">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5">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5">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5">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5">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5">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5">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5">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5">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5">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5">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5">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5">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5">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5">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5">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5">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5">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5">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5">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5">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5">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5">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5">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5">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5">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5">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5">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5">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5">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5">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5">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5">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5">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5">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5">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5">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5">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5">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5">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5">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5">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5">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5">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5">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5">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5">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5">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5">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5">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5">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5">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5">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5">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5">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5">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5">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5">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5">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5">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5">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5">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5">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5">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5">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5">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5">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5">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5">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5">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5">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5">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5">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5">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5">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5">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5">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5">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5">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5">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5">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5">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5">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5">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5">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5">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5">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5">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5">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5">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5">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5">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5">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5">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5">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5">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5">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5">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5">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5">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5">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5">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5">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5">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5">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5">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5">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5">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5">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5">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5">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5">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5">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5">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5">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5">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5">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5">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5">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5">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5">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5">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5">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5">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5">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5">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5">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5">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5">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5">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5">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5">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5">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5">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5">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5">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5">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5">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5">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5">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5">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5">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5">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5">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5">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5">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5">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5">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5">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5">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5">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5">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5">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5">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5">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5">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5">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5">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5">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5">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5">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5">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5">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5">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5">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5">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5">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5">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5">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5">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5">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5">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5">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5">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5">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5">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5">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5">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5">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5">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5">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5">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5">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5">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5">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5">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5">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5">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5">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5">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5">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5">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5">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5">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5">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5">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5">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5">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5">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5">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5">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5">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5">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5">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5">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5">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5">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5">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5">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5">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5">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5">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5">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5">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5">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5">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5">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5">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5">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5">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5">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5">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5">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5">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5">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5">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5">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5">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5">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5">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5">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5">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5">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5">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5">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5">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5">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5">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5">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5">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5">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5">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5">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5">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5">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5">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5">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5">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5">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5">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5">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5">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5">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5">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5">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5">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5">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5">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5">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5">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5">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5">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5">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5">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5">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5">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5">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5">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5">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5">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5">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5">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5">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5">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5">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5">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5">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5">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5">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5">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5">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5">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5">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5">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5">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5">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5">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5">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5">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5">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5">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5">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5">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5">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5">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5">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5">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5">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5">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5">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5">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5">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5">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5">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5">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5">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5">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5">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5">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5">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5">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5">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5">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5">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5">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5">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5">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5">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5">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5">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5">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5">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5">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5">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5">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5">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5">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5">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5">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5">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5">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5">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5">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5">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5">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5">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5">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5">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5">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5">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5">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5">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5">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5">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5">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5">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5">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5">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5">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5">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5">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5">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5">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5">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5">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5">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5">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5">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5">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5">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5">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5">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5">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5">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5">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5">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5">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5">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5">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5">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5">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5">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5">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5">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5">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5">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5">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5">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5">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5">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5">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5">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5">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5">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5">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5">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5">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5">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5">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5">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5">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5">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5">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5">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5">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5">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5">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5">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5">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5">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5">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5">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5">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5">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5">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5">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5">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5">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5">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5">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5">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5">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5">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5">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5">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5">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5">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5">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5">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5">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5">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5">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5">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5">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5">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5">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5">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5">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5">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5">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5">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5">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5">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5">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5">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5">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5">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5">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5">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5">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5">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5">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5">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5">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5">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5">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5">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5">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5">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5">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5">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5">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5">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5">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5">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5">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5">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5">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5">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5">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5">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5">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5">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5">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5">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5">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5">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5">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5">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5">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5">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5">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5">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5">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5">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5">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5">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5">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5">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5">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5">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5">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5">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5">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5">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5">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5">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5">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5">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5">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5">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5">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5">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5">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5">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5">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5">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5">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5">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5">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5">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5">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5">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5">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5">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5">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5">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5">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5">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5">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5">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5">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5">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5">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5">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5">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5">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5">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5">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5">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5">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5">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5">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5">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5">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5">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5">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5">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5">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5">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5">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5">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5">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5">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5">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5">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5">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5">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5">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5">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5">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5">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5">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5">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5">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5">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5">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5">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5">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5">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5">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5">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5">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5">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5">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5">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5">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5">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5">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5">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5">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5">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5">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5">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5">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5">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5">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5">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5">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5">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5">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5">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5">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5">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5">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5">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5">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5">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5">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5">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5">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5">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5">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5">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5">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5">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5">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5">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5">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5">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5">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5">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5">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5">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5">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5">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5">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5">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5">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5">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5">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5">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5">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5">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5">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5">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5">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5">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5">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5">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5">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5">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5">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5">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5">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5">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5">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5">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5">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5">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5">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5">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5">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5">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5">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5">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5">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5">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5">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5">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5">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5">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5">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5">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5">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5">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5">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5">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5">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5">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5">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5">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5">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5">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5">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5">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5">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5">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5">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5">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5">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5">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5">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5">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5">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5">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5">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5">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5">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5">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5">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5">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5">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5">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5">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5">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5">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5">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5">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5">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5">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5">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5">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5">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5">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5">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5">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5">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5">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5">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5">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5">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5">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5">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5">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5">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5">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5">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5">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5">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5">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5">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5">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5">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5">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5">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5">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5">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5">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5">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5">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5">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5">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5">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5">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5">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5">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5">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5">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5">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5">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5">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5">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5">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5">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5">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5">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5">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5">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5">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5">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5">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5">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5">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5">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5">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5">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5">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5">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5">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5">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5">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5">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5">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5">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5">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5">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5">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5">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5">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5">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5">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5">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5">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5">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5">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5">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5">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5">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5">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5">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5">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5">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5">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5">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5">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5">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5">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5">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5">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5">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5">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5">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5">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5">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5">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5">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5">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5">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5">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5">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5">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5">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5">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5">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5">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5">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5">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5">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5">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5">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5">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5">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5">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5">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5">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5">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5">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5">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5">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5">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5">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5">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5">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5">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5">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5">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5">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5">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5">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5">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5">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5">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5">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5">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5">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5">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5">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5">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5">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5">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5">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5">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5">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5">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5">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5">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5">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5">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5">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5">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5">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5">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5">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5">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5">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5">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5">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5">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5">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5">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5">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5">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5">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5">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5">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5">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5">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5">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5">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5">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5">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5">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5">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5">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5">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5">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5">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5">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5">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5">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5">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5">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5">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5">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5">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5">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5">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5">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5">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5">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5">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5">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5">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5">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5">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5">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5">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5">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5">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5">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5">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5">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5">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5">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5">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5">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5">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5">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5">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5">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5">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5">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5">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5">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5">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5">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5">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5">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5">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5">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5">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5">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5">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5">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5">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5">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5">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5">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5">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5">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5">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5">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5">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5">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5">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5">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5">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5">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5">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5">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5">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5">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5">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5">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5">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5">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5">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5">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5">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5">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5">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5">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5">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5">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5">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5">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5">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5">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5">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5">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5">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5">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5">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5">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5">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5">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5">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5">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5">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5">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5">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5">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5">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5">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5">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5">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5">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5">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5">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5">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5">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5">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5">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5">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5">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5">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5">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5">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5">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5">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5">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5">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5">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5">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5">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5">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5">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5">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5">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5">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5">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5">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5">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5">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5">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5">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5">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5">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5">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5">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5">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5">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5">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5">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5">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5">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5">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5">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5">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5">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5">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5">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5">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5">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5">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5">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5">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5">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5">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5">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5">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5">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5">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5">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5">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5">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5">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5">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5">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5">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5">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5">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5">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5">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5">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5">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5">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5">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5">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5">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5">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5">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5">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5">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5">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5">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5">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5">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5">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5">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5">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5">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5">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5">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5">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5">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5">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5">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5">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5">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5">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5">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5">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5">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5">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5">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5">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5">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5">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5">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5">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5">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5">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5">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5">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5">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5">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5">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5">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5">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5">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5">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5">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5">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5">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5">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5">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5">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5">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5">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5">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5">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5">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5">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5">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5">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5">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5">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5">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5">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5">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5">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5">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5">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5">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5">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5">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5">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5">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5">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5">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5">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5">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5">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5">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5">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5">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5">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5">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5">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5">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5">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5">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5">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5">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5">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5">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5">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5">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5">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5">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5">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5">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5">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5">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5">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5">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5">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5">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5">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5">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5">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5">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5">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5">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5">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5">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5">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5">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5">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5">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5">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5">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5">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5">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5">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5">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5">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5">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5">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5">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5">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5">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5">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5">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5">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5">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5">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5">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5">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5">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5">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5">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5">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5">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5">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5">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5">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5">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5">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5">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5">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5">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5">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5">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5">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5">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5">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5">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5">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5">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5">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5">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5">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5">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5">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5">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5">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5">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5">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5">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5">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5">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5">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5">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5">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5">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5">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5">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5">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5">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5">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5">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5">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5">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5">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5">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5">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5">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5">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5">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5">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5">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5">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5">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5">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5">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5">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5">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5">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5">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5">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5">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5">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5">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5">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5">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5">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5">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5">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5">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5">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5">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5">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5">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5">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5">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5">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5">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5">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5">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5">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5">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5">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5">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5">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5">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5">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5">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5">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5">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5">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5">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5">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5">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5">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5">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5">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5">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5">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5">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5">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5">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5">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5">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5">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5">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5">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5">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5">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5">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5">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5">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5">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5">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5">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5">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5">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5">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5">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5">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5">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5">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5">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5">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5">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5">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5">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5">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5">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5">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5">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5">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5">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5">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5">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5">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5">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5">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5">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5">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5">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5">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5">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5">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5">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5">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5">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5">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5">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5">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5">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5">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5">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5">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5">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5">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5">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5">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5">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5">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5">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5">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5">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5">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5">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5">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5">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5">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5">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5">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5">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5">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5">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5">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5">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5">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5">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5">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5">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5">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5">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5">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5">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5">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5">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5">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5">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5">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5">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5">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5">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5">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5">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5">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5">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5">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5">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5">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5">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5">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5">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5">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5">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5">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5">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5">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5">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5">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5">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5">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5">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5">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5">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5">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5">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5">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5">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5">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5">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5">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5">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5">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5">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5">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5">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5">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5">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5">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5">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5">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5">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5">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5">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5">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5">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5">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5">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5">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5">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5">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5">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5">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5">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5">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5">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5">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5">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5">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5">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5">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5">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5">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5">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5">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5">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5">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5">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5">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5">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5">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5">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5">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5">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5">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5">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5">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5">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5">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5">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5">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5">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5">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5">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5">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5">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5">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5">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5">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5">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5">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5">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5">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5">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5">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5">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5">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5">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5">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5">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5">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5">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5">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5">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5">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5">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5">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5">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5">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5">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5">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5">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5">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5">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5">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5">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5">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5">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5">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5">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5">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5">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5">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5">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5">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5">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5">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5">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5">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5">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5">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5">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5">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5">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5">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5">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5">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5">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5">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5">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5">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5">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5">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5">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5">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5">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5">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5">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5">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5">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5">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5">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5">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5">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5">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5">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5">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5">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5">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5">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5">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5">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5">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5">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5">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5">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5">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5">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5">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5">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5">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5">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5">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5">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5">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5">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5">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5">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5">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5">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5">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5">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5">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5">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5">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5">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5">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5">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5">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5">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5">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5">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5">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5">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5">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5">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5">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5">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5">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5">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5">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5">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5">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5">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5">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5">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5">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5">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5">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5">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5">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5">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5">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5">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5">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5">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5">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5">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5">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5">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5">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5">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5">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5">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5">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5">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5">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5">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5">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5">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5">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5">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5">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5">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5">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5">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5">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5">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5">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5">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5">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5">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5">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5">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5">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5">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5">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5">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5">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5">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5">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5">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5">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5">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5">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5">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5">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5">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5">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5">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5">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5">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5">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5">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5">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5">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5">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5">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5">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5">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5">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5">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5">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5">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5">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5">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5">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5">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5">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5">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5">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5">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5">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5">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5">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5">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5">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5">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5">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5">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5">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5">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5">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5">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5">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5">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5">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5">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5">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5">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5">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5">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5">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5">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5">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5">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5">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5">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5">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5">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5">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5">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5">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5">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5">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5">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5">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5">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5">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5">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5">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5">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5">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5">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5">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5">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5">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5">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5">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5">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5">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5">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5">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5">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5">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5">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5">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5">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5">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5">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5">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5">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5">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5">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5">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5">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5">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5">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5">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5">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5">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5">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5">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5">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5">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5">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5">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5">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5">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5">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5">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5">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5">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5">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5">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5">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5">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5">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5">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5">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5">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5">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5">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5">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5">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5">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5">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5">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5">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5">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5">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5">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5">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5">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5">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5">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5">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5">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5">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5">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5">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5">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5">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5">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5">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5">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5">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5">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5">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5">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5">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5">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5">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5">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5">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5">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5">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5">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5">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5">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5">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5">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5">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5">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5">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5">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5">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5">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5">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5">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5">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5">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5">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5">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5">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5">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5">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5">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5">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5">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5">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5">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5">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5">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5">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5">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5">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5">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5">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5">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5">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5">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5">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5">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5">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5">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5">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5">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5">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5">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5">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5">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5">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5">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5">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5">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5">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5">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5">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5">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5">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5">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5">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5">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5">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5">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5">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5">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5">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5">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5">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5">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5">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5">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5">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5">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5">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5">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5">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5">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5">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5">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5">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5">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5">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5">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5">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5">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5">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5">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5">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5">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5">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5">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5">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5">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5">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5">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5">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5">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5">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5">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5">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5">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5">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5">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5">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5">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5">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5">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5">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5">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5">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5">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5">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5">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5">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5">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5">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5">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5">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5">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5">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5">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5">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5">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5">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5">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5">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5">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5">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5">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5">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5">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5">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5">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5">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5">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5">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5">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5">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5">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5">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5">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5">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5">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5">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5">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5">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5">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5">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5">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5">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5">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5">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5">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5">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5">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5">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5">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5">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5">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5">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5">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5">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5">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5">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5">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5">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5">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5">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5">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5">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5">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5">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5">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5">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5">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5">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5">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5">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5">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5">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5">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5">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5">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5">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5">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5">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5">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5">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5">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5">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5">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5">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5">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5">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5">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5">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5">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5">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5">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5">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5">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5">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5">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5">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5">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5">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5">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5">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5">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5">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5">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5">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5">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5">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5">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5">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5">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5">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5">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5">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5">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5">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5">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5">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5">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5">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5">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5">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5">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5">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5">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5">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5">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5">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5">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5">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5">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5">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5">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5">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5">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5">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5">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5">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5">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5">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5">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5">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5">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5">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5">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5">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5">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5">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5">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5">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5">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5">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5">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5">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5">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5">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5">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5">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5">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5">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5">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5">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5">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5">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5">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5">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5">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5">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5">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5">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5">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5">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5">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5">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5">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5">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5">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5">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5">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5">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5">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5">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5">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5">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5">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5">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5">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5">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5">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5">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5">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5">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5">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5">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5">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5">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5">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5">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5">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5">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5">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5">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5">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5">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5">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5">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5">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5">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5">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5">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5">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5">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5">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5">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5">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5">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5">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5">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5">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5">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5">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5">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5">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5">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5">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5">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5">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5">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5">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5">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5">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5">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5">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5">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5">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5">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5">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5">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5">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5">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5">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5">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5">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5">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5">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5">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5">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5">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5">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5">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5">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5">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5">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5">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5">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5">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5">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5">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5">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5">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5">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5">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5">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5">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5">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5">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5">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5">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5">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5">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5">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5">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5">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5">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5">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5">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5">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5">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5">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5">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5">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5">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5">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5">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5">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5">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5">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5">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5">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5">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5">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5">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5">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5">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5">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5">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5">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5">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5">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5">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5">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5">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5">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5">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5">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5">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5">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5">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5">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5">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5">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5">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5">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5">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5">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5">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5">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5">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5">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5">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5">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5">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5">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5">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5">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5">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5">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5">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5">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5">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5">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5">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5">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5">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5">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5">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5">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5">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5">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5">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5">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5">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5">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5">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5">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5">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5">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5">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5">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5">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5">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5">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5">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5">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5">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5">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5">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5">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5">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5">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5">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5">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5">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5">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5">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5">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5">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5">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5">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5">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5">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5">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5">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5">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5">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5">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5">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5">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5">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5">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5">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5">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5">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5">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5">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5">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5">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5">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5">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5">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5">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5">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5">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5">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5">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5">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5">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5">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5">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5">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5">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5">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5">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5">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5">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5">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5">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5">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5">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5">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5">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5">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5">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5">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5">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5">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5">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5">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5">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5">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5">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5">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5">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5">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5">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5">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5">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5">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5">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5">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5">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5">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5">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5">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5">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5">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5">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5">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5">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5">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5">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5">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5">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5">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5">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5">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5">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5">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5">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5">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5">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5">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5">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5">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5">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5">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5">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5">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5">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5">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5">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5">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5">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5">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5">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5">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5">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5">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5">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5">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5">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5">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5">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5">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5">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5">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5">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5">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5">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5">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5">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5">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5">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5">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5">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5">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5">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5">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5">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5">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5">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5">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5">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5">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5">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5">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5">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5">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5">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5">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5">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5">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5">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5">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5">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5">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5">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5">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5">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5">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5">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5">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5">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5">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5">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5">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5">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5">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5">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5">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5">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5">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5">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5">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5">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5">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5">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5">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5">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5">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5">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5">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5">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5">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5">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5">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5">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5">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5">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5">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5">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5">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5">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5">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5">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5">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5">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5">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5">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5">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5">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5">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5">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5">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5">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5">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5">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5">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5">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5">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5">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5">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5">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5">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5">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5">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5">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5">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5">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5">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5">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5">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5">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5">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5">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5">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5">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5">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5">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5">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5">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5">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5">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5">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5">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5">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5">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5">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5">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5">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5">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5">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5">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5">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5">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5">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5">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5">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5">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5">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5">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5">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5">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5">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5">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5">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5">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5">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5">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5">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5">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5">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5">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5">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5">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5">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5">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5">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5">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5">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5">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5">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5">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5">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5">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5">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5">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5">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5">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5">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5">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5">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5">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5">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5">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5">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5">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5">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5">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5">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5">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5">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5">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5">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5">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5">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5">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5">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5">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5">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5">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5">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5">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5">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5">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5">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5">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5">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5">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5">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5">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5">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5">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5">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5">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5">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5">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5">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5">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5">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5">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5">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5">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5">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5">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5">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5">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5">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5">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5">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5">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5">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5">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5">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5">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5">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5">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5">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5">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5">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5">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5">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5">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5">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5">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5">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5">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5">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5">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5">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5">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5">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5">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5">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5">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5">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5">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5">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5">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5">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5">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5">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5">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5">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5">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5">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5">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5">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5">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5">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5">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5">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5">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5">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5">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5">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5">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5">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5">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5">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5">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5">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5">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5">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5">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5">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5">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5">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5">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5">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5">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5">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5">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5">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5">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5">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5">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5">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5">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5">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5">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5">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5">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5">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5">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5">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5">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5">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5">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5">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5">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5">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5">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5">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5">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5">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5">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5">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5">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5">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5">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5">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5">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5">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5">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5">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5">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5">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5">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5">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5">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5">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5">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5">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5">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5">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5">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5">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5">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5">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5">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5">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5">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5">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5">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5">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5">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5">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5">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5">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5">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5">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5">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5">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5">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5">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5">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5">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5">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5">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5">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5">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5">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5">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5">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5">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5">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5">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5">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5">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5">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5">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5">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5">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5">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5">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5">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5">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5">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5">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5">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5">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5">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5">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5">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5">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5">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5">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5">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5">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5">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5">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5">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5">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5">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5">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5">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5">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5">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5">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5">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5">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5">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5">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5">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5">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5">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5">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5">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5">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5">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5">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5">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5">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5">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5">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5">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5">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5">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5">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5">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5">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5">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5">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5">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5">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5">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5">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5">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5">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5">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5">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5">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5">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5">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5">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5">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5">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5">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5">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5">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5">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5">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5">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5">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5">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5">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5">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5">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5">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5">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5">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5">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5">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5">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5">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5">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5">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5">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5">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5">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5">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5">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5">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5">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5">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5">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5">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5">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5">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5">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5">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5">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5">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5">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5">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5">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5">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5">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5">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5">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5">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5">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5">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5">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5">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5">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5">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5">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5">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5">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5">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5">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5">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5">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5">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5">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5">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5">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5">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5">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5">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5">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5">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5">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5">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5">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5">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5">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5">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5">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5">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5">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5">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5">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5">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5">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5">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5">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5">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5">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5">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5">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5">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5">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5">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5">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5">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5">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5">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5">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5">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5">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5">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5">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5">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5">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5">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5">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5">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5">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5">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5">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5">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5">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5">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5">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5">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5">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5">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5">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5">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5">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5">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5">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5">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5">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5">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5">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5">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5">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5">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5">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5">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5">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5">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5">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5">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5">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5">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5">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5">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5">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5">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5">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5">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5">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5">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5">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5">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5">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5">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5">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5">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5">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5">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5">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5">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5">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5">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5">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5">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5">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5">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5">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5">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5">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5">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5">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5">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5">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5">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5">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5">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5">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5">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5">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5">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5">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5">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5">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5">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5">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5">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5">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5">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5">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5">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5">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5">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5">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5">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5">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5">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5">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5">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5">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5">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5">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5">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5">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5">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5">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5">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5">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5">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5">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5">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5">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5">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5">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5">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5">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5">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5">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5">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5">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5">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5">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5">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5">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5">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5">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5">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5">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5">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5">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5">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5">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5">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5">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5">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5">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5">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5">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5">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5">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5">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5">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5">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5">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5">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5">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5">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5">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5">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5">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5">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5">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5">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5">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5">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5">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5">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5">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5">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5">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5">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5">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5">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5">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5">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5">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5">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5">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5">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5">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5">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5">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5">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5">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5">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5">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5">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5">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5">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5">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5">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5">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5">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5">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5">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5">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5">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5">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5">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5">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5">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5">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5">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5">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5">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5">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5">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5">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5">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5">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5">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5">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5">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5">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5">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5">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5">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5">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5">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5">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5">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5">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5">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5">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5">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5">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5">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5">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5">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5">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5">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5">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5">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5">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5">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5">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5">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5">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5">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5">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5">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5">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5">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5">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5">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5">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5">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5">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5">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5">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5">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5">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5">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5">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5">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5">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5">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5">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5">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5">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5">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5">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5">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5">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5">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5">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5">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5">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5">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5">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5">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5">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5">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5">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5">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5">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5">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5">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5">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5">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5">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5">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5">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5">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5">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5">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5">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5">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5">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5">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5">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5">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5">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5">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5">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5">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5">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5">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5">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5">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5">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5">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5">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5">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5">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5">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5">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5">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5">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5">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5">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5">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5">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5">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5">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5">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5">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5">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5">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5">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5">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5">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5">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5">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5">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5">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5">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5">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5">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5">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5">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5">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5">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5">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5">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5">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5">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5">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5">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5">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5">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5">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5">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5">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5">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5">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5">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5">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5">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5">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5">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5">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5">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5">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5">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5">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5">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5">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5">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5">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5">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5">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5">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5">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5">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5">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5">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5">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5">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5">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5">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5">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5">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5">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5">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5">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5">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5">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5">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5">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5">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5">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5">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5">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5">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5">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5">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5">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5">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5">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5">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5">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5">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5">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5">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5">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5">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5">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5">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5">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5">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5">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5">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5">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5">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5">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5">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5">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5">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5">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5">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5">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5">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5">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5">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5">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5">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5">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5">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5">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5">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5">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5">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5">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5">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5">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5">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5">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5">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5">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5">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5">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5">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5">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5">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5">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5">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5">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5">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5">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5">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5">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5">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5">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5">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5">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5">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5">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5">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5">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5">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5">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5">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5">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5">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5">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5">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5">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5">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5">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5">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5">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5">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5">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5">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5">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5">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5">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5">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5">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5">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5">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5">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5">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5">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5">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5">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5">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5">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5">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5">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5">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5">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5">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5">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5">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5">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5">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5">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5">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5">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5">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5">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5">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5">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5">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5">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5">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5">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5">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5">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5">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5">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5">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5">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5">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5">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5">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5">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5">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5">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5">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5">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5">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5">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5">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5">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5">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5">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5">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5">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5">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5">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5">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5">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5">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5">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5">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5">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5">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5">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5">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5">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5">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5">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5">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5">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5">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5">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5">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5">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5">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5">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5">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5">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5">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5">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5">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5">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5">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5">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5">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5">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5">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5">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5">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5">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5">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5">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5">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5">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5">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5">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5">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5">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5">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5">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5">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5">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5">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5">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5">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5">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5">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5">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5">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5">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5">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5">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5">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5">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5">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5">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5">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5">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5">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5">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5">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5">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5">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5">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5">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5">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5">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5">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5">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5">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5">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5">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5">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5">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5">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5">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5">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5">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5">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5">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5">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5">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5">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5">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5">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5">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5">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5">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5">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5">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5">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5">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5">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5">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5">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5">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5">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5">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5">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5">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5">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5">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5">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5">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5">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5">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5">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5">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5">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5">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5">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5">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5">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5">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5">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5">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5">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5">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5">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5">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5">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5">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5">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5">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5">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5">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5">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5">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5">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5">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5">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5">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5">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5">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5">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5">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5">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5">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5">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5">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5">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5">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5">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5">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5">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5">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5">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5">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5">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5">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5">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5">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5">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5">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5">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5">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5">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5">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5">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5">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5">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5">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5">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5">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5">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5">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5">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5">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5">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5">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5">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5">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5">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5">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5">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5">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5">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5">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5">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5">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5">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5">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5">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5">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5">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5">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5">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5">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5">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5">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5">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5">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5">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5">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5">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5">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5">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5">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5">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5">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5">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5">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5">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5">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5">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5">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5">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5">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5">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5">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5">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5">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5">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5">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5">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5">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5">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5">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5">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5">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5">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5">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5">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5">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5">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5">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5">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5">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5">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5">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5">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5">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5">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5">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5">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5">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5">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5">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5">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5">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5">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5">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5">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5">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5">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5">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5">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5">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5">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5">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5">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5">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5">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5">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5">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5">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5">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5">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5">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5">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5">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5">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5">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5">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5">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5">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5">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5">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5">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5">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5">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5">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5">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5">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5">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5">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5">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5">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5">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5">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5">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5">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5">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5">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5">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5">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5">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5">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5">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5">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5">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5">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5">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5">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5">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5">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5">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5">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5">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5">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5">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5">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5">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5">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5">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5">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5">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5">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5">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5">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5">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5">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5">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5">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5">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5">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5">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5">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5">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5">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5">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5">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5">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5">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5">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5">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5">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5">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5">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5">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5">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5">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5">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5">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5">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5">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5">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5">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5">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5">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5">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5">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5">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5">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5">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5">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5">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5">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5">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5">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5">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5">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5">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5">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5">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5">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5">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5">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5">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5">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5">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5">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5">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5">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5">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5">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5">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5">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5">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5">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5">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5">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5">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5">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5">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5">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5">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5">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5">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5">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5">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5">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5">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5">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5">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5">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5">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5">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5">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5">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5">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5">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5">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5">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5">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5">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5">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5">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5">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5">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5">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5">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5">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5">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5">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5">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5">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5">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5">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5">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5">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5">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5">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5">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5">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5">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5">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5">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5">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5">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5">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5">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5">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5">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5">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5">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5">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5">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5">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5">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5">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5">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5">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5">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5">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5">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5">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5">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5">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5">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5">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5">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5">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5">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5">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5">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5">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5">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5">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5">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5">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5">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5">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5">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5">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5">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5">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5">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5">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5">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5">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5">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5">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5">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5">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5">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5">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5">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5">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5">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5">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5">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5">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5">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5">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5">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5">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5">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5">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5">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5">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5">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5">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5">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5">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5">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5">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5">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5">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5">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5">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5">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5">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5">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5">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5">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5">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5">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5">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5">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5">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5">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5">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5">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5">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5">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5">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5">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5">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5">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5">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5">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5">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5">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5">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5">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5">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5">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5">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5">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5">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5">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5">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5">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5">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5">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5">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5">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5">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5">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5">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5">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5">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5">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5">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5">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5">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5">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5">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5">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5">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5">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5">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5">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5">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5">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5">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5">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5">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5">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5">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5">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5">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5">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5">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5">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5">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5">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5">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5">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5">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5">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5">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5">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5">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5">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5">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5">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5">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5">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5">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5">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5">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5">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5">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5">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5">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5">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5">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5">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5">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5">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5">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5">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5">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5">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5">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5">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5">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5">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5">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5">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5">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5">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5">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5">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5">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5">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5">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5">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5">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5">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5">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5">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5">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5">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5">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5">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5">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5">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5">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5">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5">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5">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5">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5">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5">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5">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5">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5">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5">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5">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5">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5">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5">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5">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5">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5">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5">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5">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5">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5">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5">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5">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5">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5">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5">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5">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5">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5">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5">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5">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5">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5">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5">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5">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5">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5">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5">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5">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5">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5">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5">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5">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5">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5">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5">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5">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5">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5">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5">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5">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5">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5">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5">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5">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5">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5">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5">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5">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5">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5">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5">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5">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5">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5">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5">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5">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5">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5">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5">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5">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5">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5">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5">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5">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5">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5">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5">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5">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5">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5">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5">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5">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5">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5">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5">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5">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5">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5">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5">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5">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5">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5">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5">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5">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5">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5">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5">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5">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5">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5">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5">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5">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5">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5">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5">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5">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5">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5">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5">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5">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5">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5">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5">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5">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5">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5">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5">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5">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5">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5">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5">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5">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5">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5">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5">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5">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5">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5">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5">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5">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5">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5">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5">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5">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5">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5">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5">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5">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5">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5">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5">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5">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5">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5">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5">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5">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5">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5">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5">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5">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5">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5">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5">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5">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5">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5">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5">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5">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5">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5">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5">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5">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5">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5">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5">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5">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5">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5">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5">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5">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5">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5">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5">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5">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5">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5">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5">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5">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5">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5">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5">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5">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5">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5">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5">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5">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5">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5">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5">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5">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5">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5">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5">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5">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5">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5">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5">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5">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5">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5">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5">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5">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5">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5">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5">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5">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5">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5">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5">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5">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5">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5">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5">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5">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5">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5">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5">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5">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5">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5">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5">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5">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5">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5">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5">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5">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5">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5">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5">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5">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5">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5">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5">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5">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5">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5">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5">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5">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5">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5">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5">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5">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5">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5">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5">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5">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5">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5">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5">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5">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5">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5">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5">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5">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5">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5">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5">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5">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5">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5">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5">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5">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5">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5">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5">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5">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5">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5">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5">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5">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5">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5">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5">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5">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5">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5">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5">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5">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5">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5">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5">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5">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5">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5">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5">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5">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5">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5">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5">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5">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5">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5">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5">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5">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5">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5">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5">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5">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5">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5">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5">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5">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5">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5">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5">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5">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5">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5">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5">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5">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5">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5">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5">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5">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5">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5">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5">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5">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5">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5">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5">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5">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5">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5">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5">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5">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5">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5">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5">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5">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5">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5">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5">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5">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5">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5">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5">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5">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5">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5">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5">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5">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5">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5">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5">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5">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5">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5">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5">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5">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5">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5">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5">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5">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5">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5">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5">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5">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5">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5">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5">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5">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5">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5">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5">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5">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5">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5">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5">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5">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5">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5">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5">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5">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5">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5">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5">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5">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5">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5">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5">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5">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5">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5">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5">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5">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5">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5">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5">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5">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5">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5">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5">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5">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5">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5">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5">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5">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5">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5">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5">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5">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5">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5">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5">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5">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5">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5">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5">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5">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5">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5">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5">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5">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5">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5">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5">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5">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5">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5">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5">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5">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5">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5">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5">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5">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5">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5">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5">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5">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5">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5">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5">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5">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5">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5">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5">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5">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5">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5">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5">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5">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5">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5">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5">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5">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5">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5">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5">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5">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5">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5">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5">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5">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5">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5">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5">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5">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5">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5">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5">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5">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5">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5">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5">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5">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5">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5">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5">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5">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5">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5">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5">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5">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5">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5">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5">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5">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5">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5">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5">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5">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5">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5">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5">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5">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5">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5">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5">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5">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5">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5">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5">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5">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5">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5">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5">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5">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5">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5">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5">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5">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5">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5">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5">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5">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5">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5">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5">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5">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5">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5">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5">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5">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5">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5">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5">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5">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5">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5">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5">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5">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5">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5">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5">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5">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5">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5">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5">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5">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5">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5">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5">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5">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5">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5">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5">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5">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5">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5">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5">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5">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5">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5">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5">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5">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5">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5">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5">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5">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5">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5">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5">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5">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5">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5">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5">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5">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5">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5">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5">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5">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5">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5">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5">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5">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5">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5">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5">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5">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5">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5">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5">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5">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5">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5">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5">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5">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5">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5">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5">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5">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5">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5">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5">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5">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5">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5">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5">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5">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5">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5">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5">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5">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5">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5">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5">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5">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5">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5">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5">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5">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5">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5">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5">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5">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5">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5">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5">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5">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5">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5">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5">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5">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5">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5">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5">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5">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5">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5">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5">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5">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5">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5">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5">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5">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5">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5">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5">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5">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5">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5">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5">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5">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5">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5">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5">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5">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5">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5">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5">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5">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5">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5">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5">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5">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5">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5">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5">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5">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5">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5">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5">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5">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5">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5">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5">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5">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5">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5">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5">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5">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5">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5">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5">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5">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5">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5">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5">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5">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5">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5">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5">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5">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5">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5">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5">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5">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5">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5">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5">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5">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5">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5">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5">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5">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5">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5">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5">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5">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5">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5">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5">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5">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5">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5">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5">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5">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5">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5">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5">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5">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5">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5">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5">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5">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5">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5">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5">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5">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5">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5">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5">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5">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5">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5">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5">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5">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5">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5">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5">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5">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5">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5">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5">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5">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5">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5">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5">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5">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5">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5">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5">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5">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5">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5">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5">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5">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5">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5">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5">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5">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5">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5">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5">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5">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5">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5">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5">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5">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5">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5">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5">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5">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5">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5">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5">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5">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5">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5">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5">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5">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5">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5">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5">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5">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5">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5">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5">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5">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5">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5">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5">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5">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5">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5">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5">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5">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5">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5">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5">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5">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5">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5">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5">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5">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5">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5">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5">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5">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5">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5">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5">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5">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5">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5">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5">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5">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5">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5">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5">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5">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5">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5">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5">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5">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5">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5">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5">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5">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5">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5">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5">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5">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5">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5">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5">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5">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5">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5">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5">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5">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5">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5">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5">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5">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5">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5">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5">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5">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5">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5">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5">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5">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5">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5">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5">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5">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5">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5">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5">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5">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5">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5">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5">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5">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5">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5">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5">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5">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5">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5">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5">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5">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5">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5">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5">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5">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5">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5">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5">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5">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5">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5">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5">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5">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5">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5">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5">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5">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5">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5">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5">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5">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5">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5">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5">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5">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5">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5">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5">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5">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5">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5">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5">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5">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5">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5">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5">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5">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5">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5">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5">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5">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5">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5">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5">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5">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5">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5">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5">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5">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5">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5">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5">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5">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5">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5">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5">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5">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5">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5">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5">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5">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5">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5">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5">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5">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5">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5">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5">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5">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5">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5">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5">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5">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5">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5">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5">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5">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5">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5">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5">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5">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5">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5">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5">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5">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5">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5">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5">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5">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5">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5">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5">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5">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5">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5">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5">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5">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5">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5">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5">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5">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5">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5">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5">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5">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5">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5">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5">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5">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5">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5">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5">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5">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5">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5">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5">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5">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5">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5">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5">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5">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5">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5">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5">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5">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5">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5">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5">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5">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5">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5">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5">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5">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5">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5">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5">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5">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5">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5">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5">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5">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5">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5">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5">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5">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5">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5">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5">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5">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5">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5">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5">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5">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5">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5">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5">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5">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5">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5">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5">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5">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5">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5">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5">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5">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5">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5">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5">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5">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5">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5">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5">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5">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5">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5">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5">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5">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5">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5">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5">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5">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5">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5">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5">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5">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5">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5">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5">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5">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5">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5">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5">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5">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5">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5">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5">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5">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5">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5">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5">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5">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5">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5">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5">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5">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5">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5">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5">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5">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5">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5">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5">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5">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5">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5">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5">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5">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5">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5">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5">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5">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5">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5">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5">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5">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5">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5">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5">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5">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5">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5">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5">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5">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5">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5">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5">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5">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5">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5">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5">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5">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5">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5">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5">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5">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5">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5">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5">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5">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5">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5">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5">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5">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5">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5">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5">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5">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5">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5">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5">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5">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5">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5">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5">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5">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5">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5">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5">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5">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5">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5">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5">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5">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5">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5">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5">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5">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5">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5">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5">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5">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5">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5">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5">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5">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5">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5">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5">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5">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KPI</vt:lpstr>
      <vt:lpstr>Dashboard</vt:lpstr>
      <vt:lpstr>MAIN DATA </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kumar</dc:creator>
  <cp:lastModifiedBy>priyanshu kumar</cp:lastModifiedBy>
  <dcterms:created xsi:type="dcterms:W3CDTF">2025-09-18T12:16:57Z</dcterms:created>
  <dcterms:modified xsi:type="dcterms:W3CDTF">2025-11-21T17:19:38Z</dcterms:modified>
</cp:coreProperties>
</file>