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nterland" sheetId="1" r:id="rId4"/>
    <sheet state="visible" name="conclusions" sheetId="2" r:id="rId5"/>
    <sheet state="visible" name="car Showroom " sheetId="3" r:id="rId6"/>
    <sheet state="visible" name="Pivot Table 1" sheetId="4" r:id="rId7"/>
    <sheet state="visible" name="Jewellers" sheetId="5" r:id="rId8"/>
    <sheet state="visible" name="Property prices" sheetId="6" r:id="rId9"/>
    <sheet state="visible" name="IT Companies" sheetId="7" r:id="rId10"/>
    <sheet state="visible" name="wards" sheetId="8" r:id="rId11"/>
    <sheet state="visible" name="Mall categories" sheetId="9" r:id="rId12"/>
  </sheets>
  <definedNames>
    <definedName hidden="1" localSheetId="5" name="_xlnm._FilterDatabase">'Property prices'!$A$1:$D$957</definedName>
  </definedNames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<sst xmlns="http://schemas.openxmlformats.org/spreadsheetml/2006/main" count="1544" uniqueCount="403">
  <si>
    <t>Sr.no</t>
  </si>
  <si>
    <t>City</t>
  </si>
  <si>
    <t>Location</t>
  </si>
  <si>
    <t>Mall name</t>
  </si>
  <si>
    <t>area (sqft)</t>
  </si>
  <si>
    <t>Ward-serving localities</t>
  </si>
  <si>
    <t>locality population</t>
  </si>
  <si>
    <t>Age  0 - 4</t>
  </si>
  <si>
    <t xml:space="preserve"> Age 5 - 14</t>
  </si>
  <si>
    <t>Age 15 - 24</t>
  </si>
  <si>
    <t>Age 25 - 35</t>
  </si>
  <si>
    <t>Population Density</t>
  </si>
  <si>
    <t>Average income</t>
  </si>
  <si>
    <t>Pune</t>
  </si>
  <si>
    <t>North</t>
  </si>
  <si>
    <t>Phoenix Marketcity</t>
  </si>
  <si>
    <t>1.19 Million</t>
  </si>
  <si>
    <t>Lohegaon</t>
  </si>
  <si>
    <t>Viman Nagar</t>
  </si>
  <si>
    <t>Dhanori</t>
  </si>
  <si>
    <t>Mundhwa</t>
  </si>
  <si>
    <t>Wagholi</t>
  </si>
  <si>
    <t>Koregaon park</t>
  </si>
  <si>
    <t>Kharadi</t>
  </si>
  <si>
    <t>Kalyani Nagar</t>
  </si>
  <si>
    <t>Tingre Nagar</t>
  </si>
  <si>
    <t>Yerwada</t>
  </si>
  <si>
    <t>Wadgaon Sheri</t>
  </si>
  <si>
    <t>Inorbit Mall</t>
  </si>
  <si>
    <t>5,47,000</t>
  </si>
  <si>
    <t>Lohegoan</t>
  </si>
  <si>
    <t>1,32,012</t>
  </si>
  <si>
    <t>1,32,336</t>
  </si>
  <si>
    <t>5,47,001</t>
  </si>
  <si>
    <t>1,05,961</t>
  </si>
  <si>
    <t>5,47,002</t>
  </si>
  <si>
    <t>1,04,584</t>
  </si>
  <si>
    <t>5,47,003</t>
  </si>
  <si>
    <t>1,17,050</t>
  </si>
  <si>
    <t>Ishanya Mall</t>
  </si>
  <si>
    <t>4,35,600</t>
  </si>
  <si>
    <t>South</t>
  </si>
  <si>
    <t>Amanora Mall</t>
  </si>
  <si>
    <t>1.2 million</t>
  </si>
  <si>
    <t>Amanora Park Town</t>
  </si>
  <si>
    <t>Hadapsar</t>
  </si>
  <si>
    <t>3,39,931</t>
  </si>
  <si>
    <t>Magarpatta City</t>
  </si>
  <si>
    <t>1,00,000</t>
  </si>
  <si>
    <t>NIBM Annex</t>
  </si>
  <si>
    <t>Wanowrie</t>
  </si>
  <si>
    <t>Keshav Nagar</t>
  </si>
  <si>
    <t>Seasons Mall</t>
  </si>
  <si>
    <t>5,22,727</t>
  </si>
  <si>
    <t>Fatima Nagar</t>
  </si>
  <si>
    <t>Ghorpadi</t>
  </si>
  <si>
    <t>NIBM Road</t>
  </si>
  <si>
    <t>Dorabjee's Royale Heritage Mall</t>
  </si>
  <si>
    <t>4,25,000</t>
  </si>
  <si>
    <t>Undri</t>
  </si>
  <si>
    <t>Mohammed Wadi</t>
  </si>
  <si>
    <t>Pisoli</t>
  </si>
  <si>
    <t>Kondhwa</t>
  </si>
  <si>
    <t>1,32,843</t>
  </si>
  <si>
    <t>Kumar Pacific Mall</t>
  </si>
  <si>
    <t>2,95,000</t>
  </si>
  <si>
    <t>Swargate</t>
  </si>
  <si>
    <t>Rasta Peth</t>
  </si>
  <si>
    <t>Guruwar Peth</t>
  </si>
  <si>
    <t>Mukund Nagar</t>
  </si>
  <si>
    <t>Parvati Darshan</t>
  </si>
  <si>
    <t>Gultekdi</t>
  </si>
  <si>
    <t>Bibvewadi</t>
  </si>
  <si>
    <t>1,03,864</t>
  </si>
  <si>
    <t>salizbury park</t>
  </si>
  <si>
    <t>East</t>
  </si>
  <si>
    <t>Westend Mall</t>
  </si>
  <si>
    <t>2,85,000</t>
  </si>
  <si>
    <t>Aundh</t>
  </si>
  <si>
    <t>Pimple Saudagar</t>
  </si>
  <si>
    <t>Wakad</t>
  </si>
  <si>
    <t>Baner</t>
  </si>
  <si>
    <t>1,32,365</t>
  </si>
  <si>
    <t>Balewadi</t>
  </si>
  <si>
    <t>Hinjewadi</t>
  </si>
  <si>
    <t>Bavdhan</t>
  </si>
  <si>
    <t>Sus Gaon</t>
  </si>
  <si>
    <t>Pashan</t>
  </si>
  <si>
    <t>2,85,001</t>
  </si>
  <si>
    <t>Pimple Gurav</t>
  </si>
  <si>
    <t>2,85,002</t>
  </si>
  <si>
    <t>Pimple Nilakh</t>
  </si>
  <si>
    <t>2,85,003</t>
  </si>
  <si>
    <t>Kothrud</t>
  </si>
  <si>
    <t>2,26,935</t>
  </si>
  <si>
    <t>Pune Central Mall</t>
  </si>
  <si>
    <t>2,29,00</t>
  </si>
  <si>
    <t>Sangamvadi</t>
  </si>
  <si>
    <t>Dhole Patil Road</t>
  </si>
  <si>
    <t>1,92,642</t>
  </si>
  <si>
    <t>Koregaon Park</t>
  </si>
  <si>
    <t>Camp</t>
  </si>
  <si>
    <t>Raviwar Peth</t>
  </si>
  <si>
    <t>Mangalwar Peth</t>
  </si>
  <si>
    <t>SGS Magnum Mall</t>
  </si>
  <si>
    <t>2,50,000</t>
  </si>
  <si>
    <t>MG Road</t>
  </si>
  <si>
    <t>Shivajinagar</t>
  </si>
  <si>
    <t>Pune Station</t>
  </si>
  <si>
    <t>62,00,000</t>
  </si>
  <si>
    <t>2,50,001</t>
  </si>
  <si>
    <t>2,50,002</t>
  </si>
  <si>
    <t>2,50,003</t>
  </si>
  <si>
    <t>Grand Highstreet</t>
  </si>
  <si>
    <t xml:space="preserve">Hinjewadi </t>
  </si>
  <si>
    <t xml:space="preserve">Maan Goan </t>
  </si>
  <si>
    <t>2,50,004</t>
  </si>
  <si>
    <t>Marunji</t>
  </si>
  <si>
    <t>2,50,005</t>
  </si>
  <si>
    <t>Elpro Mall</t>
  </si>
  <si>
    <t>8,00,000</t>
  </si>
  <si>
    <t>Pimpri</t>
  </si>
  <si>
    <t>23,81,000</t>
  </si>
  <si>
    <t>Chinchwad</t>
  </si>
  <si>
    <t>Nigdi</t>
  </si>
  <si>
    <t>1,11,259</t>
  </si>
  <si>
    <t>Bhosari</t>
  </si>
  <si>
    <t>2,56,316</t>
  </si>
  <si>
    <t>Chikhali</t>
  </si>
  <si>
    <t>Sangvi</t>
  </si>
  <si>
    <t>Moshi</t>
  </si>
  <si>
    <t>Talawade</t>
  </si>
  <si>
    <t>Pradhikaran</t>
  </si>
  <si>
    <t>Ravet</t>
  </si>
  <si>
    <t>West</t>
  </si>
  <si>
    <t>Pavillion Mall</t>
  </si>
  <si>
    <t>4,60,000</t>
  </si>
  <si>
    <t>Deccan Gymkhana</t>
  </si>
  <si>
    <t>Model Colony</t>
  </si>
  <si>
    <t>4,60,001</t>
  </si>
  <si>
    <t>4,60,002</t>
  </si>
  <si>
    <t>R Deccan Mall</t>
  </si>
  <si>
    <t>Ganeshkhind</t>
  </si>
  <si>
    <t>Apte Road</t>
  </si>
  <si>
    <t>City Mall</t>
  </si>
  <si>
    <t>Shivaji Nagar</t>
  </si>
  <si>
    <t xml:space="preserve">Pune </t>
  </si>
  <si>
    <t>Nucleus Mall</t>
  </si>
  <si>
    <t>3,14,000</t>
  </si>
  <si>
    <t>Solapur Bazar</t>
  </si>
  <si>
    <t>10,55,000</t>
  </si>
  <si>
    <t>Red colour indicates that the value for it could not be found</t>
  </si>
  <si>
    <t>Ward</t>
  </si>
  <si>
    <t>Kalyan</t>
  </si>
  <si>
    <t>ORRA</t>
  </si>
  <si>
    <t>P&amp;G</t>
  </si>
  <si>
    <t>Ranka</t>
  </si>
  <si>
    <t>Tanishq</t>
  </si>
  <si>
    <t xml:space="preserve">total </t>
  </si>
  <si>
    <t>Resedential  prices (Rs)</t>
  </si>
  <si>
    <t>Rank - 38 locations</t>
  </si>
  <si>
    <t>koregaon park</t>
  </si>
  <si>
    <t>Sadashiv Peth</t>
  </si>
  <si>
    <t>Concentration of Major Jewelley brands</t>
  </si>
  <si>
    <t xml:space="preserve">         Real estate -Residential (Rs)</t>
  </si>
  <si>
    <t>ward</t>
  </si>
  <si>
    <t xml:space="preserve">Name of company </t>
  </si>
  <si>
    <t xml:space="preserve">Hinjawadi </t>
  </si>
  <si>
    <t>AUDI</t>
  </si>
  <si>
    <t>Mulshi</t>
  </si>
  <si>
    <t>Modi Colony (Next to SGS mall)</t>
  </si>
  <si>
    <t>BMW</t>
  </si>
  <si>
    <t>Wanowire</t>
  </si>
  <si>
    <t>Koregoan Park</t>
  </si>
  <si>
    <t xml:space="preserve">                  </t>
  </si>
  <si>
    <t>Mercedes</t>
  </si>
  <si>
    <t>Senapati Bapat Road</t>
  </si>
  <si>
    <t>Toyota</t>
  </si>
  <si>
    <t>Ambegaon</t>
  </si>
  <si>
    <t>S.B.Road (Near Pavillion mall)</t>
  </si>
  <si>
    <t>Tathawade</t>
  </si>
  <si>
    <t xml:space="preserve">Bavdhan </t>
  </si>
  <si>
    <t>Chakan</t>
  </si>
  <si>
    <t>Maruti Suzuki (Nexa)</t>
  </si>
  <si>
    <t>Magarpatta RD (opposite of Season mall)</t>
  </si>
  <si>
    <t>Deccan</t>
  </si>
  <si>
    <t>Shingad road</t>
  </si>
  <si>
    <t>Ambegoan</t>
  </si>
  <si>
    <t>PCMC Phugewadi</t>
  </si>
  <si>
    <t>Volkswagon</t>
  </si>
  <si>
    <t>Hyundai</t>
  </si>
  <si>
    <t>Gultekadi</t>
  </si>
  <si>
    <t>Bopodi</t>
  </si>
  <si>
    <t>Dhankawadi</t>
  </si>
  <si>
    <t xml:space="preserve">COUNTA of Name of company </t>
  </si>
  <si>
    <t>Grand Total</t>
  </si>
  <si>
    <t>Narayan Peth</t>
  </si>
  <si>
    <t>Bibewadi</t>
  </si>
  <si>
    <t>Kasba Peth</t>
  </si>
  <si>
    <t>Katraj</t>
  </si>
  <si>
    <t>Koregoan Bhima</t>
  </si>
  <si>
    <t xml:space="preserve">Kothrud </t>
  </si>
  <si>
    <t>Ranjangaon</t>
  </si>
  <si>
    <t>Vadgoan Burduk</t>
  </si>
  <si>
    <t>Vishrantwadi</t>
  </si>
  <si>
    <t>Warje</t>
  </si>
  <si>
    <t xml:space="preserve">Avg Per sqft </t>
  </si>
  <si>
    <t>Average rates</t>
  </si>
  <si>
    <t>classification</t>
  </si>
  <si>
    <t>₹10,000 - ₹ 13,000</t>
  </si>
  <si>
    <t>10000-13000</t>
  </si>
  <si>
    <t>Magarpatta city</t>
  </si>
  <si>
    <t>10000-140000</t>
  </si>
  <si>
    <t>₹9,000 - ₹ 12,000</t>
  </si>
  <si>
    <t>Yerawada</t>
  </si>
  <si>
    <t>₹9,000 - ₹ 11,000</t>
  </si>
  <si>
    <t>₹ 8,821 - ₹ 10,839</t>
  </si>
  <si>
    <t>₹ 8,744 - ₹ 10,334</t>
  </si>
  <si>
    <t>₹ 5,709 - ₹ 9,201</t>
  </si>
  <si>
    <t>₹9,000 - ₹ 10,000</t>
  </si>
  <si>
    <t>₹ 8,519 - ₹ 10,160</t>
  </si>
  <si>
    <t>₹8,000 - ₹ 10,000</t>
  </si>
  <si>
    <t>₹ 7,845 - ₹ 9,768</t>
  </si>
  <si>
    <t>₹ 8,571 - ₹ 8,600</t>
  </si>
  <si>
    <t>₹8,000 - ₹ 9,000</t>
  </si>
  <si>
    <t>₹ 7,875 - ₹ 8,611</t>
  </si>
  <si>
    <t>₹ 6,522 - ₹ 9,099</t>
  </si>
  <si>
    <t xml:space="preserve">Kharadi </t>
  </si>
  <si>
    <t>₹ 7,000 - ₹ 8,000</t>
  </si>
  <si>
    <t>Sus</t>
  </si>
  <si>
    <t>₹ 5,846 - ₹ 8,889</t>
  </si>
  <si>
    <t>₹ 6,000 - ₹ 8,000</t>
  </si>
  <si>
    <t>₹ 6,095 - ₹ 7,596</t>
  </si>
  <si>
    <t>Thergaon</t>
  </si>
  <si>
    <t>₹ 6,145 - ₹ 7,461</t>
  </si>
  <si>
    <t>Ambegaon Budruk</t>
  </si>
  <si>
    <t>₹ 5,920 - ₹ 6,674</t>
  </si>
  <si>
    <t>₹ 5,688 - ₹ 6,667</t>
  </si>
  <si>
    <t>₹ 5,455 - ₹ 6,858</t>
  </si>
  <si>
    <t>₹ 5,143 - ₹ 6,992</t>
  </si>
  <si>
    <t>₹ 5,385 - ₹ 6,667</t>
  </si>
  <si>
    <t>₹ 5,000 - ₹ 7,000</t>
  </si>
  <si>
    <t>₹ 4,986 - ₹ 6,363</t>
  </si>
  <si>
    <t>Punawale</t>
  </si>
  <si>
    <t>₹ 5,000 - ₹ 6,000</t>
  </si>
  <si>
    <t>₹ 4,000 - ₹ 6,000</t>
  </si>
  <si>
    <t>Mohammed wadi</t>
  </si>
  <si>
    <t>₹ 4,500 - ₹ 4,800</t>
  </si>
  <si>
    <t>₹ 4,137 - ₹ 5,041</t>
  </si>
  <si>
    <t>it companies (numbers) in hinjewadi, kharadi,magarpatta,viman nagar. Chakan/pimpri/chinchwad and number of people employed in these companies</t>
  </si>
  <si>
    <t>Sr no.</t>
  </si>
  <si>
    <t>Name of company</t>
  </si>
  <si>
    <t>Number of employee</t>
  </si>
  <si>
    <t>Exacore IT Solutions Private Limited</t>
  </si>
  <si>
    <t>Globant India Pvt. Ltd</t>
  </si>
  <si>
    <t>Greentin Solutions Pvt Ltd</t>
  </si>
  <si>
    <t>Sasken Technologies Limited</t>
  </si>
  <si>
    <t>Persistent Systems</t>
  </si>
  <si>
    <t>DevLogic Technologies</t>
  </si>
  <si>
    <t>Harman</t>
  </si>
  <si>
    <t>L &amp; T Infotech</t>
  </si>
  <si>
    <t>84,000 +</t>
  </si>
  <si>
    <t>Neosoft Technologies</t>
  </si>
  <si>
    <t>4000+</t>
  </si>
  <si>
    <t>Dell EMC</t>
  </si>
  <si>
    <t>Cisco Systems pvt ltd</t>
  </si>
  <si>
    <t>Accenture</t>
  </si>
  <si>
    <t>3,19,000</t>
  </si>
  <si>
    <t>Tata Technologies Ltd</t>
  </si>
  <si>
    <t>Tata Consultancy Services Limited</t>
  </si>
  <si>
    <t>Tech Mahindra Ltd</t>
  </si>
  <si>
    <t>152k+</t>
  </si>
  <si>
    <t>Synechron Technologies Pvt. Ltd</t>
  </si>
  <si>
    <t>14,000+</t>
  </si>
  <si>
    <t>YASH Technologies</t>
  </si>
  <si>
    <t>Capgemini India</t>
  </si>
  <si>
    <t>Cognizant</t>
  </si>
  <si>
    <t>Infosys Limited</t>
  </si>
  <si>
    <t>51-200</t>
  </si>
  <si>
    <t>Flex</t>
  </si>
  <si>
    <t>Virtusa Consulting Services Private Limited</t>
  </si>
  <si>
    <t>10,000-50,000</t>
  </si>
  <si>
    <t>IBM Software Labs</t>
  </si>
  <si>
    <t>2,88,000</t>
  </si>
  <si>
    <t>Wipro Limited</t>
  </si>
  <si>
    <t>Dassault Systemes Solutions Lab Private Ltd</t>
  </si>
  <si>
    <t>HCL Technologies Limited</t>
  </si>
  <si>
    <t>2,25,944</t>
  </si>
  <si>
    <t>Mindtree Ltd</t>
  </si>
  <si>
    <t>Birlasoft Limited</t>
  </si>
  <si>
    <t>12,500+</t>
  </si>
  <si>
    <t>INFOSYS?</t>
  </si>
  <si>
    <t>Siemens Industry Software</t>
  </si>
  <si>
    <t>ANSYS Software Pvt. Ltd</t>
  </si>
  <si>
    <t>InfoStretch Corporation (India) Pvt. Ltd</t>
  </si>
  <si>
    <t>Leometric Technology</t>
  </si>
  <si>
    <t>&lt;25</t>
  </si>
  <si>
    <t>Dalmet Technology Pvt. Ltd</t>
  </si>
  <si>
    <t>11-50</t>
  </si>
  <si>
    <t>Allygrow Technologies Pvt Ltd</t>
  </si>
  <si>
    <t>Saama Technologies (India) Pvt Ltd</t>
  </si>
  <si>
    <t>200-500</t>
  </si>
  <si>
    <t>e-Zest Solutions Ltd</t>
  </si>
  <si>
    <t>CRISIL Limited</t>
  </si>
  <si>
    <t>FIGmd (India) Pvt. Ltd</t>
  </si>
  <si>
    <t>iASYS Technology Solutions Pvt Ltd</t>
  </si>
  <si>
    <t>eClerx</t>
  </si>
  <si>
    <t>Calsoft Inc</t>
  </si>
  <si>
    <t>500-1000</t>
  </si>
  <si>
    <t>Magarpatta</t>
  </si>
  <si>
    <t>Bentley Systems</t>
  </si>
  <si>
    <t>1000-5000</t>
  </si>
  <si>
    <t>Xento Systems</t>
  </si>
  <si>
    <t>Red Hat India Private Limited</t>
  </si>
  <si>
    <t>Capita India Pvt. Ltd</t>
  </si>
  <si>
    <t>Avaya India Pvt. Ltd</t>
  </si>
  <si>
    <t>SYSTEMS PLUS TRANSFORMATIONS LLP</t>
  </si>
  <si>
    <t>eInfochips</t>
  </si>
  <si>
    <t>AGS Technologies</t>
  </si>
  <si>
    <t>Amdocs</t>
  </si>
  <si>
    <t>Techila Global Services</t>
  </si>
  <si>
    <t>Reflexis Systems India Private Limited</t>
  </si>
  <si>
    <t>AppDirect India</t>
  </si>
  <si>
    <t>SAP India</t>
  </si>
  <si>
    <t>Techechelons Infosolutions Pvt ltd</t>
  </si>
  <si>
    <t>Capsilon Software Pvt. Ltd</t>
  </si>
  <si>
    <t>HCL Technologies</t>
  </si>
  <si>
    <t>Meganexus Ltd</t>
  </si>
  <si>
    <t>Manipal Technologies Ltd</t>
  </si>
  <si>
    <t>Nesecure Networks Pvt. Ltd</t>
  </si>
  <si>
    <t>SoftwareGen Technologies</t>
  </si>
  <si>
    <t>BNY Mellon International Ops India Ltd</t>
  </si>
  <si>
    <t>4700+</t>
  </si>
  <si>
    <t>Mphasis</t>
  </si>
  <si>
    <t>Softdel</t>
  </si>
  <si>
    <t>Caresoft Global Private Limited</t>
  </si>
  <si>
    <t>1,000-5,000</t>
  </si>
  <si>
    <t>Technosoft Corporation</t>
  </si>
  <si>
    <t>201-500</t>
  </si>
  <si>
    <t>WNS Global Services</t>
  </si>
  <si>
    <t>Bosch Limited</t>
  </si>
  <si>
    <t>4,21,000</t>
  </si>
  <si>
    <t>Mitz Technologies</t>
  </si>
  <si>
    <t>Isobar</t>
  </si>
  <si>
    <t>5,000-10,000</t>
  </si>
  <si>
    <t>Edzeal Technologies</t>
  </si>
  <si>
    <t>Crunchersoft Technologies Private Limited</t>
  </si>
  <si>
    <t>InfoIntensify System</t>
  </si>
  <si>
    <t>rtCamp Solutions Pvt. Ltd</t>
  </si>
  <si>
    <t>Bytzsoft Technologies Pvt. Ltd</t>
  </si>
  <si>
    <t>51-100</t>
  </si>
  <si>
    <t>Service Stack Technologies Pvt. Ltd</t>
  </si>
  <si>
    <t>Suavis India Software Services Pvt Ltd</t>
  </si>
  <si>
    <t>Medlius Pharma Pvt. Ltd</t>
  </si>
  <si>
    <t>50-200</t>
  </si>
  <si>
    <t>Crossbow InfoTech Pvt. Ltd</t>
  </si>
  <si>
    <t>WebRelier Software Solutions Pvt. Ltd</t>
  </si>
  <si>
    <t>GodSpeed Games</t>
  </si>
  <si>
    <t>Upayogee Software India Pvt Ltd</t>
  </si>
  <si>
    <t>Flo Group Ltd</t>
  </si>
  <si>
    <t>Qliktag Software Pvt. Ltd</t>
  </si>
  <si>
    <t>Netfotech Solutions</t>
  </si>
  <si>
    <t>Techbro Software Private Limited</t>
  </si>
  <si>
    <t>Ranosys Technologies</t>
  </si>
  <si>
    <t>Sproutlogix</t>
  </si>
  <si>
    <t>IT Universe Techsol Pvt.Ltd</t>
  </si>
  <si>
    <t>Aexonic Technologies</t>
  </si>
  <si>
    <t>Gird Technologies</t>
  </si>
  <si>
    <t>Creospan Solutions Pvt Ltd</t>
  </si>
  <si>
    <t>Broadcom Inc</t>
  </si>
  <si>
    <t>Veritas Technologies</t>
  </si>
  <si>
    <t>Honeywell automation India Ltd</t>
  </si>
  <si>
    <t>Eaton India Engineering Center</t>
  </si>
  <si>
    <t>Mphasis Ltd</t>
  </si>
  <si>
    <t>Seagate Technology</t>
  </si>
  <si>
    <t>Maxxton India Technologies Pvt Ltd</t>
  </si>
  <si>
    <t>VodafoneIdea VI</t>
  </si>
  <si>
    <t>FIS Solutions (India) Pvt. Ltd</t>
  </si>
  <si>
    <t>65,000+</t>
  </si>
  <si>
    <t>Allscripts</t>
  </si>
  <si>
    <t>Zensar Technologies</t>
  </si>
  <si>
    <t>Tieto India Private Limited</t>
  </si>
  <si>
    <t>Deqode</t>
  </si>
  <si>
    <t>ProMobi Technologies</t>
  </si>
  <si>
    <t>Sagitec Solutions Private Limited</t>
  </si>
  <si>
    <t>Securonix</t>
  </si>
  <si>
    <t>InfoBeans Technologies Limited</t>
  </si>
  <si>
    <t>Nihilent</t>
  </si>
  <si>
    <t>PTC Software (India) Pvt. Ltd</t>
  </si>
  <si>
    <t>Maersk Global Service Centre</t>
  </si>
  <si>
    <t>Salesify Inc.</t>
  </si>
  <si>
    <t>HEPHZI ELEVATORS INTERNATIONAL COMPANY PVT LTD</t>
  </si>
  <si>
    <t>POPULATION</t>
  </si>
  <si>
    <t>Alandi</t>
  </si>
  <si>
    <t>Karve Nagar</t>
  </si>
  <si>
    <t>wards</t>
  </si>
  <si>
    <t>Sr No.</t>
  </si>
  <si>
    <t>Name of the mall</t>
  </si>
  <si>
    <t>Size of the mall in sqft</t>
  </si>
  <si>
    <t>Part in which malls comes under</t>
  </si>
  <si>
    <t>Year of establishment</t>
  </si>
  <si>
    <t>11,10,000</t>
  </si>
  <si>
    <t>12,00,000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</si>
</sst>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u/>
      <color rgb="FF1155CC"/>
      <name val="Arial"/>
    </font>
    <font>
      <color theme="1"/>
      <name val="Arial"/>
    </font>
    <font>
      <color theme="1"/>
      <name val="Arial"/>
      <scheme val="minor"/>
    </font>
    <font>
      <sz val="10.0"/>
      <color rgb="FF1F1F1F"/>
      <name val="Arial"/>
      <scheme val="minor"/>
    </font>
    <font>
      <sz val="10.0"/>
      <color rgb="FF040C28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rgb="FF303030"/>
      <name val="Arial"/>
    </font>
    <font>
      <color rgb="FF000000"/>
      <name val="Roboto"/>
    </font>
    <font>
      <sz val="10.0"/>
      <color rgb="FF434343"/>
      <name val="Roboto"/>
    </font>
    <font>
      <sz val="10.0"/>
      <color theme="1"/>
      <name val="Arial"/>
      <scheme val="minor"/>
    </font>
    <font>
      <sz val="10.0"/>
      <color rgb="FF434343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D9D9D9"/>
      </top>
    </border>
    <border>
      <left style="thin">
        <color rgb="FFECECEC"/>
      </left>
      <right style="thin">
        <color rgb="FFECECEC"/>
      </right>
      <top style="thin">
        <color rgb="FFECECEC"/>
      </top>
      <bottom style="thin">
        <color rgb="FFECECEC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1" fillId="0" fontId="3" numFmtId="0" xfId="0" applyAlignment="1" applyBorder="1" applyFont="1">
      <alignment readingOrder="0" vertical="bottom"/>
    </xf>
    <xf borderId="1" fillId="0" fontId="2" numFmtId="3" xfId="0" applyAlignment="1" applyBorder="1" applyFont="1" applyNumberFormat="1">
      <alignment horizontal="left" vertical="bottom"/>
    </xf>
    <xf borderId="1" fillId="0" fontId="2" numFmtId="0" xfId="0" applyAlignment="1" applyBorder="1" applyFont="1">
      <alignment horizontal="left" vertical="bottom"/>
    </xf>
    <xf borderId="1" fillId="0" fontId="2" numFmtId="3" xfId="0" applyAlignment="1" applyBorder="1" applyFont="1" applyNumberFormat="1">
      <alignment horizontal="left" readingOrder="0" vertical="bottom"/>
    </xf>
    <xf borderId="1" fillId="0" fontId="3" numFmtId="0" xfId="0" applyBorder="1" applyFont="1"/>
    <xf borderId="1" fillId="2" fontId="4" numFmtId="0" xfId="0" applyAlignment="1" applyBorder="1" applyFont="1">
      <alignment readingOrder="0"/>
    </xf>
    <xf borderId="0" fillId="0" fontId="2" numFmtId="0" xfId="0" applyAlignment="1" applyFont="1">
      <alignment horizontal="left" vertical="bottom"/>
    </xf>
    <xf borderId="1" fillId="0" fontId="2" numFmtId="0" xfId="0" applyAlignment="1" applyBorder="1" applyFont="1">
      <alignment horizontal="left" readingOrder="0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left" vertical="bottom"/>
    </xf>
    <xf borderId="2" fillId="3" fontId="2" numFmtId="0" xfId="0" applyAlignment="1" applyBorder="1" applyFill="1" applyFont="1">
      <alignment vertical="bottom"/>
    </xf>
    <xf borderId="2" fillId="3" fontId="2" numFmtId="0" xfId="0" applyAlignment="1" applyBorder="1" applyFont="1">
      <alignment horizontal="left" vertical="bottom"/>
    </xf>
    <xf borderId="0" fillId="3" fontId="2" numFmtId="0" xfId="0" applyAlignment="1" applyFont="1">
      <alignment vertical="bottom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2" numFmtId="4" xfId="0" applyAlignment="1" applyBorder="1" applyFont="1" applyNumberFormat="1">
      <alignment horizontal="left" readingOrder="0" vertical="bottom"/>
    </xf>
    <xf borderId="1" fillId="4" fontId="2" numFmtId="0" xfId="0" applyAlignment="1" applyBorder="1" applyFill="1" applyFont="1">
      <alignment horizontal="left" vertical="bottom"/>
    </xf>
    <xf borderId="1" fillId="0" fontId="2" numFmtId="4" xfId="0" applyAlignment="1" applyBorder="1" applyFont="1" applyNumberFormat="1">
      <alignment horizontal="left" vertical="bottom"/>
    </xf>
    <xf borderId="1" fillId="0" fontId="3" numFmtId="0" xfId="0" applyAlignment="1" applyBorder="1" applyFont="1">
      <alignment readingOrder="0"/>
    </xf>
    <xf borderId="1" fillId="2" fontId="2" numFmtId="0" xfId="0" applyAlignment="1" applyBorder="1" applyFont="1">
      <alignment vertical="bottom"/>
    </xf>
    <xf borderId="1" fillId="2" fontId="2" numFmtId="3" xfId="0" applyAlignment="1" applyBorder="1" applyFont="1" applyNumberFormat="1">
      <alignment horizontal="left" vertical="bottom"/>
    </xf>
    <xf borderId="1" fillId="2" fontId="2" numFmtId="0" xfId="0" applyAlignment="1" applyBorder="1" applyFont="1">
      <alignment horizontal="left" vertical="bottom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horizontal="left" vertical="bottom"/>
    </xf>
    <xf borderId="0" fillId="0" fontId="3" numFmtId="3" xfId="0" applyAlignment="1" applyFont="1" applyNumberFormat="1">
      <alignment horizontal="left" readingOrder="0"/>
    </xf>
    <xf borderId="1" fillId="2" fontId="5" numFmtId="0" xfId="0" applyAlignment="1" applyBorder="1" applyFont="1">
      <alignment horizontal="left" readingOrder="0"/>
    </xf>
    <xf borderId="1" fillId="0" fontId="3" numFmtId="3" xfId="0" applyAlignment="1" applyBorder="1" applyFont="1" applyNumberFormat="1">
      <alignment readingOrder="0"/>
    </xf>
    <xf borderId="1" fillId="0" fontId="3" numFmtId="0" xfId="0" applyAlignment="1" applyBorder="1" applyFont="1">
      <alignment horizontal="left" readingOrder="0"/>
    </xf>
    <xf borderId="1" fillId="4" fontId="2" numFmtId="3" xfId="0" applyAlignment="1" applyBorder="1" applyFont="1" applyNumberFormat="1">
      <alignment horizontal="left" readingOrder="0" vertical="bottom"/>
    </xf>
    <xf borderId="1" fillId="4" fontId="2" numFmtId="0" xfId="0" applyAlignment="1" applyBorder="1" applyFont="1">
      <alignment horizontal="left" readingOrder="0" vertical="bottom"/>
    </xf>
    <xf borderId="1" fillId="4" fontId="2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3" fillId="5" fontId="3" numFmtId="0" xfId="0" applyAlignment="1" applyBorder="1" applyFill="1" applyFont="1">
      <alignment horizontal="center"/>
    </xf>
    <xf borderId="4" fillId="5" fontId="3" numFmtId="0" xfId="0" applyAlignment="1" applyBorder="1" applyFont="1">
      <alignment horizontal="center"/>
    </xf>
    <xf borderId="5" fillId="5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5" fontId="3" numFmtId="0" xfId="0" applyAlignment="1" applyBorder="1" applyFont="1">
      <alignment readingOrder="0"/>
    </xf>
    <xf borderId="6" fillId="6" fontId="3" numFmtId="0" xfId="0" applyAlignment="1" applyBorder="1" applyFill="1" applyFont="1">
      <alignment horizontal="center" readingOrder="0"/>
    </xf>
    <xf borderId="0" fillId="7" fontId="3" numFmtId="0" xfId="0" applyAlignment="1" applyFill="1" applyFont="1">
      <alignment horizontal="center"/>
    </xf>
    <xf borderId="7" fillId="7" fontId="3" numFmtId="0" xfId="0" applyAlignment="1" applyBorder="1" applyFont="1">
      <alignment horizontal="center"/>
    </xf>
    <xf borderId="1" fillId="8" fontId="3" numFmtId="0" xfId="0" applyAlignment="1" applyBorder="1" applyFill="1" applyFont="1">
      <alignment horizontal="center"/>
    </xf>
    <xf borderId="6" fillId="6" fontId="3" numFmtId="0" xfId="0" applyAlignment="1" applyBorder="1" applyFont="1">
      <alignment horizontal="center"/>
    </xf>
    <xf borderId="0" fillId="0" fontId="3" numFmtId="4" xfId="0" applyAlignment="1" applyFont="1" applyNumberFormat="1">
      <alignment horizontal="center"/>
    </xf>
    <xf borderId="1" fillId="8" fontId="3" numFmtId="4" xfId="0" applyAlignment="1" applyBorder="1" applyFont="1" applyNumberFormat="1">
      <alignment horizontal="center"/>
    </xf>
    <xf borderId="1" fillId="8" fontId="3" numFmtId="0" xfId="0" applyAlignment="1" applyBorder="1" applyFont="1">
      <alignment horizontal="center" readingOrder="0"/>
    </xf>
    <xf borderId="0" fillId="7" fontId="3" numFmtId="0" xfId="0" applyAlignment="1" applyFont="1">
      <alignment horizontal="center" readingOrder="0"/>
    </xf>
    <xf borderId="7" fillId="7" fontId="3" numFmtId="0" xfId="0" applyAlignment="1" applyBorder="1" applyFont="1">
      <alignment horizontal="center" readingOrder="0"/>
    </xf>
    <xf borderId="8" fillId="0" fontId="3" numFmtId="0" xfId="0" applyBorder="1" applyFont="1"/>
    <xf borderId="9" fillId="0" fontId="6" numFmtId="0" xfId="0" applyAlignment="1" applyBorder="1" applyFont="1">
      <alignment readingOrder="0"/>
    </xf>
    <xf borderId="9" fillId="0" fontId="3" numFmtId="0" xfId="0" applyBorder="1" applyFont="1"/>
    <xf borderId="10" fillId="0" fontId="3" numFmtId="0" xfId="0" applyBorder="1" applyFont="1"/>
    <xf borderId="8" fillId="0" fontId="6" numFmtId="0" xfId="0" applyAlignment="1" applyBorder="1" applyFont="1">
      <alignment horizontal="left" readingOrder="0"/>
    </xf>
    <xf borderId="11" fillId="0" fontId="3" numFmtId="0" xfId="0" applyBorder="1" applyFont="1"/>
    <xf borderId="0" fillId="2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6" fontId="3" numFmtId="0" xfId="0" applyFont="1"/>
    <xf borderId="0" fillId="9" fontId="3" numFmtId="0" xfId="0" applyFill="1" applyFont="1"/>
    <xf borderId="0" fillId="10" fontId="3" numFmtId="0" xfId="0" applyFill="1" applyFont="1"/>
    <xf borderId="0" fillId="4" fontId="3" numFmtId="0" xfId="0" applyFont="1"/>
    <xf borderId="1" fillId="11" fontId="3" numFmtId="0" xfId="0" applyAlignment="1" applyBorder="1" applyFill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12" fontId="3" numFmtId="0" xfId="0" applyAlignment="1" applyBorder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0" fontId="3" numFmtId="3" xfId="0" applyAlignment="1" applyBorder="1" applyFont="1" applyNumberFormat="1">
      <alignment horizontal="center" readingOrder="0"/>
    </xf>
    <xf borderId="1" fillId="2" fontId="0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0" fillId="2" fontId="8" numFmtId="0" xfId="0" applyAlignment="1" applyFont="1">
      <alignment horizontal="center" readingOrder="0"/>
    </xf>
    <xf borderId="12" fillId="0" fontId="10" numFmtId="0" xfId="0" applyAlignment="1" applyBorder="1" applyFont="1">
      <alignment horizontal="left" readingOrder="0" shrinkToFit="0" vertical="center" wrapText="1"/>
    </xf>
    <xf borderId="1" fillId="14" fontId="3" numFmtId="0" xfId="0" applyAlignment="1" applyBorder="1" applyFill="1" applyFont="1">
      <alignment horizontal="right" readingOrder="0"/>
    </xf>
    <xf borderId="1" fillId="15" fontId="3" numFmtId="0" xfId="0" applyAlignment="1" applyBorder="1" applyFill="1" applyFont="1">
      <alignment readingOrder="0"/>
    </xf>
    <xf borderId="1" fillId="16" fontId="3" numFmtId="0" xfId="0" applyAlignment="1" applyBorder="1" applyFill="1" applyFont="1">
      <alignment readingOrder="0"/>
    </xf>
    <xf borderId="1" fillId="17" fontId="3" numFmtId="0" xfId="0" applyAlignment="1" applyBorder="1" applyFill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0" fontId="3" numFmtId="3" xfId="0" applyAlignment="1" applyBorder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1" fillId="17" fontId="3" numFmtId="0" xfId="0" applyAlignment="1" applyBorder="1" applyFont="1">
      <alignment horizontal="right" readingOrder="0"/>
    </xf>
    <xf borderId="1" fillId="4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1" fillId="0" fontId="3" numFmtId="0" xfId="0" applyAlignment="1" applyBorder="1" applyFont="1">
      <alignment horizontal="right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13" fillId="0" fontId="3" numFmtId="0" xfId="0" applyAlignment="1" applyBorder="1" applyFont="1">
      <alignment readingOrder="0"/>
    </xf>
    <xf borderId="13" fillId="0" fontId="9" numFmtId="0" xfId="0" applyAlignment="1" applyBorder="1" applyFont="1">
      <alignment horizontal="left" readingOrder="0"/>
    </xf>
    <xf borderId="0" fillId="0" fontId="3" numFmtId="3" xfId="0" applyAlignment="1" applyFont="1" applyNumberFormat="1">
      <alignment readingOrder="0"/>
    </xf>
    <xf borderId="1" fillId="12" fontId="3" numFmtId="0" xfId="0" applyAlignment="1" applyBorder="1" applyFont="1">
      <alignment readingOrder="0"/>
    </xf>
    <xf borderId="1" fillId="12" fontId="11" numFmtId="0" xfId="0" applyAlignment="1" applyBorder="1" applyFont="1">
      <alignment horizontal="center" readingOrder="0"/>
    </xf>
    <xf borderId="1" fillId="12" fontId="12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readingOrder="0"/>
    </xf>
    <xf borderId="1" fillId="2" fontId="3" numFmtId="0" xfId="0" applyBorder="1" applyFont="1"/>
    <xf borderId="1" fillId="13" fontId="3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 end jewellery stores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conclusions!$I$2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conclusions!$H$3:$H$11</c:f>
            </c:strRef>
          </c:cat>
          <c:val>
            <c:numRef>
              <c:f>conclusions!$I$3:$I$11</c:f>
              <c:numCache/>
            </c:numRef>
          </c:val>
        </c:ser>
        <c:ser>
          <c:idx val="1"/>
          <c:order val="1"/>
          <c:tx>
            <c:strRef>
              <c:f>conclusions!$J$2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conclusions!$H$3:$H$11</c:f>
            </c:strRef>
          </c:cat>
          <c:val>
            <c:numRef>
              <c:f>conclusions!$J$3:$J$11</c:f>
              <c:numCache/>
            </c:numRef>
          </c:val>
        </c:ser>
        <c:ser>
          <c:idx val="2"/>
          <c:order val="2"/>
          <c:tx>
            <c:strRef>
              <c:f>conclusions!$K$2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conclusions!$H$3:$H$11</c:f>
            </c:strRef>
          </c:cat>
          <c:val>
            <c:numRef>
              <c:f>conclusions!$K$3:$K$11</c:f>
              <c:numCache/>
            </c:numRef>
          </c:val>
        </c:ser>
        <c:ser>
          <c:idx val="3"/>
          <c:order val="3"/>
          <c:tx>
            <c:strRef>
              <c:f>conclusions!$L$2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conclusions!$H$3:$H$11</c:f>
            </c:strRef>
          </c:cat>
          <c:val>
            <c:numRef>
              <c:f>conclusions!$L$3:$L$11</c:f>
              <c:numCache/>
            </c:numRef>
          </c:val>
        </c:ser>
        <c:ser>
          <c:idx val="4"/>
          <c:order val="4"/>
          <c:tx>
            <c:strRef>
              <c:f>conclusions!$M$2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conclusions!$H$3:$H$11</c:f>
            </c:strRef>
          </c:cat>
          <c:val>
            <c:numRef>
              <c:f>conclusions!$M$3:$M$11</c:f>
              <c:numCache/>
            </c:numRef>
          </c:val>
        </c:ser>
        <c:ser>
          <c:idx val="5"/>
          <c:order val="5"/>
          <c:tx>
            <c:strRef>
              <c:f>conclusions!$N$2</c:f>
            </c:strRef>
          </c:tx>
          <c:spPr>
            <a:solidFill>
              <a:srgbClr val="46BDC6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conclusions!$H$3:$H$11</c:f>
            </c:strRef>
          </c:cat>
          <c:val>
            <c:numRef>
              <c:f>conclusions!$N$3:$N$11</c:f>
              <c:numCache/>
            </c:numRef>
          </c:val>
        </c:ser>
        <c:overlap val="100"/>
        <c:axId val="1562202210"/>
        <c:axId val="1351982289"/>
      </c:barChart>
      <c:catAx>
        <c:axId val="15622022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982289"/>
      </c:catAx>
      <c:valAx>
        <c:axId val="13519822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2022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'Property prices'!$A$1:$A$40</c:f>
            </c:numRef>
          </c:xVal>
          <c:yVal>
            <c:numRef>
              <c:f>'Property prices'!$B$1:$B$40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57691"/>
        <c:axId val="10420568"/>
      </c:scatterChart>
      <c:valAx>
        <c:axId val="1373257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0568"/>
      </c:valAx>
      <c:valAx>
        <c:axId val="1042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257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11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73" sheet="car Showroom "/>
  </cacheSource>
  <cacheFields>
    <cacheField name="Ward" numFmtId="0">
      <sharedItems containsBlank="1">
        <s v="Hinjawadi "/>
        <s v="Baner"/>
        <s v="Pashan"/>
        <s v="Mulshi"/>
        <m/>
        <s v="Ward"/>
        <s v="Modi Colony (Next to SGS mall)"/>
        <s v="Wanowire"/>
        <s v="Koregoan Park"/>
        <s v="Hadapsar"/>
        <s v="                  "/>
        <s v="Kalyani Nagar"/>
        <s v="Yerwada"/>
        <s v="Wagholi"/>
        <s v="Senapati Bapat Road"/>
        <s v="Bavdhan"/>
        <s v="Bhosari"/>
        <s v="Ambegaon"/>
        <s v="S.B.Road (Near Pavillion mall)"/>
        <s v="Tathawade"/>
        <s v="Bavdhan "/>
        <s v="Chakan"/>
        <s v="Magarpatta RD (opposite of Season mall)"/>
        <s v="Viman Nagar"/>
        <s v="Pimple Saudagar"/>
        <s v="Shivaji Nagar"/>
        <s v="Wakad"/>
        <s v="Mundhwa"/>
        <s v="Deccan"/>
        <s v="Shingad road"/>
        <s v="Ambegoan"/>
        <s v="PCMC Phugewadi"/>
        <s v="Fatima Nagar"/>
        <s v="Aundh"/>
        <s v="Kharadi"/>
        <s v="Gultekadi"/>
        <s v="Bopodi"/>
        <s v="Dhankawadi"/>
        <s v="Sadashiv Peth"/>
      </sharedItems>
    </cacheField>
    <cacheField name="Name of company " numFmtId="0">
      <sharedItems containsBlank="1">
        <s v="AUDI"/>
        <m/>
        <s v="Name of company "/>
        <s v="BMW"/>
        <s v="Mercedes"/>
        <s v="Toyota"/>
        <s v="Maruti Suzuki (Nexa)"/>
        <s v="Volkswagon"/>
        <s v="Hyundai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52" sheet="Jewellers"/>
  </cacheSource>
  <cacheFields>
    <cacheField name="Ward" numFmtId="0">
      <sharedItems>
        <s v="Shivaji Nagar"/>
        <s v="koregaon park"/>
        <s v="Narayan Peth"/>
        <s v="Viman Nagar"/>
        <s v="Aundh"/>
        <s v="Magarpatta City"/>
        <s v="Chinchwad"/>
        <s v="Kharadi"/>
        <s v="Bibewadi"/>
        <s v="Raviwar Peth"/>
        <s v="Hadapsar"/>
        <s v="Sadashiv Peth"/>
        <s v="Baner"/>
        <s v="Camp"/>
        <s v="Yerwada"/>
        <s v="Kondhwa"/>
        <s v="Kothrud"/>
        <s v="Undri"/>
        <s v="Vadgoan Burduk"/>
        <s v="Bhosari"/>
        <s v="Pimple Saudagar"/>
        <s v="Pimpri"/>
        <s v="Vishrantwadi"/>
        <s v="Warje"/>
        <s v="Katraj"/>
        <s v="Kasba Peth"/>
        <s v="Chakan"/>
        <s v="Koregoan Bhima"/>
        <s v="Ranjangaon"/>
        <s v="Kothrud "/>
      </sharedItems>
    </cacheField>
    <cacheField name="Name of company " numFmtId="0">
      <sharedItems>
        <s v="ORRA"/>
        <s v="Ranka"/>
        <s v="P&amp;G"/>
        <s v="Kalyan"/>
        <s v="Tanishq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K42" firstHeaderRow="0" firstDataRow="1" firstDataCol="1"/>
  <pivotFields>
    <pivotField name="Ward" axis="axisRow" compact="0" outline="0" multipleItemSelectionAllowed="1" showAll="0" sortType="ascending">
      <items>
        <item x="4"/>
        <item x="10"/>
        <item x="17"/>
        <item x="30"/>
        <item x="33"/>
        <item x="1"/>
        <item x="15"/>
        <item x="20"/>
        <item x="16"/>
        <item x="36"/>
        <item x="21"/>
        <item x="28"/>
        <item x="37"/>
        <item x="32"/>
        <item x="35"/>
        <item x="9"/>
        <item x="0"/>
        <item x="11"/>
        <item x="34"/>
        <item x="8"/>
        <item x="22"/>
        <item x="6"/>
        <item x="3"/>
        <item x="27"/>
        <item x="2"/>
        <item x="31"/>
        <item x="24"/>
        <item x="18"/>
        <item x="38"/>
        <item x="14"/>
        <item x="29"/>
        <item x="25"/>
        <item x="19"/>
        <item x="23"/>
        <item x="13"/>
        <item x="26"/>
        <item x="7"/>
        <item x="5"/>
        <item x="12"/>
        <item t="default"/>
      </items>
    </pivotField>
    <pivotField name="Name of company " axis="axisCol" dataField="1" compact="0" outline="0" multipleItemSelectionAllowed="1" showAll="0" sortType="ascending">
      <items>
        <item x="1"/>
        <item x="0"/>
        <item x="3"/>
        <item x="8"/>
        <item x="6"/>
        <item x="4"/>
        <item x="2"/>
        <item x="5"/>
        <item x="7"/>
        <item t="default"/>
      </items>
    </pivotField>
  </pivotFields>
  <rowFields>
    <field x="0"/>
  </rowFields>
  <colFields>
    <field x="1"/>
  </colFields>
  <dataFields>
    <dataField name="COUNTA of Name of company " fld="1" subtotal="count" baseField="0"/>
  </dataFields>
</pivotTableDefinition>
</file>

<file path=xl/pivotTables/pivotTable2.xml><?xml version="1.0" encoding="utf-8"?>
<pivotTableDefinition xmlns="http://schemas.openxmlformats.org/spreadsheetml/2006/main" name="Jewellers" cacheId="1" dataCaption="" compact="0" compactData="0">
  <location ref="D1:J33" firstHeaderRow="0" firstDataRow="1" firstDataCol="1"/>
  <pivotFields>
    <pivotField name="Ward" axis="axisRow" compact="0" outline="0" multipleItemSelectionAllowed="1" showAll="0" sortType="ascending">
      <items>
        <item x="4"/>
        <item x="12"/>
        <item x="19"/>
        <item x="8"/>
        <item x="13"/>
        <item x="26"/>
        <item x="6"/>
        <item x="10"/>
        <item x="25"/>
        <item x="24"/>
        <item x="7"/>
        <item x="15"/>
        <item x="1"/>
        <item x="27"/>
        <item x="16"/>
        <item x="29"/>
        <item x="5"/>
        <item x="2"/>
        <item x="20"/>
        <item x="21"/>
        <item x="28"/>
        <item x="9"/>
        <item x="11"/>
        <item x="0"/>
        <item x="17"/>
        <item x="18"/>
        <item x="3"/>
        <item x="22"/>
        <item x="23"/>
        <item x="14"/>
        <item t="default"/>
      </items>
    </pivotField>
    <pivotField name="Name of company " axis="axisCol" dataField="1" compact="0" outline="0" multipleItemSelectionAllowed="1" showAll="0" sortType="ascending">
      <items>
        <item x="3"/>
        <item x="0"/>
        <item x="2"/>
        <item x="1"/>
        <item x="4"/>
        <item t="default"/>
      </items>
    </pivotField>
  </pivotFields>
  <rowFields>
    <field x="0"/>
  </rowFields>
  <colFields>
    <field x="1"/>
  </colFields>
  <dataFields>
    <dataField name="COUNTA of Name of company 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r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4" max="4" width="25.25"/>
    <col customWidth="1" min="5" max="5" width="15.0"/>
    <col customWidth="1" min="6" max="6" width="19.38"/>
    <col customWidth="1" min="7" max="7" width="14.38"/>
    <col customWidth="1" min="8" max="8" width="9.88"/>
    <col customWidth="1" min="9" max="9" width="9.75"/>
    <col customWidth="1" min="10" max="10" width="10.38"/>
    <col customWidth="1" min="11" max="11" width="13.75"/>
    <col customWidth="1" min="12" max="12" width="15.63"/>
    <col customWidth="1" min="13" max="16" width="1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5"/>
      <c r="O1" s="6"/>
      <c r="P1" s="6"/>
    </row>
    <row r="2">
      <c r="A2" s="3"/>
      <c r="B2" s="3"/>
      <c r="C2" s="3"/>
      <c r="D2" s="3"/>
      <c r="E2" s="3"/>
      <c r="F2" s="7"/>
      <c r="G2" s="3"/>
      <c r="H2" s="2"/>
      <c r="I2" s="8"/>
      <c r="J2" s="2"/>
      <c r="K2" s="2"/>
      <c r="L2" s="9"/>
      <c r="M2" s="2"/>
      <c r="N2" s="5"/>
      <c r="O2" s="5"/>
      <c r="P2" s="5"/>
    </row>
    <row r="3">
      <c r="A3" s="3">
        <v>1.0</v>
      </c>
      <c r="B3" s="3" t="s">
        <v>13</v>
      </c>
      <c r="C3" s="3" t="s">
        <v>14</v>
      </c>
      <c r="D3" s="3" t="s">
        <v>15</v>
      </c>
      <c r="E3" s="3" t="s">
        <v>16</v>
      </c>
      <c r="F3" s="7" t="s">
        <v>17</v>
      </c>
      <c r="G3" s="3">
        <v>132012.0</v>
      </c>
      <c r="H3" s="10"/>
      <c r="I3" s="8"/>
      <c r="J3" s="8"/>
      <c r="K3" s="10"/>
      <c r="L3" s="10">
        <v>4432.0</v>
      </c>
      <c r="M3" s="11"/>
    </row>
    <row r="4">
      <c r="A4" s="3">
        <v>1.0</v>
      </c>
      <c r="B4" s="3" t="s">
        <v>13</v>
      </c>
      <c r="C4" s="3" t="s">
        <v>14</v>
      </c>
      <c r="D4" s="3" t="s">
        <v>15</v>
      </c>
      <c r="E4" s="3" t="s">
        <v>16</v>
      </c>
      <c r="F4" s="12" t="s">
        <v>18</v>
      </c>
      <c r="G4" s="10">
        <v>72871.0</v>
      </c>
      <c r="H4" s="10"/>
      <c r="I4" s="8"/>
      <c r="J4" s="8"/>
      <c r="K4" s="10"/>
      <c r="L4" s="10">
        <v>18252.0</v>
      </c>
      <c r="M4" s="9"/>
      <c r="N4" s="13"/>
      <c r="O4" s="13"/>
      <c r="P4" s="13"/>
    </row>
    <row r="5">
      <c r="A5" s="3">
        <v>1.0</v>
      </c>
      <c r="B5" s="3" t="s">
        <v>13</v>
      </c>
      <c r="C5" s="3" t="s">
        <v>14</v>
      </c>
      <c r="D5" s="3" t="s">
        <v>15</v>
      </c>
      <c r="E5" s="3" t="s">
        <v>16</v>
      </c>
      <c r="F5" s="12" t="s">
        <v>19</v>
      </c>
      <c r="G5" s="10">
        <v>65086.0</v>
      </c>
      <c r="H5" s="10"/>
      <c r="I5" s="8"/>
      <c r="J5" s="8"/>
      <c r="K5" s="10"/>
      <c r="L5" s="10">
        <v>13451.0</v>
      </c>
      <c r="M5" s="2"/>
      <c r="N5" s="5"/>
      <c r="O5" s="5"/>
      <c r="P5" s="5"/>
    </row>
    <row r="6">
      <c r="A6" s="3">
        <v>1.0</v>
      </c>
      <c r="B6" s="3" t="s">
        <v>13</v>
      </c>
      <c r="C6" s="3" t="s">
        <v>14</v>
      </c>
      <c r="D6" s="3" t="s">
        <v>15</v>
      </c>
      <c r="E6" s="3" t="s">
        <v>16</v>
      </c>
      <c r="F6" s="12" t="s">
        <v>20</v>
      </c>
      <c r="G6" s="14">
        <v>105961.0</v>
      </c>
      <c r="H6" s="10"/>
      <c r="I6" s="2"/>
      <c r="J6" s="2"/>
      <c r="K6" s="2"/>
      <c r="L6" s="10">
        <v>9600.0</v>
      </c>
      <c r="M6" s="2"/>
      <c r="N6" s="5"/>
      <c r="O6" s="5"/>
      <c r="P6" s="5"/>
    </row>
    <row r="7">
      <c r="A7" s="3">
        <v>1.0</v>
      </c>
      <c r="B7" s="3" t="s">
        <v>13</v>
      </c>
      <c r="C7" s="3" t="s">
        <v>14</v>
      </c>
      <c r="D7" s="3" t="s">
        <v>15</v>
      </c>
      <c r="E7" s="3" t="s">
        <v>16</v>
      </c>
      <c r="F7" s="12" t="s">
        <v>21</v>
      </c>
      <c r="G7" s="10">
        <v>104584.0</v>
      </c>
      <c r="H7" s="10"/>
      <c r="I7" s="8"/>
      <c r="J7" s="8"/>
      <c r="K7" s="10"/>
      <c r="L7" s="10">
        <v>5194.0</v>
      </c>
      <c r="M7" s="2"/>
      <c r="N7" s="15"/>
      <c r="O7" s="5"/>
      <c r="P7" s="5"/>
    </row>
    <row r="8">
      <c r="A8" s="3">
        <v>1.0</v>
      </c>
      <c r="B8" s="3" t="s">
        <v>13</v>
      </c>
      <c r="C8" s="3" t="s">
        <v>14</v>
      </c>
      <c r="D8" s="3" t="s">
        <v>15</v>
      </c>
      <c r="E8" s="3" t="s">
        <v>16</v>
      </c>
      <c r="F8" s="12" t="s">
        <v>22</v>
      </c>
      <c r="G8" s="10">
        <v>47137.0</v>
      </c>
      <c r="H8" s="10"/>
      <c r="I8" s="2"/>
      <c r="J8" s="2"/>
      <c r="K8" s="2"/>
      <c r="L8" s="10">
        <v>16193.0</v>
      </c>
      <c r="M8" s="2"/>
      <c r="N8" s="5"/>
      <c r="O8" s="5"/>
      <c r="P8" s="5"/>
    </row>
    <row r="9">
      <c r="A9" s="3">
        <v>1.0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23</v>
      </c>
      <c r="G9" s="3">
        <v>132336.0</v>
      </c>
      <c r="H9" s="10"/>
      <c r="I9" s="2"/>
      <c r="J9" s="2"/>
      <c r="K9" s="2"/>
      <c r="L9" s="10">
        <v>16118.0</v>
      </c>
      <c r="M9" s="2"/>
      <c r="N9" s="5"/>
      <c r="O9" s="5"/>
      <c r="P9" s="5"/>
    </row>
    <row r="10">
      <c r="A10" s="3">
        <v>1.0</v>
      </c>
      <c r="B10" s="3" t="s">
        <v>13</v>
      </c>
      <c r="C10" s="3" t="s">
        <v>14</v>
      </c>
      <c r="D10" s="3" t="s">
        <v>15</v>
      </c>
      <c r="E10" s="3" t="s">
        <v>16</v>
      </c>
      <c r="F10" s="16" t="s">
        <v>24</v>
      </c>
      <c r="G10" s="3">
        <v>38475.0</v>
      </c>
      <c r="H10" s="10"/>
      <c r="I10" s="2"/>
      <c r="J10" s="2"/>
      <c r="K10" s="2"/>
      <c r="L10" s="10">
        <v>13772.0</v>
      </c>
      <c r="M10" s="2"/>
      <c r="N10" s="5"/>
      <c r="O10" s="5"/>
      <c r="P10" s="5"/>
    </row>
    <row r="11">
      <c r="A11" s="3">
        <v>1.0</v>
      </c>
      <c r="B11" s="3" t="s">
        <v>13</v>
      </c>
      <c r="C11" s="3" t="s">
        <v>14</v>
      </c>
      <c r="D11" s="3" t="s">
        <v>15</v>
      </c>
      <c r="E11" s="3" t="s">
        <v>16</v>
      </c>
      <c r="F11" s="16" t="s">
        <v>25</v>
      </c>
      <c r="G11" s="3">
        <v>20141.0</v>
      </c>
      <c r="H11" s="10"/>
      <c r="I11" s="2"/>
      <c r="J11" s="2"/>
      <c r="K11" s="2"/>
      <c r="L11" s="10">
        <v>12015.0</v>
      </c>
      <c r="M11" s="2"/>
      <c r="N11" s="5"/>
      <c r="O11" s="5"/>
      <c r="P11" s="5"/>
    </row>
    <row r="12">
      <c r="A12" s="3">
        <v>1.0</v>
      </c>
      <c r="B12" s="3" t="s">
        <v>13</v>
      </c>
      <c r="C12" s="3" t="s">
        <v>14</v>
      </c>
      <c r="D12" s="3" t="s">
        <v>15</v>
      </c>
      <c r="E12" s="3" t="s">
        <v>16</v>
      </c>
      <c r="F12" s="16" t="s">
        <v>26</v>
      </c>
      <c r="G12" s="3">
        <v>79662.0</v>
      </c>
      <c r="H12" s="10"/>
      <c r="I12" s="2"/>
      <c r="J12" s="2"/>
      <c r="K12" s="2"/>
      <c r="L12" s="10">
        <v>8871.0</v>
      </c>
      <c r="M12" s="2"/>
      <c r="O12" s="5"/>
      <c r="P12" s="5"/>
    </row>
    <row r="13">
      <c r="A13" s="3">
        <v>1.0</v>
      </c>
      <c r="B13" s="3" t="s">
        <v>13</v>
      </c>
      <c r="C13" s="3" t="s">
        <v>14</v>
      </c>
      <c r="D13" s="3" t="s">
        <v>15</v>
      </c>
      <c r="E13" s="3" t="s">
        <v>16</v>
      </c>
      <c r="F13" s="16" t="s">
        <v>27</v>
      </c>
      <c r="G13" s="3">
        <v>117050.0</v>
      </c>
      <c r="H13" s="10"/>
      <c r="I13" s="2"/>
      <c r="J13" s="2"/>
      <c r="K13" s="2"/>
      <c r="L13" s="10">
        <v>18967.0</v>
      </c>
      <c r="M13" s="2"/>
      <c r="N13" s="5"/>
      <c r="O13" s="5"/>
      <c r="P13" s="5"/>
    </row>
    <row r="14">
      <c r="A14" s="3"/>
      <c r="B14" s="3"/>
      <c r="C14" s="3"/>
      <c r="D14" s="3"/>
      <c r="E14" s="3"/>
      <c r="F14" s="16"/>
      <c r="G14" s="2">
        <f>SUM(G3:G13)</f>
        <v>915315</v>
      </c>
      <c r="H14" s="10"/>
      <c r="I14" s="2"/>
      <c r="J14" s="2"/>
      <c r="K14" s="2"/>
      <c r="L14" s="9"/>
      <c r="M14" s="2"/>
      <c r="N14" s="5"/>
      <c r="O14" s="5"/>
      <c r="P14" s="5"/>
    </row>
    <row r="15">
      <c r="A15" s="3">
        <v>2.0</v>
      </c>
      <c r="B15" s="3" t="s">
        <v>13</v>
      </c>
      <c r="C15" s="3" t="s">
        <v>14</v>
      </c>
      <c r="D15" s="16" t="s">
        <v>28</v>
      </c>
      <c r="E15" s="17" t="s">
        <v>29</v>
      </c>
      <c r="F15" s="7" t="s">
        <v>30</v>
      </c>
      <c r="G15" s="3" t="s">
        <v>31</v>
      </c>
      <c r="H15" s="10"/>
      <c r="I15" s="8"/>
      <c r="J15" s="8"/>
      <c r="K15" s="10"/>
      <c r="L15" s="10">
        <v>4432.0</v>
      </c>
      <c r="M15" s="2"/>
      <c r="N15" s="5"/>
      <c r="O15" s="5"/>
      <c r="P15" s="5"/>
    </row>
    <row r="16">
      <c r="A16" s="3">
        <v>2.0</v>
      </c>
      <c r="B16" s="3" t="s">
        <v>13</v>
      </c>
      <c r="C16" s="3" t="s">
        <v>14</v>
      </c>
      <c r="D16" s="16" t="s">
        <v>28</v>
      </c>
      <c r="E16" s="17" t="s">
        <v>29</v>
      </c>
      <c r="F16" s="12" t="s">
        <v>18</v>
      </c>
      <c r="G16" s="10">
        <v>72871.0</v>
      </c>
      <c r="H16" s="10"/>
      <c r="I16" s="8"/>
      <c r="J16" s="8"/>
      <c r="K16" s="10"/>
      <c r="L16" s="10">
        <v>18252.0</v>
      </c>
      <c r="M16" s="2"/>
      <c r="N16" s="5"/>
      <c r="O16" s="5"/>
      <c r="P16" s="5"/>
    </row>
    <row r="17">
      <c r="A17" s="3">
        <v>2.0</v>
      </c>
      <c r="B17" s="3" t="s">
        <v>13</v>
      </c>
      <c r="C17" s="3" t="s">
        <v>14</v>
      </c>
      <c r="D17" s="16" t="s">
        <v>28</v>
      </c>
      <c r="E17" s="17" t="s">
        <v>29</v>
      </c>
      <c r="F17" s="12" t="s">
        <v>19</v>
      </c>
      <c r="G17" s="10">
        <v>65086.0</v>
      </c>
      <c r="H17" s="10"/>
      <c r="I17" s="8"/>
      <c r="J17" s="8"/>
      <c r="K17" s="10"/>
      <c r="L17" s="10">
        <v>13451.0</v>
      </c>
      <c r="M17" s="2"/>
      <c r="N17" s="5"/>
      <c r="O17" s="5"/>
      <c r="P17" s="5"/>
    </row>
    <row r="18">
      <c r="A18" s="3">
        <v>2.0</v>
      </c>
      <c r="B18" s="3" t="s">
        <v>13</v>
      </c>
      <c r="C18" s="3" t="s">
        <v>14</v>
      </c>
      <c r="D18" s="16" t="s">
        <v>28</v>
      </c>
      <c r="E18" s="17" t="s">
        <v>29</v>
      </c>
      <c r="F18" s="3" t="s">
        <v>23</v>
      </c>
      <c r="G18" s="14" t="s">
        <v>32</v>
      </c>
      <c r="H18" s="10"/>
      <c r="I18" s="2"/>
      <c r="J18" s="2"/>
      <c r="K18" s="2"/>
      <c r="L18" s="10">
        <v>16118.0</v>
      </c>
      <c r="M18" s="2"/>
      <c r="N18" s="5"/>
      <c r="O18" s="5"/>
      <c r="P18" s="5"/>
    </row>
    <row r="19">
      <c r="A19" s="3">
        <v>2.0</v>
      </c>
      <c r="B19" s="3" t="s">
        <v>13</v>
      </c>
      <c r="C19" s="3" t="s">
        <v>14</v>
      </c>
      <c r="D19" s="16" t="s">
        <v>28</v>
      </c>
      <c r="E19" s="17" t="s">
        <v>29</v>
      </c>
      <c r="F19" s="16" t="s">
        <v>24</v>
      </c>
      <c r="G19" s="10">
        <v>38475.0</v>
      </c>
      <c r="H19" s="10"/>
      <c r="I19" s="2"/>
      <c r="J19" s="2"/>
      <c r="K19" s="2"/>
      <c r="L19" s="10">
        <v>13772.0</v>
      </c>
      <c r="M19" s="2"/>
      <c r="N19" s="5"/>
      <c r="O19" s="5"/>
      <c r="P19" s="5"/>
    </row>
    <row r="20">
      <c r="A20" s="3">
        <v>2.0</v>
      </c>
      <c r="B20" s="3" t="s">
        <v>13</v>
      </c>
      <c r="C20" s="3" t="s">
        <v>14</v>
      </c>
      <c r="D20" s="16" t="s">
        <v>28</v>
      </c>
      <c r="E20" s="17" t="s">
        <v>29</v>
      </c>
      <c r="F20" s="16" t="s">
        <v>25</v>
      </c>
      <c r="G20" s="10">
        <v>20141.0</v>
      </c>
      <c r="H20" s="10"/>
      <c r="I20" s="2"/>
      <c r="J20" s="2"/>
      <c r="K20" s="2"/>
      <c r="L20" s="10">
        <v>12015.0</v>
      </c>
      <c r="M20" s="2"/>
      <c r="N20" s="5"/>
      <c r="O20" s="5"/>
      <c r="P20" s="5"/>
    </row>
    <row r="21">
      <c r="A21" s="3">
        <v>2.0</v>
      </c>
      <c r="B21" s="3" t="s">
        <v>13</v>
      </c>
      <c r="C21" s="3" t="s">
        <v>14</v>
      </c>
      <c r="D21" s="16" t="s">
        <v>28</v>
      </c>
      <c r="E21" s="17" t="s">
        <v>33</v>
      </c>
      <c r="F21" s="12" t="s">
        <v>20</v>
      </c>
      <c r="G21" s="14" t="s">
        <v>34</v>
      </c>
      <c r="H21" s="10"/>
      <c r="I21" s="2"/>
      <c r="J21" s="2"/>
      <c r="K21" s="2"/>
      <c r="L21" s="10">
        <v>9600.0</v>
      </c>
      <c r="M21" s="2"/>
      <c r="N21" s="5"/>
      <c r="O21" s="5"/>
      <c r="P21" s="5"/>
    </row>
    <row r="22">
      <c r="A22" s="3">
        <v>2.0</v>
      </c>
      <c r="B22" s="3" t="s">
        <v>13</v>
      </c>
      <c r="C22" s="3" t="s">
        <v>14</v>
      </c>
      <c r="D22" s="16" t="s">
        <v>28</v>
      </c>
      <c r="E22" s="17" t="s">
        <v>35</v>
      </c>
      <c r="F22" s="12" t="s">
        <v>21</v>
      </c>
      <c r="G22" s="10" t="s">
        <v>36</v>
      </c>
      <c r="H22" s="8"/>
      <c r="I22" s="8"/>
      <c r="J22" s="8"/>
      <c r="K22" s="10"/>
      <c r="L22" s="10">
        <v>5194.0</v>
      </c>
      <c r="M22" s="2"/>
      <c r="N22" s="5"/>
      <c r="O22" s="5"/>
      <c r="P22" s="5"/>
    </row>
    <row r="23">
      <c r="A23" s="3">
        <v>2.0</v>
      </c>
      <c r="B23" s="3" t="s">
        <v>13</v>
      </c>
      <c r="C23" s="3" t="s">
        <v>14</v>
      </c>
      <c r="D23" s="16" t="s">
        <v>28</v>
      </c>
      <c r="E23" s="17" t="s">
        <v>37</v>
      </c>
      <c r="F23" s="12" t="s">
        <v>22</v>
      </c>
      <c r="G23" s="10">
        <v>47137.0</v>
      </c>
      <c r="H23" s="2"/>
      <c r="I23" s="2"/>
      <c r="J23" s="2"/>
      <c r="K23" s="2"/>
      <c r="L23" s="10">
        <v>16193.0</v>
      </c>
      <c r="M23" s="2"/>
      <c r="N23" s="5"/>
      <c r="O23" s="5"/>
      <c r="P23" s="5"/>
    </row>
    <row r="24">
      <c r="A24" s="3">
        <v>2.0</v>
      </c>
      <c r="B24" s="3" t="s">
        <v>13</v>
      </c>
      <c r="C24" s="3" t="s">
        <v>14</v>
      </c>
      <c r="D24" s="16" t="s">
        <v>28</v>
      </c>
      <c r="E24" s="17" t="s">
        <v>29</v>
      </c>
      <c r="F24" s="16" t="s">
        <v>26</v>
      </c>
      <c r="G24" s="10">
        <v>79662.0</v>
      </c>
      <c r="H24" s="2"/>
      <c r="I24" s="2"/>
      <c r="J24" s="2"/>
      <c r="K24" s="2"/>
      <c r="L24" s="10">
        <v>8871.0</v>
      </c>
      <c r="M24" s="2"/>
      <c r="N24" s="5"/>
      <c r="O24" s="5"/>
      <c r="P24" s="5"/>
    </row>
    <row r="25">
      <c r="A25" s="3">
        <v>2.0</v>
      </c>
      <c r="B25" s="3" t="s">
        <v>13</v>
      </c>
      <c r="C25" s="3" t="s">
        <v>14</v>
      </c>
      <c r="D25" s="16" t="s">
        <v>28</v>
      </c>
      <c r="E25" s="17" t="s">
        <v>29</v>
      </c>
      <c r="F25" s="16" t="s">
        <v>27</v>
      </c>
      <c r="G25" s="3" t="s">
        <v>38</v>
      </c>
      <c r="H25" s="2"/>
      <c r="I25" s="2"/>
      <c r="J25" s="2"/>
      <c r="K25" s="2"/>
      <c r="L25" s="10">
        <v>18967.0</v>
      </c>
      <c r="M25" s="2"/>
      <c r="N25" s="5"/>
      <c r="O25" s="5"/>
      <c r="P25" s="5"/>
    </row>
    <row r="26">
      <c r="A26" s="3"/>
      <c r="B26" s="3"/>
      <c r="C26" s="3"/>
      <c r="D26" s="16"/>
      <c r="E26" s="16"/>
      <c r="F26" s="2"/>
      <c r="G26" s="3">
        <v>915315.0</v>
      </c>
      <c r="H26" s="2"/>
      <c r="I26" s="2"/>
      <c r="J26" s="2"/>
      <c r="K26" s="2"/>
      <c r="L26" s="9"/>
      <c r="M26" s="2"/>
      <c r="N26" s="5"/>
      <c r="O26" s="5"/>
      <c r="P26" s="5"/>
    </row>
    <row r="27">
      <c r="A27" s="3"/>
      <c r="B27" s="3"/>
      <c r="C27" s="3"/>
      <c r="D27" s="16"/>
      <c r="E27" s="18"/>
      <c r="F27" s="2"/>
      <c r="G27" s="2"/>
      <c r="H27" s="2"/>
      <c r="I27" s="2"/>
      <c r="J27" s="2"/>
      <c r="K27" s="2"/>
      <c r="L27" s="10"/>
      <c r="M27" s="2"/>
      <c r="N27" s="5"/>
      <c r="O27" s="5"/>
      <c r="P27" s="5"/>
    </row>
    <row r="28">
      <c r="A28" s="3">
        <v>3.0</v>
      </c>
      <c r="B28" s="3" t="s">
        <v>13</v>
      </c>
      <c r="C28" s="3" t="s">
        <v>14</v>
      </c>
      <c r="D28" s="16" t="s">
        <v>39</v>
      </c>
      <c r="E28" s="17" t="s">
        <v>40</v>
      </c>
      <c r="F28" s="16" t="s">
        <v>24</v>
      </c>
      <c r="G28" s="3">
        <v>38475.0</v>
      </c>
      <c r="H28" s="3"/>
      <c r="I28" s="2"/>
      <c r="J28" s="2"/>
      <c r="K28" s="2"/>
      <c r="L28" s="10">
        <v>13772.0</v>
      </c>
      <c r="M28" s="2"/>
      <c r="N28" s="5"/>
      <c r="O28" s="5"/>
      <c r="P28" s="5"/>
    </row>
    <row r="29">
      <c r="A29" s="3">
        <v>3.0</v>
      </c>
      <c r="B29" s="3" t="s">
        <v>13</v>
      </c>
      <c r="C29" s="3" t="s">
        <v>14</v>
      </c>
      <c r="D29" s="16" t="s">
        <v>39</v>
      </c>
      <c r="E29" s="17" t="s">
        <v>40</v>
      </c>
      <c r="F29" s="16" t="s">
        <v>25</v>
      </c>
      <c r="G29" s="3">
        <v>20141.0</v>
      </c>
      <c r="H29" s="3"/>
      <c r="I29" s="2"/>
      <c r="J29" s="2"/>
      <c r="K29" s="2"/>
      <c r="L29" s="10">
        <v>12015.0</v>
      </c>
      <c r="M29" s="2"/>
      <c r="N29" s="5"/>
      <c r="O29" s="5"/>
      <c r="P29" s="5"/>
    </row>
    <row r="30">
      <c r="A30" s="3">
        <v>3.0</v>
      </c>
      <c r="B30" s="3" t="s">
        <v>13</v>
      </c>
      <c r="C30" s="3" t="s">
        <v>14</v>
      </c>
      <c r="D30" s="16" t="s">
        <v>39</v>
      </c>
      <c r="E30" s="17" t="s">
        <v>40</v>
      </c>
      <c r="F30" s="16" t="s">
        <v>26</v>
      </c>
      <c r="G30" s="3">
        <v>79662.0</v>
      </c>
      <c r="H30" s="3"/>
      <c r="I30" s="2"/>
      <c r="J30" s="2"/>
      <c r="K30" s="2"/>
      <c r="L30" s="10">
        <v>8871.0</v>
      </c>
      <c r="M30" s="2"/>
      <c r="N30" s="5"/>
      <c r="O30" s="5"/>
      <c r="P30" s="5"/>
    </row>
    <row r="31">
      <c r="A31" s="3">
        <v>3.0</v>
      </c>
      <c r="B31" s="3" t="s">
        <v>13</v>
      </c>
      <c r="C31" s="3" t="s">
        <v>14</v>
      </c>
      <c r="D31" s="16" t="s">
        <v>39</v>
      </c>
      <c r="E31" s="17" t="s">
        <v>40</v>
      </c>
      <c r="F31" s="16" t="s">
        <v>27</v>
      </c>
      <c r="G31" s="3">
        <v>117050.0</v>
      </c>
      <c r="H31" s="3"/>
      <c r="I31" s="2"/>
      <c r="J31" s="2"/>
      <c r="K31" s="2"/>
      <c r="L31" s="10">
        <v>18967.0</v>
      </c>
      <c r="M31" s="2"/>
      <c r="N31" s="5"/>
      <c r="O31" s="5"/>
      <c r="P31" s="5"/>
    </row>
    <row r="32">
      <c r="A32" s="3">
        <v>3.0</v>
      </c>
      <c r="B32" s="3" t="s">
        <v>13</v>
      </c>
      <c r="C32" s="3" t="s">
        <v>14</v>
      </c>
      <c r="D32" s="16" t="s">
        <v>39</v>
      </c>
      <c r="E32" s="17" t="s">
        <v>40</v>
      </c>
      <c r="F32" s="7" t="s">
        <v>17</v>
      </c>
      <c r="G32" s="10">
        <v>132012.0</v>
      </c>
      <c r="H32" s="10"/>
      <c r="I32" s="8"/>
      <c r="J32" s="8"/>
      <c r="K32" s="10"/>
      <c r="L32" s="10">
        <v>4432.0</v>
      </c>
      <c r="M32" s="2"/>
      <c r="N32" s="5"/>
      <c r="O32" s="5"/>
      <c r="P32" s="5"/>
    </row>
    <row r="33">
      <c r="A33" s="3">
        <v>3.0</v>
      </c>
      <c r="B33" s="3" t="s">
        <v>13</v>
      </c>
      <c r="C33" s="3" t="s">
        <v>14</v>
      </c>
      <c r="D33" s="16" t="s">
        <v>39</v>
      </c>
      <c r="E33" s="17" t="s">
        <v>40</v>
      </c>
      <c r="F33" s="12" t="s">
        <v>18</v>
      </c>
      <c r="G33" s="10">
        <v>72871.0</v>
      </c>
      <c r="H33" s="10"/>
      <c r="I33" s="8"/>
      <c r="J33" s="8"/>
      <c r="K33" s="10"/>
      <c r="L33" s="10">
        <v>18252.0</v>
      </c>
      <c r="M33" s="2"/>
      <c r="N33" s="5"/>
      <c r="O33" s="5"/>
      <c r="P33" s="5"/>
    </row>
    <row r="34">
      <c r="A34" s="3">
        <v>3.0</v>
      </c>
      <c r="B34" s="3" t="s">
        <v>13</v>
      </c>
      <c r="C34" s="3" t="s">
        <v>14</v>
      </c>
      <c r="D34" s="16" t="s">
        <v>39</v>
      </c>
      <c r="E34" s="17" t="s">
        <v>40</v>
      </c>
      <c r="F34" s="12" t="s">
        <v>19</v>
      </c>
      <c r="G34" s="10">
        <v>65086.0</v>
      </c>
      <c r="H34" s="10"/>
      <c r="I34" s="8"/>
      <c r="J34" s="8"/>
      <c r="K34" s="10"/>
      <c r="L34" s="10">
        <v>13451.0</v>
      </c>
      <c r="M34" s="2"/>
      <c r="N34" s="5"/>
      <c r="O34" s="5"/>
      <c r="P34" s="5"/>
    </row>
    <row r="35">
      <c r="A35" s="3">
        <v>3.0</v>
      </c>
      <c r="B35" s="3" t="s">
        <v>13</v>
      </c>
      <c r="C35" s="3" t="s">
        <v>14</v>
      </c>
      <c r="D35" s="16" t="s">
        <v>39</v>
      </c>
      <c r="E35" s="17" t="s">
        <v>40</v>
      </c>
      <c r="F35" s="12" t="s">
        <v>20</v>
      </c>
      <c r="G35" s="3">
        <v>105961.0</v>
      </c>
      <c r="H35" s="3"/>
      <c r="I35" s="2"/>
      <c r="J35" s="2"/>
      <c r="K35" s="2"/>
      <c r="L35" s="10">
        <v>9600.0</v>
      </c>
      <c r="M35" s="2"/>
      <c r="N35" s="5"/>
      <c r="O35" s="5"/>
      <c r="P35" s="5"/>
    </row>
    <row r="36">
      <c r="A36" s="3">
        <v>3.0</v>
      </c>
      <c r="B36" s="3" t="s">
        <v>13</v>
      </c>
      <c r="C36" s="3" t="s">
        <v>14</v>
      </c>
      <c r="D36" s="16" t="s">
        <v>39</v>
      </c>
      <c r="E36" s="17" t="s">
        <v>40</v>
      </c>
      <c r="F36" s="12" t="s">
        <v>21</v>
      </c>
      <c r="G36" s="10">
        <v>104584.0</v>
      </c>
      <c r="H36" s="10"/>
      <c r="I36" s="8"/>
      <c r="J36" s="8"/>
      <c r="K36" s="10"/>
      <c r="L36" s="10">
        <v>5194.0</v>
      </c>
      <c r="M36" s="2"/>
      <c r="N36" s="5"/>
      <c r="O36" s="5"/>
      <c r="P36" s="5"/>
    </row>
    <row r="37">
      <c r="A37" s="3">
        <v>3.0</v>
      </c>
      <c r="B37" s="3" t="s">
        <v>13</v>
      </c>
      <c r="C37" s="3" t="s">
        <v>14</v>
      </c>
      <c r="D37" s="16" t="s">
        <v>39</v>
      </c>
      <c r="E37" s="17" t="s">
        <v>40</v>
      </c>
      <c r="F37" s="12" t="s">
        <v>22</v>
      </c>
      <c r="G37" s="3">
        <v>47137.0</v>
      </c>
      <c r="H37" s="3"/>
      <c r="I37" s="2"/>
      <c r="J37" s="2"/>
      <c r="K37" s="2"/>
      <c r="L37" s="10">
        <v>16193.0</v>
      </c>
      <c r="M37" s="2"/>
      <c r="N37" s="5"/>
      <c r="O37" s="5"/>
      <c r="P37" s="5"/>
    </row>
    <row r="38">
      <c r="A38" s="19"/>
      <c r="B38" s="19"/>
      <c r="C38" s="19"/>
      <c r="D38" s="19"/>
      <c r="E38" s="19"/>
      <c r="F38" s="19"/>
      <c r="G38" s="19">
        <f>SUM(G28:G37)</f>
        <v>782979</v>
      </c>
      <c r="H38" s="19"/>
      <c r="I38" s="19"/>
      <c r="J38" s="19"/>
      <c r="K38" s="19"/>
      <c r="L38" s="20"/>
      <c r="M38" s="19"/>
      <c r="O38" s="19"/>
      <c r="P38" s="19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2"/>
      <c r="M39" s="21"/>
      <c r="N39" s="23"/>
      <c r="O39" s="23"/>
      <c r="P39" s="23"/>
    </row>
    <row r="40">
      <c r="A40" s="3"/>
      <c r="B40" s="3"/>
      <c r="C40" s="3"/>
      <c r="D40" s="24"/>
      <c r="E40" s="25"/>
      <c r="F40" s="16"/>
      <c r="G40" s="10"/>
      <c r="H40" s="2"/>
      <c r="I40" s="2"/>
      <c r="J40" s="2"/>
      <c r="K40" s="2"/>
      <c r="L40" s="9"/>
      <c r="M40" s="2"/>
      <c r="N40" s="5"/>
      <c r="O40" s="5"/>
      <c r="P40" s="5"/>
    </row>
    <row r="41">
      <c r="A41" s="3">
        <v>4.0</v>
      </c>
      <c r="B41" s="3" t="s">
        <v>13</v>
      </c>
      <c r="C41" s="3" t="s">
        <v>41</v>
      </c>
      <c r="D41" s="24" t="s">
        <v>42</v>
      </c>
      <c r="E41" s="25" t="s">
        <v>43</v>
      </c>
      <c r="F41" s="16" t="s">
        <v>44</v>
      </c>
      <c r="G41" s="26">
        <v>26125.0</v>
      </c>
      <c r="H41" s="3">
        <v>26125.0</v>
      </c>
      <c r="I41" s="2"/>
      <c r="J41" s="2"/>
      <c r="K41" s="2"/>
      <c r="L41" s="10">
        <v>11558.0</v>
      </c>
      <c r="M41" s="2"/>
      <c r="N41" s="5"/>
      <c r="O41" s="5"/>
      <c r="P41" s="5"/>
    </row>
    <row r="42">
      <c r="A42" s="3">
        <v>4.0</v>
      </c>
      <c r="B42" s="3" t="s">
        <v>13</v>
      </c>
      <c r="C42" s="3" t="s">
        <v>41</v>
      </c>
      <c r="D42" s="24" t="s">
        <v>42</v>
      </c>
      <c r="E42" s="25" t="s">
        <v>43</v>
      </c>
      <c r="F42" s="16" t="s">
        <v>45</v>
      </c>
      <c r="G42" s="26" t="s">
        <v>46</v>
      </c>
      <c r="H42" s="3">
        <v>339931.0</v>
      </c>
      <c r="I42" s="2"/>
      <c r="J42" s="2"/>
      <c r="K42" s="2"/>
      <c r="L42" s="10">
        <v>11816.0</v>
      </c>
      <c r="M42" s="2"/>
      <c r="N42" s="5"/>
      <c r="O42" s="5"/>
      <c r="P42" s="5"/>
    </row>
    <row r="43">
      <c r="A43" s="3">
        <v>4.0</v>
      </c>
      <c r="B43" s="3" t="s">
        <v>13</v>
      </c>
      <c r="C43" s="3" t="s">
        <v>41</v>
      </c>
      <c r="D43" s="24" t="s">
        <v>42</v>
      </c>
      <c r="E43" s="25" t="s">
        <v>43</v>
      </c>
      <c r="F43" s="16" t="s">
        <v>47</v>
      </c>
      <c r="G43" s="26" t="s">
        <v>48</v>
      </c>
      <c r="H43" s="3">
        <v>100000.0</v>
      </c>
      <c r="I43" s="2"/>
      <c r="J43" s="2"/>
      <c r="K43" s="2"/>
      <c r="L43" s="27"/>
      <c r="M43" s="2"/>
      <c r="N43" s="5"/>
      <c r="O43" s="5"/>
      <c r="P43" s="5"/>
    </row>
    <row r="44">
      <c r="A44" s="3">
        <v>4.0</v>
      </c>
      <c r="B44" s="3" t="s">
        <v>13</v>
      </c>
      <c r="C44" s="3" t="s">
        <v>41</v>
      </c>
      <c r="D44" s="24" t="s">
        <v>42</v>
      </c>
      <c r="E44" s="25" t="s">
        <v>43</v>
      </c>
      <c r="F44" s="16" t="s">
        <v>20</v>
      </c>
      <c r="G44" s="26" t="s">
        <v>34</v>
      </c>
      <c r="H44" s="3">
        <v>105961.0</v>
      </c>
      <c r="I44" s="2"/>
      <c r="J44" s="2"/>
      <c r="K44" s="2"/>
      <c r="L44" s="10">
        <v>9600.0</v>
      </c>
      <c r="M44" s="2"/>
      <c r="N44" s="5"/>
      <c r="O44" s="5"/>
      <c r="P44" s="5"/>
    </row>
    <row r="45">
      <c r="A45" s="3">
        <v>4.0</v>
      </c>
      <c r="B45" s="3" t="s">
        <v>13</v>
      </c>
      <c r="C45" s="3" t="s">
        <v>41</v>
      </c>
      <c r="D45" s="24" t="s">
        <v>42</v>
      </c>
      <c r="E45" s="25" t="s">
        <v>43</v>
      </c>
      <c r="F45" s="16" t="s">
        <v>23</v>
      </c>
      <c r="G45" s="26" t="s">
        <v>32</v>
      </c>
      <c r="H45" s="3">
        <v>132336.0</v>
      </c>
      <c r="I45" s="2"/>
      <c r="J45" s="2"/>
      <c r="K45" s="2"/>
      <c r="L45" s="10">
        <v>16118.0</v>
      </c>
      <c r="M45" s="2"/>
      <c r="N45" s="5"/>
      <c r="O45" s="5"/>
      <c r="P45" s="5"/>
    </row>
    <row r="46">
      <c r="A46" s="3">
        <v>4.0</v>
      </c>
      <c r="B46" s="3" t="s">
        <v>13</v>
      </c>
      <c r="C46" s="3" t="s">
        <v>41</v>
      </c>
      <c r="D46" s="24" t="s">
        <v>42</v>
      </c>
      <c r="E46" s="25" t="s">
        <v>43</v>
      </c>
      <c r="F46" s="16" t="s">
        <v>49</v>
      </c>
      <c r="G46" s="26">
        <v>92932.0</v>
      </c>
      <c r="H46" s="3">
        <v>92932.0</v>
      </c>
      <c r="I46" s="2"/>
      <c r="J46" s="2"/>
      <c r="K46" s="2"/>
      <c r="L46" s="10">
        <v>12880.0</v>
      </c>
      <c r="M46" s="2"/>
      <c r="N46" s="5"/>
      <c r="O46" s="5"/>
      <c r="P46" s="5"/>
    </row>
    <row r="47">
      <c r="A47" s="3">
        <v>4.0</v>
      </c>
      <c r="B47" s="3" t="s">
        <v>13</v>
      </c>
      <c r="C47" s="3" t="s">
        <v>41</v>
      </c>
      <c r="D47" s="24" t="s">
        <v>42</v>
      </c>
      <c r="E47" s="25" t="s">
        <v>43</v>
      </c>
      <c r="F47" s="16" t="s">
        <v>50</v>
      </c>
      <c r="G47" s="26">
        <v>55648.0</v>
      </c>
      <c r="H47" s="3">
        <v>55648.0</v>
      </c>
      <c r="I47" s="2"/>
      <c r="J47" s="2"/>
      <c r="K47" s="2"/>
      <c r="L47" s="10">
        <v>10623.0</v>
      </c>
      <c r="M47" s="2"/>
      <c r="N47" s="5"/>
      <c r="O47" s="5"/>
      <c r="P47" s="5"/>
    </row>
    <row r="48">
      <c r="A48" s="3">
        <v>4.0</v>
      </c>
      <c r="B48" s="3" t="s">
        <v>13</v>
      </c>
      <c r="C48" s="3" t="s">
        <v>41</v>
      </c>
      <c r="D48" s="24" t="s">
        <v>42</v>
      </c>
      <c r="E48" s="25" t="s">
        <v>43</v>
      </c>
      <c r="F48" s="16" t="s">
        <v>51</v>
      </c>
      <c r="G48" s="26">
        <v>17169.0</v>
      </c>
      <c r="H48" s="3">
        <v>17169.0</v>
      </c>
      <c r="I48" s="2"/>
      <c r="J48" s="2"/>
      <c r="K48" s="2"/>
      <c r="L48" s="27"/>
      <c r="M48" s="2"/>
      <c r="N48" s="5"/>
      <c r="O48" s="5"/>
      <c r="P48" s="5"/>
    </row>
    <row r="49">
      <c r="A49" s="3">
        <v>4.0</v>
      </c>
      <c r="B49" s="3" t="s">
        <v>13</v>
      </c>
      <c r="C49" s="3" t="s">
        <v>41</v>
      </c>
      <c r="D49" s="24" t="s">
        <v>42</v>
      </c>
      <c r="E49" s="25" t="s">
        <v>43</v>
      </c>
      <c r="F49" s="16" t="s">
        <v>27</v>
      </c>
      <c r="G49" s="26" t="s">
        <v>38</v>
      </c>
      <c r="H49" s="3">
        <v>117050.0</v>
      </c>
      <c r="I49" s="2"/>
      <c r="J49" s="2"/>
      <c r="K49" s="2"/>
      <c r="L49" s="10">
        <v>18967.0</v>
      </c>
      <c r="M49" s="2"/>
      <c r="N49" s="5"/>
      <c r="O49" s="5"/>
      <c r="P49" s="5"/>
    </row>
    <row r="50">
      <c r="A50" s="3">
        <v>4.0</v>
      </c>
      <c r="B50" s="3" t="s">
        <v>13</v>
      </c>
      <c r="C50" s="3" t="s">
        <v>41</v>
      </c>
      <c r="D50" s="24" t="s">
        <v>42</v>
      </c>
      <c r="E50" s="25" t="s">
        <v>43</v>
      </c>
      <c r="F50" s="16" t="s">
        <v>18</v>
      </c>
      <c r="G50" s="26">
        <v>72871.0</v>
      </c>
      <c r="H50" s="3">
        <v>72871.0</v>
      </c>
      <c r="I50" s="2"/>
      <c r="J50" s="2"/>
      <c r="K50" s="2"/>
      <c r="L50" s="10">
        <v>18252.0</v>
      </c>
      <c r="M50" s="2"/>
      <c r="N50" s="5"/>
      <c r="O50" s="5"/>
      <c r="P50" s="5"/>
    </row>
    <row r="51">
      <c r="A51" s="3">
        <v>4.0</v>
      </c>
      <c r="B51" s="3" t="s">
        <v>13</v>
      </c>
      <c r="C51" s="3" t="s">
        <v>41</v>
      </c>
      <c r="D51" s="24" t="s">
        <v>42</v>
      </c>
      <c r="E51" s="25" t="s">
        <v>43</v>
      </c>
      <c r="F51" s="16" t="s">
        <v>24</v>
      </c>
      <c r="G51" s="26">
        <v>38475.0</v>
      </c>
      <c r="H51" s="3">
        <v>38475.0</v>
      </c>
      <c r="I51" s="2"/>
      <c r="J51" s="2"/>
      <c r="K51" s="2"/>
      <c r="L51" s="10">
        <v>13772.0</v>
      </c>
      <c r="M51" s="2"/>
      <c r="N51" s="5"/>
      <c r="O51" s="5"/>
      <c r="P51" s="5"/>
    </row>
    <row r="52">
      <c r="A52" s="3">
        <v>4.0</v>
      </c>
      <c r="B52" s="3" t="s">
        <v>13</v>
      </c>
      <c r="C52" s="3" t="s">
        <v>41</v>
      </c>
      <c r="D52" s="24" t="s">
        <v>42</v>
      </c>
      <c r="E52" s="25" t="s">
        <v>43</v>
      </c>
      <c r="F52" s="16" t="s">
        <v>26</v>
      </c>
      <c r="G52" s="26">
        <v>79662.0</v>
      </c>
      <c r="H52" s="3">
        <v>79662.0</v>
      </c>
      <c r="I52" s="2"/>
      <c r="J52" s="2"/>
      <c r="K52" s="2"/>
      <c r="L52" s="10">
        <v>8871.0</v>
      </c>
      <c r="M52" s="2"/>
      <c r="N52" s="5"/>
      <c r="O52" s="5"/>
      <c r="P52" s="5"/>
    </row>
    <row r="53">
      <c r="A53" s="3"/>
      <c r="B53" s="3"/>
      <c r="C53" s="3"/>
      <c r="D53" s="24"/>
      <c r="E53" s="11"/>
      <c r="F53" s="2"/>
      <c r="G53" s="28">
        <f t="shared" ref="G53:H53" si="1">SUM(G41:G52)</f>
        <v>382882</v>
      </c>
      <c r="H53" s="2">
        <f t="shared" si="1"/>
        <v>1178160</v>
      </c>
      <c r="I53" s="2"/>
      <c r="J53" s="2"/>
      <c r="K53" s="2"/>
      <c r="L53" s="9"/>
      <c r="M53" s="2"/>
      <c r="N53" s="5"/>
      <c r="O53" s="5"/>
      <c r="P53" s="5"/>
    </row>
    <row r="54">
      <c r="A54" s="3">
        <v>5.0</v>
      </c>
      <c r="B54" s="3" t="s">
        <v>13</v>
      </c>
      <c r="C54" s="3" t="s">
        <v>41</v>
      </c>
      <c r="D54" s="16" t="s">
        <v>52</v>
      </c>
      <c r="E54" s="24" t="s">
        <v>53</v>
      </c>
      <c r="F54" s="16" t="s">
        <v>47</v>
      </c>
      <c r="G54" s="14" t="s">
        <v>48</v>
      </c>
      <c r="H54" s="2"/>
      <c r="I54" s="2"/>
      <c r="J54" s="2"/>
      <c r="K54" s="2"/>
      <c r="L54" s="9"/>
      <c r="M54" s="2"/>
      <c r="N54" s="5"/>
      <c r="O54" s="5"/>
      <c r="P54" s="5"/>
    </row>
    <row r="55">
      <c r="A55" s="3">
        <v>5.0</v>
      </c>
      <c r="B55" s="3" t="s">
        <v>13</v>
      </c>
      <c r="C55" s="3" t="s">
        <v>41</v>
      </c>
      <c r="D55" s="16" t="s">
        <v>52</v>
      </c>
      <c r="E55" s="24" t="s">
        <v>53</v>
      </c>
      <c r="F55" s="16" t="s">
        <v>45</v>
      </c>
      <c r="G55" s="14" t="s">
        <v>46</v>
      </c>
      <c r="H55" s="2"/>
      <c r="I55" s="2"/>
      <c r="J55" s="2"/>
      <c r="K55" s="2"/>
      <c r="L55" s="10">
        <v>11816.0</v>
      </c>
      <c r="M55" s="2"/>
      <c r="N55" s="5"/>
      <c r="O55" s="5"/>
      <c r="P55" s="5"/>
    </row>
    <row r="56">
      <c r="A56" s="3">
        <v>5.0</v>
      </c>
      <c r="B56" s="3" t="s">
        <v>13</v>
      </c>
      <c r="C56" s="3" t="s">
        <v>41</v>
      </c>
      <c r="D56" s="16" t="s">
        <v>52</v>
      </c>
      <c r="E56" s="24" t="s">
        <v>53</v>
      </c>
      <c r="F56" s="16" t="s">
        <v>44</v>
      </c>
      <c r="G56" s="10">
        <v>26125.0</v>
      </c>
      <c r="H56" s="2"/>
      <c r="I56" s="2"/>
      <c r="J56" s="2"/>
      <c r="K56" s="2"/>
      <c r="L56" s="10">
        <v>11558.0</v>
      </c>
      <c r="M56" s="2"/>
      <c r="N56" s="5"/>
      <c r="O56" s="5"/>
      <c r="P56" s="5"/>
    </row>
    <row r="57">
      <c r="A57" s="3">
        <v>5.0</v>
      </c>
      <c r="B57" s="3" t="s">
        <v>13</v>
      </c>
      <c r="C57" s="3" t="s">
        <v>41</v>
      </c>
      <c r="D57" s="16" t="s">
        <v>52</v>
      </c>
      <c r="E57" s="24" t="s">
        <v>53</v>
      </c>
      <c r="F57" s="16" t="s">
        <v>20</v>
      </c>
      <c r="G57" s="14" t="s">
        <v>34</v>
      </c>
      <c r="H57" s="2"/>
      <c r="I57" s="2"/>
      <c r="J57" s="2"/>
      <c r="K57" s="2"/>
      <c r="L57" s="10">
        <v>9600.0</v>
      </c>
      <c r="M57" s="2"/>
      <c r="N57" s="5"/>
      <c r="O57" s="5"/>
      <c r="P57" s="5"/>
    </row>
    <row r="58">
      <c r="A58" s="3">
        <v>5.0</v>
      </c>
      <c r="B58" s="3" t="s">
        <v>13</v>
      </c>
      <c r="C58" s="3" t="s">
        <v>41</v>
      </c>
      <c r="D58" s="16" t="s">
        <v>52</v>
      </c>
      <c r="E58" s="24" t="s">
        <v>53</v>
      </c>
      <c r="F58" s="16" t="s">
        <v>23</v>
      </c>
      <c r="G58" s="14" t="s">
        <v>32</v>
      </c>
      <c r="H58" s="2"/>
      <c r="I58" s="2"/>
      <c r="J58" s="2"/>
      <c r="K58" s="2"/>
      <c r="L58" s="10">
        <v>16118.0</v>
      </c>
      <c r="M58" s="2"/>
      <c r="N58" s="5"/>
      <c r="O58" s="5"/>
      <c r="P58" s="5"/>
    </row>
    <row r="59">
      <c r="A59" s="3">
        <v>5.0</v>
      </c>
      <c r="B59" s="3" t="s">
        <v>13</v>
      </c>
      <c r="C59" s="3" t="s">
        <v>41</v>
      </c>
      <c r="D59" s="16" t="s">
        <v>52</v>
      </c>
      <c r="E59" s="24" t="s">
        <v>53</v>
      </c>
      <c r="F59" s="16" t="s">
        <v>54</v>
      </c>
      <c r="G59" s="10">
        <v>30920.0</v>
      </c>
      <c r="H59" s="2"/>
      <c r="I59" s="2"/>
      <c r="J59" s="2"/>
      <c r="K59" s="2"/>
      <c r="L59" s="10">
        <v>14184.0</v>
      </c>
      <c r="M59" s="2"/>
      <c r="N59" s="5"/>
      <c r="O59" s="5"/>
      <c r="P59" s="5"/>
    </row>
    <row r="60">
      <c r="A60" s="3">
        <v>5.0</v>
      </c>
      <c r="B60" s="3" t="s">
        <v>13</v>
      </c>
      <c r="C60" s="3" t="s">
        <v>41</v>
      </c>
      <c r="D60" s="16" t="s">
        <v>52</v>
      </c>
      <c r="E60" s="24" t="s">
        <v>53</v>
      </c>
      <c r="F60" s="16" t="s">
        <v>55</v>
      </c>
      <c r="G60" s="10">
        <v>50278.0</v>
      </c>
      <c r="H60" s="2"/>
      <c r="I60" s="2"/>
      <c r="J60" s="2"/>
      <c r="K60" s="2"/>
      <c r="L60" s="10">
        <v>11509.0</v>
      </c>
      <c r="M60" s="2"/>
      <c r="N60" s="5"/>
      <c r="O60" s="5"/>
      <c r="P60" s="5"/>
    </row>
    <row r="61">
      <c r="A61" s="3">
        <v>5.0</v>
      </c>
      <c r="B61" s="3" t="s">
        <v>13</v>
      </c>
      <c r="C61" s="3" t="s">
        <v>41</v>
      </c>
      <c r="D61" s="16" t="s">
        <v>52</v>
      </c>
      <c r="E61" s="24" t="s">
        <v>53</v>
      </c>
      <c r="F61" s="16" t="s">
        <v>50</v>
      </c>
      <c r="G61" s="10">
        <v>55648.0</v>
      </c>
      <c r="H61" s="2"/>
      <c r="I61" s="2"/>
      <c r="J61" s="2"/>
      <c r="K61" s="2"/>
      <c r="L61" s="10">
        <v>10623.0</v>
      </c>
      <c r="M61" s="2"/>
      <c r="N61" s="5"/>
      <c r="O61" s="5"/>
      <c r="P61" s="5"/>
    </row>
    <row r="62">
      <c r="A62" s="3">
        <v>5.0</v>
      </c>
      <c r="B62" s="3" t="s">
        <v>13</v>
      </c>
      <c r="C62" s="3" t="s">
        <v>41</v>
      </c>
      <c r="D62" s="16" t="s">
        <v>52</v>
      </c>
      <c r="E62" s="24" t="s">
        <v>53</v>
      </c>
      <c r="F62" s="16" t="s">
        <v>56</v>
      </c>
      <c r="G62" s="10">
        <v>92932.0</v>
      </c>
      <c r="H62" s="2"/>
      <c r="I62" s="2"/>
      <c r="J62" s="2"/>
      <c r="K62" s="2"/>
      <c r="L62" s="10">
        <v>12880.0</v>
      </c>
      <c r="M62" s="2"/>
      <c r="N62" s="5"/>
      <c r="O62" s="5"/>
      <c r="P62" s="5"/>
    </row>
    <row r="63">
      <c r="A63" s="3"/>
      <c r="B63" s="3"/>
      <c r="C63" s="3"/>
      <c r="D63" s="16"/>
      <c r="E63" s="24"/>
      <c r="F63" s="16"/>
      <c r="G63" s="9">
        <f>SUM(G54:G62)</f>
        <v>255903</v>
      </c>
      <c r="H63" s="2"/>
      <c r="I63" s="2"/>
      <c r="J63" s="2"/>
      <c r="K63" s="2"/>
      <c r="L63" s="9"/>
      <c r="M63" s="2"/>
      <c r="N63" s="5"/>
      <c r="O63" s="5"/>
      <c r="P63" s="5"/>
    </row>
    <row r="64">
      <c r="A64" s="3">
        <v>6.0</v>
      </c>
      <c r="B64" s="3" t="s">
        <v>13</v>
      </c>
      <c r="C64" s="3" t="s">
        <v>41</v>
      </c>
      <c r="D64" s="16" t="s">
        <v>57</v>
      </c>
      <c r="E64" s="29" t="s">
        <v>58</v>
      </c>
      <c r="F64" s="16" t="s">
        <v>59</v>
      </c>
      <c r="G64" s="10">
        <v>34892.0</v>
      </c>
      <c r="H64" s="2"/>
      <c r="I64" s="2"/>
      <c r="J64" s="2"/>
      <c r="K64" s="2"/>
      <c r="L64" s="10">
        <v>8563.0</v>
      </c>
      <c r="M64" s="2"/>
      <c r="N64" s="5"/>
      <c r="O64" s="5"/>
      <c r="P64" s="5"/>
    </row>
    <row r="65">
      <c r="A65" s="3">
        <v>6.0</v>
      </c>
      <c r="B65" s="3" t="s">
        <v>13</v>
      </c>
      <c r="C65" s="3" t="s">
        <v>41</v>
      </c>
      <c r="D65" s="16" t="s">
        <v>57</v>
      </c>
      <c r="E65" s="29" t="s">
        <v>58</v>
      </c>
      <c r="F65" s="16" t="s">
        <v>60</v>
      </c>
      <c r="G65" s="10">
        <v>56007.0</v>
      </c>
      <c r="H65" s="2"/>
      <c r="I65" s="2"/>
      <c r="J65" s="2"/>
      <c r="K65" s="2"/>
      <c r="L65" s="10">
        <v>7639.0</v>
      </c>
      <c r="M65" s="2"/>
      <c r="N65" s="5"/>
      <c r="O65" s="5"/>
      <c r="P65" s="5"/>
    </row>
    <row r="66">
      <c r="A66" s="3">
        <v>6.0</v>
      </c>
      <c r="B66" s="3" t="s">
        <v>13</v>
      </c>
      <c r="C66" s="3" t="s">
        <v>41</v>
      </c>
      <c r="D66" s="16" t="s">
        <v>57</v>
      </c>
      <c r="E66" s="29" t="s">
        <v>58</v>
      </c>
      <c r="F66" s="16" t="s">
        <v>61</v>
      </c>
      <c r="G66" s="10">
        <v>6067.0</v>
      </c>
      <c r="H66" s="2"/>
      <c r="I66" s="2"/>
      <c r="J66" s="2"/>
      <c r="K66" s="2"/>
      <c r="L66" s="10">
        <v>11332.0</v>
      </c>
      <c r="M66" s="2"/>
      <c r="N66" s="5"/>
      <c r="O66" s="5"/>
      <c r="P66" s="5"/>
    </row>
    <row r="67">
      <c r="A67" s="3">
        <v>6.0</v>
      </c>
      <c r="B67" s="3" t="s">
        <v>13</v>
      </c>
      <c r="C67" s="3" t="s">
        <v>41</v>
      </c>
      <c r="D67" s="16" t="s">
        <v>57</v>
      </c>
      <c r="E67" s="29" t="s">
        <v>58</v>
      </c>
      <c r="F67" s="16" t="s">
        <v>49</v>
      </c>
      <c r="G67" s="10">
        <v>92932.0</v>
      </c>
      <c r="H67" s="2"/>
      <c r="I67" s="2"/>
      <c r="J67" s="2"/>
      <c r="K67" s="2"/>
      <c r="L67" s="10">
        <v>12880.0</v>
      </c>
      <c r="M67" s="2"/>
      <c r="N67" s="5"/>
      <c r="O67" s="5"/>
      <c r="P67" s="5"/>
    </row>
    <row r="68">
      <c r="A68" s="3">
        <v>6.0</v>
      </c>
      <c r="B68" s="3" t="s">
        <v>13</v>
      </c>
      <c r="C68" s="3" t="s">
        <v>41</v>
      </c>
      <c r="D68" s="16" t="s">
        <v>57</v>
      </c>
      <c r="E68" s="29" t="s">
        <v>58</v>
      </c>
      <c r="F68" s="16" t="s">
        <v>50</v>
      </c>
      <c r="G68" s="10">
        <v>55648.0</v>
      </c>
      <c r="H68" s="2"/>
      <c r="I68" s="2"/>
      <c r="J68" s="2"/>
      <c r="K68" s="2"/>
      <c r="L68" s="10">
        <v>10623.0</v>
      </c>
      <c r="M68" s="2"/>
      <c r="N68" s="5"/>
      <c r="O68" s="5"/>
      <c r="P68" s="5"/>
    </row>
    <row r="69">
      <c r="A69" s="3">
        <v>6.0</v>
      </c>
      <c r="B69" s="3" t="s">
        <v>13</v>
      </c>
      <c r="C69" s="3" t="s">
        <v>41</v>
      </c>
      <c r="D69" s="16" t="s">
        <v>57</v>
      </c>
      <c r="E69" s="29" t="s">
        <v>58</v>
      </c>
      <c r="F69" s="16" t="s">
        <v>62</v>
      </c>
      <c r="G69" s="14" t="s">
        <v>63</v>
      </c>
      <c r="H69" s="2"/>
      <c r="I69" s="2"/>
      <c r="J69" s="2"/>
      <c r="K69" s="2"/>
      <c r="L69" s="10">
        <v>15503.0</v>
      </c>
      <c r="M69" s="2"/>
      <c r="N69" s="5"/>
      <c r="O69" s="5"/>
      <c r="P69" s="5"/>
    </row>
    <row r="70">
      <c r="A70" s="3">
        <v>6.0</v>
      </c>
      <c r="B70" s="3" t="s">
        <v>13</v>
      </c>
      <c r="C70" s="3" t="s">
        <v>41</v>
      </c>
      <c r="D70" s="16" t="s">
        <v>57</v>
      </c>
      <c r="E70" s="29" t="s">
        <v>58</v>
      </c>
      <c r="F70" s="16" t="s">
        <v>54</v>
      </c>
      <c r="G70" s="10">
        <v>30920.0</v>
      </c>
      <c r="H70" s="2"/>
      <c r="I70" s="2"/>
      <c r="J70" s="2"/>
      <c r="K70" s="2"/>
      <c r="L70" s="10">
        <v>14184.0</v>
      </c>
      <c r="M70" s="2"/>
      <c r="N70" s="5"/>
      <c r="O70" s="5"/>
      <c r="P70" s="5"/>
    </row>
    <row r="71">
      <c r="A71" s="3"/>
      <c r="B71" s="3"/>
      <c r="C71" s="3"/>
      <c r="D71" s="16"/>
      <c r="E71" s="11"/>
      <c r="F71" s="2"/>
      <c r="G71" s="8">
        <f>SUM(G64:G70)</f>
        <v>276466</v>
      </c>
      <c r="H71" s="2"/>
      <c r="I71" s="2"/>
      <c r="J71" s="2"/>
      <c r="K71" s="2"/>
      <c r="L71" s="9"/>
      <c r="M71" s="2"/>
      <c r="N71" s="5"/>
      <c r="O71" s="5"/>
      <c r="P71" s="5"/>
    </row>
    <row r="72">
      <c r="A72" s="3">
        <v>7.0</v>
      </c>
      <c r="B72" s="3" t="s">
        <v>13</v>
      </c>
      <c r="C72" s="3" t="s">
        <v>41</v>
      </c>
      <c r="D72" s="24" t="s">
        <v>64</v>
      </c>
      <c r="E72" s="29" t="s">
        <v>65</v>
      </c>
      <c r="F72" s="16" t="s">
        <v>66</v>
      </c>
      <c r="G72" s="10">
        <v>21833.0</v>
      </c>
      <c r="H72" s="3">
        <v>21833.0</v>
      </c>
      <c r="I72" s="2"/>
      <c r="J72" s="2"/>
      <c r="K72" s="2"/>
      <c r="L72" s="10">
        <v>25281.0</v>
      </c>
      <c r="M72" s="2"/>
      <c r="N72" s="5"/>
      <c r="O72" s="5"/>
      <c r="P72" s="5"/>
    </row>
    <row r="73">
      <c r="A73" s="3">
        <v>7.0</v>
      </c>
      <c r="B73" s="3" t="s">
        <v>13</v>
      </c>
      <c r="C73" s="3" t="s">
        <v>41</v>
      </c>
      <c r="D73" s="24" t="s">
        <v>64</v>
      </c>
      <c r="E73" s="29" t="s">
        <v>65</v>
      </c>
      <c r="F73" s="16" t="s">
        <v>67</v>
      </c>
      <c r="G73" s="10">
        <v>20385.0</v>
      </c>
      <c r="H73" s="3">
        <v>20385.0</v>
      </c>
      <c r="I73" s="2"/>
      <c r="J73" s="2"/>
      <c r="K73" s="2"/>
      <c r="L73" s="10">
        <v>47181.0</v>
      </c>
      <c r="M73" s="2"/>
      <c r="N73" s="5"/>
      <c r="O73" s="5"/>
      <c r="P73" s="5"/>
    </row>
    <row r="74">
      <c r="A74" s="3">
        <v>7.0</v>
      </c>
      <c r="B74" s="3" t="s">
        <v>13</v>
      </c>
      <c r="C74" s="3" t="s">
        <v>41</v>
      </c>
      <c r="D74" s="24" t="s">
        <v>64</v>
      </c>
      <c r="E74" s="29" t="s">
        <v>65</v>
      </c>
      <c r="F74" s="16" t="s">
        <v>68</v>
      </c>
      <c r="G74" s="10">
        <v>10738.0</v>
      </c>
      <c r="H74" s="3">
        <v>10738.0</v>
      </c>
      <c r="I74" s="2"/>
      <c r="J74" s="2"/>
      <c r="K74" s="2"/>
      <c r="L74" s="10">
        <v>35549.0</v>
      </c>
      <c r="M74" s="2"/>
      <c r="N74" s="5"/>
      <c r="O74" s="5"/>
      <c r="P74" s="5"/>
    </row>
    <row r="75">
      <c r="A75" s="3">
        <v>7.0</v>
      </c>
      <c r="B75" s="3" t="s">
        <v>13</v>
      </c>
      <c r="C75" s="3" t="s">
        <v>41</v>
      </c>
      <c r="D75" s="24" t="s">
        <v>64</v>
      </c>
      <c r="E75" s="29" t="s">
        <v>65</v>
      </c>
      <c r="F75" s="16" t="s">
        <v>69</v>
      </c>
      <c r="G75" s="10">
        <v>13920.0</v>
      </c>
      <c r="H75" s="3">
        <v>13920.0</v>
      </c>
      <c r="I75" s="2"/>
      <c r="J75" s="2"/>
      <c r="K75" s="2"/>
      <c r="L75" s="10">
        <v>26592.0</v>
      </c>
      <c r="M75" s="2"/>
      <c r="N75" s="5"/>
      <c r="O75" s="5"/>
      <c r="P75" s="5"/>
    </row>
    <row r="76">
      <c r="A76" s="3">
        <v>7.0</v>
      </c>
      <c r="B76" s="3" t="s">
        <v>13</v>
      </c>
      <c r="C76" s="3" t="s">
        <v>41</v>
      </c>
      <c r="D76" s="24" t="s">
        <v>64</v>
      </c>
      <c r="E76" s="29" t="s">
        <v>65</v>
      </c>
      <c r="F76" s="16" t="s">
        <v>70</v>
      </c>
      <c r="G76" s="10">
        <v>74731.0</v>
      </c>
      <c r="H76" s="3">
        <v>74731.0</v>
      </c>
      <c r="I76" s="2"/>
      <c r="J76" s="2"/>
      <c r="K76" s="2"/>
      <c r="L76" s="10">
        <v>16825.0</v>
      </c>
      <c r="M76" s="2"/>
      <c r="N76" s="5"/>
      <c r="O76" s="5"/>
      <c r="P76" s="5"/>
    </row>
    <row r="77">
      <c r="A77" s="3">
        <v>7.0</v>
      </c>
      <c r="B77" s="3" t="s">
        <v>13</v>
      </c>
      <c r="C77" s="3" t="s">
        <v>41</v>
      </c>
      <c r="D77" s="24" t="s">
        <v>64</v>
      </c>
      <c r="E77" s="29" t="s">
        <v>65</v>
      </c>
      <c r="F77" s="16" t="s">
        <v>71</v>
      </c>
      <c r="G77" s="10">
        <v>61138.0</v>
      </c>
      <c r="H77" s="3">
        <v>61138.0</v>
      </c>
      <c r="I77" s="2"/>
      <c r="J77" s="2"/>
      <c r="K77" s="2"/>
      <c r="L77" s="10">
        <v>22787.0</v>
      </c>
      <c r="M77" s="2"/>
      <c r="N77" s="5"/>
      <c r="O77" s="5"/>
      <c r="P77" s="5"/>
    </row>
    <row r="78">
      <c r="A78" s="3">
        <v>7.0</v>
      </c>
      <c r="B78" s="3" t="s">
        <v>13</v>
      </c>
      <c r="C78" s="3" t="s">
        <v>41</v>
      </c>
      <c r="D78" s="24" t="s">
        <v>64</v>
      </c>
      <c r="E78" s="29" t="s">
        <v>65</v>
      </c>
      <c r="F78" s="16" t="s">
        <v>72</v>
      </c>
      <c r="G78" s="14" t="s">
        <v>73</v>
      </c>
      <c r="H78" s="3">
        <v>103864.0</v>
      </c>
      <c r="I78" s="2"/>
      <c r="J78" s="2"/>
      <c r="K78" s="2"/>
      <c r="L78" s="10">
        <v>12982.0</v>
      </c>
      <c r="M78" s="2"/>
      <c r="N78" s="5"/>
      <c r="O78" s="5"/>
      <c r="P78" s="5"/>
    </row>
    <row r="79">
      <c r="A79" s="30"/>
      <c r="B79" s="30"/>
      <c r="C79" s="30"/>
      <c r="D79" s="30"/>
      <c r="E79" s="30"/>
      <c r="F79" s="18" t="s">
        <v>74</v>
      </c>
      <c r="G79" s="31">
        <f>SUM(G72:G78)</f>
        <v>202745</v>
      </c>
      <c r="H79" s="18">
        <v>15000.0</v>
      </c>
      <c r="I79" s="30"/>
      <c r="J79" s="30"/>
      <c r="K79" s="30"/>
      <c r="L79" s="32"/>
      <c r="M79" s="30"/>
      <c r="N79" s="19"/>
      <c r="O79" s="19"/>
      <c r="P79" s="19"/>
    </row>
    <row r="80">
      <c r="A80" s="30"/>
      <c r="B80" s="30"/>
      <c r="C80" s="30"/>
      <c r="D80" s="30"/>
      <c r="E80" s="30"/>
      <c r="F80" s="30"/>
      <c r="G80" s="32"/>
      <c r="H80" s="30">
        <f>SUM(H72:H79)</f>
        <v>321609</v>
      </c>
      <c r="I80" s="30"/>
      <c r="J80" s="30"/>
      <c r="K80" s="30"/>
      <c r="L80" s="32"/>
      <c r="M80" s="30"/>
      <c r="N80" s="19"/>
      <c r="O80" s="19"/>
      <c r="P80" s="19"/>
    </row>
    <row r="81">
      <c r="A81" s="33"/>
      <c r="B81" s="33"/>
      <c r="C81" s="33"/>
      <c r="D81" s="33"/>
      <c r="E81" s="33"/>
      <c r="F81" s="33"/>
      <c r="G81" s="34"/>
      <c r="H81" s="33"/>
      <c r="I81" s="33"/>
      <c r="J81" s="33"/>
      <c r="K81" s="33"/>
      <c r="L81" s="34"/>
      <c r="M81" s="33"/>
      <c r="N81" s="23"/>
      <c r="O81" s="23"/>
      <c r="P81" s="23"/>
    </row>
    <row r="82">
      <c r="A82" s="3"/>
      <c r="B82" s="3"/>
      <c r="C82" s="3"/>
      <c r="D82" s="24"/>
      <c r="E82" s="29"/>
      <c r="F82" s="16"/>
      <c r="G82" s="10"/>
      <c r="H82" s="2"/>
      <c r="I82" s="2"/>
      <c r="J82" s="2"/>
      <c r="K82" s="2"/>
      <c r="L82" s="9"/>
      <c r="M82" s="2"/>
      <c r="N82" s="5"/>
      <c r="O82" s="5"/>
      <c r="P82" s="5"/>
    </row>
    <row r="83">
      <c r="A83" s="3">
        <v>8.0</v>
      </c>
      <c r="B83" s="3" t="s">
        <v>13</v>
      </c>
      <c r="C83" s="3" t="s">
        <v>75</v>
      </c>
      <c r="D83" s="24" t="s">
        <v>76</v>
      </c>
      <c r="E83" s="29" t="s">
        <v>77</v>
      </c>
      <c r="F83" s="16" t="s">
        <v>78</v>
      </c>
      <c r="G83" s="10">
        <v>90264.0</v>
      </c>
      <c r="H83" s="2"/>
      <c r="I83" s="2"/>
      <c r="J83" s="2"/>
      <c r="K83" s="2"/>
      <c r="L83" s="10">
        <v>17495.0</v>
      </c>
      <c r="M83" s="2"/>
      <c r="N83" s="5"/>
      <c r="O83" s="5"/>
      <c r="P83" s="5"/>
    </row>
    <row r="84">
      <c r="A84" s="3">
        <v>8.0</v>
      </c>
      <c r="B84" s="3" t="s">
        <v>13</v>
      </c>
      <c r="C84" s="3" t="s">
        <v>75</v>
      </c>
      <c r="D84" s="24" t="s">
        <v>76</v>
      </c>
      <c r="E84" s="29" t="s">
        <v>77</v>
      </c>
      <c r="F84" s="16" t="s">
        <v>79</v>
      </c>
      <c r="G84" s="10">
        <v>70241.0</v>
      </c>
      <c r="H84" s="2"/>
      <c r="I84" s="2"/>
      <c r="J84" s="2"/>
      <c r="K84" s="2"/>
      <c r="L84" s="10">
        <v>15363.0</v>
      </c>
      <c r="M84" s="2"/>
      <c r="N84" s="5"/>
      <c r="O84" s="5"/>
      <c r="P84" s="5"/>
    </row>
    <row r="85">
      <c r="A85" s="3">
        <v>8.0</v>
      </c>
      <c r="B85" s="3" t="s">
        <v>13</v>
      </c>
      <c r="C85" s="3" t="s">
        <v>75</v>
      </c>
      <c r="D85" s="24" t="s">
        <v>76</v>
      </c>
      <c r="E85" s="29" t="s">
        <v>77</v>
      </c>
      <c r="F85" s="16" t="s">
        <v>80</v>
      </c>
      <c r="G85" s="10">
        <v>32729.0</v>
      </c>
      <c r="H85" s="2"/>
      <c r="I85" s="2"/>
      <c r="J85" s="2"/>
      <c r="K85" s="2"/>
      <c r="L85" s="10">
        <v>3449.0</v>
      </c>
      <c r="M85" s="2"/>
      <c r="N85" s="5"/>
      <c r="O85" s="5"/>
      <c r="P85" s="5"/>
    </row>
    <row r="86">
      <c r="A86" s="3">
        <v>8.0</v>
      </c>
      <c r="B86" s="3" t="s">
        <v>13</v>
      </c>
      <c r="C86" s="3" t="s">
        <v>75</v>
      </c>
      <c r="D86" s="24" t="s">
        <v>76</v>
      </c>
      <c r="E86" s="29" t="s">
        <v>77</v>
      </c>
      <c r="F86" s="16" t="s">
        <v>81</v>
      </c>
      <c r="G86" s="14" t="s">
        <v>82</v>
      </c>
      <c r="H86" s="2"/>
      <c r="I86" s="2"/>
      <c r="J86" s="2"/>
      <c r="K86" s="2"/>
      <c r="L86" s="10">
        <v>13046.0</v>
      </c>
      <c r="M86" s="2"/>
      <c r="N86" s="5"/>
      <c r="O86" s="5"/>
      <c r="P86" s="5"/>
    </row>
    <row r="87">
      <c r="A87" s="3">
        <v>8.0</v>
      </c>
      <c r="B87" s="3" t="s">
        <v>13</v>
      </c>
      <c r="C87" s="3" t="s">
        <v>75</v>
      </c>
      <c r="D87" s="24" t="s">
        <v>76</v>
      </c>
      <c r="E87" s="29" t="s">
        <v>77</v>
      </c>
      <c r="F87" s="16" t="s">
        <v>83</v>
      </c>
      <c r="G87" s="10">
        <v>22720.0</v>
      </c>
      <c r="H87" s="2"/>
      <c r="I87" s="2"/>
      <c r="J87" s="2"/>
      <c r="K87" s="2"/>
      <c r="L87" s="10">
        <v>6472.0</v>
      </c>
      <c r="M87" s="2"/>
      <c r="N87" s="5"/>
      <c r="O87" s="5"/>
      <c r="P87" s="5"/>
    </row>
    <row r="88">
      <c r="A88" s="3">
        <v>8.0</v>
      </c>
      <c r="B88" s="3" t="s">
        <v>13</v>
      </c>
      <c r="C88" s="3" t="s">
        <v>75</v>
      </c>
      <c r="D88" s="24" t="s">
        <v>76</v>
      </c>
      <c r="E88" s="29" t="s">
        <v>77</v>
      </c>
      <c r="F88" s="16" t="s">
        <v>84</v>
      </c>
      <c r="G88" s="10">
        <v>38858.0</v>
      </c>
      <c r="H88" s="2"/>
      <c r="I88" s="2"/>
      <c r="J88" s="2"/>
      <c r="K88" s="2"/>
      <c r="L88" s="10">
        <v>1146.0</v>
      </c>
      <c r="M88" s="2"/>
      <c r="N88" s="5"/>
      <c r="O88" s="5"/>
      <c r="P88" s="5"/>
    </row>
    <row r="89">
      <c r="A89" s="3">
        <v>8.0</v>
      </c>
      <c r="B89" s="3" t="s">
        <v>13</v>
      </c>
      <c r="C89" s="3" t="s">
        <v>75</v>
      </c>
      <c r="D89" s="24" t="s">
        <v>76</v>
      </c>
      <c r="E89" s="29" t="s">
        <v>77</v>
      </c>
      <c r="F89" s="16" t="s">
        <v>85</v>
      </c>
      <c r="G89" s="14">
        <v>73497.0</v>
      </c>
      <c r="H89" s="2"/>
      <c r="I89" s="2"/>
      <c r="J89" s="2"/>
      <c r="K89" s="2"/>
      <c r="L89" s="10">
        <v>5863.0</v>
      </c>
      <c r="M89" s="2"/>
      <c r="N89" s="5"/>
      <c r="O89" s="5"/>
      <c r="P89" s="5"/>
    </row>
    <row r="90">
      <c r="A90" s="3">
        <v>8.0</v>
      </c>
      <c r="B90" s="3" t="s">
        <v>13</v>
      </c>
      <c r="C90" s="3" t="s">
        <v>75</v>
      </c>
      <c r="D90" s="24" t="s">
        <v>76</v>
      </c>
      <c r="E90" s="29" t="s">
        <v>77</v>
      </c>
      <c r="F90" s="3" t="s">
        <v>86</v>
      </c>
      <c r="G90" s="10">
        <v>22977.0</v>
      </c>
      <c r="H90" s="2"/>
      <c r="I90" s="2"/>
      <c r="J90" s="2"/>
      <c r="K90" s="2"/>
      <c r="L90" s="10">
        <v>2892.0</v>
      </c>
      <c r="M90" s="2"/>
      <c r="N90" s="5"/>
      <c r="O90" s="5"/>
      <c r="P90" s="5"/>
    </row>
    <row r="91">
      <c r="A91" s="3">
        <v>8.0</v>
      </c>
      <c r="B91" s="3" t="s">
        <v>13</v>
      </c>
      <c r="C91" s="3" t="s">
        <v>75</v>
      </c>
      <c r="D91" s="24" t="s">
        <v>76</v>
      </c>
      <c r="E91" s="29" t="s">
        <v>77</v>
      </c>
      <c r="F91" s="16" t="s">
        <v>87</v>
      </c>
      <c r="G91" s="10">
        <v>94073.0</v>
      </c>
      <c r="H91" s="2"/>
      <c r="I91" s="2"/>
      <c r="J91" s="2"/>
      <c r="K91" s="2"/>
      <c r="L91" s="10">
        <v>4350.0</v>
      </c>
      <c r="M91" s="2"/>
      <c r="N91" s="5"/>
      <c r="O91" s="5"/>
      <c r="P91" s="5"/>
    </row>
    <row r="92">
      <c r="A92" s="3">
        <v>8.0</v>
      </c>
      <c r="B92" s="3" t="s">
        <v>13</v>
      </c>
      <c r="C92" s="3" t="s">
        <v>75</v>
      </c>
      <c r="D92" s="24" t="s">
        <v>76</v>
      </c>
      <c r="E92" s="29" t="s">
        <v>88</v>
      </c>
      <c r="F92" s="18" t="s">
        <v>89</v>
      </c>
      <c r="G92" s="10">
        <v>79747.0</v>
      </c>
      <c r="H92" s="2"/>
      <c r="I92" s="2"/>
      <c r="J92" s="2"/>
      <c r="K92" s="2"/>
      <c r="L92" s="35">
        <v>12765.0</v>
      </c>
      <c r="M92" s="2"/>
      <c r="N92" s="5"/>
      <c r="O92" s="5"/>
      <c r="P92" s="5"/>
    </row>
    <row r="93">
      <c r="A93" s="3">
        <v>8.0</v>
      </c>
      <c r="B93" s="3" t="s">
        <v>13</v>
      </c>
      <c r="C93" s="3" t="s">
        <v>75</v>
      </c>
      <c r="D93" s="24" t="s">
        <v>76</v>
      </c>
      <c r="E93" s="29" t="s">
        <v>90</v>
      </c>
      <c r="F93" s="18" t="s">
        <v>91</v>
      </c>
      <c r="G93" s="10">
        <v>33175.0</v>
      </c>
      <c r="H93" s="2"/>
      <c r="I93" s="2"/>
      <c r="J93" s="2"/>
      <c r="K93" s="2"/>
      <c r="L93" s="10">
        <v>6932.0</v>
      </c>
      <c r="M93" s="2"/>
      <c r="N93" s="5"/>
      <c r="O93" s="5"/>
      <c r="P93" s="5"/>
    </row>
    <row r="94">
      <c r="A94" s="3">
        <v>8.0</v>
      </c>
      <c r="B94" s="3" t="s">
        <v>13</v>
      </c>
      <c r="C94" s="3" t="s">
        <v>75</v>
      </c>
      <c r="D94" s="24" t="s">
        <v>76</v>
      </c>
      <c r="E94" s="29" t="s">
        <v>92</v>
      </c>
      <c r="F94" s="18" t="s">
        <v>93</v>
      </c>
      <c r="G94" s="14" t="s">
        <v>94</v>
      </c>
      <c r="H94" s="2"/>
      <c r="I94" s="2"/>
      <c r="J94" s="2"/>
      <c r="K94" s="2"/>
      <c r="L94" s="10">
        <v>17689.0</v>
      </c>
      <c r="M94" s="2"/>
      <c r="N94" s="5"/>
      <c r="O94" s="5"/>
      <c r="P94" s="5"/>
    </row>
    <row r="95">
      <c r="A95" s="3"/>
      <c r="B95" s="3"/>
      <c r="C95" s="3"/>
      <c r="D95" s="24"/>
      <c r="E95" s="11"/>
      <c r="F95" s="2"/>
      <c r="G95" s="8">
        <f>SUM(G83:G94)</f>
        <v>558281</v>
      </c>
      <c r="H95" s="2"/>
      <c r="I95" s="2"/>
      <c r="J95" s="2"/>
      <c r="K95" s="2"/>
      <c r="L95" s="9"/>
      <c r="M95" s="2"/>
      <c r="N95" s="5"/>
      <c r="O95" s="5"/>
      <c r="P95" s="5"/>
    </row>
    <row r="96">
      <c r="A96" s="3">
        <v>9.0</v>
      </c>
      <c r="B96" s="3" t="s">
        <v>13</v>
      </c>
      <c r="C96" s="3" t="s">
        <v>75</v>
      </c>
      <c r="D96" s="24" t="s">
        <v>95</v>
      </c>
      <c r="E96" s="36" t="s">
        <v>96</v>
      </c>
      <c r="F96" s="16" t="s">
        <v>97</v>
      </c>
      <c r="G96" s="10">
        <v>71588.0</v>
      </c>
      <c r="H96" s="2"/>
      <c r="I96" s="2"/>
      <c r="J96" s="2"/>
      <c r="K96" s="2"/>
      <c r="L96" s="10">
        <v>10079.0</v>
      </c>
      <c r="M96" s="2"/>
      <c r="N96" s="5"/>
      <c r="O96" s="5"/>
      <c r="P96" s="5"/>
    </row>
    <row r="97">
      <c r="A97" s="3">
        <v>9.0</v>
      </c>
      <c r="B97" s="3" t="s">
        <v>13</v>
      </c>
      <c r="C97" s="3" t="s">
        <v>75</v>
      </c>
      <c r="D97" s="24" t="s">
        <v>95</v>
      </c>
      <c r="E97" s="36" t="s">
        <v>96</v>
      </c>
      <c r="F97" s="16" t="s">
        <v>98</v>
      </c>
      <c r="G97" s="14" t="s">
        <v>99</v>
      </c>
      <c r="H97" s="2"/>
      <c r="I97" s="2"/>
      <c r="J97" s="2"/>
      <c r="K97" s="2"/>
      <c r="L97" s="27"/>
      <c r="M97" s="2"/>
      <c r="N97" s="5"/>
      <c r="O97" s="5"/>
      <c r="P97" s="5"/>
    </row>
    <row r="98">
      <c r="A98" s="3">
        <v>9.0</v>
      </c>
      <c r="B98" s="3" t="s">
        <v>13</v>
      </c>
      <c r="C98" s="3" t="s">
        <v>75</v>
      </c>
      <c r="D98" s="24" t="s">
        <v>95</v>
      </c>
      <c r="E98" s="36" t="s">
        <v>96</v>
      </c>
      <c r="F98" s="16" t="s">
        <v>100</v>
      </c>
      <c r="G98" s="10">
        <v>47137.0</v>
      </c>
      <c r="H98" s="2"/>
      <c r="I98" s="2"/>
      <c r="J98" s="2"/>
      <c r="K98" s="2"/>
      <c r="L98" s="10">
        <v>16193.0</v>
      </c>
      <c r="M98" s="2"/>
      <c r="N98" s="5"/>
      <c r="O98" s="5"/>
      <c r="P98" s="5"/>
    </row>
    <row r="99">
      <c r="A99" s="3">
        <v>9.0</v>
      </c>
      <c r="B99" s="3" t="s">
        <v>13</v>
      </c>
      <c r="C99" s="3" t="s">
        <v>75</v>
      </c>
      <c r="D99" s="24" t="s">
        <v>95</v>
      </c>
      <c r="E99" s="36" t="s">
        <v>96</v>
      </c>
      <c r="F99" s="16" t="s">
        <v>101</v>
      </c>
      <c r="G99" s="10">
        <v>65812.0</v>
      </c>
      <c r="H99" s="2"/>
      <c r="I99" s="2"/>
      <c r="J99" s="2"/>
      <c r="K99" s="2"/>
      <c r="L99" s="10">
        <v>14245.0</v>
      </c>
      <c r="M99" s="2"/>
      <c r="N99" s="5"/>
      <c r="O99" s="5"/>
      <c r="P99" s="5"/>
    </row>
    <row r="100">
      <c r="A100" s="3">
        <v>9.0</v>
      </c>
      <c r="B100" s="3" t="s">
        <v>13</v>
      </c>
      <c r="C100" s="3" t="s">
        <v>75</v>
      </c>
      <c r="D100" s="24" t="s">
        <v>95</v>
      </c>
      <c r="E100" s="36" t="s">
        <v>96</v>
      </c>
      <c r="F100" s="16" t="s">
        <v>67</v>
      </c>
      <c r="G100" s="10">
        <v>20385.0</v>
      </c>
      <c r="H100" s="2"/>
      <c r="I100" s="2"/>
      <c r="J100" s="2"/>
      <c r="K100" s="2"/>
      <c r="L100" s="10">
        <v>47181.0</v>
      </c>
      <c r="M100" s="2"/>
      <c r="N100" s="5"/>
      <c r="O100" s="5"/>
      <c r="P100" s="5"/>
    </row>
    <row r="101">
      <c r="A101" s="3">
        <v>9.0</v>
      </c>
      <c r="B101" s="3" t="s">
        <v>13</v>
      </c>
      <c r="C101" s="3" t="s">
        <v>75</v>
      </c>
      <c r="D101" s="24" t="s">
        <v>95</v>
      </c>
      <c r="E101" s="36" t="s">
        <v>96</v>
      </c>
      <c r="F101" s="16" t="s">
        <v>102</v>
      </c>
      <c r="G101" s="10">
        <v>13798.0</v>
      </c>
      <c r="H101" s="2"/>
      <c r="I101" s="2"/>
      <c r="J101" s="2"/>
      <c r="K101" s="2"/>
      <c r="L101" s="10">
        <v>53675.0</v>
      </c>
      <c r="M101" s="2"/>
      <c r="N101" s="5"/>
      <c r="O101" s="5"/>
      <c r="P101" s="5"/>
    </row>
    <row r="102">
      <c r="A102" s="3">
        <v>9.0</v>
      </c>
      <c r="B102" s="3" t="s">
        <v>13</v>
      </c>
      <c r="C102" s="3" t="s">
        <v>75</v>
      </c>
      <c r="D102" s="24" t="s">
        <v>95</v>
      </c>
      <c r="E102" s="36" t="s">
        <v>96</v>
      </c>
      <c r="F102" s="16" t="s">
        <v>68</v>
      </c>
      <c r="G102" s="10">
        <v>10738.0</v>
      </c>
      <c r="H102" s="2"/>
      <c r="I102" s="2"/>
      <c r="J102" s="2"/>
      <c r="K102" s="2"/>
      <c r="L102" s="10">
        <v>35549.0</v>
      </c>
      <c r="M102" s="2"/>
      <c r="N102" s="5"/>
      <c r="O102" s="5"/>
      <c r="P102" s="5"/>
    </row>
    <row r="103">
      <c r="A103" s="3">
        <v>9.0</v>
      </c>
      <c r="B103" s="3" t="s">
        <v>13</v>
      </c>
      <c r="C103" s="3" t="s">
        <v>75</v>
      </c>
      <c r="D103" s="24" t="s">
        <v>95</v>
      </c>
      <c r="E103" s="36" t="s">
        <v>96</v>
      </c>
      <c r="F103" s="16" t="s">
        <v>103</v>
      </c>
      <c r="G103" s="10">
        <v>64848.0</v>
      </c>
      <c r="H103" s="2"/>
      <c r="I103" s="2"/>
      <c r="J103" s="2"/>
      <c r="K103" s="2"/>
      <c r="L103" s="27"/>
      <c r="M103" s="2"/>
      <c r="N103" s="5"/>
      <c r="O103" s="5"/>
      <c r="P103" s="5"/>
    </row>
    <row r="104">
      <c r="A104" s="2"/>
      <c r="B104" s="2"/>
      <c r="C104" s="2"/>
      <c r="D104" s="2"/>
      <c r="E104" s="2"/>
      <c r="F104" s="2"/>
      <c r="G104" s="9"/>
      <c r="H104" s="2"/>
      <c r="I104" s="2"/>
      <c r="J104" s="2"/>
      <c r="K104" s="2"/>
      <c r="L104" s="9"/>
      <c r="M104" s="2"/>
      <c r="N104" s="5"/>
      <c r="O104" s="5"/>
      <c r="P104" s="5"/>
    </row>
    <row r="105">
      <c r="A105" s="3">
        <v>10.0</v>
      </c>
      <c r="B105" s="3" t="s">
        <v>13</v>
      </c>
      <c r="C105" s="3" t="s">
        <v>75</v>
      </c>
      <c r="D105" s="24" t="s">
        <v>104</v>
      </c>
      <c r="E105" s="29" t="s">
        <v>105</v>
      </c>
      <c r="F105" s="16" t="s">
        <v>101</v>
      </c>
      <c r="G105" s="10">
        <v>65812.0</v>
      </c>
      <c r="H105" s="2"/>
      <c r="I105" s="2"/>
      <c r="J105" s="2"/>
      <c r="K105" s="2"/>
      <c r="L105" s="10">
        <v>14245.0</v>
      </c>
      <c r="M105" s="2"/>
      <c r="N105" s="5"/>
      <c r="O105" s="5"/>
      <c r="P105" s="5"/>
    </row>
    <row r="106">
      <c r="A106" s="3">
        <v>10.0</v>
      </c>
      <c r="B106" s="3" t="s">
        <v>13</v>
      </c>
      <c r="C106" s="3" t="s">
        <v>75</v>
      </c>
      <c r="D106" s="24" t="s">
        <v>104</v>
      </c>
      <c r="E106" s="29" t="s">
        <v>105</v>
      </c>
      <c r="F106" s="16" t="s">
        <v>106</v>
      </c>
      <c r="G106" s="10">
        <v>9992.0</v>
      </c>
      <c r="H106" s="2"/>
      <c r="I106" s="2"/>
      <c r="J106" s="2"/>
      <c r="K106" s="2"/>
      <c r="L106" s="27"/>
      <c r="M106" s="2"/>
      <c r="N106" s="5"/>
      <c r="O106" s="5"/>
      <c r="P106" s="5"/>
    </row>
    <row r="107">
      <c r="A107" s="3">
        <v>10.0</v>
      </c>
      <c r="B107" s="3" t="s">
        <v>13</v>
      </c>
      <c r="C107" s="3" t="s">
        <v>75</v>
      </c>
      <c r="D107" s="24" t="s">
        <v>104</v>
      </c>
      <c r="E107" s="29" t="s">
        <v>105</v>
      </c>
      <c r="F107" s="16" t="s">
        <v>107</v>
      </c>
      <c r="G107" s="10">
        <v>69499.0</v>
      </c>
      <c r="H107" s="2"/>
      <c r="I107" s="2"/>
      <c r="J107" s="2"/>
      <c r="K107" s="2"/>
      <c r="L107" s="10">
        <v>13586.0</v>
      </c>
      <c r="M107" s="2"/>
      <c r="N107" s="5"/>
      <c r="O107" s="5"/>
      <c r="P107" s="5"/>
    </row>
    <row r="108">
      <c r="A108" s="3">
        <v>10.0</v>
      </c>
      <c r="B108" s="3" t="s">
        <v>13</v>
      </c>
      <c r="C108" s="3" t="s">
        <v>75</v>
      </c>
      <c r="D108" s="24" t="s">
        <v>104</v>
      </c>
      <c r="E108" s="29" t="s">
        <v>105</v>
      </c>
      <c r="F108" s="16" t="s">
        <v>108</v>
      </c>
      <c r="G108" s="14" t="s">
        <v>109</v>
      </c>
      <c r="H108" s="2"/>
      <c r="I108" s="2"/>
      <c r="J108" s="2"/>
      <c r="K108" s="2"/>
      <c r="L108" s="10">
        <v>13347.0</v>
      </c>
      <c r="M108" s="2"/>
      <c r="N108" s="5"/>
      <c r="O108" s="5"/>
      <c r="P108" s="5"/>
    </row>
    <row r="109">
      <c r="A109" s="3">
        <v>10.0</v>
      </c>
      <c r="B109" s="3" t="s">
        <v>13</v>
      </c>
      <c r="C109" s="3" t="s">
        <v>75</v>
      </c>
      <c r="D109" s="24" t="s">
        <v>104</v>
      </c>
      <c r="E109" s="29" t="s">
        <v>105</v>
      </c>
      <c r="F109" s="16" t="s">
        <v>100</v>
      </c>
      <c r="G109" s="10">
        <v>47137.0</v>
      </c>
      <c r="H109" s="2"/>
      <c r="I109" s="2"/>
      <c r="J109" s="2"/>
      <c r="K109" s="2"/>
      <c r="L109" s="10">
        <v>16193.0</v>
      </c>
      <c r="M109" s="2"/>
      <c r="N109" s="5"/>
      <c r="O109" s="5"/>
      <c r="P109" s="5"/>
    </row>
    <row r="110">
      <c r="A110" s="3">
        <v>10.0</v>
      </c>
      <c r="B110" s="3" t="s">
        <v>13</v>
      </c>
      <c r="C110" s="3" t="s">
        <v>75</v>
      </c>
      <c r="D110" s="24" t="s">
        <v>104</v>
      </c>
      <c r="E110" s="29" t="s">
        <v>105</v>
      </c>
      <c r="F110" s="16" t="s">
        <v>24</v>
      </c>
      <c r="G110" s="10">
        <v>38475.0</v>
      </c>
      <c r="H110" s="2"/>
      <c r="I110" s="2"/>
      <c r="J110" s="2"/>
      <c r="K110" s="2"/>
      <c r="L110" s="10">
        <v>13772.0</v>
      </c>
      <c r="M110" s="2"/>
      <c r="N110" s="5"/>
      <c r="O110" s="5"/>
      <c r="P110" s="5"/>
    </row>
    <row r="111">
      <c r="A111" s="3">
        <v>10.0</v>
      </c>
      <c r="B111" s="3" t="s">
        <v>13</v>
      </c>
      <c r="C111" s="3" t="s">
        <v>75</v>
      </c>
      <c r="D111" s="24" t="s">
        <v>104</v>
      </c>
      <c r="E111" s="29" t="s">
        <v>110</v>
      </c>
      <c r="F111" s="16" t="s">
        <v>49</v>
      </c>
      <c r="G111" s="10">
        <v>92932.0</v>
      </c>
      <c r="H111" s="2"/>
      <c r="I111" s="2"/>
      <c r="J111" s="2"/>
      <c r="K111" s="2"/>
      <c r="L111" s="10">
        <v>12880.0</v>
      </c>
      <c r="M111" s="2"/>
      <c r="N111" s="5"/>
      <c r="O111" s="5"/>
      <c r="P111" s="5"/>
    </row>
    <row r="112">
      <c r="A112" s="3">
        <v>10.0</v>
      </c>
      <c r="B112" s="3" t="s">
        <v>13</v>
      </c>
      <c r="C112" s="3" t="s">
        <v>75</v>
      </c>
      <c r="D112" s="24" t="s">
        <v>104</v>
      </c>
      <c r="E112" s="29" t="s">
        <v>111</v>
      </c>
      <c r="F112" s="16" t="s">
        <v>50</v>
      </c>
      <c r="G112" s="10">
        <v>55648.0</v>
      </c>
      <c r="H112" s="2"/>
      <c r="I112" s="2"/>
      <c r="J112" s="2"/>
      <c r="K112" s="2"/>
      <c r="L112" s="10">
        <v>10623.0</v>
      </c>
      <c r="M112" s="2"/>
      <c r="N112" s="5"/>
      <c r="O112" s="5"/>
      <c r="P112" s="5"/>
    </row>
    <row r="113">
      <c r="A113" s="3">
        <v>10.0</v>
      </c>
      <c r="B113" s="3" t="s">
        <v>13</v>
      </c>
      <c r="C113" s="3" t="s">
        <v>75</v>
      </c>
      <c r="D113" s="24" t="s">
        <v>104</v>
      </c>
      <c r="E113" s="29" t="s">
        <v>112</v>
      </c>
      <c r="F113" s="16" t="s">
        <v>100</v>
      </c>
      <c r="G113" s="10">
        <v>47137.0</v>
      </c>
      <c r="H113" s="2"/>
      <c r="I113" s="2"/>
      <c r="J113" s="2"/>
      <c r="K113" s="2"/>
      <c r="L113" s="10">
        <v>16193.0</v>
      </c>
      <c r="M113" s="2"/>
      <c r="N113" s="5"/>
      <c r="O113" s="5"/>
      <c r="P113" s="5"/>
    </row>
    <row r="114">
      <c r="A114" s="3"/>
      <c r="B114" s="3"/>
      <c r="C114" s="3"/>
      <c r="D114" s="24"/>
      <c r="E114" s="29"/>
      <c r="F114" s="16"/>
      <c r="G114" s="14"/>
      <c r="H114" s="2"/>
      <c r="I114" s="2"/>
      <c r="J114" s="2"/>
      <c r="K114" s="2"/>
      <c r="L114" s="10"/>
      <c r="M114" s="2"/>
      <c r="N114" s="5"/>
      <c r="O114" s="5"/>
      <c r="P114" s="5"/>
    </row>
    <row r="115">
      <c r="A115" s="3">
        <v>11.0</v>
      </c>
      <c r="B115" s="3" t="s">
        <v>13</v>
      </c>
      <c r="C115" s="3" t="s">
        <v>75</v>
      </c>
      <c r="D115" s="24" t="s">
        <v>113</v>
      </c>
      <c r="E115" s="37" t="s">
        <v>105</v>
      </c>
      <c r="F115" s="29" t="s">
        <v>114</v>
      </c>
      <c r="G115" s="10">
        <v>38858.0</v>
      </c>
      <c r="H115" s="2"/>
      <c r="I115" s="2"/>
      <c r="J115" s="2"/>
      <c r="K115" s="2"/>
      <c r="L115" s="10">
        <v>1146.0</v>
      </c>
      <c r="M115" s="2"/>
      <c r="N115" s="5"/>
      <c r="O115" s="5"/>
      <c r="P115" s="5"/>
    </row>
    <row r="116">
      <c r="A116" s="3">
        <v>11.0</v>
      </c>
      <c r="B116" s="3" t="s">
        <v>13</v>
      </c>
      <c r="C116" s="3" t="s">
        <v>75</v>
      </c>
      <c r="D116" s="24" t="s">
        <v>113</v>
      </c>
      <c r="E116" s="37" t="s">
        <v>112</v>
      </c>
      <c r="F116" s="29" t="s">
        <v>115</v>
      </c>
      <c r="G116" s="10">
        <v>4107.0</v>
      </c>
      <c r="H116" s="2"/>
      <c r="I116" s="2"/>
      <c r="J116" s="2"/>
      <c r="K116" s="2"/>
      <c r="L116" s="10">
        <v>537.0</v>
      </c>
      <c r="M116" s="2"/>
      <c r="N116" s="5"/>
      <c r="O116" s="5"/>
      <c r="P116" s="5"/>
    </row>
    <row r="117">
      <c r="A117" s="3">
        <v>11.0</v>
      </c>
      <c r="B117" s="3" t="s">
        <v>13</v>
      </c>
      <c r="C117" s="3" t="s">
        <v>75</v>
      </c>
      <c r="D117" s="24" t="s">
        <v>113</v>
      </c>
      <c r="E117" s="37" t="s">
        <v>116</v>
      </c>
      <c r="F117" s="29" t="s">
        <v>117</v>
      </c>
      <c r="G117" s="10">
        <v>2120.0</v>
      </c>
      <c r="H117" s="2"/>
      <c r="I117" s="2"/>
      <c r="J117" s="2"/>
      <c r="K117" s="2"/>
      <c r="L117" s="10">
        <v>1061.0</v>
      </c>
      <c r="M117" s="2"/>
      <c r="N117" s="5"/>
      <c r="O117" s="5"/>
      <c r="P117" s="5"/>
    </row>
    <row r="118">
      <c r="A118" s="3">
        <v>11.0</v>
      </c>
      <c r="B118" s="3" t="s">
        <v>13</v>
      </c>
      <c r="C118" s="3" t="s">
        <v>75</v>
      </c>
      <c r="D118" s="24" t="s">
        <v>113</v>
      </c>
      <c r="E118" s="37" t="s">
        <v>118</v>
      </c>
      <c r="F118" s="29" t="s">
        <v>80</v>
      </c>
      <c r="G118" s="10">
        <v>32729.0</v>
      </c>
      <c r="H118" s="2"/>
      <c r="I118" s="2"/>
      <c r="J118" s="2"/>
      <c r="K118" s="2"/>
      <c r="L118" s="10">
        <v>3449.0</v>
      </c>
      <c r="M118" s="2"/>
      <c r="N118" s="5"/>
      <c r="O118" s="5"/>
      <c r="P118" s="5"/>
    </row>
    <row r="119">
      <c r="A119" s="3"/>
      <c r="B119" s="3"/>
      <c r="C119" s="3"/>
      <c r="D119" s="24"/>
      <c r="E119" s="29"/>
      <c r="F119" s="16"/>
      <c r="G119" s="14"/>
      <c r="H119" s="2"/>
      <c r="I119" s="2"/>
      <c r="J119" s="2"/>
      <c r="K119" s="2"/>
      <c r="L119" s="10"/>
      <c r="M119" s="2"/>
      <c r="N119" s="5"/>
      <c r="O119" s="5"/>
      <c r="P119" s="5"/>
    </row>
    <row r="120">
      <c r="A120" s="3">
        <v>12.0</v>
      </c>
      <c r="B120" s="3" t="s">
        <v>13</v>
      </c>
      <c r="C120" s="3" t="s">
        <v>75</v>
      </c>
      <c r="D120" s="24" t="s">
        <v>119</v>
      </c>
      <c r="E120" s="29" t="s">
        <v>120</v>
      </c>
      <c r="F120" s="16" t="s">
        <v>121</v>
      </c>
      <c r="G120" s="14" t="s">
        <v>122</v>
      </c>
      <c r="H120" s="3">
        <v>2381000.0</v>
      </c>
      <c r="I120" s="2"/>
      <c r="J120" s="2"/>
      <c r="K120" s="2"/>
      <c r="L120" s="10">
        <v>11177.0</v>
      </c>
      <c r="M120" s="2"/>
      <c r="N120" s="5"/>
      <c r="O120" s="5"/>
      <c r="P120" s="5"/>
    </row>
    <row r="121">
      <c r="A121" s="3">
        <v>12.0</v>
      </c>
      <c r="B121" s="3" t="s">
        <v>13</v>
      </c>
      <c r="C121" s="3" t="s">
        <v>75</v>
      </c>
      <c r="D121" s="24" t="s">
        <v>119</v>
      </c>
      <c r="E121" s="29" t="s">
        <v>120</v>
      </c>
      <c r="F121" s="16" t="s">
        <v>123</v>
      </c>
      <c r="G121" s="14">
        <v>1172000.0</v>
      </c>
      <c r="H121" s="3">
        <v>1172000.0</v>
      </c>
      <c r="I121" s="2"/>
      <c r="J121" s="2"/>
      <c r="K121" s="2"/>
      <c r="L121" s="10">
        <v>16522.0</v>
      </c>
      <c r="M121" s="2"/>
      <c r="N121" s="5"/>
      <c r="O121" s="5"/>
      <c r="P121" s="5"/>
    </row>
    <row r="122">
      <c r="A122" s="3">
        <v>12.0</v>
      </c>
      <c r="B122" s="3" t="s">
        <v>13</v>
      </c>
      <c r="C122" s="3" t="s">
        <v>75</v>
      </c>
      <c r="D122" s="24" t="s">
        <v>119</v>
      </c>
      <c r="E122" s="29" t="s">
        <v>120</v>
      </c>
      <c r="F122" s="16" t="s">
        <v>124</v>
      </c>
      <c r="G122" s="14" t="s">
        <v>125</v>
      </c>
      <c r="H122" s="3">
        <v>111259.0</v>
      </c>
      <c r="I122" s="2"/>
      <c r="J122" s="2"/>
      <c r="K122" s="2"/>
      <c r="L122" s="10">
        <v>12690.0</v>
      </c>
      <c r="M122" s="2"/>
      <c r="N122" s="5"/>
      <c r="O122" s="5"/>
      <c r="P122" s="5"/>
    </row>
    <row r="123">
      <c r="A123" s="3">
        <v>12.0</v>
      </c>
      <c r="B123" s="3" t="s">
        <v>13</v>
      </c>
      <c r="C123" s="3" t="s">
        <v>75</v>
      </c>
      <c r="D123" s="24" t="s">
        <v>119</v>
      </c>
      <c r="E123" s="29" t="s">
        <v>120</v>
      </c>
      <c r="F123" s="16" t="s">
        <v>126</v>
      </c>
      <c r="G123" s="14" t="s">
        <v>127</v>
      </c>
      <c r="H123" s="3">
        <v>256316.0</v>
      </c>
      <c r="I123" s="2"/>
      <c r="J123" s="2"/>
      <c r="K123" s="2"/>
      <c r="L123" s="10">
        <v>12716.0</v>
      </c>
      <c r="M123" s="2"/>
      <c r="N123" s="5"/>
      <c r="O123" s="5"/>
      <c r="P123" s="5"/>
    </row>
    <row r="124">
      <c r="A124" s="3">
        <v>12.0</v>
      </c>
      <c r="B124" s="3" t="s">
        <v>13</v>
      </c>
      <c r="C124" s="3" t="s">
        <v>75</v>
      </c>
      <c r="D124" s="24" t="s">
        <v>119</v>
      </c>
      <c r="E124" s="29" t="s">
        <v>120</v>
      </c>
      <c r="F124" s="16" t="s">
        <v>79</v>
      </c>
      <c r="G124" s="10">
        <v>70241.0</v>
      </c>
      <c r="H124" s="3">
        <v>70241.0</v>
      </c>
      <c r="I124" s="2"/>
      <c r="J124" s="2"/>
      <c r="K124" s="2"/>
      <c r="L124" s="10">
        <v>15363.0</v>
      </c>
      <c r="M124" s="2"/>
      <c r="N124" s="5"/>
      <c r="O124" s="5"/>
      <c r="P124" s="5"/>
    </row>
    <row r="125">
      <c r="A125" s="3">
        <v>12.0</v>
      </c>
      <c r="B125" s="3" t="s">
        <v>13</v>
      </c>
      <c r="C125" s="3" t="s">
        <v>75</v>
      </c>
      <c r="D125" s="24" t="s">
        <v>119</v>
      </c>
      <c r="E125" s="29" t="s">
        <v>120</v>
      </c>
      <c r="F125" s="16" t="s">
        <v>80</v>
      </c>
      <c r="G125" s="10">
        <v>32729.0</v>
      </c>
      <c r="H125" s="3">
        <v>32729.0</v>
      </c>
      <c r="I125" s="2"/>
      <c r="J125" s="2"/>
      <c r="K125" s="2"/>
      <c r="L125" s="10">
        <v>3449.0</v>
      </c>
      <c r="M125" s="2"/>
      <c r="N125" s="5"/>
      <c r="O125" s="5"/>
      <c r="P125" s="5"/>
    </row>
    <row r="126">
      <c r="A126" s="3">
        <v>12.0</v>
      </c>
      <c r="B126" s="3" t="s">
        <v>13</v>
      </c>
      <c r="C126" s="3" t="s">
        <v>75</v>
      </c>
      <c r="D126" s="24" t="s">
        <v>119</v>
      </c>
      <c r="E126" s="29" t="s">
        <v>120</v>
      </c>
      <c r="F126" s="16" t="s">
        <v>84</v>
      </c>
      <c r="G126" s="10">
        <v>38858.0</v>
      </c>
      <c r="H126" s="3">
        <v>38859.0</v>
      </c>
      <c r="I126" s="2"/>
      <c r="J126" s="2"/>
      <c r="K126" s="2"/>
      <c r="L126" s="10">
        <v>1146.0</v>
      </c>
      <c r="M126" s="2"/>
      <c r="N126" s="5"/>
      <c r="O126" s="5"/>
      <c r="P126" s="5"/>
    </row>
    <row r="127">
      <c r="A127" s="3">
        <v>12.0</v>
      </c>
      <c r="B127" s="3" t="s">
        <v>13</v>
      </c>
      <c r="C127" s="3" t="s">
        <v>75</v>
      </c>
      <c r="D127" s="24" t="s">
        <v>119</v>
      </c>
      <c r="E127" s="29" t="s">
        <v>120</v>
      </c>
      <c r="F127" s="16" t="s">
        <v>128</v>
      </c>
      <c r="G127" s="10">
        <v>57889.0</v>
      </c>
      <c r="H127" s="3">
        <v>57889.0</v>
      </c>
      <c r="I127" s="2"/>
      <c r="J127" s="2"/>
      <c r="K127" s="2"/>
      <c r="L127" s="10">
        <v>5941.0</v>
      </c>
      <c r="M127" s="2"/>
      <c r="N127" s="5"/>
      <c r="O127" s="5"/>
      <c r="P127" s="5"/>
    </row>
    <row r="128">
      <c r="A128" s="3">
        <v>12.0</v>
      </c>
      <c r="B128" s="3" t="s">
        <v>13</v>
      </c>
      <c r="C128" s="3" t="s">
        <v>75</v>
      </c>
      <c r="D128" s="24" t="s">
        <v>119</v>
      </c>
      <c r="E128" s="29" t="s">
        <v>120</v>
      </c>
      <c r="F128" s="16" t="s">
        <v>129</v>
      </c>
      <c r="G128" s="10">
        <v>2248.0</v>
      </c>
      <c r="H128" s="3">
        <v>2248.0</v>
      </c>
      <c r="I128" s="2"/>
      <c r="J128" s="2"/>
      <c r="K128" s="2"/>
      <c r="L128" s="10">
        <v>23322.0</v>
      </c>
      <c r="M128" s="2"/>
      <c r="N128" s="5"/>
      <c r="O128" s="5"/>
      <c r="P128" s="5"/>
    </row>
    <row r="129">
      <c r="A129" s="3">
        <v>12.0</v>
      </c>
      <c r="B129" s="3" t="s">
        <v>13</v>
      </c>
      <c r="C129" s="3" t="s">
        <v>75</v>
      </c>
      <c r="D129" s="24" t="s">
        <v>119</v>
      </c>
      <c r="E129" s="29" t="s">
        <v>120</v>
      </c>
      <c r="F129" s="16" t="s">
        <v>130</v>
      </c>
      <c r="G129" s="10">
        <v>75296.0</v>
      </c>
      <c r="H129" s="3">
        <v>50184.0</v>
      </c>
      <c r="I129" s="2"/>
      <c r="J129" s="2"/>
      <c r="K129" s="2"/>
      <c r="L129" s="10">
        <v>3567.0</v>
      </c>
      <c r="M129" s="2"/>
      <c r="N129" s="5"/>
      <c r="O129" s="5"/>
      <c r="P129" s="5"/>
    </row>
    <row r="130">
      <c r="A130" s="3">
        <v>12.0</v>
      </c>
      <c r="B130" s="3" t="s">
        <v>13</v>
      </c>
      <c r="C130" s="3" t="s">
        <v>75</v>
      </c>
      <c r="D130" s="24" t="s">
        <v>119</v>
      </c>
      <c r="E130" s="29" t="s">
        <v>120</v>
      </c>
      <c r="F130" s="16" t="s">
        <v>131</v>
      </c>
      <c r="G130" s="10">
        <v>50184.0</v>
      </c>
      <c r="H130" s="3">
        <v>75296.0</v>
      </c>
      <c r="I130" s="2"/>
      <c r="J130" s="2"/>
      <c r="K130" s="2"/>
      <c r="L130" s="10">
        <v>6359.0</v>
      </c>
      <c r="M130" s="2"/>
      <c r="N130" s="5"/>
      <c r="O130" s="5"/>
      <c r="P130" s="5"/>
    </row>
    <row r="131">
      <c r="A131" s="3">
        <v>12.0</v>
      </c>
      <c r="B131" s="3" t="s">
        <v>13</v>
      </c>
      <c r="C131" s="3" t="s">
        <v>75</v>
      </c>
      <c r="D131" s="24" t="s">
        <v>119</v>
      </c>
      <c r="E131" s="29" t="s">
        <v>120</v>
      </c>
      <c r="F131" s="16" t="s">
        <v>132</v>
      </c>
      <c r="G131" s="10">
        <v>26485.0</v>
      </c>
      <c r="H131" s="3">
        <v>26485.0</v>
      </c>
      <c r="I131" s="2"/>
      <c r="J131" s="2"/>
      <c r="K131" s="2"/>
      <c r="L131" s="10">
        <v>14527.0</v>
      </c>
      <c r="M131" s="2"/>
      <c r="N131" s="5"/>
      <c r="O131" s="5"/>
      <c r="P131" s="5"/>
    </row>
    <row r="132">
      <c r="A132" s="3">
        <v>12.0</v>
      </c>
      <c r="B132" s="3" t="s">
        <v>13</v>
      </c>
      <c r="C132" s="3" t="s">
        <v>75</v>
      </c>
      <c r="D132" s="24" t="s">
        <v>119</v>
      </c>
      <c r="E132" s="29" t="s">
        <v>120</v>
      </c>
      <c r="F132" s="16" t="s">
        <v>133</v>
      </c>
      <c r="G132" s="10">
        <v>47488.0</v>
      </c>
      <c r="H132" s="3">
        <v>47488.0</v>
      </c>
      <c r="I132" s="2">
        <f>SUM(H120:H132)</f>
        <v>4321994</v>
      </c>
      <c r="J132" s="2"/>
      <c r="K132" s="2"/>
      <c r="L132" s="10">
        <v>4664.0</v>
      </c>
      <c r="M132" s="2"/>
      <c r="N132" s="5"/>
      <c r="O132" s="5"/>
      <c r="P132" s="5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4"/>
      <c r="M133" s="33"/>
      <c r="N133" s="23"/>
      <c r="O133" s="23"/>
      <c r="P133" s="23"/>
    </row>
    <row r="134">
      <c r="A134" s="2"/>
      <c r="B134" s="2"/>
      <c r="C134" s="2"/>
      <c r="D134" s="2"/>
      <c r="E134" s="2"/>
      <c r="F134" s="2"/>
      <c r="G134" s="9"/>
      <c r="H134" s="2"/>
      <c r="I134" s="2"/>
      <c r="J134" s="2"/>
      <c r="K134" s="2"/>
      <c r="L134" s="9"/>
      <c r="M134" s="2"/>
      <c r="N134" s="5"/>
      <c r="O134" s="5"/>
      <c r="P134" s="5"/>
    </row>
    <row r="135">
      <c r="A135" s="3">
        <v>13.0</v>
      </c>
      <c r="B135" s="3" t="s">
        <v>13</v>
      </c>
      <c r="C135" s="3" t="s">
        <v>134</v>
      </c>
      <c r="D135" s="24" t="s">
        <v>135</v>
      </c>
      <c r="E135" s="29" t="s">
        <v>136</v>
      </c>
      <c r="F135" s="16" t="s">
        <v>107</v>
      </c>
      <c r="G135" s="10">
        <v>69499.0</v>
      </c>
      <c r="H135" s="3">
        <v>69499.0</v>
      </c>
      <c r="I135" s="2"/>
      <c r="J135" s="2"/>
      <c r="K135" s="2"/>
      <c r="L135" s="10">
        <v>13586.0</v>
      </c>
      <c r="M135" s="2"/>
      <c r="N135" s="5"/>
      <c r="O135" s="5"/>
      <c r="P135" s="5"/>
    </row>
    <row r="136">
      <c r="A136" s="3">
        <v>13.0</v>
      </c>
      <c r="B136" s="3" t="s">
        <v>13</v>
      </c>
      <c r="C136" s="3" t="s">
        <v>134</v>
      </c>
      <c r="D136" s="24" t="s">
        <v>135</v>
      </c>
      <c r="E136" s="29" t="s">
        <v>136</v>
      </c>
      <c r="F136" s="16" t="s">
        <v>137</v>
      </c>
      <c r="G136" s="10">
        <v>34465.0</v>
      </c>
      <c r="H136" s="3">
        <v>34465.0</v>
      </c>
      <c r="I136" s="2"/>
      <c r="J136" s="2"/>
      <c r="K136" s="2"/>
      <c r="L136" s="10">
        <v>29808.0</v>
      </c>
      <c r="M136" s="2"/>
      <c r="N136" s="5"/>
      <c r="O136" s="5"/>
      <c r="P136" s="5"/>
    </row>
    <row r="137">
      <c r="A137" s="3">
        <v>13.0</v>
      </c>
      <c r="B137" s="3" t="s">
        <v>13</v>
      </c>
      <c r="C137" s="3" t="s">
        <v>134</v>
      </c>
      <c r="D137" s="24" t="s">
        <v>135</v>
      </c>
      <c r="E137" s="29" t="s">
        <v>136</v>
      </c>
      <c r="F137" s="16" t="s">
        <v>138</v>
      </c>
      <c r="G137" s="10">
        <v>19169.0</v>
      </c>
      <c r="H137" s="3">
        <v>19169.0</v>
      </c>
      <c r="I137" s="2"/>
      <c r="J137" s="2"/>
      <c r="K137" s="2"/>
      <c r="L137" s="27"/>
      <c r="M137" s="2"/>
      <c r="N137" s="5"/>
      <c r="O137" s="5"/>
      <c r="P137" s="5"/>
    </row>
    <row r="138">
      <c r="A138" s="3">
        <v>13.0</v>
      </c>
      <c r="B138" s="3" t="s">
        <v>13</v>
      </c>
      <c r="C138" s="3" t="s">
        <v>134</v>
      </c>
      <c r="D138" s="24" t="s">
        <v>135</v>
      </c>
      <c r="E138" s="29" t="s">
        <v>139</v>
      </c>
      <c r="F138" s="17" t="s">
        <v>78</v>
      </c>
      <c r="G138" s="10">
        <v>90264.0</v>
      </c>
      <c r="H138" s="3">
        <v>90264.0</v>
      </c>
      <c r="I138" s="2"/>
      <c r="J138" s="2"/>
      <c r="K138" s="2"/>
      <c r="L138" s="10">
        <v>17495.0</v>
      </c>
      <c r="M138" s="2"/>
      <c r="N138" s="5"/>
      <c r="O138" s="5"/>
      <c r="P138" s="5"/>
    </row>
    <row r="139">
      <c r="A139" s="3">
        <v>13.0</v>
      </c>
      <c r="B139" s="3" t="s">
        <v>13</v>
      </c>
      <c r="C139" s="3" t="s">
        <v>134</v>
      </c>
      <c r="D139" s="24" t="s">
        <v>135</v>
      </c>
      <c r="E139" s="29" t="s">
        <v>140</v>
      </c>
      <c r="F139" s="18" t="s">
        <v>93</v>
      </c>
      <c r="G139" s="14" t="s">
        <v>94</v>
      </c>
      <c r="H139" s="3">
        <v>226935.0</v>
      </c>
      <c r="I139" s="2"/>
      <c r="J139" s="2"/>
      <c r="K139" s="2"/>
      <c r="L139" s="10">
        <v>17689.0</v>
      </c>
      <c r="M139" s="2"/>
      <c r="N139" s="5"/>
      <c r="O139" s="5"/>
      <c r="P139" s="5"/>
    </row>
    <row r="140">
      <c r="A140" s="3"/>
      <c r="B140" s="3"/>
      <c r="C140" s="3"/>
      <c r="D140" s="24"/>
      <c r="E140" s="2"/>
      <c r="F140" s="16"/>
      <c r="G140" s="10"/>
      <c r="H140" s="2">
        <f>SUM(H135:H139)</f>
        <v>440332</v>
      </c>
      <c r="I140" s="2"/>
      <c r="J140" s="2"/>
      <c r="K140" s="2"/>
      <c r="L140" s="10"/>
      <c r="M140" s="2"/>
      <c r="N140" s="5"/>
      <c r="O140" s="5"/>
      <c r="P140" s="5"/>
    </row>
    <row r="141">
      <c r="A141" s="3">
        <v>14.0</v>
      </c>
      <c r="B141" s="3" t="s">
        <v>13</v>
      </c>
      <c r="C141" s="3" t="s">
        <v>134</v>
      </c>
      <c r="D141" s="24" t="s">
        <v>141</v>
      </c>
      <c r="E141" s="2"/>
      <c r="F141" s="16" t="s">
        <v>137</v>
      </c>
      <c r="G141" s="10">
        <v>34465.0</v>
      </c>
      <c r="H141" s="2"/>
      <c r="I141" s="2"/>
      <c r="J141" s="2"/>
      <c r="K141" s="2"/>
      <c r="L141" s="10">
        <v>29808.0</v>
      </c>
      <c r="M141" s="2"/>
      <c r="N141" s="5"/>
      <c r="O141" s="5"/>
      <c r="P141" s="5"/>
    </row>
    <row r="142">
      <c r="A142" s="3">
        <v>14.0</v>
      </c>
      <c r="B142" s="3" t="s">
        <v>13</v>
      </c>
      <c r="C142" s="3" t="s">
        <v>134</v>
      </c>
      <c r="D142" s="24" t="s">
        <v>141</v>
      </c>
      <c r="E142" s="2"/>
      <c r="F142" s="16" t="s">
        <v>107</v>
      </c>
      <c r="G142" s="10">
        <v>69499.0</v>
      </c>
      <c r="H142" s="2"/>
      <c r="I142" s="2"/>
      <c r="J142" s="2"/>
      <c r="K142" s="2"/>
      <c r="L142" s="10">
        <v>13586.0</v>
      </c>
      <c r="M142" s="2"/>
      <c r="N142" s="5"/>
      <c r="O142" s="5"/>
      <c r="P142" s="5"/>
    </row>
    <row r="143">
      <c r="A143" s="3">
        <v>14.0</v>
      </c>
      <c r="B143" s="3" t="s">
        <v>13</v>
      </c>
      <c r="C143" s="3" t="s">
        <v>134</v>
      </c>
      <c r="D143" s="24" t="s">
        <v>141</v>
      </c>
      <c r="E143" s="2"/>
      <c r="F143" s="16" t="s">
        <v>138</v>
      </c>
      <c r="G143" s="10">
        <v>19169.0</v>
      </c>
      <c r="H143" s="2"/>
      <c r="I143" s="2"/>
      <c r="J143" s="2"/>
      <c r="K143" s="2"/>
      <c r="L143" s="27"/>
      <c r="M143" s="2"/>
      <c r="N143" s="5"/>
      <c r="O143" s="5"/>
      <c r="P143" s="5"/>
    </row>
    <row r="144">
      <c r="A144" s="3">
        <v>14.0</v>
      </c>
      <c r="B144" s="3" t="s">
        <v>13</v>
      </c>
      <c r="C144" s="3" t="s">
        <v>134</v>
      </c>
      <c r="D144" s="24" t="s">
        <v>141</v>
      </c>
      <c r="E144" s="2"/>
      <c r="F144" s="16" t="s">
        <v>142</v>
      </c>
      <c r="G144" s="10">
        <v>32552.0</v>
      </c>
      <c r="H144" s="2"/>
      <c r="I144" s="2"/>
      <c r="J144" s="2"/>
      <c r="K144" s="2"/>
      <c r="L144" s="10">
        <v>7396.0</v>
      </c>
      <c r="M144" s="2"/>
      <c r="N144" s="5"/>
      <c r="O144" s="5"/>
      <c r="P144" s="5"/>
    </row>
    <row r="145">
      <c r="A145" s="3">
        <v>14.0</v>
      </c>
      <c r="B145" s="3" t="s">
        <v>13</v>
      </c>
      <c r="C145" s="3" t="s">
        <v>134</v>
      </c>
      <c r="D145" s="24" t="s">
        <v>141</v>
      </c>
      <c r="E145" s="2"/>
      <c r="F145" s="16" t="s">
        <v>143</v>
      </c>
      <c r="G145" s="10">
        <v>4392.0</v>
      </c>
      <c r="H145" s="2"/>
      <c r="I145" s="2"/>
      <c r="J145" s="2"/>
      <c r="K145" s="2"/>
      <c r="L145" s="27"/>
      <c r="M145" s="2"/>
      <c r="N145" s="5"/>
      <c r="O145" s="5"/>
      <c r="P145" s="5"/>
    </row>
    <row r="146">
      <c r="A146" s="2"/>
      <c r="B146" s="2"/>
      <c r="C146" s="2"/>
      <c r="D146" s="2"/>
      <c r="E146" s="2"/>
      <c r="F146" s="2"/>
      <c r="G146" s="9"/>
      <c r="H146" s="2"/>
      <c r="I146" s="2"/>
      <c r="J146" s="2"/>
      <c r="K146" s="2"/>
      <c r="L146" s="9"/>
      <c r="M146" s="2"/>
      <c r="N146" s="5"/>
      <c r="O146" s="5"/>
      <c r="P146" s="5"/>
    </row>
    <row r="147">
      <c r="A147" s="3">
        <v>15.0</v>
      </c>
      <c r="B147" s="3" t="s">
        <v>13</v>
      </c>
      <c r="C147" s="3" t="s">
        <v>134</v>
      </c>
      <c r="D147" s="38" t="s">
        <v>144</v>
      </c>
      <c r="E147" s="2"/>
      <c r="F147" s="16" t="s">
        <v>145</v>
      </c>
      <c r="G147" s="10">
        <v>69499.0</v>
      </c>
      <c r="H147" s="2"/>
      <c r="I147" s="2"/>
      <c r="J147" s="2"/>
      <c r="K147" s="2"/>
      <c r="L147" s="10">
        <v>13586.0</v>
      </c>
      <c r="M147" s="2"/>
      <c r="N147" s="5"/>
      <c r="O147" s="5"/>
      <c r="P147" s="5"/>
    </row>
    <row r="148">
      <c r="A148" s="3">
        <v>15.0</v>
      </c>
      <c r="B148" s="3" t="s">
        <v>13</v>
      </c>
      <c r="C148" s="3" t="s">
        <v>134</v>
      </c>
      <c r="D148" s="38" t="s">
        <v>144</v>
      </c>
      <c r="E148" s="2"/>
      <c r="F148" s="16" t="s">
        <v>137</v>
      </c>
      <c r="G148" s="10">
        <v>34465.0</v>
      </c>
      <c r="H148" s="2"/>
      <c r="I148" s="2"/>
      <c r="J148" s="2"/>
      <c r="K148" s="2"/>
      <c r="L148" s="10">
        <v>29808.0</v>
      </c>
      <c r="M148" s="2"/>
      <c r="N148" s="5"/>
      <c r="O148" s="5"/>
      <c r="P148" s="5"/>
    </row>
    <row r="149">
      <c r="A149" s="3">
        <v>15.0</v>
      </c>
      <c r="B149" s="3" t="s">
        <v>13</v>
      </c>
      <c r="C149" s="3" t="s">
        <v>134</v>
      </c>
      <c r="D149" s="38" t="s">
        <v>144</v>
      </c>
      <c r="E149" s="2"/>
      <c r="F149" s="16" t="s">
        <v>138</v>
      </c>
      <c r="G149" s="10">
        <v>19169.0</v>
      </c>
      <c r="H149" s="2"/>
      <c r="I149" s="2"/>
      <c r="J149" s="2"/>
      <c r="K149" s="2"/>
      <c r="L149" s="27"/>
      <c r="M149" s="2"/>
      <c r="N149" s="5"/>
      <c r="O149" s="5"/>
      <c r="P149" s="5"/>
    </row>
    <row r="150">
      <c r="A150" s="3">
        <v>15.0</v>
      </c>
      <c r="B150" s="3" t="s">
        <v>13</v>
      </c>
      <c r="C150" s="3" t="s">
        <v>134</v>
      </c>
      <c r="D150" s="38" t="s">
        <v>144</v>
      </c>
      <c r="E150" s="2"/>
      <c r="F150" s="16" t="s">
        <v>142</v>
      </c>
      <c r="G150" s="10">
        <v>23632.0</v>
      </c>
      <c r="H150" s="2"/>
      <c r="I150" s="2"/>
      <c r="J150" s="2"/>
      <c r="K150" s="2"/>
      <c r="L150" s="10">
        <v>7396.0</v>
      </c>
      <c r="M150" s="2"/>
      <c r="N150" s="5"/>
      <c r="O150" s="5"/>
      <c r="P150" s="5"/>
    </row>
    <row r="151">
      <c r="A151" s="3">
        <v>15.0</v>
      </c>
      <c r="B151" s="3" t="s">
        <v>13</v>
      </c>
      <c r="C151" s="3" t="s">
        <v>134</v>
      </c>
      <c r="D151" s="38" t="s">
        <v>144</v>
      </c>
      <c r="E151" s="2"/>
      <c r="F151" s="16" t="s">
        <v>78</v>
      </c>
      <c r="G151" s="10">
        <v>90264.0</v>
      </c>
      <c r="H151" s="2"/>
      <c r="I151" s="2"/>
      <c r="J151" s="2"/>
      <c r="K151" s="2"/>
      <c r="L151" s="10">
        <v>17495.0</v>
      </c>
      <c r="M151" s="2"/>
      <c r="N151" s="5"/>
      <c r="O151" s="5"/>
      <c r="P151" s="5"/>
    </row>
    <row r="152">
      <c r="A152" s="2"/>
      <c r="B152" s="2"/>
      <c r="C152" s="2"/>
      <c r="D152" s="2"/>
      <c r="E152" s="2"/>
      <c r="F152" s="2"/>
      <c r="G152" s="9"/>
      <c r="H152" s="2"/>
      <c r="I152" s="2"/>
      <c r="J152" s="2"/>
      <c r="K152" s="2"/>
      <c r="L152" s="9"/>
      <c r="M152" s="2"/>
      <c r="N152" s="5"/>
      <c r="O152" s="5"/>
      <c r="P152" s="5"/>
    </row>
    <row r="153">
      <c r="A153" s="3">
        <v>16.0</v>
      </c>
      <c r="B153" s="3" t="s">
        <v>146</v>
      </c>
      <c r="C153" s="3" t="s">
        <v>134</v>
      </c>
      <c r="D153" s="38" t="s">
        <v>147</v>
      </c>
      <c r="E153" s="29" t="s">
        <v>148</v>
      </c>
      <c r="F153" s="16" t="s">
        <v>101</v>
      </c>
      <c r="G153" s="10">
        <v>65812.0</v>
      </c>
      <c r="H153" s="2"/>
      <c r="I153" s="2"/>
      <c r="J153" s="2"/>
      <c r="K153" s="2"/>
      <c r="L153" s="10">
        <v>14245.0</v>
      </c>
      <c r="M153" s="2"/>
      <c r="N153" s="5"/>
      <c r="O153" s="5"/>
      <c r="P153" s="5"/>
    </row>
    <row r="154">
      <c r="A154" s="3">
        <v>16.0</v>
      </c>
      <c r="B154" s="3" t="s">
        <v>146</v>
      </c>
      <c r="C154" s="3" t="s">
        <v>134</v>
      </c>
      <c r="D154" s="38" t="s">
        <v>147</v>
      </c>
      <c r="E154" s="29" t="s">
        <v>148</v>
      </c>
      <c r="F154" s="16" t="s">
        <v>100</v>
      </c>
      <c r="G154" s="10">
        <v>47137.0</v>
      </c>
      <c r="H154" s="2"/>
      <c r="I154" s="2"/>
      <c r="J154" s="2"/>
      <c r="K154" s="2"/>
      <c r="L154" s="10">
        <v>16193.0</v>
      </c>
      <c r="M154" s="2"/>
      <c r="N154" s="5"/>
      <c r="O154" s="5"/>
      <c r="P154" s="5"/>
    </row>
    <row r="155">
      <c r="A155" s="3">
        <v>16.0</v>
      </c>
      <c r="B155" s="3" t="s">
        <v>146</v>
      </c>
      <c r="C155" s="3" t="s">
        <v>134</v>
      </c>
      <c r="D155" s="38" t="s">
        <v>147</v>
      </c>
      <c r="E155" s="29" t="s">
        <v>148</v>
      </c>
      <c r="F155" s="16" t="s">
        <v>24</v>
      </c>
      <c r="G155" s="10">
        <v>38475.0</v>
      </c>
      <c r="H155" s="2"/>
      <c r="I155" s="2"/>
      <c r="J155" s="2"/>
      <c r="K155" s="2"/>
      <c r="L155" s="10">
        <v>13772.0</v>
      </c>
      <c r="M155" s="2"/>
      <c r="N155" s="5"/>
      <c r="O155" s="5"/>
      <c r="P155" s="5"/>
    </row>
    <row r="156">
      <c r="A156" s="3">
        <v>16.0</v>
      </c>
      <c r="B156" s="3" t="s">
        <v>146</v>
      </c>
      <c r="C156" s="3" t="s">
        <v>134</v>
      </c>
      <c r="D156" s="38" t="s">
        <v>147</v>
      </c>
      <c r="E156" s="29" t="s">
        <v>148</v>
      </c>
      <c r="F156" s="16" t="s">
        <v>50</v>
      </c>
      <c r="G156" s="10">
        <v>55648.0</v>
      </c>
      <c r="H156" s="2"/>
      <c r="I156" s="2"/>
      <c r="J156" s="2"/>
      <c r="K156" s="2"/>
      <c r="L156" s="10">
        <v>10623.0</v>
      </c>
      <c r="M156" s="2"/>
      <c r="N156" s="5"/>
      <c r="O156" s="5"/>
      <c r="P156" s="5"/>
    </row>
    <row r="157">
      <c r="A157" s="3">
        <v>16.0</v>
      </c>
      <c r="B157" s="3" t="s">
        <v>146</v>
      </c>
      <c r="C157" s="3" t="s">
        <v>134</v>
      </c>
      <c r="D157" s="38" t="s">
        <v>147</v>
      </c>
      <c r="E157" s="29" t="s">
        <v>148</v>
      </c>
      <c r="F157" s="16" t="s">
        <v>55</v>
      </c>
      <c r="G157" s="10">
        <v>50278.0</v>
      </c>
      <c r="H157" s="2"/>
      <c r="I157" s="2"/>
      <c r="J157" s="2"/>
      <c r="K157" s="2"/>
      <c r="L157" s="10">
        <v>11509.0</v>
      </c>
      <c r="M157" s="2"/>
      <c r="N157" s="5"/>
      <c r="O157" s="5"/>
      <c r="P157" s="5"/>
    </row>
    <row r="158">
      <c r="A158" s="3">
        <v>16.0</v>
      </c>
      <c r="B158" s="3" t="s">
        <v>146</v>
      </c>
      <c r="C158" s="3" t="s">
        <v>134</v>
      </c>
      <c r="D158" s="38" t="s">
        <v>147</v>
      </c>
      <c r="E158" s="29" t="s">
        <v>148</v>
      </c>
      <c r="F158" s="16" t="s">
        <v>54</v>
      </c>
      <c r="G158" s="10">
        <v>3902.0</v>
      </c>
      <c r="H158" s="2"/>
      <c r="I158" s="2"/>
      <c r="J158" s="2"/>
      <c r="K158" s="2"/>
      <c r="L158" s="10">
        <v>14184.0</v>
      </c>
      <c r="M158" s="2"/>
      <c r="N158" s="5"/>
      <c r="O158" s="5"/>
      <c r="P158" s="5"/>
    </row>
    <row r="159">
      <c r="A159" s="3">
        <v>16.0</v>
      </c>
      <c r="B159" s="3" t="s">
        <v>146</v>
      </c>
      <c r="C159" s="3" t="s">
        <v>134</v>
      </c>
      <c r="D159" s="38" t="s">
        <v>147</v>
      </c>
      <c r="E159" s="29" t="s">
        <v>148</v>
      </c>
      <c r="F159" s="16" t="s">
        <v>149</v>
      </c>
      <c r="G159" s="14" t="s">
        <v>150</v>
      </c>
      <c r="H159" s="2"/>
      <c r="I159" s="2"/>
      <c r="J159" s="2"/>
      <c r="K159" s="2"/>
      <c r="L159" s="39"/>
      <c r="M159" s="2"/>
      <c r="N159" s="5"/>
      <c r="O159" s="5"/>
      <c r="P159" s="5"/>
    </row>
    <row r="160">
      <c r="A160" s="3">
        <v>16.0</v>
      </c>
      <c r="B160" s="3" t="s">
        <v>146</v>
      </c>
      <c r="C160" s="3" t="s">
        <v>134</v>
      </c>
      <c r="D160" s="38" t="s">
        <v>147</v>
      </c>
      <c r="E160" s="29" t="s">
        <v>148</v>
      </c>
      <c r="F160" s="16" t="s">
        <v>67</v>
      </c>
      <c r="G160" s="10">
        <v>20385.0</v>
      </c>
      <c r="H160" s="2"/>
      <c r="I160" s="2"/>
      <c r="J160" s="2"/>
      <c r="K160" s="2"/>
      <c r="L160" s="10">
        <v>47181.0</v>
      </c>
      <c r="M160" s="2"/>
      <c r="N160" s="5"/>
      <c r="O160" s="5"/>
      <c r="P160" s="5"/>
    </row>
    <row r="161">
      <c r="A161" s="3">
        <v>16.0</v>
      </c>
      <c r="B161" s="3" t="s">
        <v>146</v>
      </c>
      <c r="C161" s="3" t="s">
        <v>134</v>
      </c>
      <c r="D161" s="38" t="s">
        <v>147</v>
      </c>
      <c r="E161" s="29" t="s">
        <v>148</v>
      </c>
      <c r="F161" s="16" t="s">
        <v>108</v>
      </c>
      <c r="G161" s="14" t="s">
        <v>109</v>
      </c>
      <c r="H161" s="2"/>
      <c r="I161" s="2"/>
      <c r="J161" s="2"/>
      <c r="K161" s="2"/>
      <c r="L161" s="10">
        <v>13347.0</v>
      </c>
      <c r="M161" s="2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3"/>
      <c r="M162" s="5"/>
      <c r="N162" s="5"/>
      <c r="O162" s="5"/>
      <c r="P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3"/>
      <c r="M163" s="5"/>
      <c r="N163" s="5"/>
      <c r="O163" s="5"/>
      <c r="P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3"/>
      <c r="M164" s="5"/>
      <c r="N164" s="5"/>
      <c r="O164" s="5"/>
      <c r="P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3"/>
      <c r="M165" s="5"/>
      <c r="N165" s="5"/>
      <c r="O165" s="5"/>
      <c r="P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3"/>
      <c r="M166" s="5"/>
      <c r="N166" s="5"/>
      <c r="O166" s="5"/>
      <c r="P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3"/>
      <c r="M167" s="5"/>
      <c r="N167" s="5"/>
      <c r="O167" s="5"/>
      <c r="P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40" t="s">
        <v>151</v>
      </c>
      <c r="L168" s="40"/>
      <c r="M168" s="41"/>
      <c r="N168" s="42"/>
      <c r="O168" s="42"/>
      <c r="P168" s="42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3"/>
      <c r="M169" s="5"/>
      <c r="N169" s="5"/>
      <c r="O169" s="5"/>
      <c r="P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3"/>
      <c r="M170" s="5"/>
      <c r="N170" s="5"/>
      <c r="O170" s="5"/>
      <c r="P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3"/>
      <c r="M171" s="5"/>
      <c r="N171" s="5"/>
      <c r="O171" s="5"/>
      <c r="P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3"/>
      <c r="M172" s="5"/>
      <c r="N172" s="5"/>
      <c r="O172" s="5"/>
      <c r="P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3"/>
      <c r="M173" s="5"/>
      <c r="N173" s="5"/>
      <c r="O173" s="5"/>
      <c r="P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3"/>
      <c r="M174" s="5"/>
      <c r="N174" s="5"/>
      <c r="O174" s="5"/>
      <c r="P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3"/>
      <c r="M175" s="5"/>
      <c r="N175" s="5"/>
      <c r="O175" s="5"/>
      <c r="P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3"/>
      <c r="M176" s="5"/>
      <c r="N176" s="5"/>
      <c r="O176" s="5"/>
      <c r="P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3"/>
      <c r="M177" s="5"/>
      <c r="N177" s="5"/>
      <c r="O177" s="5"/>
      <c r="P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3"/>
      <c r="M178" s="5"/>
      <c r="N178" s="5"/>
      <c r="O178" s="5"/>
      <c r="P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3"/>
      <c r="M179" s="5"/>
      <c r="N179" s="5"/>
      <c r="O179" s="5"/>
      <c r="P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3"/>
      <c r="M180" s="5"/>
      <c r="N180" s="5"/>
      <c r="O180" s="5"/>
      <c r="P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3"/>
      <c r="M181" s="5"/>
      <c r="N181" s="5"/>
      <c r="O181" s="5"/>
      <c r="P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3"/>
      <c r="M182" s="5"/>
      <c r="N182" s="5"/>
      <c r="O182" s="5"/>
      <c r="P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3"/>
      <c r="M183" s="5"/>
      <c r="N183" s="5"/>
      <c r="O183" s="5"/>
      <c r="P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3"/>
      <c r="M184" s="5"/>
      <c r="N184" s="5"/>
      <c r="O184" s="5"/>
      <c r="P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3"/>
      <c r="M185" s="5"/>
      <c r="N185" s="5"/>
      <c r="O185" s="5"/>
      <c r="P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3"/>
      <c r="M186" s="5"/>
      <c r="N186" s="5"/>
      <c r="O186" s="5"/>
      <c r="P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3"/>
      <c r="M187" s="5"/>
      <c r="N187" s="5"/>
      <c r="O187" s="5"/>
      <c r="P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3"/>
      <c r="M188" s="5"/>
      <c r="N188" s="5"/>
      <c r="O188" s="5"/>
      <c r="P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3"/>
      <c r="M189" s="5"/>
      <c r="N189" s="5"/>
      <c r="O189" s="5"/>
      <c r="P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3"/>
      <c r="M190" s="5"/>
      <c r="N190" s="5"/>
      <c r="O190" s="5"/>
      <c r="P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3"/>
      <c r="M191" s="5"/>
      <c r="N191" s="5"/>
      <c r="O191" s="5"/>
      <c r="P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3"/>
      <c r="M192" s="5"/>
      <c r="N192" s="5"/>
      <c r="O192" s="5"/>
      <c r="P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3"/>
      <c r="M193" s="5"/>
      <c r="N193" s="5"/>
      <c r="O193" s="5"/>
      <c r="P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3"/>
      <c r="M194" s="5"/>
      <c r="N194" s="5"/>
      <c r="O194" s="5"/>
      <c r="P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3"/>
      <c r="M195" s="5"/>
      <c r="N195" s="5"/>
      <c r="O195" s="5"/>
      <c r="P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3"/>
      <c r="M196" s="5"/>
      <c r="N196" s="5"/>
      <c r="O196" s="5"/>
      <c r="P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3"/>
      <c r="M197" s="5"/>
      <c r="N197" s="5"/>
      <c r="O197" s="5"/>
      <c r="P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3"/>
      <c r="M198" s="5"/>
      <c r="N198" s="5"/>
      <c r="O198" s="5"/>
      <c r="P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3"/>
      <c r="M199" s="5"/>
      <c r="N199" s="5"/>
      <c r="O199" s="5"/>
      <c r="P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3"/>
      <c r="M200" s="5"/>
      <c r="N200" s="5"/>
      <c r="O200" s="5"/>
      <c r="P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3"/>
      <c r="M201" s="5"/>
      <c r="N201" s="5"/>
      <c r="O201" s="5"/>
      <c r="P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3"/>
      <c r="M202" s="5"/>
      <c r="N202" s="5"/>
      <c r="O202" s="5"/>
      <c r="P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3"/>
      <c r="M203" s="5"/>
      <c r="N203" s="5"/>
      <c r="O203" s="5"/>
      <c r="P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3"/>
      <c r="M204" s="5"/>
      <c r="N204" s="5"/>
      <c r="O204" s="5"/>
      <c r="P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3"/>
      <c r="M205" s="5"/>
      <c r="N205" s="5"/>
      <c r="O205" s="5"/>
      <c r="P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3"/>
      <c r="M206" s="5"/>
      <c r="N206" s="5"/>
      <c r="O206" s="5"/>
      <c r="P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3"/>
      <c r="M207" s="5"/>
      <c r="N207" s="5"/>
      <c r="O207" s="5"/>
      <c r="P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3"/>
      <c r="M208" s="5"/>
      <c r="N208" s="5"/>
      <c r="O208" s="5"/>
      <c r="P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3"/>
      <c r="M209" s="5"/>
      <c r="N209" s="5"/>
      <c r="O209" s="5"/>
      <c r="P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3"/>
      <c r="M210" s="5"/>
      <c r="N210" s="5"/>
      <c r="O210" s="5"/>
      <c r="P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3"/>
      <c r="M211" s="5"/>
      <c r="N211" s="5"/>
      <c r="O211" s="5"/>
      <c r="P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3"/>
      <c r="M212" s="5"/>
      <c r="N212" s="5"/>
      <c r="O212" s="5"/>
      <c r="P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3"/>
      <c r="M213" s="5"/>
      <c r="N213" s="5"/>
      <c r="O213" s="5"/>
      <c r="P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3"/>
      <c r="M214" s="5"/>
      <c r="N214" s="5"/>
      <c r="O214" s="5"/>
      <c r="P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3"/>
      <c r="M215" s="5"/>
      <c r="N215" s="5"/>
      <c r="O215" s="5"/>
      <c r="P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3"/>
      <c r="M216" s="5"/>
      <c r="N216" s="5"/>
      <c r="O216" s="5"/>
      <c r="P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3"/>
      <c r="M217" s="5"/>
      <c r="N217" s="5"/>
      <c r="O217" s="5"/>
      <c r="P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3"/>
      <c r="M218" s="5"/>
      <c r="N218" s="5"/>
      <c r="O218" s="5"/>
      <c r="P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3"/>
      <c r="M219" s="5"/>
      <c r="N219" s="5"/>
      <c r="O219" s="5"/>
      <c r="P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3"/>
      <c r="M220" s="5"/>
      <c r="N220" s="5"/>
      <c r="O220" s="5"/>
      <c r="P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3"/>
      <c r="M221" s="5"/>
      <c r="N221" s="5"/>
      <c r="O221" s="5"/>
      <c r="P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3"/>
      <c r="M222" s="5"/>
      <c r="N222" s="5"/>
      <c r="O222" s="5"/>
      <c r="P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3"/>
      <c r="M223" s="5"/>
      <c r="N223" s="5"/>
      <c r="O223" s="5"/>
      <c r="P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3"/>
      <c r="M224" s="5"/>
      <c r="N224" s="5"/>
      <c r="O224" s="5"/>
      <c r="P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3"/>
      <c r="M225" s="5"/>
      <c r="N225" s="5"/>
      <c r="O225" s="5"/>
      <c r="P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3"/>
      <c r="M226" s="5"/>
      <c r="N226" s="5"/>
      <c r="O226" s="5"/>
      <c r="P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3"/>
      <c r="M227" s="5"/>
      <c r="N227" s="5"/>
      <c r="O227" s="5"/>
      <c r="P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3"/>
      <c r="M228" s="5"/>
      <c r="N228" s="5"/>
      <c r="O228" s="5"/>
      <c r="P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3"/>
      <c r="M229" s="5"/>
      <c r="N229" s="5"/>
      <c r="O229" s="5"/>
      <c r="P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3"/>
      <c r="M230" s="5"/>
      <c r="N230" s="5"/>
      <c r="O230" s="5"/>
      <c r="P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3"/>
      <c r="M231" s="5"/>
      <c r="N231" s="5"/>
      <c r="O231" s="5"/>
      <c r="P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3"/>
      <c r="M232" s="5"/>
      <c r="N232" s="5"/>
      <c r="O232" s="5"/>
      <c r="P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3"/>
      <c r="M233" s="5"/>
      <c r="N233" s="5"/>
      <c r="O233" s="5"/>
      <c r="P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3"/>
      <c r="M234" s="5"/>
      <c r="N234" s="5"/>
      <c r="O234" s="5"/>
      <c r="P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3"/>
      <c r="M235" s="5"/>
      <c r="N235" s="5"/>
      <c r="O235" s="5"/>
      <c r="P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3"/>
      <c r="M236" s="5"/>
      <c r="N236" s="5"/>
      <c r="O236" s="5"/>
      <c r="P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3"/>
      <c r="M237" s="5"/>
      <c r="N237" s="5"/>
      <c r="O237" s="5"/>
      <c r="P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3"/>
      <c r="M238" s="5"/>
      <c r="N238" s="5"/>
      <c r="O238" s="5"/>
      <c r="P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3"/>
      <c r="M239" s="5"/>
      <c r="N239" s="5"/>
      <c r="O239" s="5"/>
      <c r="P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3"/>
      <c r="M240" s="5"/>
      <c r="N240" s="5"/>
      <c r="O240" s="5"/>
      <c r="P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3"/>
      <c r="M241" s="5"/>
      <c r="N241" s="5"/>
      <c r="O241" s="5"/>
      <c r="P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3"/>
      <c r="M242" s="5"/>
      <c r="N242" s="5"/>
      <c r="O242" s="5"/>
      <c r="P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3"/>
      <c r="M243" s="5"/>
      <c r="N243" s="5"/>
      <c r="O243" s="5"/>
      <c r="P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3"/>
      <c r="M244" s="5"/>
      <c r="N244" s="5"/>
      <c r="O244" s="5"/>
      <c r="P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3"/>
      <c r="M245" s="5"/>
      <c r="N245" s="5"/>
      <c r="O245" s="5"/>
      <c r="P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3"/>
      <c r="M246" s="5"/>
      <c r="N246" s="5"/>
      <c r="O246" s="5"/>
      <c r="P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3"/>
      <c r="M247" s="5"/>
      <c r="N247" s="5"/>
      <c r="O247" s="5"/>
      <c r="P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3"/>
      <c r="M248" s="5"/>
      <c r="N248" s="5"/>
      <c r="O248" s="5"/>
      <c r="P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3"/>
      <c r="M249" s="5"/>
      <c r="N249" s="5"/>
      <c r="O249" s="5"/>
      <c r="P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3"/>
      <c r="M250" s="5"/>
      <c r="N250" s="5"/>
      <c r="O250" s="5"/>
      <c r="P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3"/>
      <c r="M251" s="5"/>
      <c r="N251" s="5"/>
      <c r="O251" s="5"/>
      <c r="P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3"/>
      <c r="M252" s="5"/>
      <c r="N252" s="5"/>
      <c r="O252" s="5"/>
      <c r="P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3"/>
      <c r="M253" s="5"/>
      <c r="N253" s="5"/>
      <c r="O253" s="5"/>
      <c r="P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3"/>
      <c r="M254" s="5"/>
      <c r="N254" s="5"/>
      <c r="O254" s="5"/>
      <c r="P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3"/>
      <c r="M255" s="5"/>
      <c r="N255" s="5"/>
      <c r="O255" s="5"/>
      <c r="P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3"/>
      <c r="M256" s="5"/>
      <c r="N256" s="5"/>
      <c r="O256" s="5"/>
      <c r="P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3"/>
      <c r="M257" s="5"/>
      <c r="N257" s="5"/>
      <c r="O257" s="5"/>
      <c r="P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3"/>
      <c r="M258" s="5"/>
      <c r="N258" s="5"/>
      <c r="O258" s="5"/>
      <c r="P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3"/>
      <c r="M259" s="5"/>
      <c r="N259" s="5"/>
      <c r="O259" s="5"/>
      <c r="P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3"/>
      <c r="M260" s="5"/>
      <c r="N260" s="5"/>
      <c r="O260" s="5"/>
      <c r="P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3"/>
      <c r="M261" s="5"/>
      <c r="N261" s="5"/>
      <c r="O261" s="5"/>
      <c r="P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3"/>
      <c r="M262" s="5"/>
      <c r="N262" s="5"/>
      <c r="O262" s="5"/>
      <c r="P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3"/>
      <c r="M263" s="5"/>
      <c r="N263" s="5"/>
      <c r="O263" s="5"/>
      <c r="P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3"/>
      <c r="M264" s="5"/>
      <c r="N264" s="5"/>
      <c r="O264" s="5"/>
      <c r="P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3"/>
      <c r="M265" s="5"/>
      <c r="N265" s="5"/>
      <c r="O265" s="5"/>
      <c r="P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3"/>
      <c r="M266" s="5"/>
      <c r="N266" s="5"/>
      <c r="O266" s="5"/>
      <c r="P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3"/>
      <c r="M267" s="5"/>
      <c r="N267" s="5"/>
      <c r="O267" s="5"/>
      <c r="P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3"/>
      <c r="M268" s="5"/>
      <c r="N268" s="5"/>
      <c r="O268" s="5"/>
      <c r="P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3"/>
      <c r="M269" s="5"/>
      <c r="N269" s="5"/>
      <c r="O269" s="5"/>
      <c r="P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3"/>
      <c r="M270" s="5"/>
      <c r="N270" s="5"/>
      <c r="O270" s="5"/>
      <c r="P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3"/>
      <c r="M271" s="5"/>
      <c r="N271" s="5"/>
      <c r="O271" s="5"/>
      <c r="P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3"/>
      <c r="M272" s="5"/>
      <c r="N272" s="5"/>
      <c r="O272" s="5"/>
      <c r="P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3"/>
      <c r="M273" s="5"/>
      <c r="N273" s="5"/>
      <c r="O273" s="5"/>
      <c r="P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3"/>
      <c r="M274" s="5"/>
      <c r="N274" s="5"/>
      <c r="O274" s="5"/>
      <c r="P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3"/>
      <c r="M275" s="5"/>
      <c r="N275" s="5"/>
      <c r="O275" s="5"/>
      <c r="P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3"/>
      <c r="M276" s="5"/>
      <c r="N276" s="5"/>
      <c r="O276" s="5"/>
      <c r="P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3"/>
      <c r="M277" s="5"/>
      <c r="N277" s="5"/>
      <c r="O277" s="5"/>
      <c r="P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3"/>
      <c r="M278" s="5"/>
      <c r="N278" s="5"/>
      <c r="O278" s="5"/>
      <c r="P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3"/>
      <c r="M279" s="5"/>
      <c r="N279" s="5"/>
      <c r="O279" s="5"/>
      <c r="P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3"/>
      <c r="M280" s="5"/>
      <c r="N280" s="5"/>
      <c r="O280" s="5"/>
      <c r="P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3"/>
      <c r="M281" s="5"/>
      <c r="N281" s="5"/>
      <c r="O281" s="5"/>
      <c r="P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3"/>
      <c r="M282" s="5"/>
      <c r="N282" s="5"/>
      <c r="O282" s="5"/>
      <c r="P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3"/>
      <c r="M283" s="5"/>
      <c r="N283" s="5"/>
      <c r="O283" s="5"/>
      <c r="P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3"/>
      <c r="M284" s="5"/>
      <c r="N284" s="5"/>
      <c r="O284" s="5"/>
      <c r="P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3"/>
      <c r="M285" s="5"/>
      <c r="N285" s="5"/>
      <c r="O285" s="5"/>
      <c r="P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3"/>
      <c r="M286" s="5"/>
      <c r="N286" s="5"/>
      <c r="O286" s="5"/>
      <c r="P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3"/>
      <c r="M287" s="5"/>
      <c r="N287" s="5"/>
      <c r="O287" s="5"/>
      <c r="P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3"/>
      <c r="M288" s="5"/>
      <c r="N288" s="5"/>
      <c r="O288" s="5"/>
      <c r="P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3"/>
      <c r="M289" s="5"/>
      <c r="N289" s="5"/>
      <c r="O289" s="5"/>
      <c r="P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3"/>
      <c r="M290" s="5"/>
      <c r="N290" s="5"/>
      <c r="O290" s="5"/>
      <c r="P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3"/>
      <c r="M291" s="5"/>
      <c r="N291" s="5"/>
      <c r="O291" s="5"/>
      <c r="P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3"/>
      <c r="M292" s="5"/>
      <c r="N292" s="5"/>
      <c r="O292" s="5"/>
      <c r="P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3"/>
      <c r="M293" s="5"/>
      <c r="N293" s="5"/>
      <c r="O293" s="5"/>
      <c r="P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3"/>
      <c r="M294" s="5"/>
      <c r="N294" s="5"/>
      <c r="O294" s="5"/>
      <c r="P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3"/>
      <c r="M295" s="5"/>
      <c r="N295" s="5"/>
      <c r="O295" s="5"/>
      <c r="P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3"/>
      <c r="M296" s="5"/>
      <c r="N296" s="5"/>
      <c r="O296" s="5"/>
      <c r="P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3"/>
      <c r="M297" s="5"/>
      <c r="N297" s="5"/>
      <c r="O297" s="5"/>
      <c r="P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3"/>
      <c r="M298" s="5"/>
      <c r="N298" s="5"/>
      <c r="O298" s="5"/>
      <c r="P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3"/>
      <c r="M299" s="5"/>
      <c r="N299" s="5"/>
      <c r="O299" s="5"/>
      <c r="P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3"/>
      <c r="M300" s="5"/>
      <c r="N300" s="5"/>
      <c r="O300" s="5"/>
      <c r="P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3"/>
      <c r="M301" s="5"/>
      <c r="N301" s="5"/>
      <c r="O301" s="5"/>
      <c r="P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3"/>
      <c r="M302" s="5"/>
      <c r="N302" s="5"/>
      <c r="O302" s="5"/>
      <c r="P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3"/>
      <c r="M303" s="5"/>
      <c r="N303" s="5"/>
      <c r="O303" s="5"/>
      <c r="P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3"/>
      <c r="M304" s="5"/>
      <c r="N304" s="5"/>
      <c r="O304" s="5"/>
      <c r="P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3"/>
      <c r="M305" s="5"/>
      <c r="N305" s="5"/>
      <c r="O305" s="5"/>
      <c r="P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3"/>
      <c r="M306" s="5"/>
      <c r="N306" s="5"/>
      <c r="O306" s="5"/>
      <c r="P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3"/>
      <c r="M307" s="5"/>
      <c r="N307" s="5"/>
      <c r="O307" s="5"/>
      <c r="P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3"/>
      <c r="M308" s="5"/>
      <c r="N308" s="5"/>
      <c r="O308" s="5"/>
      <c r="P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3"/>
      <c r="M309" s="5"/>
      <c r="N309" s="5"/>
      <c r="O309" s="5"/>
      <c r="P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3"/>
      <c r="M310" s="5"/>
      <c r="N310" s="5"/>
      <c r="O310" s="5"/>
      <c r="P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3"/>
      <c r="M311" s="5"/>
      <c r="N311" s="5"/>
      <c r="O311" s="5"/>
      <c r="P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3"/>
      <c r="M312" s="5"/>
      <c r="N312" s="5"/>
      <c r="O312" s="5"/>
      <c r="P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3"/>
      <c r="M313" s="5"/>
      <c r="N313" s="5"/>
      <c r="O313" s="5"/>
      <c r="P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3"/>
      <c r="M314" s="5"/>
      <c r="N314" s="5"/>
      <c r="O314" s="5"/>
      <c r="P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3"/>
      <c r="M315" s="5"/>
      <c r="N315" s="5"/>
      <c r="O315" s="5"/>
      <c r="P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3"/>
      <c r="M316" s="5"/>
      <c r="N316" s="5"/>
      <c r="O316" s="5"/>
      <c r="P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3"/>
      <c r="M317" s="5"/>
      <c r="N317" s="5"/>
      <c r="O317" s="5"/>
      <c r="P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3"/>
      <c r="M318" s="5"/>
      <c r="N318" s="5"/>
      <c r="O318" s="5"/>
      <c r="P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3"/>
      <c r="M319" s="5"/>
      <c r="N319" s="5"/>
      <c r="O319" s="5"/>
      <c r="P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3"/>
      <c r="M320" s="5"/>
      <c r="N320" s="5"/>
      <c r="O320" s="5"/>
      <c r="P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3"/>
      <c r="M321" s="5"/>
      <c r="N321" s="5"/>
      <c r="O321" s="5"/>
      <c r="P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3"/>
      <c r="M322" s="5"/>
      <c r="N322" s="5"/>
      <c r="O322" s="5"/>
      <c r="P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3"/>
      <c r="M323" s="5"/>
      <c r="N323" s="5"/>
      <c r="O323" s="5"/>
      <c r="P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3"/>
      <c r="M324" s="5"/>
      <c r="N324" s="5"/>
      <c r="O324" s="5"/>
      <c r="P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3"/>
      <c r="M325" s="5"/>
      <c r="N325" s="5"/>
      <c r="O325" s="5"/>
      <c r="P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3"/>
      <c r="M326" s="5"/>
      <c r="N326" s="5"/>
      <c r="O326" s="5"/>
      <c r="P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3"/>
      <c r="M327" s="5"/>
      <c r="N327" s="5"/>
      <c r="O327" s="5"/>
      <c r="P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3"/>
      <c r="M328" s="5"/>
      <c r="N328" s="5"/>
      <c r="O328" s="5"/>
      <c r="P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3"/>
      <c r="M329" s="5"/>
      <c r="N329" s="5"/>
      <c r="O329" s="5"/>
      <c r="P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3"/>
      <c r="M330" s="5"/>
      <c r="N330" s="5"/>
      <c r="O330" s="5"/>
      <c r="P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3"/>
      <c r="M331" s="5"/>
      <c r="N331" s="5"/>
      <c r="O331" s="5"/>
      <c r="P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3"/>
      <c r="M332" s="5"/>
      <c r="N332" s="5"/>
      <c r="O332" s="5"/>
      <c r="P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3"/>
      <c r="M333" s="5"/>
      <c r="N333" s="5"/>
      <c r="O333" s="5"/>
      <c r="P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3"/>
      <c r="M334" s="5"/>
      <c r="N334" s="5"/>
      <c r="O334" s="5"/>
      <c r="P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3"/>
      <c r="M335" s="5"/>
      <c r="N335" s="5"/>
      <c r="O335" s="5"/>
      <c r="P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3"/>
      <c r="M336" s="5"/>
      <c r="N336" s="5"/>
      <c r="O336" s="5"/>
      <c r="P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3"/>
      <c r="M337" s="5"/>
      <c r="N337" s="5"/>
      <c r="O337" s="5"/>
      <c r="P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3"/>
      <c r="M338" s="5"/>
      <c r="N338" s="5"/>
      <c r="O338" s="5"/>
      <c r="P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3"/>
      <c r="M339" s="5"/>
      <c r="N339" s="5"/>
      <c r="O339" s="5"/>
      <c r="P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3"/>
      <c r="M340" s="5"/>
      <c r="N340" s="5"/>
      <c r="O340" s="5"/>
      <c r="P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3"/>
      <c r="M341" s="5"/>
      <c r="N341" s="5"/>
      <c r="O341" s="5"/>
      <c r="P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3"/>
      <c r="M342" s="5"/>
      <c r="N342" s="5"/>
      <c r="O342" s="5"/>
      <c r="P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3"/>
      <c r="M343" s="5"/>
      <c r="N343" s="5"/>
      <c r="O343" s="5"/>
      <c r="P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3"/>
      <c r="M344" s="5"/>
      <c r="N344" s="5"/>
      <c r="O344" s="5"/>
      <c r="P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3"/>
      <c r="M345" s="5"/>
      <c r="N345" s="5"/>
      <c r="O345" s="5"/>
      <c r="P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3"/>
      <c r="M346" s="5"/>
      <c r="N346" s="5"/>
      <c r="O346" s="5"/>
      <c r="P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3"/>
      <c r="M347" s="5"/>
      <c r="N347" s="5"/>
      <c r="O347" s="5"/>
      <c r="P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3"/>
      <c r="M348" s="5"/>
      <c r="N348" s="5"/>
      <c r="O348" s="5"/>
      <c r="P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3"/>
      <c r="M349" s="5"/>
      <c r="N349" s="5"/>
      <c r="O349" s="5"/>
      <c r="P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3"/>
      <c r="M350" s="5"/>
      <c r="N350" s="5"/>
      <c r="O350" s="5"/>
      <c r="P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3"/>
      <c r="M351" s="5"/>
      <c r="N351" s="5"/>
      <c r="O351" s="5"/>
      <c r="P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3"/>
      <c r="M352" s="5"/>
      <c r="N352" s="5"/>
      <c r="O352" s="5"/>
      <c r="P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3"/>
      <c r="M353" s="5"/>
      <c r="N353" s="5"/>
      <c r="O353" s="5"/>
      <c r="P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3"/>
      <c r="M354" s="5"/>
      <c r="N354" s="5"/>
      <c r="O354" s="5"/>
      <c r="P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3"/>
      <c r="M355" s="5"/>
      <c r="N355" s="5"/>
      <c r="O355" s="5"/>
      <c r="P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3"/>
      <c r="M356" s="5"/>
      <c r="N356" s="5"/>
      <c r="O356" s="5"/>
      <c r="P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3"/>
      <c r="M357" s="5"/>
      <c r="N357" s="5"/>
      <c r="O357" s="5"/>
      <c r="P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3"/>
      <c r="M358" s="5"/>
      <c r="N358" s="5"/>
      <c r="O358" s="5"/>
      <c r="P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3"/>
      <c r="M359" s="5"/>
      <c r="N359" s="5"/>
      <c r="O359" s="5"/>
      <c r="P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3"/>
      <c r="M360" s="5"/>
      <c r="N360" s="5"/>
      <c r="O360" s="5"/>
      <c r="P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3"/>
      <c r="M361" s="5"/>
      <c r="N361" s="5"/>
      <c r="O361" s="5"/>
      <c r="P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3"/>
      <c r="M362" s="5"/>
      <c r="N362" s="5"/>
      <c r="O362" s="5"/>
      <c r="P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3"/>
      <c r="M363" s="5"/>
      <c r="N363" s="5"/>
      <c r="O363" s="5"/>
      <c r="P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3"/>
      <c r="M364" s="5"/>
      <c r="N364" s="5"/>
      <c r="O364" s="5"/>
      <c r="P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3"/>
      <c r="M365" s="5"/>
      <c r="N365" s="5"/>
      <c r="O365" s="5"/>
      <c r="P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3"/>
      <c r="M366" s="5"/>
      <c r="N366" s="5"/>
      <c r="O366" s="5"/>
      <c r="P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3"/>
      <c r="M367" s="5"/>
      <c r="N367" s="5"/>
      <c r="O367" s="5"/>
      <c r="P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3"/>
      <c r="M368" s="5"/>
      <c r="N368" s="5"/>
      <c r="O368" s="5"/>
      <c r="P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3"/>
      <c r="M369" s="5"/>
      <c r="N369" s="5"/>
      <c r="O369" s="5"/>
      <c r="P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3"/>
      <c r="M370" s="5"/>
      <c r="N370" s="5"/>
      <c r="O370" s="5"/>
      <c r="P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3"/>
      <c r="M371" s="5"/>
      <c r="N371" s="5"/>
      <c r="O371" s="5"/>
      <c r="P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3"/>
      <c r="M372" s="5"/>
      <c r="N372" s="5"/>
      <c r="O372" s="5"/>
      <c r="P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3"/>
      <c r="M373" s="5"/>
      <c r="N373" s="5"/>
      <c r="O373" s="5"/>
      <c r="P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3"/>
      <c r="M374" s="5"/>
      <c r="N374" s="5"/>
      <c r="O374" s="5"/>
      <c r="P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3"/>
      <c r="M375" s="5"/>
      <c r="N375" s="5"/>
      <c r="O375" s="5"/>
      <c r="P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3"/>
      <c r="M376" s="5"/>
      <c r="N376" s="5"/>
      <c r="O376" s="5"/>
      <c r="P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3"/>
      <c r="M377" s="5"/>
      <c r="N377" s="5"/>
      <c r="O377" s="5"/>
      <c r="P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3"/>
      <c r="M378" s="5"/>
      <c r="N378" s="5"/>
      <c r="O378" s="5"/>
      <c r="P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3"/>
      <c r="M379" s="5"/>
      <c r="N379" s="5"/>
      <c r="O379" s="5"/>
      <c r="P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3"/>
      <c r="M380" s="5"/>
      <c r="N380" s="5"/>
      <c r="O380" s="5"/>
      <c r="P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3"/>
      <c r="M381" s="5"/>
      <c r="N381" s="5"/>
      <c r="O381" s="5"/>
      <c r="P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3"/>
      <c r="M382" s="5"/>
      <c r="N382" s="5"/>
      <c r="O382" s="5"/>
      <c r="P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3"/>
      <c r="M383" s="5"/>
      <c r="N383" s="5"/>
      <c r="O383" s="5"/>
      <c r="P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3"/>
      <c r="M384" s="5"/>
      <c r="N384" s="5"/>
      <c r="O384" s="5"/>
      <c r="P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3"/>
      <c r="M385" s="5"/>
      <c r="N385" s="5"/>
      <c r="O385" s="5"/>
      <c r="P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3"/>
      <c r="M386" s="5"/>
      <c r="N386" s="5"/>
      <c r="O386" s="5"/>
      <c r="P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3"/>
      <c r="M387" s="5"/>
      <c r="N387" s="5"/>
      <c r="O387" s="5"/>
      <c r="P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3"/>
      <c r="M388" s="5"/>
      <c r="N388" s="5"/>
      <c r="O388" s="5"/>
      <c r="P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3"/>
      <c r="M389" s="5"/>
      <c r="N389" s="5"/>
      <c r="O389" s="5"/>
      <c r="P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3"/>
      <c r="M390" s="5"/>
      <c r="N390" s="5"/>
      <c r="O390" s="5"/>
      <c r="P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3"/>
      <c r="M391" s="5"/>
      <c r="N391" s="5"/>
      <c r="O391" s="5"/>
      <c r="P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3"/>
      <c r="M392" s="5"/>
      <c r="N392" s="5"/>
      <c r="O392" s="5"/>
      <c r="P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3"/>
      <c r="M393" s="5"/>
      <c r="N393" s="5"/>
      <c r="O393" s="5"/>
      <c r="P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3"/>
      <c r="M394" s="5"/>
      <c r="N394" s="5"/>
      <c r="O394" s="5"/>
      <c r="P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3"/>
      <c r="M395" s="5"/>
      <c r="N395" s="5"/>
      <c r="O395" s="5"/>
      <c r="P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3"/>
      <c r="M396" s="5"/>
      <c r="N396" s="5"/>
      <c r="O396" s="5"/>
      <c r="P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3"/>
      <c r="M397" s="5"/>
      <c r="N397" s="5"/>
      <c r="O397" s="5"/>
      <c r="P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3"/>
      <c r="M398" s="5"/>
      <c r="N398" s="5"/>
      <c r="O398" s="5"/>
      <c r="P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3"/>
      <c r="M399" s="5"/>
      <c r="N399" s="5"/>
      <c r="O399" s="5"/>
      <c r="P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3"/>
      <c r="M400" s="5"/>
      <c r="N400" s="5"/>
      <c r="O400" s="5"/>
      <c r="P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3"/>
      <c r="M401" s="5"/>
      <c r="N401" s="5"/>
      <c r="O401" s="5"/>
      <c r="P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3"/>
      <c r="M402" s="5"/>
      <c r="N402" s="5"/>
      <c r="O402" s="5"/>
      <c r="P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3"/>
      <c r="M403" s="5"/>
      <c r="N403" s="5"/>
      <c r="O403" s="5"/>
      <c r="P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3"/>
      <c r="M404" s="5"/>
      <c r="N404" s="5"/>
      <c r="O404" s="5"/>
      <c r="P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3"/>
      <c r="M405" s="5"/>
      <c r="N405" s="5"/>
      <c r="O405" s="5"/>
      <c r="P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3"/>
      <c r="M406" s="5"/>
      <c r="N406" s="5"/>
      <c r="O406" s="5"/>
      <c r="P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3"/>
      <c r="M407" s="5"/>
      <c r="N407" s="5"/>
      <c r="O407" s="5"/>
      <c r="P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3"/>
      <c r="M408" s="5"/>
      <c r="N408" s="5"/>
      <c r="O408" s="5"/>
      <c r="P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3"/>
      <c r="M409" s="5"/>
      <c r="N409" s="5"/>
      <c r="O409" s="5"/>
      <c r="P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3"/>
      <c r="M410" s="5"/>
      <c r="N410" s="5"/>
      <c r="O410" s="5"/>
      <c r="P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3"/>
      <c r="M411" s="5"/>
      <c r="N411" s="5"/>
      <c r="O411" s="5"/>
      <c r="P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3"/>
      <c r="M412" s="5"/>
      <c r="N412" s="5"/>
      <c r="O412" s="5"/>
      <c r="P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3"/>
      <c r="M413" s="5"/>
      <c r="N413" s="5"/>
      <c r="O413" s="5"/>
      <c r="P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3"/>
      <c r="M414" s="5"/>
      <c r="N414" s="5"/>
      <c r="O414" s="5"/>
      <c r="P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3"/>
      <c r="M415" s="5"/>
      <c r="N415" s="5"/>
      <c r="O415" s="5"/>
      <c r="P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3"/>
      <c r="M416" s="5"/>
      <c r="N416" s="5"/>
      <c r="O416" s="5"/>
      <c r="P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3"/>
      <c r="M417" s="5"/>
      <c r="N417" s="5"/>
      <c r="O417" s="5"/>
      <c r="P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3"/>
      <c r="M418" s="5"/>
      <c r="N418" s="5"/>
      <c r="O418" s="5"/>
      <c r="P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3"/>
      <c r="M419" s="5"/>
      <c r="N419" s="5"/>
      <c r="O419" s="5"/>
      <c r="P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3"/>
      <c r="M420" s="5"/>
      <c r="N420" s="5"/>
      <c r="O420" s="5"/>
      <c r="P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3"/>
      <c r="M421" s="5"/>
      <c r="N421" s="5"/>
      <c r="O421" s="5"/>
      <c r="P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3"/>
      <c r="M422" s="5"/>
      <c r="N422" s="5"/>
      <c r="O422" s="5"/>
      <c r="P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3"/>
      <c r="M423" s="5"/>
      <c r="N423" s="5"/>
      <c r="O423" s="5"/>
      <c r="P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3"/>
      <c r="M424" s="5"/>
      <c r="N424" s="5"/>
      <c r="O424" s="5"/>
      <c r="P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3"/>
      <c r="M425" s="5"/>
      <c r="N425" s="5"/>
      <c r="O425" s="5"/>
      <c r="P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3"/>
      <c r="M426" s="5"/>
      <c r="N426" s="5"/>
      <c r="O426" s="5"/>
      <c r="P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3"/>
      <c r="M427" s="5"/>
      <c r="N427" s="5"/>
      <c r="O427" s="5"/>
      <c r="P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3"/>
      <c r="M428" s="5"/>
      <c r="N428" s="5"/>
      <c r="O428" s="5"/>
      <c r="P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3"/>
      <c r="M429" s="5"/>
      <c r="N429" s="5"/>
      <c r="O429" s="5"/>
      <c r="P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3"/>
      <c r="M430" s="5"/>
      <c r="N430" s="5"/>
      <c r="O430" s="5"/>
      <c r="P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3"/>
      <c r="M431" s="5"/>
      <c r="N431" s="5"/>
      <c r="O431" s="5"/>
      <c r="P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3"/>
      <c r="M432" s="5"/>
      <c r="N432" s="5"/>
      <c r="O432" s="5"/>
      <c r="P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3"/>
      <c r="M433" s="5"/>
      <c r="N433" s="5"/>
      <c r="O433" s="5"/>
      <c r="P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3"/>
      <c r="M434" s="5"/>
      <c r="N434" s="5"/>
      <c r="O434" s="5"/>
      <c r="P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3"/>
      <c r="M435" s="5"/>
      <c r="N435" s="5"/>
      <c r="O435" s="5"/>
      <c r="P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3"/>
      <c r="M436" s="5"/>
      <c r="N436" s="5"/>
      <c r="O436" s="5"/>
      <c r="P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3"/>
      <c r="M437" s="5"/>
      <c r="N437" s="5"/>
      <c r="O437" s="5"/>
      <c r="P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3"/>
      <c r="M438" s="5"/>
      <c r="N438" s="5"/>
      <c r="O438" s="5"/>
      <c r="P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3"/>
      <c r="M439" s="5"/>
      <c r="N439" s="5"/>
      <c r="O439" s="5"/>
      <c r="P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3"/>
      <c r="M440" s="5"/>
      <c r="N440" s="5"/>
      <c r="O440" s="5"/>
      <c r="P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3"/>
      <c r="M441" s="5"/>
      <c r="N441" s="5"/>
      <c r="O441" s="5"/>
      <c r="P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3"/>
      <c r="M442" s="5"/>
      <c r="N442" s="5"/>
      <c r="O442" s="5"/>
      <c r="P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3"/>
      <c r="M443" s="5"/>
      <c r="N443" s="5"/>
      <c r="O443" s="5"/>
      <c r="P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3"/>
      <c r="M444" s="5"/>
      <c r="N444" s="5"/>
      <c r="O444" s="5"/>
      <c r="P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3"/>
      <c r="M445" s="5"/>
      <c r="N445" s="5"/>
      <c r="O445" s="5"/>
      <c r="P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3"/>
      <c r="M446" s="5"/>
      <c r="N446" s="5"/>
      <c r="O446" s="5"/>
      <c r="P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3"/>
      <c r="M447" s="5"/>
      <c r="N447" s="5"/>
      <c r="O447" s="5"/>
      <c r="P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3"/>
      <c r="M448" s="5"/>
      <c r="N448" s="5"/>
      <c r="O448" s="5"/>
      <c r="P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3"/>
      <c r="M449" s="5"/>
      <c r="N449" s="5"/>
      <c r="O449" s="5"/>
      <c r="P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3"/>
      <c r="M450" s="5"/>
      <c r="N450" s="5"/>
      <c r="O450" s="5"/>
      <c r="P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3"/>
      <c r="M451" s="5"/>
      <c r="N451" s="5"/>
      <c r="O451" s="5"/>
      <c r="P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3"/>
      <c r="M452" s="5"/>
      <c r="N452" s="5"/>
      <c r="O452" s="5"/>
      <c r="P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3"/>
      <c r="M453" s="5"/>
      <c r="N453" s="5"/>
      <c r="O453" s="5"/>
      <c r="P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3"/>
      <c r="M454" s="5"/>
      <c r="N454" s="5"/>
      <c r="O454" s="5"/>
      <c r="P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3"/>
      <c r="M455" s="5"/>
      <c r="N455" s="5"/>
      <c r="O455" s="5"/>
      <c r="P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3"/>
      <c r="M456" s="5"/>
      <c r="N456" s="5"/>
      <c r="O456" s="5"/>
      <c r="P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3"/>
      <c r="M457" s="5"/>
      <c r="N457" s="5"/>
      <c r="O457" s="5"/>
      <c r="P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3"/>
      <c r="M458" s="5"/>
      <c r="N458" s="5"/>
      <c r="O458" s="5"/>
      <c r="P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3"/>
      <c r="M459" s="5"/>
      <c r="N459" s="5"/>
      <c r="O459" s="5"/>
      <c r="P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3"/>
      <c r="M460" s="5"/>
      <c r="N460" s="5"/>
      <c r="O460" s="5"/>
      <c r="P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3"/>
      <c r="M461" s="5"/>
      <c r="N461" s="5"/>
      <c r="O461" s="5"/>
      <c r="P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3"/>
      <c r="M462" s="5"/>
      <c r="N462" s="5"/>
      <c r="O462" s="5"/>
      <c r="P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3"/>
      <c r="M463" s="5"/>
      <c r="N463" s="5"/>
      <c r="O463" s="5"/>
      <c r="P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3"/>
      <c r="M464" s="5"/>
      <c r="N464" s="5"/>
      <c r="O464" s="5"/>
      <c r="P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3"/>
      <c r="M465" s="5"/>
      <c r="N465" s="5"/>
      <c r="O465" s="5"/>
      <c r="P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3"/>
      <c r="M466" s="5"/>
      <c r="N466" s="5"/>
      <c r="O466" s="5"/>
      <c r="P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3"/>
      <c r="M467" s="5"/>
      <c r="N467" s="5"/>
      <c r="O467" s="5"/>
      <c r="P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3"/>
      <c r="M468" s="5"/>
      <c r="N468" s="5"/>
      <c r="O468" s="5"/>
      <c r="P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3"/>
      <c r="M469" s="5"/>
      <c r="N469" s="5"/>
      <c r="O469" s="5"/>
      <c r="P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3"/>
      <c r="M470" s="5"/>
      <c r="N470" s="5"/>
      <c r="O470" s="5"/>
      <c r="P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3"/>
      <c r="M471" s="5"/>
      <c r="N471" s="5"/>
      <c r="O471" s="5"/>
      <c r="P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3"/>
      <c r="M472" s="5"/>
      <c r="N472" s="5"/>
      <c r="O472" s="5"/>
      <c r="P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3"/>
      <c r="M473" s="5"/>
      <c r="N473" s="5"/>
      <c r="O473" s="5"/>
      <c r="P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3"/>
      <c r="M474" s="5"/>
      <c r="N474" s="5"/>
      <c r="O474" s="5"/>
      <c r="P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3"/>
      <c r="M475" s="5"/>
      <c r="N475" s="5"/>
      <c r="O475" s="5"/>
      <c r="P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3"/>
      <c r="M476" s="5"/>
      <c r="N476" s="5"/>
      <c r="O476" s="5"/>
      <c r="P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3"/>
      <c r="M477" s="5"/>
      <c r="N477" s="5"/>
      <c r="O477" s="5"/>
      <c r="P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3"/>
      <c r="M478" s="5"/>
      <c r="N478" s="5"/>
      <c r="O478" s="5"/>
      <c r="P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3"/>
      <c r="M479" s="5"/>
      <c r="N479" s="5"/>
      <c r="O479" s="5"/>
      <c r="P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3"/>
      <c r="M480" s="5"/>
      <c r="N480" s="5"/>
      <c r="O480" s="5"/>
      <c r="P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3"/>
      <c r="M481" s="5"/>
      <c r="N481" s="5"/>
      <c r="O481" s="5"/>
      <c r="P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3"/>
      <c r="M482" s="5"/>
      <c r="N482" s="5"/>
      <c r="O482" s="5"/>
      <c r="P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3"/>
      <c r="M483" s="5"/>
      <c r="N483" s="5"/>
      <c r="O483" s="5"/>
      <c r="P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3"/>
      <c r="M484" s="5"/>
      <c r="N484" s="5"/>
      <c r="O484" s="5"/>
      <c r="P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3"/>
      <c r="M485" s="5"/>
      <c r="N485" s="5"/>
      <c r="O485" s="5"/>
      <c r="P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3"/>
      <c r="M486" s="5"/>
      <c r="N486" s="5"/>
      <c r="O486" s="5"/>
      <c r="P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3"/>
      <c r="M487" s="5"/>
      <c r="N487" s="5"/>
      <c r="O487" s="5"/>
      <c r="P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3"/>
      <c r="M488" s="5"/>
      <c r="N488" s="5"/>
      <c r="O488" s="5"/>
      <c r="P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3"/>
      <c r="M489" s="5"/>
      <c r="N489" s="5"/>
      <c r="O489" s="5"/>
      <c r="P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3"/>
      <c r="M490" s="5"/>
      <c r="N490" s="5"/>
      <c r="O490" s="5"/>
      <c r="P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3"/>
      <c r="M491" s="5"/>
      <c r="N491" s="5"/>
      <c r="O491" s="5"/>
      <c r="P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3"/>
      <c r="M492" s="5"/>
      <c r="N492" s="5"/>
      <c r="O492" s="5"/>
      <c r="P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3"/>
      <c r="M493" s="5"/>
      <c r="N493" s="5"/>
      <c r="O493" s="5"/>
      <c r="P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3"/>
      <c r="M494" s="5"/>
      <c r="N494" s="5"/>
      <c r="O494" s="5"/>
      <c r="P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3"/>
      <c r="M495" s="5"/>
      <c r="N495" s="5"/>
      <c r="O495" s="5"/>
      <c r="P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3"/>
      <c r="M496" s="5"/>
      <c r="N496" s="5"/>
      <c r="O496" s="5"/>
      <c r="P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3"/>
      <c r="M497" s="5"/>
      <c r="N497" s="5"/>
      <c r="O497" s="5"/>
      <c r="P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3"/>
      <c r="M498" s="5"/>
      <c r="N498" s="5"/>
      <c r="O498" s="5"/>
      <c r="P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3"/>
      <c r="M499" s="5"/>
      <c r="N499" s="5"/>
      <c r="O499" s="5"/>
      <c r="P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3"/>
      <c r="M500" s="5"/>
      <c r="N500" s="5"/>
      <c r="O500" s="5"/>
      <c r="P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3"/>
      <c r="M501" s="5"/>
      <c r="N501" s="5"/>
      <c r="O501" s="5"/>
      <c r="P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3"/>
      <c r="M502" s="5"/>
      <c r="N502" s="5"/>
      <c r="O502" s="5"/>
      <c r="P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3"/>
      <c r="M503" s="5"/>
      <c r="N503" s="5"/>
      <c r="O503" s="5"/>
      <c r="P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3"/>
      <c r="M504" s="5"/>
      <c r="N504" s="5"/>
      <c r="O504" s="5"/>
      <c r="P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3"/>
      <c r="M505" s="5"/>
      <c r="N505" s="5"/>
      <c r="O505" s="5"/>
      <c r="P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3"/>
      <c r="M506" s="5"/>
      <c r="N506" s="5"/>
      <c r="O506" s="5"/>
      <c r="P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3"/>
      <c r="M507" s="5"/>
      <c r="N507" s="5"/>
      <c r="O507" s="5"/>
      <c r="P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3"/>
      <c r="M508" s="5"/>
      <c r="N508" s="5"/>
      <c r="O508" s="5"/>
      <c r="P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3"/>
      <c r="M509" s="5"/>
      <c r="N509" s="5"/>
      <c r="O509" s="5"/>
      <c r="P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3"/>
      <c r="M510" s="5"/>
      <c r="N510" s="5"/>
      <c r="O510" s="5"/>
      <c r="P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3"/>
      <c r="M511" s="5"/>
      <c r="N511" s="5"/>
      <c r="O511" s="5"/>
      <c r="P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3"/>
      <c r="M512" s="5"/>
      <c r="N512" s="5"/>
      <c r="O512" s="5"/>
      <c r="P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3"/>
      <c r="M513" s="5"/>
      <c r="N513" s="5"/>
      <c r="O513" s="5"/>
      <c r="P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3"/>
      <c r="M514" s="5"/>
      <c r="N514" s="5"/>
      <c r="O514" s="5"/>
      <c r="P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3"/>
      <c r="M515" s="5"/>
      <c r="N515" s="5"/>
      <c r="O515" s="5"/>
      <c r="P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3"/>
      <c r="M516" s="5"/>
      <c r="N516" s="5"/>
      <c r="O516" s="5"/>
      <c r="P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3"/>
      <c r="M517" s="5"/>
      <c r="N517" s="5"/>
      <c r="O517" s="5"/>
      <c r="P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3"/>
      <c r="M518" s="5"/>
      <c r="N518" s="5"/>
      <c r="O518" s="5"/>
      <c r="P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3"/>
      <c r="M519" s="5"/>
      <c r="N519" s="5"/>
      <c r="O519" s="5"/>
      <c r="P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3"/>
      <c r="M520" s="5"/>
      <c r="N520" s="5"/>
      <c r="O520" s="5"/>
      <c r="P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3"/>
      <c r="M521" s="5"/>
      <c r="N521" s="5"/>
      <c r="O521" s="5"/>
      <c r="P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3"/>
      <c r="M522" s="5"/>
      <c r="N522" s="5"/>
      <c r="O522" s="5"/>
      <c r="P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3"/>
      <c r="M523" s="5"/>
      <c r="N523" s="5"/>
      <c r="O523" s="5"/>
      <c r="P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3"/>
      <c r="M524" s="5"/>
      <c r="N524" s="5"/>
      <c r="O524" s="5"/>
      <c r="P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3"/>
      <c r="M525" s="5"/>
      <c r="N525" s="5"/>
      <c r="O525" s="5"/>
      <c r="P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3"/>
      <c r="M526" s="5"/>
      <c r="N526" s="5"/>
      <c r="O526" s="5"/>
      <c r="P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3"/>
      <c r="M527" s="5"/>
      <c r="N527" s="5"/>
      <c r="O527" s="5"/>
      <c r="P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3"/>
      <c r="M528" s="5"/>
      <c r="N528" s="5"/>
      <c r="O528" s="5"/>
      <c r="P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3"/>
      <c r="M529" s="5"/>
      <c r="N529" s="5"/>
      <c r="O529" s="5"/>
      <c r="P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3"/>
      <c r="M530" s="5"/>
      <c r="N530" s="5"/>
      <c r="O530" s="5"/>
      <c r="P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3"/>
      <c r="M531" s="5"/>
      <c r="N531" s="5"/>
      <c r="O531" s="5"/>
      <c r="P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3"/>
      <c r="M532" s="5"/>
      <c r="N532" s="5"/>
      <c r="O532" s="5"/>
      <c r="P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3"/>
      <c r="M533" s="5"/>
      <c r="N533" s="5"/>
      <c r="O533" s="5"/>
      <c r="P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3"/>
      <c r="M534" s="5"/>
      <c r="N534" s="5"/>
      <c r="O534" s="5"/>
      <c r="P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3"/>
      <c r="M535" s="5"/>
      <c r="N535" s="5"/>
      <c r="O535" s="5"/>
      <c r="P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3"/>
      <c r="M536" s="5"/>
      <c r="N536" s="5"/>
      <c r="O536" s="5"/>
      <c r="P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3"/>
      <c r="M537" s="5"/>
      <c r="N537" s="5"/>
      <c r="O537" s="5"/>
      <c r="P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3"/>
      <c r="M538" s="5"/>
      <c r="N538" s="5"/>
      <c r="O538" s="5"/>
      <c r="P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3"/>
      <c r="M539" s="5"/>
      <c r="N539" s="5"/>
      <c r="O539" s="5"/>
      <c r="P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3"/>
      <c r="M540" s="5"/>
      <c r="N540" s="5"/>
      <c r="O540" s="5"/>
      <c r="P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3"/>
      <c r="M541" s="5"/>
      <c r="N541" s="5"/>
      <c r="O541" s="5"/>
      <c r="P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3"/>
      <c r="M542" s="5"/>
      <c r="N542" s="5"/>
      <c r="O542" s="5"/>
      <c r="P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3"/>
      <c r="M543" s="5"/>
      <c r="N543" s="5"/>
      <c r="O543" s="5"/>
      <c r="P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3"/>
      <c r="M544" s="5"/>
      <c r="N544" s="5"/>
      <c r="O544" s="5"/>
      <c r="P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3"/>
      <c r="M545" s="5"/>
      <c r="N545" s="5"/>
      <c r="O545" s="5"/>
      <c r="P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3"/>
      <c r="M546" s="5"/>
      <c r="N546" s="5"/>
      <c r="O546" s="5"/>
      <c r="P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3"/>
      <c r="M547" s="5"/>
      <c r="N547" s="5"/>
      <c r="O547" s="5"/>
      <c r="P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3"/>
      <c r="M548" s="5"/>
      <c r="N548" s="5"/>
      <c r="O548" s="5"/>
      <c r="P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3"/>
      <c r="M549" s="5"/>
      <c r="N549" s="5"/>
      <c r="O549" s="5"/>
      <c r="P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3"/>
      <c r="M550" s="5"/>
      <c r="N550" s="5"/>
      <c r="O550" s="5"/>
      <c r="P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3"/>
      <c r="M551" s="5"/>
      <c r="N551" s="5"/>
      <c r="O551" s="5"/>
      <c r="P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3"/>
      <c r="M552" s="5"/>
      <c r="N552" s="5"/>
      <c r="O552" s="5"/>
      <c r="P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3"/>
      <c r="M553" s="5"/>
      <c r="N553" s="5"/>
      <c r="O553" s="5"/>
      <c r="P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3"/>
      <c r="M554" s="5"/>
      <c r="N554" s="5"/>
      <c r="O554" s="5"/>
      <c r="P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3"/>
      <c r="M555" s="5"/>
      <c r="N555" s="5"/>
      <c r="O555" s="5"/>
      <c r="P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3"/>
      <c r="M556" s="5"/>
      <c r="N556" s="5"/>
      <c r="O556" s="5"/>
      <c r="P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3"/>
      <c r="M557" s="5"/>
      <c r="N557" s="5"/>
      <c r="O557" s="5"/>
      <c r="P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3"/>
      <c r="M558" s="5"/>
      <c r="N558" s="5"/>
      <c r="O558" s="5"/>
      <c r="P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3"/>
      <c r="M559" s="5"/>
      <c r="N559" s="5"/>
      <c r="O559" s="5"/>
      <c r="P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3"/>
      <c r="M560" s="5"/>
      <c r="N560" s="5"/>
      <c r="O560" s="5"/>
      <c r="P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3"/>
      <c r="M561" s="5"/>
      <c r="N561" s="5"/>
      <c r="O561" s="5"/>
      <c r="P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3"/>
      <c r="M562" s="5"/>
      <c r="N562" s="5"/>
      <c r="O562" s="5"/>
      <c r="P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3"/>
      <c r="M563" s="5"/>
      <c r="N563" s="5"/>
      <c r="O563" s="5"/>
      <c r="P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3"/>
      <c r="M564" s="5"/>
      <c r="N564" s="5"/>
      <c r="O564" s="5"/>
      <c r="P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3"/>
      <c r="M565" s="5"/>
      <c r="N565" s="5"/>
      <c r="O565" s="5"/>
      <c r="P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3"/>
      <c r="M566" s="5"/>
      <c r="N566" s="5"/>
      <c r="O566" s="5"/>
      <c r="P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3"/>
      <c r="M567" s="5"/>
      <c r="N567" s="5"/>
      <c r="O567" s="5"/>
      <c r="P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3"/>
      <c r="M568" s="5"/>
      <c r="N568" s="5"/>
      <c r="O568" s="5"/>
      <c r="P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3"/>
      <c r="M569" s="5"/>
      <c r="N569" s="5"/>
      <c r="O569" s="5"/>
      <c r="P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3"/>
      <c r="M570" s="5"/>
      <c r="N570" s="5"/>
      <c r="O570" s="5"/>
      <c r="P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3"/>
      <c r="M571" s="5"/>
      <c r="N571" s="5"/>
      <c r="O571" s="5"/>
      <c r="P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3"/>
      <c r="M572" s="5"/>
      <c r="N572" s="5"/>
      <c r="O572" s="5"/>
      <c r="P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3"/>
      <c r="M573" s="5"/>
      <c r="N573" s="5"/>
      <c r="O573" s="5"/>
      <c r="P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3"/>
      <c r="M574" s="5"/>
      <c r="N574" s="5"/>
      <c r="O574" s="5"/>
      <c r="P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3"/>
      <c r="M575" s="5"/>
      <c r="N575" s="5"/>
      <c r="O575" s="5"/>
      <c r="P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3"/>
      <c r="M576" s="5"/>
      <c r="N576" s="5"/>
      <c r="O576" s="5"/>
      <c r="P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3"/>
      <c r="M577" s="5"/>
      <c r="N577" s="5"/>
      <c r="O577" s="5"/>
      <c r="P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3"/>
      <c r="M578" s="5"/>
      <c r="N578" s="5"/>
      <c r="O578" s="5"/>
      <c r="P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3"/>
      <c r="M579" s="5"/>
      <c r="N579" s="5"/>
      <c r="O579" s="5"/>
      <c r="P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3"/>
      <c r="M580" s="5"/>
      <c r="N580" s="5"/>
      <c r="O580" s="5"/>
      <c r="P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3"/>
      <c r="M581" s="5"/>
      <c r="N581" s="5"/>
      <c r="O581" s="5"/>
      <c r="P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3"/>
      <c r="M582" s="5"/>
      <c r="N582" s="5"/>
      <c r="O582" s="5"/>
      <c r="P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3"/>
      <c r="M583" s="5"/>
      <c r="N583" s="5"/>
      <c r="O583" s="5"/>
      <c r="P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3"/>
      <c r="M584" s="5"/>
      <c r="N584" s="5"/>
      <c r="O584" s="5"/>
      <c r="P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3"/>
      <c r="M585" s="5"/>
      <c r="N585" s="5"/>
      <c r="O585" s="5"/>
      <c r="P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3"/>
      <c r="M586" s="5"/>
      <c r="N586" s="5"/>
      <c r="O586" s="5"/>
      <c r="P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3"/>
      <c r="M587" s="5"/>
      <c r="N587" s="5"/>
      <c r="O587" s="5"/>
      <c r="P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3"/>
      <c r="M588" s="5"/>
      <c r="N588" s="5"/>
      <c r="O588" s="5"/>
      <c r="P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3"/>
      <c r="M589" s="5"/>
      <c r="N589" s="5"/>
      <c r="O589" s="5"/>
      <c r="P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3"/>
      <c r="M590" s="5"/>
      <c r="N590" s="5"/>
      <c r="O590" s="5"/>
      <c r="P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3"/>
      <c r="M591" s="5"/>
      <c r="N591" s="5"/>
      <c r="O591" s="5"/>
      <c r="P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3"/>
      <c r="M592" s="5"/>
      <c r="N592" s="5"/>
      <c r="O592" s="5"/>
      <c r="P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3"/>
      <c r="M593" s="5"/>
      <c r="N593" s="5"/>
      <c r="O593" s="5"/>
      <c r="P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3"/>
      <c r="M594" s="5"/>
      <c r="N594" s="5"/>
      <c r="O594" s="5"/>
      <c r="P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3"/>
      <c r="M595" s="5"/>
      <c r="N595" s="5"/>
      <c r="O595" s="5"/>
      <c r="P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3"/>
      <c r="M596" s="5"/>
      <c r="N596" s="5"/>
      <c r="O596" s="5"/>
      <c r="P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3"/>
      <c r="M597" s="5"/>
      <c r="N597" s="5"/>
      <c r="O597" s="5"/>
      <c r="P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3"/>
      <c r="M598" s="5"/>
      <c r="N598" s="5"/>
      <c r="O598" s="5"/>
      <c r="P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3"/>
      <c r="M599" s="5"/>
      <c r="N599" s="5"/>
      <c r="O599" s="5"/>
      <c r="P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3"/>
      <c r="M600" s="5"/>
      <c r="N600" s="5"/>
      <c r="O600" s="5"/>
      <c r="P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3"/>
      <c r="M601" s="5"/>
      <c r="N601" s="5"/>
      <c r="O601" s="5"/>
      <c r="P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3"/>
      <c r="M602" s="5"/>
      <c r="N602" s="5"/>
      <c r="O602" s="5"/>
      <c r="P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3"/>
      <c r="M603" s="5"/>
      <c r="N603" s="5"/>
      <c r="O603" s="5"/>
      <c r="P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3"/>
      <c r="M604" s="5"/>
      <c r="N604" s="5"/>
      <c r="O604" s="5"/>
      <c r="P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3"/>
      <c r="M605" s="5"/>
      <c r="N605" s="5"/>
      <c r="O605" s="5"/>
      <c r="P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3"/>
      <c r="M606" s="5"/>
      <c r="N606" s="5"/>
      <c r="O606" s="5"/>
      <c r="P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3"/>
      <c r="M607" s="5"/>
      <c r="N607" s="5"/>
      <c r="O607" s="5"/>
      <c r="P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3"/>
      <c r="M608" s="5"/>
      <c r="N608" s="5"/>
      <c r="O608" s="5"/>
      <c r="P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3"/>
      <c r="M609" s="5"/>
      <c r="N609" s="5"/>
      <c r="O609" s="5"/>
      <c r="P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3"/>
      <c r="M610" s="5"/>
      <c r="N610" s="5"/>
      <c r="O610" s="5"/>
      <c r="P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3"/>
      <c r="M611" s="5"/>
      <c r="N611" s="5"/>
      <c r="O611" s="5"/>
      <c r="P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3"/>
      <c r="M612" s="5"/>
      <c r="N612" s="5"/>
      <c r="O612" s="5"/>
      <c r="P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3"/>
      <c r="M613" s="5"/>
      <c r="N613" s="5"/>
      <c r="O613" s="5"/>
      <c r="P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3"/>
      <c r="M614" s="5"/>
      <c r="N614" s="5"/>
      <c r="O614" s="5"/>
      <c r="P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3"/>
      <c r="M615" s="5"/>
      <c r="N615" s="5"/>
      <c r="O615" s="5"/>
      <c r="P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3"/>
      <c r="M616" s="5"/>
      <c r="N616" s="5"/>
      <c r="O616" s="5"/>
      <c r="P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3"/>
      <c r="M617" s="5"/>
      <c r="N617" s="5"/>
      <c r="O617" s="5"/>
      <c r="P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3"/>
      <c r="M618" s="5"/>
      <c r="N618" s="5"/>
      <c r="O618" s="5"/>
      <c r="P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3"/>
      <c r="M619" s="5"/>
      <c r="N619" s="5"/>
      <c r="O619" s="5"/>
      <c r="P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3"/>
      <c r="M620" s="5"/>
      <c r="N620" s="5"/>
      <c r="O620" s="5"/>
      <c r="P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3"/>
      <c r="M621" s="5"/>
      <c r="N621" s="5"/>
      <c r="O621" s="5"/>
      <c r="P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3"/>
      <c r="M622" s="5"/>
      <c r="N622" s="5"/>
      <c r="O622" s="5"/>
      <c r="P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3"/>
      <c r="M623" s="5"/>
      <c r="N623" s="5"/>
      <c r="O623" s="5"/>
      <c r="P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3"/>
      <c r="M624" s="5"/>
      <c r="N624" s="5"/>
      <c r="O624" s="5"/>
      <c r="P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3"/>
      <c r="M625" s="5"/>
      <c r="N625" s="5"/>
      <c r="O625" s="5"/>
      <c r="P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3"/>
      <c r="M626" s="5"/>
      <c r="N626" s="5"/>
      <c r="O626" s="5"/>
      <c r="P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3"/>
      <c r="M627" s="5"/>
      <c r="N627" s="5"/>
      <c r="O627" s="5"/>
      <c r="P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3"/>
      <c r="M628" s="5"/>
      <c r="N628" s="5"/>
      <c r="O628" s="5"/>
      <c r="P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3"/>
      <c r="M629" s="5"/>
      <c r="N629" s="5"/>
      <c r="O629" s="5"/>
      <c r="P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3"/>
      <c r="M630" s="5"/>
      <c r="N630" s="5"/>
      <c r="O630" s="5"/>
      <c r="P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3"/>
      <c r="M631" s="5"/>
      <c r="N631" s="5"/>
      <c r="O631" s="5"/>
      <c r="P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3"/>
      <c r="M632" s="5"/>
      <c r="N632" s="5"/>
      <c r="O632" s="5"/>
      <c r="P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3"/>
      <c r="M633" s="5"/>
      <c r="N633" s="5"/>
      <c r="O633" s="5"/>
      <c r="P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3"/>
      <c r="M634" s="5"/>
      <c r="N634" s="5"/>
      <c r="O634" s="5"/>
      <c r="P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3"/>
      <c r="M635" s="5"/>
      <c r="N635" s="5"/>
      <c r="O635" s="5"/>
      <c r="P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3"/>
      <c r="M636" s="5"/>
      <c r="N636" s="5"/>
      <c r="O636" s="5"/>
      <c r="P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3"/>
      <c r="M637" s="5"/>
      <c r="N637" s="5"/>
      <c r="O637" s="5"/>
      <c r="P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3"/>
      <c r="M638" s="5"/>
      <c r="N638" s="5"/>
      <c r="O638" s="5"/>
      <c r="P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3"/>
      <c r="M639" s="5"/>
      <c r="N639" s="5"/>
      <c r="O639" s="5"/>
      <c r="P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3"/>
      <c r="M640" s="5"/>
      <c r="N640" s="5"/>
      <c r="O640" s="5"/>
      <c r="P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3"/>
      <c r="M641" s="5"/>
      <c r="N641" s="5"/>
      <c r="O641" s="5"/>
      <c r="P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3"/>
      <c r="M642" s="5"/>
      <c r="N642" s="5"/>
      <c r="O642" s="5"/>
      <c r="P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3"/>
      <c r="M643" s="5"/>
      <c r="N643" s="5"/>
      <c r="O643" s="5"/>
      <c r="P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3"/>
      <c r="M644" s="5"/>
      <c r="N644" s="5"/>
      <c r="O644" s="5"/>
      <c r="P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3"/>
      <c r="M645" s="5"/>
      <c r="N645" s="5"/>
      <c r="O645" s="5"/>
      <c r="P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3"/>
      <c r="M646" s="5"/>
      <c r="N646" s="5"/>
      <c r="O646" s="5"/>
      <c r="P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3"/>
      <c r="M647" s="5"/>
      <c r="N647" s="5"/>
      <c r="O647" s="5"/>
      <c r="P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3"/>
      <c r="M648" s="5"/>
      <c r="N648" s="5"/>
      <c r="O648" s="5"/>
      <c r="P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3"/>
      <c r="M649" s="5"/>
      <c r="N649" s="5"/>
      <c r="O649" s="5"/>
      <c r="P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3"/>
      <c r="M650" s="5"/>
      <c r="N650" s="5"/>
      <c r="O650" s="5"/>
      <c r="P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3"/>
      <c r="M651" s="5"/>
      <c r="N651" s="5"/>
      <c r="O651" s="5"/>
      <c r="P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3"/>
      <c r="M652" s="5"/>
      <c r="N652" s="5"/>
      <c r="O652" s="5"/>
      <c r="P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3"/>
      <c r="M653" s="5"/>
      <c r="N653" s="5"/>
      <c r="O653" s="5"/>
      <c r="P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3"/>
      <c r="M654" s="5"/>
      <c r="N654" s="5"/>
      <c r="O654" s="5"/>
      <c r="P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3"/>
      <c r="M655" s="5"/>
      <c r="N655" s="5"/>
      <c r="O655" s="5"/>
      <c r="P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3"/>
      <c r="M656" s="5"/>
      <c r="N656" s="5"/>
      <c r="O656" s="5"/>
      <c r="P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3"/>
      <c r="M657" s="5"/>
      <c r="N657" s="5"/>
      <c r="O657" s="5"/>
      <c r="P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3"/>
      <c r="M658" s="5"/>
      <c r="N658" s="5"/>
      <c r="O658" s="5"/>
      <c r="P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3"/>
      <c r="M659" s="5"/>
      <c r="N659" s="5"/>
      <c r="O659" s="5"/>
      <c r="P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3"/>
      <c r="M660" s="5"/>
      <c r="N660" s="5"/>
      <c r="O660" s="5"/>
      <c r="P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3"/>
      <c r="M661" s="5"/>
      <c r="N661" s="5"/>
      <c r="O661" s="5"/>
      <c r="P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3"/>
      <c r="M662" s="5"/>
      <c r="N662" s="5"/>
      <c r="O662" s="5"/>
      <c r="P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3"/>
      <c r="M663" s="5"/>
      <c r="N663" s="5"/>
      <c r="O663" s="5"/>
      <c r="P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3"/>
      <c r="M664" s="5"/>
      <c r="N664" s="5"/>
      <c r="O664" s="5"/>
      <c r="P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3"/>
      <c r="M665" s="5"/>
      <c r="N665" s="5"/>
      <c r="O665" s="5"/>
      <c r="P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3"/>
      <c r="M666" s="5"/>
      <c r="N666" s="5"/>
      <c r="O666" s="5"/>
      <c r="P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3"/>
      <c r="M667" s="5"/>
      <c r="N667" s="5"/>
      <c r="O667" s="5"/>
      <c r="P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3"/>
      <c r="M668" s="5"/>
      <c r="N668" s="5"/>
      <c r="O668" s="5"/>
      <c r="P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3"/>
      <c r="M669" s="5"/>
      <c r="N669" s="5"/>
      <c r="O669" s="5"/>
      <c r="P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3"/>
      <c r="M670" s="5"/>
      <c r="N670" s="5"/>
      <c r="O670" s="5"/>
      <c r="P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3"/>
      <c r="M671" s="5"/>
      <c r="N671" s="5"/>
      <c r="O671" s="5"/>
      <c r="P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3"/>
      <c r="M672" s="5"/>
      <c r="N672" s="5"/>
      <c r="O672" s="5"/>
      <c r="P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3"/>
      <c r="M673" s="5"/>
      <c r="N673" s="5"/>
      <c r="O673" s="5"/>
      <c r="P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3"/>
      <c r="M674" s="5"/>
      <c r="N674" s="5"/>
      <c r="O674" s="5"/>
      <c r="P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3"/>
      <c r="M675" s="5"/>
      <c r="N675" s="5"/>
      <c r="O675" s="5"/>
      <c r="P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3"/>
      <c r="M676" s="5"/>
      <c r="N676" s="5"/>
      <c r="O676" s="5"/>
      <c r="P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3"/>
      <c r="M677" s="5"/>
      <c r="N677" s="5"/>
      <c r="O677" s="5"/>
      <c r="P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3"/>
      <c r="M678" s="5"/>
      <c r="N678" s="5"/>
      <c r="O678" s="5"/>
      <c r="P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3"/>
      <c r="M679" s="5"/>
      <c r="N679" s="5"/>
      <c r="O679" s="5"/>
      <c r="P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3"/>
      <c r="M680" s="5"/>
      <c r="N680" s="5"/>
      <c r="O680" s="5"/>
      <c r="P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3"/>
      <c r="M681" s="5"/>
      <c r="N681" s="5"/>
      <c r="O681" s="5"/>
      <c r="P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3"/>
      <c r="M682" s="5"/>
      <c r="N682" s="5"/>
      <c r="O682" s="5"/>
      <c r="P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3"/>
      <c r="M683" s="5"/>
      <c r="N683" s="5"/>
      <c r="O683" s="5"/>
      <c r="P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3"/>
      <c r="M684" s="5"/>
      <c r="N684" s="5"/>
      <c r="O684" s="5"/>
      <c r="P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3"/>
      <c r="M685" s="5"/>
      <c r="N685" s="5"/>
      <c r="O685" s="5"/>
      <c r="P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3"/>
      <c r="M686" s="5"/>
      <c r="N686" s="5"/>
      <c r="O686" s="5"/>
      <c r="P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3"/>
      <c r="M687" s="5"/>
      <c r="N687" s="5"/>
      <c r="O687" s="5"/>
      <c r="P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3"/>
      <c r="M688" s="5"/>
      <c r="N688" s="5"/>
      <c r="O688" s="5"/>
      <c r="P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3"/>
      <c r="M689" s="5"/>
      <c r="N689" s="5"/>
      <c r="O689" s="5"/>
      <c r="P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3"/>
      <c r="M690" s="5"/>
      <c r="N690" s="5"/>
      <c r="O690" s="5"/>
      <c r="P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3"/>
      <c r="M691" s="5"/>
      <c r="N691" s="5"/>
      <c r="O691" s="5"/>
      <c r="P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3"/>
      <c r="M692" s="5"/>
      <c r="N692" s="5"/>
      <c r="O692" s="5"/>
      <c r="P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3"/>
      <c r="M693" s="5"/>
      <c r="N693" s="5"/>
      <c r="O693" s="5"/>
      <c r="P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3"/>
      <c r="M694" s="5"/>
      <c r="N694" s="5"/>
      <c r="O694" s="5"/>
      <c r="P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3"/>
      <c r="M695" s="5"/>
      <c r="N695" s="5"/>
      <c r="O695" s="5"/>
      <c r="P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3"/>
      <c r="M696" s="5"/>
      <c r="N696" s="5"/>
      <c r="O696" s="5"/>
      <c r="P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3"/>
      <c r="M697" s="5"/>
      <c r="N697" s="5"/>
      <c r="O697" s="5"/>
      <c r="P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3"/>
      <c r="M698" s="5"/>
      <c r="N698" s="5"/>
      <c r="O698" s="5"/>
      <c r="P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3"/>
      <c r="M699" s="5"/>
      <c r="N699" s="5"/>
      <c r="O699" s="5"/>
      <c r="P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3"/>
      <c r="M700" s="5"/>
      <c r="N700" s="5"/>
      <c r="O700" s="5"/>
      <c r="P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3"/>
      <c r="M701" s="5"/>
      <c r="N701" s="5"/>
      <c r="O701" s="5"/>
      <c r="P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3"/>
      <c r="M702" s="5"/>
      <c r="N702" s="5"/>
      <c r="O702" s="5"/>
      <c r="P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3"/>
      <c r="M703" s="5"/>
      <c r="N703" s="5"/>
      <c r="O703" s="5"/>
      <c r="P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3"/>
      <c r="M704" s="5"/>
      <c r="N704" s="5"/>
      <c r="O704" s="5"/>
      <c r="P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3"/>
      <c r="M705" s="5"/>
      <c r="N705" s="5"/>
      <c r="O705" s="5"/>
      <c r="P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3"/>
      <c r="M706" s="5"/>
      <c r="N706" s="5"/>
      <c r="O706" s="5"/>
      <c r="P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3"/>
      <c r="M707" s="5"/>
      <c r="N707" s="5"/>
      <c r="O707" s="5"/>
      <c r="P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3"/>
      <c r="M708" s="5"/>
      <c r="N708" s="5"/>
      <c r="O708" s="5"/>
      <c r="P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3"/>
      <c r="M709" s="5"/>
      <c r="N709" s="5"/>
      <c r="O709" s="5"/>
      <c r="P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3"/>
      <c r="M710" s="5"/>
      <c r="N710" s="5"/>
      <c r="O710" s="5"/>
      <c r="P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3"/>
      <c r="M711" s="5"/>
      <c r="N711" s="5"/>
      <c r="O711" s="5"/>
      <c r="P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3"/>
      <c r="M712" s="5"/>
      <c r="N712" s="5"/>
      <c r="O712" s="5"/>
      <c r="P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3"/>
      <c r="M713" s="5"/>
      <c r="N713" s="5"/>
      <c r="O713" s="5"/>
      <c r="P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3"/>
      <c r="M714" s="5"/>
      <c r="N714" s="5"/>
      <c r="O714" s="5"/>
      <c r="P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3"/>
      <c r="M715" s="5"/>
      <c r="N715" s="5"/>
      <c r="O715" s="5"/>
      <c r="P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3"/>
      <c r="M716" s="5"/>
      <c r="N716" s="5"/>
      <c r="O716" s="5"/>
      <c r="P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3"/>
      <c r="M717" s="5"/>
      <c r="N717" s="5"/>
      <c r="O717" s="5"/>
      <c r="P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3"/>
      <c r="M718" s="5"/>
      <c r="N718" s="5"/>
      <c r="O718" s="5"/>
      <c r="P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3"/>
      <c r="M719" s="5"/>
      <c r="N719" s="5"/>
      <c r="O719" s="5"/>
      <c r="P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3"/>
      <c r="M720" s="5"/>
      <c r="N720" s="5"/>
      <c r="O720" s="5"/>
      <c r="P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3"/>
      <c r="M721" s="5"/>
      <c r="N721" s="5"/>
      <c r="O721" s="5"/>
      <c r="P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3"/>
      <c r="M722" s="5"/>
      <c r="N722" s="5"/>
      <c r="O722" s="5"/>
      <c r="P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3"/>
      <c r="M723" s="5"/>
      <c r="N723" s="5"/>
      <c r="O723" s="5"/>
      <c r="P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3"/>
      <c r="M724" s="5"/>
      <c r="N724" s="5"/>
      <c r="O724" s="5"/>
      <c r="P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3"/>
      <c r="M725" s="5"/>
      <c r="N725" s="5"/>
      <c r="O725" s="5"/>
      <c r="P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3"/>
      <c r="M726" s="5"/>
      <c r="N726" s="5"/>
      <c r="O726" s="5"/>
      <c r="P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3"/>
      <c r="M727" s="5"/>
      <c r="N727" s="5"/>
      <c r="O727" s="5"/>
      <c r="P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3"/>
      <c r="M728" s="5"/>
      <c r="N728" s="5"/>
      <c r="O728" s="5"/>
      <c r="P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3"/>
      <c r="M729" s="5"/>
      <c r="N729" s="5"/>
      <c r="O729" s="5"/>
      <c r="P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3"/>
      <c r="M730" s="5"/>
      <c r="N730" s="5"/>
      <c r="O730" s="5"/>
      <c r="P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3"/>
      <c r="M731" s="5"/>
      <c r="N731" s="5"/>
      <c r="O731" s="5"/>
      <c r="P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3"/>
      <c r="M732" s="5"/>
      <c r="N732" s="5"/>
      <c r="O732" s="5"/>
      <c r="P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3"/>
      <c r="M733" s="5"/>
      <c r="N733" s="5"/>
      <c r="O733" s="5"/>
      <c r="P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3"/>
      <c r="M734" s="5"/>
      <c r="N734" s="5"/>
      <c r="O734" s="5"/>
      <c r="P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3"/>
      <c r="M735" s="5"/>
      <c r="N735" s="5"/>
      <c r="O735" s="5"/>
      <c r="P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3"/>
      <c r="M736" s="5"/>
      <c r="N736" s="5"/>
      <c r="O736" s="5"/>
      <c r="P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3"/>
      <c r="M737" s="5"/>
      <c r="N737" s="5"/>
      <c r="O737" s="5"/>
      <c r="P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3"/>
      <c r="M738" s="5"/>
      <c r="N738" s="5"/>
      <c r="O738" s="5"/>
      <c r="P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3"/>
      <c r="M739" s="5"/>
      <c r="N739" s="5"/>
      <c r="O739" s="5"/>
      <c r="P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3"/>
      <c r="M740" s="5"/>
      <c r="N740" s="5"/>
      <c r="O740" s="5"/>
      <c r="P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3"/>
      <c r="M741" s="5"/>
      <c r="N741" s="5"/>
      <c r="O741" s="5"/>
      <c r="P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3"/>
      <c r="M742" s="5"/>
      <c r="N742" s="5"/>
      <c r="O742" s="5"/>
      <c r="P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3"/>
      <c r="M743" s="5"/>
      <c r="N743" s="5"/>
      <c r="O743" s="5"/>
      <c r="P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3"/>
      <c r="M744" s="5"/>
      <c r="N744" s="5"/>
      <c r="O744" s="5"/>
      <c r="P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3"/>
      <c r="M745" s="5"/>
      <c r="N745" s="5"/>
      <c r="O745" s="5"/>
      <c r="P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3"/>
      <c r="M746" s="5"/>
      <c r="N746" s="5"/>
      <c r="O746" s="5"/>
      <c r="P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3"/>
      <c r="M747" s="5"/>
      <c r="N747" s="5"/>
      <c r="O747" s="5"/>
      <c r="P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3"/>
      <c r="M748" s="5"/>
      <c r="N748" s="5"/>
      <c r="O748" s="5"/>
      <c r="P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3"/>
      <c r="M749" s="5"/>
      <c r="N749" s="5"/>
      <c r="O749" s="5"/>
      <c r="P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3"/>
      <c r="M750" s="5"/>
      <c r="N750" s="5"/>
      <c r="O750" s="5"/>
      <c r="P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3"/>
      <c r="M751" s="5"/>
      <c r="N751" s="5"/>
      <c r="O751" s="5"/>
      <c r="P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3"/>
      <c r="M752" s="5"/>
      <c r="N752" s="5"/>
      <c r="O752" s="5"/>
      <c r="P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3"/>
      <c r="M753" s="5"/>
      <c r="N753" s="5"/>
      <c r="O753" s="5"/>
      <c r="P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3"/>
      <c r="M754" s="5"/>
      <c r="N754" s="5"/>
      <c r="O754" s="5"/>
      <c r="P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3"/>
      <c r="M755" s="5"/>
      <c r="N755" s="5"/>
      <c r="O755" s="5"/>
      <c r="P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3"/>
      <c r="M756" s="5"/>
      <c r="N756" s="5"/>
      <c r="O756" s="5"/>
      <c r="P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3"/>
      <c r="M757" s="5"/>
      <c r="N757" s="5"/>
      <c r="O757" s="5"/>
      <c r="P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3"/>
      <c r="M758" s="5"/>
      <c r="N758" s="5"/>
      <c r="O758" s="5"/>
      <c r="P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3"/>
      <c r="M759" s="5"/>
      <c r="N759" s="5"/>
      <c r="O759" s="5"/>
      <c r="P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3"/>
      <c r="M760" s="5"/>
      <c r="N760" s="5"/>
      <c r="O760" s="5"/>
      <c r="P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3"/>
      <c r="M761" s="5"/>
      <c r="N761" s="5"/>
      <c r="O761" s="5"/>
      <c r="P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3"/>
      <c r="M762" s="5"/>
      <c r="N762" s="5"/>
      <c r="O762" s="5"/>
      <c r="P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3"/>
      <c r="M763" s="5"/>
      <c r="N763" s="5"/>
      <c r="O763" s="5"/>
      <c r="P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3"/>
      <c r="M764" s="5"/>
      <c r="N764" s="5"/>
      <c r="O764" s="5"/>
      <c r="P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3"/>
      <c r="M765" s="5"/>
      <c r="N765" s="5"/>
      <c r="O765" s="5"/>
      <c r="P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3"/>
      <c r="M766" s="5"/>
      <c r="N766" s="5"/>
      <c r="O766" s="5"/>
      <c r="P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3"/>
      <c r="M767" s="5"/>
      <c r="N767" s="5"/>
      <c r="O767" s="5"/>
      <c r="P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3"/>
      <c r="M768" s="5"/>
      <c r="N768" s="5"/>
      <c r="O768" s="5"/>
      <c r="P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3"/>
      <c r="M769" s="5"/>
      <c r="N769" s="5"/>
      <c r="O769" s="5"/>
      <c r="P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3"/>
      <c r="M770" s="5"/>
      <c r="N770" s="5"/>
      <c r="O770" s="5"/>
      <c r="P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3"/>
      <c r="M771" s="5"/>
      <c r="N771" s="5"/>
      <c r="O771" s="5"/>
      <c r="P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3"/>
      <c r="M772" s="5"/>
      <c r="N772" s="5"/>
      <c r="O772" s="5"/>
      <c r="P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3"/>
      <c r="M773" s="5"/>
      <c r="N773" s="5"/>
      <c r="O773" s="5"/>
      <c r="P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3"/>
      <c r="M774" s="5"/>
      <c r="N774" s="5"/>
      <c r="O774" s="5"/>
      <c r="P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3"/>
      <c r="M775" s="5"/>
      <c r="N775" s="5"/>
      <c r="O775" s="5"/>
      <c r="P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3"/>
      <c r="M776" s="5"/>
      <c r="N776" s="5"/>
      <c r="O776" s="5"/>
      <c r="P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3"/>
      <c r="M777" s="5"/>
      <c r="N777" s="5"/>
      <c r="O777" s="5"/>
      <c r="P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3"/>
      <c r="M778" s="5"/>
      <c r="N778" s="5"/>
      <c r="O778" s="5"/>
      <c r="P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3"/>
      <c r="M779" s="5"/>
      <c r="N779" s="5"/>
      <c r="O779" s="5"/>
      <c r="P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3"/>
      <c r="M780" s="5"/>
      <c r="N780" s="5"/>
      <c r="O780" s="5"/>
      <c r="P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3"/>
      <c r="M781" s="5"/>
      <c r="N781" s="5"/>
      <c r="O781" s="5"/>
      <c r="P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3"/>
      <c r="M782" s="5"/>
      <c r="N782" s="5"/>
      <c r="O782" s="5"/>
      <c r="P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3"/>
      <c r="M783" s="5"/>
      <c r="N783" s="5"/>
      <c r="O783" s="5"/>
      <c r="P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3"/>
      <c r="M784" s="5"/>
      <c r="N784" s="5"/>
      <c r="O784" s="5"/>
      <c r="P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3"/>
      <c r="M785" s="5"/>
      <c r="N785" s="5"/>
      <c r="O785" s="5"/>
      <c r="P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3"/>
      <c r="M786" s="5"/>
      <c r="N786" s="5"/>
      <c r="O786" s="5"/>
      <c r="P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3"/>
      <c r="M787" s="5"/>
      <c r="N787" s="5"/>
      <c r="O787" s="5"/>
      <c r="P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3"/>
      <c r="M788" s="5"/>
      <c r="N788" s="5"/>
      <c r="O788" s="5"/>
      <c r="P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3"/>
      <c r="M789" s="5"/>
      <c r="N789" s="5"/>
      <c r="O789" s="5"/>
      <c r="P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3"/>
      <c r="M790" s="5"/>
      <c r="N790" s="5"/>
      <c r="O790" s="5"/>
      <c r="P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3"/>
      <c r="M791" s="5"/>
      <c r="N791" s="5"/>
      <c r="O791" s="5"/>
      <c r="P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3"/>
      <c r="M792" s="5"/>
      <c r="N792" s="5"/>
      <c r="O792" s="5"/>
      <c r="P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3"/>
      <c r="M793" s="5"/>
      <c r="N793" s="5"/>
      <c r="O793" s="5"/>
      <c r="P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3"/>
      <c r="M794" s="5"/>
      <c r="N794" s="5"/>
      <c r="O794" s="5"/>
      <c r="P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3"/>
      <c r="M795" s="5"/>
      <c r="N795" s="5"/>
      <c r="O795" s="5"/>
      <c r="P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3"/>
      <c r="M796" s="5"/>
      <c r="N796" s="5"/>
      <c r="O796" s="5"/>
      <c r="P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3"/>
      <c r="M797" s="5"/>
      <c r="N797" s="5"/>
      <c r="O797" s="5"/>
      <c r="P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3"/>
      <c r="M798" s="5"/>
      <c r="N798" s="5"/>
      <c r="O798" s="5"/>
      <c r="P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3"/>
      <c r="M799" s="5"/>
      <c r="N799" s="5"/>
      <c r="O799" s="5"/>
      <c r="P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3"/>
      <c r="M800" s="5"/>
      <c r="N800" s="5"/>
      <c r="O800" s="5"/>
      <c r="P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3"/>
      <c r="M801" s="5"/>
      <c r="N801" s="5"/>
      <c r="O801" s="5"/>
      <c r="P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3"/>
      <c r="M802" s="5"/>
      <c r="N802" s="5"/>
      <c r="O802" s="5"/>
      <c r="P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3"/>
      <c r="M803" s="5"/>
      <c r="N803" s="5"/>
      <c r="O803" s="5"/>
      <c r="P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3"/>
      <c r="M804" s="5"/>
      <c r="N804" s="5"/>
      <c r="O804" s="5"/>
      <c r="P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3"/>
      <c r="M805" s="5"/>
      <c r="N805" s="5"/>
      <c r="O805" s="5"/>
      <c r="P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3"/>
      <c r="M806" s="5"/>
      <c r="N806" s="5"/>
      <c r="O806" s="5"/>
      <c r="P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3"/>
      <c r="M807" s="5"/>
      <c r="N807" s="5"/>
      <c r="O807" s="5"/>
      <c r="P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3"/>
      <c r="M808" s="5"/>
      <c r="N808" s="5"/>
      <c r="O808" s="5"/>
      <c r="P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3"/>
      <c r="M809" s="5"/>
      <c r="N809" s="5"/>
      <c r="O809" s="5"/>
      <c r="P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3"/>
      <c r="M810" s="5"/>
      <c r="N810" s="5"/>
      <c r="O810" s="5"/>
      <c r="P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3"/>
      <c r="M811" s="5"/>
      <c r="N811" s="5"/>
      <c r="O811" s="5"/>
      <c r="P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3"/>
      <c r="M812" s="5"/>
      <c r="N812" s="5"/>
      <c r="O812" s="5"/>
      <c r="P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3"/>
      <c r="M813" s="5"/>
      <c r="N813" s="5"/>
      <c r="O813" s="5"/>
      <c r="P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3"/>
      <c r="M814" s="5"/>
      <c r="N814" s="5"/>
      <c r="O814" s="5"/>
      <c r="P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3"/>
      <c r="M815" s="5"/>
      <c r="N815" s="5"/>
      <c r="O815" s="5"/>
      <c r="P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3"/>
      <c r="M816" s="5"/>
      <c r="N816" s="5"/>
      <c r="O816" s="5"/>
      <c r="P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3"/>
      <c r="M817" s="5"/>
      <c r="N817" s="5"/>
      <c r="O817" s="5"/>
      <c r="P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3"/>
      <c r="M818" s="5"/>
      <c r="N818" s="5"/>
      <c r="O818" s="5"/>
      <c r="P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3"/>
      <c r="M819" s="5"/>
      <c r="N819" s="5"/>
      <c r="O819" s="5"/>
      <c r="P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3"/>
      <c r="M820" s="5"/>
      <c r="N820" s="5"/>
      <c r="O820" s="5"/>
      <c r="P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3"/>
      <c r="M821" s="5"/>
      <c r="N821" s="5"/>
      <c r="O821" s="5"/>
      <c r="P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3"/>
      <c r="M822" s="5"/>
      <c r="N822" s="5"/>
      <c r="O822" s="5"/>
      <c r="P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3"/>
      <c r="M823" s="5"/>
      <c r="N823" s="5"/>
      <c r="O823" s="5"/>
      <c r="P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3"/>
      <c r="M824" s="5"/>
      <c r="N824" s="5"/>
      <c r="O824" s="5"/>
      <c r="P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3"/>
      <c r="M825" s="5"/>
      <c r="N825" s="5"/>
      <c r="O825" s="5"/>
      <c r="P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3"/>
      <c r="M826" s="5"/>
      <c r="N826" s="5"/>
      <c r="O826" s="5"/>
      <c r="P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3"/>
      <c r="M827" s="5"/>
      <c r="N827" s="5"/>
      <c r="O827" s="5"/>
      <c r="P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3"/>
      <c r="M828" s="5"/>
      <c r="N828" s="5"/>
      <c r="O828" s="5"/>
      <c r="P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3"/>
      <c r="M829" s="5"/>
      <c r="N829" s="5"/>
      <c r="O829" s="5"/>
      <c r="P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3"/>
      <c r="M830" s="5"/>
      <c r="N830" s="5"/>
      <c r="O830" s="5"/>
      <c r="P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3"/>
      <c r="M831" s="5"/>
      <c r="N831" s="5"/>
      <c r="O831" s="5"/>
      <c r="P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3"/>
      <c r="M832" s="5"/>
      <c r="N832" s="5"/>
      <c r="O832" s="5"/>
      <c r="P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3"/>
      <c r="M833" s="5"/>
      <c r="N833" s="5"/>
      <c r="O833" s="5"/>
      <c r="P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3"/>
      <c r="M834" s="5"/>
      <c r="N834" s="5"/>
      <c r="O834" s="5"/>
      <c r="P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3"/>
      <c r="M835" s="5"/>
      <c r="N835" s="5"/>
      <c r="O835" s="5"/>
      <c r="P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3"/>
      <c r="M836" s="5"/>
      <c r="N836" s="5"/>
      <c r="O836" s="5"/>
      <c r="P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3"/>
      <c r="M837" s="5"/>
      <c r="N837" s="5"/>
      <c r="O837" s="5"/>
      <c r="P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3"/>
      <c r="M838" s="5"/>
      <c r="N838" s="5"/>
      <c r="O838" s="5"/>
      <c r="P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3"/>
      <c r="M839" s="5"/>
      <c r="N839" s="5"/>
      <c r="O839" s="5"/>
      <c r="P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3"/>
      <c r="M840" s="5"/>
      <c r="N840" s="5"/>
      <c r="O840" s="5"/>
      <c r="P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3"/>
      <c r="M841" s="5"/>
      <c r="N841" s="5"/>
      <c r="O841" s="5"/>
      <c r="P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3"/>
      <c r="M842" s="5"/>
      <c r="N842" s="5"/>
      <c r="O842" s="5"/>
      <c r="P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3"/>
      <c r="M843" s="5"/>
      <c r="N843" s="5"/>
      <c r="O843" s="5"/>
      <c r="P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3"/>
      <c r="M844" s="5"/>
      <c r="N844" s="5"/>
      <c r="O844" s="5"/>
      <c r="P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3"/>
      <c r="M845" s="5"/>
      <c r="N845" s="5"/>
      <c r="O845" s="5"/>
      <c r="P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3"/>
      <c r="M846" s="5"/>
      <c r="N846" s="5"/>
      <c r="O846" s="5"/>
      <c r="P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3"/>
      <c r="M847" s="5"/>
      <c r="N847" s="5"/>
      <c r="O847" s="5"/>
      <c r="P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3"/>
      <c r="M848" s="5"/>
      <c r="N848" s="5"/>
      <c r="O848" s="5"/>
      <c r="P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3"/>
      <c r="M849" s="5"/>
      <c r="N849" s="5"/>
      <c r="O849" s="5"/>
      <c r="P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3"/>
      <c r="M850" s="5"/>
      <c r="N850" s="5"/>
      <c r="O850" s="5"/>
      <c r="P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3"/>
      <c r="M851" s="5"/>
      <c r="N851" s="5"/>
      <c r="O851" s="5"/>
      <c r="P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3"/>
      <c r="M852" s="5"/>
      <c r="N852" s="5"/>
      <c r="O852" s="5"/>
      <c r="P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3"/>
      <c r="M853" s="5"/>
      <c r="N853" s="5"/>
      <c r="O853" s="5"/>
      <c r="P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3"/>
      <c r="M854" s="5"/>
      <c r="N854" s="5"/>
      <c r="O854" s="5"/>
      <c r="P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3"/>
      <c r="M855" s="5"/>
      <c r="N855" s="5"/>
      <c r="O855" s="5"/>
      <c r="P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3"/>
      <c r="M856" s="5"/>
      <c r="N856" s="5"/>
      <c r="O856" s="5"/>
      <c r="P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3"/>
      <c r="M857" s="5"/>
      <c r="N857" s="5"/>
      <c r="O857" s="5"/>
      <c r="P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3"/>
      <c r="M858" s="5"/>
      <c r="N858" s="5"/>
      <c r="O858" s="5"/>
      <c r="P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3"/>
      <c r="M859" s="5"/>
      <c r="N859" s="5"/>
      <c r="O859" s="5"/>
      <c r="P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3"/>
      <c r="M860" s="5"/>
      <c r="N860" s="5"/>
      <c r="O860" s="5"/>
      <c r="P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3"/>
      <c r="M861" s="5"/>
      <c r="N861" s="5"/>
      <c r="O861" s="5"/>
      <c r="P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3"/>
      <c r="M862" s="5"/>
      <c r="N862" s="5"/>
      <c r="O862" s="5"/>
      <c r="P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3"/>
      <c r="M863" s="5"/>
      <c r="N863" s="5"/>
      <c r="O863" s="5"/>
      <c r="P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3"/>
      <c r="M864" s="5"/>
      <c r="N864" s="5"/>
      <c r="O864" s="5"/>
      <c r="P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3"/>
      <c r="M865" s="5"/>
      <c r="N865" s="5"/>
      <c r="O865" s="5"/>
      <c r="P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3"/>
      <c r="M866" s="5"/>
      <c r="N866" s="5"/>
      <c r="O866" s="5"/>
      <c r="P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3"/>
      <c r="M867" s="5"/>
      <c r="N867" s="5"/>
      <c r="O867" s="5"/>
      <c r="P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3"/>
      <c r="M868" s="5"/>
      <c r="N868" s="5"/>
      <c r="O868" s="5"/>
      <c r="P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3"/>
      <c r="M869" s="5"/>
      <c r="N869" s="5"/>
      <c r="O869" s="5"/>
      <c r="P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3"/>
      <c r="M870" s="5"/>
      <c r="N870" s="5"/>
      <c r="O870" s="5"/>
      <c r="P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3"/>
      <c r="M871" s="5"/>
      <c r="N871" s="5"/>
      <c r="O871" s="5"/>
      <c r="P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3"/>
      <c r="M872" s="5"/>
      <c r="N872" s="5"/>
      <c r="O872" s="5"/>
      <c r="P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3"/>
      <c r="M873" s="5"/>
      <c r="N873" s="5"/>
      <c r="O873" s="5"/>
      <c r="P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3"/>
      <c r="M874" s="5"/>
      <c r="N874" s="5"/>
      <c r="O874" s="5"/>
      <c r="P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3"/>
      <c r="M875" s="5"/>
      <c r="N875" s="5"/>
      <c r="O875" s="5"/>
      <c r="P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3"/>
      <c r="M876" s="5"/>
      <c r="N876" s="5"/>
      <c r="O876" s="5"/>
      <c r="P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3"/>
      <c r="M877" s="5"/>
      <c r="N877" s="5"/>
      <c r="O877" s="5"/>
      <c r="P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3"/>
      <c r="M878" s="5"/>
      <c r="N878" s="5"/>
      <c r="O878" s="5"/>
      <c r="P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3"/>
      <c r="M879" s="5"/>
      <c r="N879" s="5"/>
      <c r="O879" s="5"/>
      <c r="P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3"/>
      <c r="M880" s="5"/>
      <c r="N880" s="5"/>
      <c r="O880" s="5"/>
      <c r="P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3"/>
      <c r="M881" s="5"/>
      <c r="N881" s="5"/>
      <c r="O881" s="5"/>
      <c r="P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3"/>
      <c r="M882" s="5"/>
      <c r="N882" s="5"/>
      <c r="O882" s="5"/>
      <c r="P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3"/>
      <c r="M883" s="5"/>
      <c r="N883" s="5"/>
      <c r="O883" s="5"/>
      <c r="P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3"/>
      <c r="M884" s="5"/>
      <c r="N884" s="5"/>
      <c r="O884" s="5"/>
      <c r="P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3"/>
      <c r="M885" s="5"/>
      <c r="N885" s="5"/>
      <c r="O885" s="5"/>
      <c r="P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3"/>
      <c r="M886" s="5"/>
      <c r="N886" s="5"/>
      <c r="O886" s="5"/>
      <c r="P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3"/>
      <c r="M887" s="5"/>
      <c r="N887" s="5"/>
      <c r="O887" s="5"/>
      <c r="P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3"/>
      <c r="M888" s="5"/>
      <c r="N888" s="5"/>
      <c r="O888" s="5"/>
      <c r="P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3"/>
      <c r="M889" s="5"/>
      <c r="N889" s="5"/>
      <c r="O889" s="5"/>
      <c r="P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3"/>
      <c r="M890" s="5"/>
      <c r="N890" s="5"/>
      <c r="O890" s="5"/>
      <c r="P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3"/>
      <c r="M891" s="5"/>
      <c r="N891" s="5"/>
      <c r="O891" s="5"/>
      <c r="P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3"/>
      <c r="M892" s="5"/>
      <c r="N892" s="5"/>
      <c r="O892" s="5"/>
      <c r="P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3"/>
      <c r="M893" s="5"/>
      <c r="N893" s="5"/>
      <c r="O893" s="5"/>
      <c r="P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3"/>
      <c r="M894" s="5"/>
      <c r="N894" s="5"/>
      <c r="O894" s="5"/>
      <c r="P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3"/>
      <c r="M895" s="5"/>
      <c r="N895" s="5"/>
      <c r="O895" s="5"/>
      <c r="P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3"/>
      <c r="M896" s="5"/>
      <c r="N896" s="5"/>
      <c r="O896" s="5"/>
      <c r="P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3"/>
      <c r="M897" s="5"/>
      <c r="N897" s="5"/>
      <c r="O897" s="5"/>
      <c r="P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3"/>
      <c r="M898" s="5"/>
      <c r="N898" s="5"/>
      <c r="O898" s="5"/>
      <c r="P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3"/>
      <c r="M899" s="5"/>
      <c r="N899" s="5"/>
      <c r="O899" s="5"/>
      <c r="P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3"/>
      <c r="M900" s="5"/>
      <c r="N900" s="5"/>
      <c r="O900" s="5"/>
      <c r="P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3"/>
      <c r="M901" s="5"/>
      <c r="N901" s="5"/>
      <c r="O901" s="5"/>
      <c r="P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3"/>
      <c r="M902" s="5"/>
      <c r="N902" s="5"/>
      <c r="O902" s="5"/>
      <c r="P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3"/>
      <c r="M903" s="5"/>
      <c r="N903" s="5"/>
      <c r="O903" s="5"/>
      <c r="P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3"/>
      <c r="M904" s="5"/>
      <c r="N904" s="5"/>
      <c r="O904" s="5"/>
      <c r="P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3"/>
      <c r="M905" s="5"/>
      <c r="N905" s="5"/>
      <c r="O905" s="5"/>
      <c r="P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3"/>
      <c r="M906" s="5"/>
      <c r="N906" s="5"/>
      <c r="O906" s="5"/>
      <c r="P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3"/>
      <c r="M907" s="5"/>
      <c r="N907" s="5"/>
      <c r="O907" s="5"/>
      <c r="P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3"/>
      <c r="M908" s="5"/>
      <c r="N908" s="5"/>
      <c r="O908" s="5"/>
      <c r="P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3"/>
      <c r="M909" s="5"/>
      <c r="N909" s="5"/>
      <c r="O909" s="5"/>
      <c r="P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3"/>
      <c r="M910" s="5"/>
      <c r="N910" s="5"/>
      <c r="O910" s="5"/>
      <c r="P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3"/>
      <c r="M911" s="5"/>
      <c r="N911" s="5"/>
      <c r="O911" s="5"/>
      <c r="P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3"/>
      <c r="M912" s="5"/>
      <c r="N912" s="5"/>
      <c r="O912" s="5"/>
      <c r="P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3"/>
      <c r="M913" s="5"/>
      <c r="N913" s="5"/>
      <c r="O913" s="5"/>
      <c r="P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3"/>
      <c r="M914" s="5"/>
      <c r="N914" s="5"/>
      <c r="O914" s="5"/>
      <c r="P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3"/>
      <c r="M915" s="5"/>
      <c r="N915" s="5"/>
      <c r="O915" s="5"/>
      <c r="P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3"/>
      <c r="M916" s="5"/>
      <c r="N916" s="5"/>
      <c r="O916" s="5"/>
      <c r="P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3"/>
      <c r="M917" s="5"/>
      <c r="N917" s="5"/>
      <c r="O917" s="5"/>
      <c r="P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3"/>
      <c r="M918" s="5"/>
      <c r="N918" s="5"/>
      <c r="O918" s="5"/>
      <c r="P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3"/>
      <c r="M919" s="5"/>
      <c r="N919" s="5"/>
      <c r="O919" s="5"/>
      <c r="P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3"/>
      <c r="M920" s="5"/>
      <c r="N920" s="5"/>
      <c r="O920" s="5"/>
      <c r="P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3"/>
      <c r="M921" s="5"/>
      <c r="N921" s="5"/>
      <c r="O921" s="5"/>
      <c r="P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3"/>
      <c r="M922" s="5"/>
      <c r="N922" s="5"/>
      <c r="O922" s="5"/>
      <c r="P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3"/>
      <c r="M923" s="5"/>
      <c r="N923" s="5"/>
      <c r="O923" s="5"/>
      <c r="P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3"/>
      <c r="M924" s="5"/>
      <c r="N924" s="5"/>
      <c r="O924" s="5"/>
      <c r="P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3"/>
      <c r="M925" s="5"/>
      <c r="N925" s="5"/>
      <c r="O925" s="5"/>
      <c r="P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3"/>
      <c r="M926" s="5"/>
      <c r="N926" s="5"/>
      <c r="O926" s="5"/>
      <c r="P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3"/>
      <c r="M927" s="5"/>
      <c r="N927" s="5"/>
      <c r="O927" s="5"/>
      <c r="P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3"/>
      <c r="M928" s="5"/>
      <c r="N928" s="5"/>
      <c r="O928" s="5"/>
      <c r="P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3"/>
      <c r="M929" s="5"/>
      <c r="N929" s="5"/>
      <c r="O929" s="5"/>
      <c r="P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3"/>
      <c r="M930" s="5"/>
      <c r="N930" s="5"/>
      <c r="O930" s="5"/>
      <c r="P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3"/>
      <c r="M931" s="5"/>
      <c r="N931" s="5"/>
      <c r="O931" s="5"/>
      <c r="P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3"/>
      <c r="M932" s="5"/>
      <c r="N932" s="5"/>
      <c r="O932" s="5"/>
      <c r="P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3"/>
      <c r="M933" s="5"/>
      <c r="N933" s="5"/>
      <c r="O933" s="5"/>
      <c r="P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3"/>
      <c r="M934" s="5"/>
      <c r="N934" s="5"/>
      <c r="O934" s="5"/>
      <c r="P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3"/>
      <c r="M935" s="5"/>
      <c r="N935" s="5"/>
      <c r="O935" s="5"/>
      <c r="P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3"/>
      <c r="M936" s="5"/>
      <c r="N936" s="5"/>
      <c r="O936" s="5"/>
      <c r="P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3"/>
      <c r="M937" s="5"/>
      <c r="N937" s="5"/>
      <c r="O937" s="5"/>
      <c r="P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3"/>
      <c r="M938" s="5"/>
      <c r="N938" s="5"/>
      <c r="O938" s="5"/>
      <c r="P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3"/>
      <c r="M939" s="5"/>
      <c r="N939" s="5"/>
      <c r="O939" s="5"/>
      <c r="P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3"/>
      <c r="M940" s="5"/>
      <c r="N940" s="5"/>
      <c r="O940" s="5"/>
      <c r="P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3"/>
      <c r="M941" s="5"/>
      <c r="N941" s="5"/>
      <c r="O941" s="5"/>
      <c r="P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3"/>
      <c r="M942" s="5"/>
      <c r="N942" s="5"/>
      <c r="O942" s="5"/>
      <c r="P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3"/>
      <c r="M943" s="5"/>
      <c r="N943" s="5"/>
      <c r="O943" s="5"/>
      <c r="P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3"/>
      <c r="M944" s="5"/>
      <c r="N944" s="5"/>
      <c r="O944" s="5"/>
      <c r="P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3"/>
      <c r="M945" s="5"/>
      <c r="N945" s="5"/>
      <c r="O945" s="5"/>
      <c r="P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3"/>
      <c r="M946" s="5"/>
      <c r="N946" s="5"/>
      <c r="O946" s="5"/>
      <c r="P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3"/>
      <c r="M947" s="5"/>
      <c r="N947" s="5"/>
      <c r="O947" s="5"/>
      <c r="P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3"/>
      <c r="M948" s="5"/>
      <c r="N948" s="5"/>
      <c r="O948" s="5"/>
      <c r="P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3"/>
      <c r="M949" s="5"/>
      <c r="N949" s="5"/>
      <c r="O949" s="5"/>
      <c r="P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3"/>
      <c r="M950" s="5"/>
      <c r="N950" s="5"/>
      <c r="O950" s="5"/>
      <c r="P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3"/>
      <c r="M951" s="5"/>
      <c r="N951" s="5"/>
      <c r="O951" s="5"/>
      <c r="P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3"/>
      <c r="M952" s="5"/>
      <c r="N952" s="5"/>
      <c r="O952" s="5"/>
      <c r="P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3"/>
      <c r="M953" s="5"/>
      <c r="N953" s="5"/>
      <c r="O953" s="5"/>
      <c r="P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3"/>
      <c r="M954" s="5"/>
      <c r="N954" s="5"/>
      <c r="O954" s="5"/>
      <c r="P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3"/>
      <c r="M955" s="5"/>
      <c r="N955" s="5"/>
      <c r="O955" s="5"/>
      <c r="P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3"/>
      <c r="M956" s="5"/>
      <c r="N956" s="5"/>
      <c r="O956" s="5"/>
      <c r="P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3"/>
      <c r="M957" s="5"/>
      <c r="N957" s="5"/>
      <c r="O957" s="5"/>
      <c r="P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3"/>
      <c r="M958" s="5"/>
      <c r="N958" s="5"/>
      <c r="O958" s="5"/>
      <c r="P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3"/>
      <c r="M959" s="5"/>
      <c r="N959" s="5"/>
      <c r="O959" s="5"/>
      <c r="P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3"/>
      <c r="M960" s="5"/>
      <c r="N960" s="5"/>
      <c r="O960" s="5"/>
      <c r="P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3"/>
      <c r="M961" s="5"/>
      <c r="N961" s="5"/>
      <c r="O961" s="5"/>
      <c r="P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3"/>
      <c r="M962" s="5"/>
      <c r="N962" s="5"/>
      <c r="O962" s="5"/>
      <c r="P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3"/>
      <c r="M963" s="5"/>
      <c r="N963" s="5"/>
      <c r="O963" s="5"/>
      <c r="P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3"/>
      <c r="M964" s="5"/>
      <c r="N964" s="5"/>
      <c r="O964" s="5"/>
      <c r="P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3"/>
      <c r="M965" s="5"/>
      <c r="N965" s="5"/>
      <c r="O965" s="5"/>
      <c r="P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3"/>
      <c r="M966" s="5"/>
      <c r="N966" s="5"/>
      <c r="O966" s="5"/>
      <c r="P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3"/>
      <c r="M967" s="5"/>
      <c r="N967" s="5"/>
      <c r="O967" s="5"/>
      <c r="P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3"/>
      <c r="M968" s="5"/>
      <c r="N968" s="5"/>
      <c r="O968" s="5"/>
      <c r="P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3"/>
      <c r="M969" s="5"/>
      <c r="N969" s="5"/>
      <c r="O969" s="5"/>
      <c r="P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3"/>
      <c r="M970" s="5"/>
      <c r="N970" s="5"/>
      <c r="O970" s="5"/>
      <c r="P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3"/>
      <c r="M971" s="5"/>
      <c r="N971" s="5"/>
      <c r="O971" s="5"/>
      <c r="P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3"/>
      <c r="M972" s="5"/>
      <c r="N972" s="5"/>
      <c r="O972" s="5"/>
      <c r="P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3"/>
      <c r="M973" s="5"/>
      <c r="N973" s="5"/>
      <c r="O973" s="5"/>
      <c r="P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3"/>
      <c r="M974" s="5"/>
      <c r="N974" s="5"/>
      <c r="O974" s="5"/>
      <c r="P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3"/>
      <c r="M975" s="5"/>
      <c r="N975" s="5"/>
      <c r="O975" s="5"/>
      <c r="P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3"/>
      <c r="M976" s="5"/>
      <c r="N976" s="5"/>
      <c r="O976" s="5"/>
      <c r="P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3"/>
      <c r="M977" s="5"/>
      <c r="N977" s="5"/>
      <c r="O977" s="5"/>
      <c r="P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3"/>
      <c r="M978" s="5"/>
      <c r="N978" s="5"/>
      <c r="O978" s="5"/>
      <c r="P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3"/>
      <c r="M979" s="5"/>
      <c r="N979" s="5"/>
      <c r="O979" s="5"/>
      <c r="P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3"/>
      <c r="M980" s="5"/>
      <c r="N980" s="5"/>
      <c r="O980" s="5"/>
      <c r="P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3"/>
      <c r="M981" s="5"/>
      <c r="N981" s="5"/>
      <c r="O981" s="5"/>
      <c r="P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3"/>
      <c r="M982" s="5"/>
      <c r="N982" s="5"/>
      <c r="O982" s="5"/>
      <c r="P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3"/>
      <c r="M983" s="5"/>
      <c r="N983" s="5"/>
      <c r="O983" s="5"/>
      <c r="P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3"/>
      <c r="M984" s="5"/>
      <c r="N984" s="5"/>
      <c r="O984" s="5"/>
      <c r="P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3"/>
      <c r="M985" s="5"/>
      <c r="N985" s="5"/>
      <c r="O985" s="5"/>
      <c r="P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3"/>
      <c r="M986" s="5"/>
      <c r="N986" s="5"/>
      <c r="O986" s="5"/>
      <c r="P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3"/>
      <c r="M987" s="5"/>
      <c r="N987" s="5"/>
      <c r="O987" s="5"/>
      <c r="P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3"/>
      <c r="M988" s="5"/>
      <c r="N988" s="5"/>
      <c r="O988" s="5"/>
      <c r="P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3"/>
      <c r="M989" s="5"/>
      <c r="N989" s="5"/>
      <c r="O989" s="5"/>
      <c r="P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3"/>
      <c r="M990" s="5"/>
      <c r="N990" s="5"/>
      <c r="O990" s="5"/>
      <c r="P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3"/>
      <c r="M991" s="5"/>
      <c r="N991" s="5"/>
      <c r="O991" s="5"/>
      <c r="P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3"/>
      <c r="M992" s="5"/>
      <c r="N992" s="5"/>
      <c r="O992" s="5"/>
      <c r="P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3"/>
      <c r="M993" s="5"/>
      <c r="N993" s="5"/>
      <c r="O993" s="5"/>
      <c r="P993" s="5"/>
    </row>
    <row r="994">
      <c r="A994" s="5"/>
      <c r="B994" s="5"/>
      <c r="C994" s="5"/>
      <c r="D994" s="5"/>
      <c r="E994" s="5"/>
      <c r="G994" s="5"/>
      <c r="H994" s="5"/>
      <c r="I994" s="5"/>
      <c r="J994" s="5"/>
      <c r="K994" s="5"/>
      <c r="L994" s="13"/>
      <c r="M994" s="5"/>
      <c r="N994" s="5"/>
      <c r="O994" s="5"/>
      <c r="P994" s="5"/>
    </row>
    <row r="995">
      <c r="A995" s="5"/>
      <c r="B995" s="5"/>
      <c r="C995" s="5"/>
      <c r="D995" s="5"/>
      <c r="E995" s="5"/>
      <c r="G995" s="5"/>
      <c r="H995" s="5"/>
      <c r="I995" s="5"/>
      <c r="J995" s="5"/>
      <c r="K995" s="5"/>
      <c r="L995" s="13"/>
      <c r="M995" s="5"/>
      <c r="N995" s="5"/>
      <c r="O995" s="5"/>
      <c r="P995" s="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5" width="7.38"/>
    <col customWidth="1" min="6" max="6" width="7.0"/>
    <col customWidth="1" min="7" max="7" width="7.38"/>
    <col customWidth="1" min="9" max="14" width="6.75"/>
    <col customWidth="1" min="15" max="15" width="3.38"/>
    <col customWidth="1" min="16" max="16" width="19.0"/>
    <col customWidth="1" min="17" max="17" width="15.25"/>
  </cols>
  <sheetData>
    <row r="2">
      <c r="H2" s="43" t="s">
        <v>152</v>
      </c>
      <c r="I2" s="44" t="s">
        <v>153</v>
      </c>
      <c r="J2" s="44" t="s">
        <v>154</v>
      </c>
      <c r="K2" s="44" t="s">
        <v>155</v>
      </c>
      <c r="L2" s="44" t="s">
        <v>156</v>
      </c>
      <c r="M2" s="44" t="s">
        <v>157</v>
      </c>
      <c r="N2" s="45" t="s">
        <v>158</v>
      </c>
      <c r="O2" s="46"/>
      <c r="P2" s="47" t="s">
        <v>159</v>
      </c>
      <c r="Q2" s="47" t="s">
        <v>160</v>
      </c>
    </row>
    <row r="3">
      <c r="H3" s="48"/>
      <c r="I3" s="49"/>
      <c r="J3" s="49"/>
      <c r="K3" s="49"/>
      <c r="L3" s="49"/>
      <c r="M3" s="49"/>
      <c r="N3" s="50"/>
      <c r="P3" s="51"/>
      <c r="Q3" s="51"/>
    </row>
    <row r="4">
      <c r="H4" s="52" t="s">
        <v>78</v>
      </c>
      <c r="I4" s="49">
        <v>1.0</v>
      </c>
      <c r="J4" s="49">
        <v>1.0</v>
      </c>
      <c r="K4" s="49">
        <v>1.0</v>
      </c>
      <c r="L4" s="49"/>
      <c r="M4" s="49">
        <v>1.0</v>
      </c>
      <c r="N4" s="50">
        <v>4.0</v>
      </c>
      <c r="O4" s="53"/>
      <c r="P4" s="54">
        <f>vlookup(H4,'Property prices'!A:D,4,false)</f>
        <v>9</v>
      </c>
      <c r="Q4" s="55" t="str">
        <f>vlookup(H4,'Property prices'!A:D,5,false)</f>
        <v>#REF!</v>
      </c>
    </row>
    <row r="5">
      <c r="H5" s="52" t="s">
        <v>45</v>
      </c>
      <c r="I5" s="49">
        <v>2.0</v>
      </c>
      <c r="J5" s="49"/>
      <c r="K5" s="49">
        <v>1.0</v>
      </c>
      <c r="L5" s="49">
        <v>1.0</v>
      </c>
      <c r="M5" s="49"/>
      <c r="N5" s="50">
        <v>4.0</v>
      </c>
      <c r="O5" s="53"/>
      <c r="P5" s="54">
        <f>vlookup(H5,'Property prices'!A:D,4,false)</f>
        <v>17</v>
      </c>
      <c r="Q5" s="55" t="str">
        <f>vlookup(H5,'Property prices'!A:D,5,false)</f>
        <v>#REF!</v>
      </c>
    </row>
    <row r="6">
      <c r="H6" s="52" t="s">
        <v>18</v>
      </c>
      <c r="I6" s="49"/>
      <c r="J6" s="49">
        <v>1.0</v>
      </c>
      <c r="K6" s="49">
        <v>1.0</v>
      </c>
      <c r="L6" s="49"/>
      <c r="M6" s="49">
        <v>2.0</v>
      </c>
      <c r="N6" s="50">
        <v>4.0</v>
      </c>
      <c r="O6" s="53"/>
      <c r="P6" s="54">
        <f>vlookup(H6,'Property prices'!A:D,4,false)</f>
        <v>10</v>
      </c>
      <c r="Q6" s="55" t="str">
        <f>vlookup(H6,'Property prices'!A:D,5,false)</f>
        <v>#REF!</v>
      </c>
    </row>
    <row r="7">
      <c r="H7" s="52" t="s">
        <v>47</v>
      </c>
      <c r="I7" s="49"/>
      <c r="J7" s="49">
        <v>1.0</v>
      </c>
      <c r="K7" s="56">
        <v>1.0</v>
      </c>
      <c r="L7" s="49"/>
      <c r="M7" s="49">
        <v>2.0</v>
      </c>
      <c r="N7" s="57">
        <v>4.0</v>
      </c>
      <c r="O7" s="53"/>
      <c r="P7" s="54">
        <f>vlookup(H7,'Property prices'!A:D,4,false)</f>
        <v>4</v>
      </c>
      <c r="Q7" s="55" t="str">
        <f>vlookup(H7,'Property prices'!A:D,5,false)</f>
        <v>#REF!</v>
      </c>
    </row>
    <row r="8">
      <c r="H8" s="52" t="s">
        <v>123</v>
      </c>
      <c r="I8" s="49">
        <v>1.0</v>
      </c>
      <c r="J8" s="49"/>
      <c r="K8" s="49">
        <v>1.0</v>
      </c>
      <c r="L8" s="49">
        <v>1.0</v>
      </c>
      <c r="M8" s="49"/>
      <c r="N8" s="50">
        <v>3.0</v>
      </c>
      <c r="O8" s="53"/>
      <c r="P8" s="54">
        <f>vlookup(H8,'Property prices'!A:D,4,false)</f>
        <v>15</v>
      </c>
      <c r="Q8" s="55" t="str">
        <f>vlookup(H8,'Property prices'!A:D,5,false)</f>
        <v>#REF!</v>
      </c>
    </row>
    <row r="9">
      <c r="H9" s="52" t="s">
        <v>161</v>
      </c>
      <c r="I9" s="49"/>
      <c r="J9" s="49">
        <v>1.0</v>
      </c>
      <c r="K9" s="49"/>
      <c r="L9" s="49">
        <v>1.0</v>
      </c>
      <c r="M9" s="49">
        <v>1.0</v>
      </c>
      <c r="N9" s="50">
        <v>3.0</v>
      </c>
      <c r="O9" s="53"/>
      <c r="P9" s="54">
        <f>vlookup(H9,'Property prices'!A:D,4,false)</f>
        <v>1</v>
      </c>
      <c r="Q9" s="55" t="str">
        <f>vlookup(H9,'Property prices'!A:D,5,false)</f>
        <v>#REF!</v>
      </c>
    </row>
    <row r="10">
      <c r="H10" s="52" t="s">
        <v>162</v>
      </c>
      <c r="I10" s="49"/>
      <c r="J10" s="49"/>
      <c r="K10" s="49">
        <v>1.0</v>
      </c>
      <c r="L10" s="49">
        <v>1.0</v>
      </c>
      <c r="M10" s="49">
        <v>1.0</v>
      </c>
      <c r="N10" s="50">
        <v>3.0</v>
      </c>
      <c r="O10" s="53"/>
      <c r="P10" s="54">
        <f>vlookup(H10,'Property prices'!A:D,4,false)</f>
        <v>1</v>
      </c>
      <c r="Q10" s="55" t="str">
        <f>vlookup(H10,'Property prices'!A:D,5,false)</f>
        <v>#REF!</v>
      </c>
    </row>
    <row r="11">
      <c r="H11" s="58"/>
      <c r="I11" s="59" t="s">
        <v>163</v>
      </c>
      <c r="J11" s="60"/>
      <c r="K11" s="60"/>
      <c r="L11" s="60"/>
      <c r="M11" s="60"/>
      <c r="N11" s="61"/>
      <c r="P11" s="62" t="s">
        <v>164</v>
      </c>
      <c r="Q11" s="63"/>
    </row>
    <row r="12">
      <c r="A12" s="64"/>
      <c r="B12" s="65"/>
      <c r="C12" s="65"/>
      <c r="D12" s="65"/>
      <c r="E12" s="65"/>
      <c r="F12" s="65"/>
      <c r="G12" s="65"/>
    </row>
    <row r="13">
      <c r="A13" s="64"/>
      <c r="B13" s="65"/>
      <c r="C13" s="65"/>
      <c r="D13" s="65"/>
      <c r="E13" s="65"/>
      <c r="F13" s="65"/>
      <c r="G13" s="65"/>
    </row>
    <row r="14">
      <c r="A14" s="64"/>
      <c r="B14" s="65"/>
      <c r="C14" s="65"/>
      <c r="D14" s="65"/>
      <c r="E14" s="65"/>
      <c r="F14" s="65"/>
      <c r="G14" s="65"/>
    </row>
    <row r="15">
      <c r="A15" s="64"/>
      <c r="B15" s="65"/>
      <c r="C15" s="65"/>
      <c r="D15" s="65"/>
      <c r="E15" s="65"/>
      <c r="F15" s="65"/>
      <c r="G15" s="65"/>
    </row>
    <row r="16">
      <c r="A16" s="64"/>
      <c r="B16" s="65"/>
      <c r="C16" s="65"/>
      <c r="D16" s="65"/>
      <c r="E16" s="65"/>
      <c r="F16" s="65"/>
      <c r="G16" s="65"/>
    </row>
    <row r="17">
      <c r="A17" s="64"/>
      <c r="B17" s="65"/>
      <c r="C17" s="65"/>
      <c r="D17" s="65"/>
      <c r="E17" s="65"/>
      <c r="F17" s="65"/>
      <c r="G17" s="65"/>
    </row>
    <row r="18">
      <c r="A18" s="64"/>
      <c r="B18" s="65"/>
      <c r="C18" s="65"/>
      <c r="D18" s="65"/>
      <c r="E18" s="65"/>
      <c r="F18" s="65"/>
      <c r="G18" s="65"/>
    </row>
    <row r="19">
      <c r="A19" s="64"/>
      <c r="B19" s="65"/>
      <c r="C19" s="65"/>
      <c r="D19" s="65"/>
      <c r="E19" s="65"/>
      <c r="F19" s="65"/>
      <c r="G19" s="65"/>
    </row>
    <row r="20">
      <c r="A20" s="64"/>
      <c r="B20" s="65"/>
      <c r="C20" s="65"/>
      <c r="D20" s="65"/>
      <c r="E20" s="65"/>
      <c r="F20" s="65"/>
      <c r="G20" s="65"/>
    </row>
    <row r="21">
      <c r="A21" s="64"/>
      <c r="B21" s="65"/>
      <c r="C21" s="65"/>
      <c r="D21" s="65"/>
      <c r="E21" s="65"/>
      <c r="F21" s="65"/>
      <c r="G21" s="65"/>
    </row>
    <row r="22">
      <c r="A22" s="64"/>
      <c r="B22" s="65"/>
      <c r="C22" s="65"/>
      <c r="D22" s="65"/>
      <c r="E22" s="65"/>
      <c r="F22" s="65"/>
      <c r="G22" s="65"/>
    </row>
    <row r="23">
      <c r="A23" s="64"/>
      <c r="B23" s="65"/>
      <c r="C23" s="65"/>
      <c r="D23" s="65"/>
      <c r="E23" s="65"/>
      <c r="F23" s="65"/>
      <c r="G23" s="65"/>
    </row>
    <row r="24">
      <c r="A24" s="64"/>
      <c r="B24" s="65"/>
      <c r="C24" s="65"/>
      <c r="D24" s="65"/>
      <c r="E24" s="65"/>
      <c r="F24" s="65"/>
      <c r="G24" s="65"/>
    </row>
    <row r="25">
      <c r="A25" s="64"/>
      <c r="B25" s="65"/>
      <c r="C25" s="65"/>
      <c r="D25" s="65"/>
      <c r="E25" s="65"/>
      <c r="F25" s="65"/>
      <c r="G25" s="65"/>
    </row>
    <row r="26">
      <c r="A26" s="64"/>
      <c r="B26" s="65"/>
      <c r="C26" s="65"/>
      <c r="D26" s="65"/>
      <c r="E26" s="65"/>
      <c r="F26" s="65"/>
      <c r="G26" s="65"/>
    </row>
    <row r="27">
      <c r="A27" s="64"/>
      <c r="B27" s="65"/>
      <c r="C27" s="65"/>
      <c r="D27" s="65"/>
      <c r="E27" s="65"/>
      <c r="F27" s="65"/>
      <c r="G27" s="65"/>
    </row>
    <row r="28">
      <c r="A28" s="64"/>
      <c r="B28" s="65"/>
      <c r="C28" s="65"/>
      <c r="D28" s="65"/>
      <c r="E28" s="65"/>
      <c r="F28" s="65"/>
      <c r="G28" s="65"/>
    </row>
    <row r="29">
      <c r="A29" s="64"/>
      <c r="B29" s="65"/>
      <c r="C29" s="65"/>
      <c r="D29" s="65"/>
      <c r="E29" s="65"/>
      <c r="F29" s="65"/>
      <c r="G29" s="65"/>
    </row>
    <row r="30">
      <c r="A30" s="64"/>
      <c r="B30" s="65"/>
      <c r="C30" s="65"/>
      <c r="D30" s="65"/>
      <c r="E30" s="65"/>
      <c r="F30" s="65"/>
      <c r="G30" s="65"/>
    </row>
    <row r="31">
      <c r="A31" s="64"/>
      <c r="B31" s="65"/>
      <c r="C31" s="65"/>
      <c r="D31" s="65"/>
      <c r="E31" s="65"/>
      <c r="F31" s="65"/>
      <c r="G31" s="65"/>
    </row>
    <row r="32">
      <c r="A32" s="64"/>
      <c r="B32" s="65"/>
      <c r="C32" s="65"/>
      <c r="D32" s="65"/>
      <c r="E32" s="65"/>
      <c r="F32" s="65"/>
      <c r="G32" s="65"/>
    </row>
    <row r="33">
      <c r="A33" s="64"/>
      <c r="B33" s="65"/>
      <c r="C33" s="65"/>
      <c r="D33" s="65"/>
      <c r="E33" s="65"/>
      <c r="F33" s="65"/>
      <c r="G33" s="65"/>
    </row>
    <row r="34">
      <c r="A34" s="66" t="s">
        <v>165</v>
      </c>
      <c r="B34" s="65"/>
      <c r="C34" s="65"/>
      <c r="D34" s="65"/>
      <c r="E34" s="65"/>
      <c r="F34" s="65"/>
      <c r="G34" s="65"/>
    </row>
    <row r="35">
      <c r="A35" s="65"/>
      <c r="B35" s="65"/>
      <c r="C35" s="65"/>
      <c r="D35" s="65"/>
      <c r="E35" s="65"/>
      <c r="F35" s="65"/>
      <c r="G35" s="65"/>
    </row>
    <row r="36">
      <c r="A36" s="65"/>
      <c r="B36" s="65"/>
      <c r="C36" s="65"/>
      <c r="D36" s="65"/>
      <c r="E36" s="65"/>
      <c r="F36" s="65"/>
      <c r="G36" s="65"/>
    </row>
    <row r="37">
      <c r="A37" s="65"/>
      <c r="B37" s="65"/>
      <c r="C37" s="65"/>
      <c r="D37" s="65"/>
      <c r="E37" s="65"/>
      <c r="F37" s="65"/>
      <c r="G37" s="65"/>
    </row>
    <row r="38">
      <c r="A38" s="65"/>
      <c r="B38" s="65"/>
      <c r="C38" s="65"/>
      <c r="D38" s="65"/>
      <c r="E38" s="65"/>
      <c r="F38" s="65"/>
      <c r="G38" s="65"/>
    </row>
    <row r="39">
      <c r="A39" s="65"/>
      <c r="B39" s="65"/>
      <c r="C39" s="65"/>
      <c r="D39" s="65"/>
      <c r="E39" s="65"/>
      <c r="F39" s="65"/>
      <c r="G39" s="65"/>
    </row>
    <row r="40">
      <c r="A40" s="65"/>
      <c r="B40" s="65"/>
      <c r="C40" s="65"/>
      <c r="D40" s="65"/>
      <c r="E40" s="65"/>
      <c r="F40" s="65"/>
      <c r="G40" s="65"/>
    </row>
    <row r="41">
      <c r="A41" s="65"/>
      <c r="B41" s="65"/>
      <c r="C41" s="65"/>
      <c r="D41" s="65"/>
      <c r="E41" s="65"/>
      <c r="F41" s="65"/>
      <c r="G41" s="65"/>
    </row>
    <row r="42">
      <c r="A42" s="65"/>
      <c r="B42" s="65"/>
      <c r="C42" s="65"/>
      <c r="D42" s="65"/>
      <c r="E42" s="65"/>
      <c r="F42" s="65"/>
      <c r="G42" s="65"/>
    </row>
    <row r="43">
      <c r="A43" s="65"/>
      <c r="B43" s="65"/>
      <c r="C43" s="65"/>
      <c r="D43" s="65"/>
      <c r="E43" s="65"/>
      <c r="F43" s="65"/>
      <c r="G43" s="65"/>
    </row>
    <row r="44">
      <c r="A44" s="65"/>
      <c r="B44" s="65"/>
      <c r="C44" s="65"/>
      <c r="D44" s="65"/>
      <c r="E44" s="65"/>
      <c r="F44" s="65"/>
      <c r="G44" s="65"/>
    </row>
    <row r="45">
      <c r="A45" s="65"/>
      <c r="B45" s="65"/>
      <c r="C45" s="65"/>
      <c r="D45" s="65"/>
      <c r="E45" s="65"/>
      <c r="F45" s="65"/>
      <c r="G45" s="65"/>
    </row>
    <row r="46">
      <c r="A46" s="65"/>
      <c r="B46" s="65"/>
      <c r="C46" s="65"/>
      <c r="D46" s="65"/>
      <c r="E46" s="65"/>
      <c r="F46" s="65"/>
      <c r="G46" s="65"/>
    </row>
    <row r="47">
      <c r="A47" s="65"/>
      <c r="B47" s="65"/>
      <c r="C47" s="65"/>
      <c r="D47" s="65"/>
      <c r="E47" s="65"/>
      <c r="F47" s="65"/>
      <c r="G47" s="65"/>
    </row>
    <row r="48">
      <c r="A48" s="65"/>
      <c r="B48" s="65"/>
      <c r="C48" s="65"/>
      <c r="D48" s="65"/>
      <c r="E48" s="65"/>
      <c r="F48" s="65"/>
      <c r="G48" s="65"/>
    </row>
    <row r="49">
      <c r="A49" s="65"/>
      <c r="B49" s="65"/>
      <c r="C49" s="65"/>
      <c r="D49" s="65"/>
      <c r="E49" s="65"/>
      <c r="F49" s="65"/>
      <c r="G49" s="65"/>
    </row>
    <row r="50">
      <c r="A50" s="65"/>
      <c r="B50" s="65"/>
      <c r="C50" s="65"/>
      <c r="D50" s="65"/>
      <c r="E50" s="65"/>
      <c r="F50" s="65"/>
      <c r="G50" s="65"/>
    </row>
    <row r="51">
      <c r="A51" s="65"/>
      <c r="B51" s="65"/>
      <c r="C51" s="65"/>
      <c r="D51" s="65"/>
      <c r="E51" s="65"/>
      <c r="F51" s="65"/>
      <c r="G51" s="65"/>
    </row>
    <row r="52">
      <c r="A52" s="65"/>
      <c r="B52" s="65"/>
      <c r="C52" s="65"/>
      <c r="D52" s="65"/>
      <c r="E52" s="65"/>
      <c r="F52" s="65"/>
      <c r="G52" s="65"/>
    </row>
    <row r="53">
      <c r="A53" s="65"/>
      <c r="B53" s="65"/>
      <c r="C53" s="65"/>
      <c r="D53" s="65"/>
      <c r="E53" s="65"/>
      <c r="F53" s="65"/>
      <c r="G53" s="65"/>
    </row>
    <row r="54">
      <c r="A54" s="65"/>
      <c r="B54" s="65"/>
      <c r="C54" s="65"/>
      <c r="D54" s="65"/>
      <c r="E54" s="65"/>
      <c r="F54" s="65"/>
      <c r="G54" s="65"/>
    </row>
    <row r="55">
      <c r="A55" s="65"/>
      <c r="B55" s="65"/>
      <c r="C55" s="65"/>
      <c r="D55" s="65"/>
      <c r="E55" s="65"/>
      <c r="F55" s="65"/>
      <c r="G55" s="65"/>
    </row>
    <row r="56">
      <c r="A56" s="65"/>
      <c r="B56" s="65"/>
      <c r="C56" s="65"/>
      <c r="D56" s="65"/>
      <c r="E56" s="65"/>
      <c r="F56" s="65"/>
      <c r="G56" s="65"/>
    </row>
    <row r="57">
      <c r="A57" s="65"/>
      <c r="B57" s="65"/>
      <c r="C57" s="65"/>
      <c r="D57" s="65"/>
      <c r="E57" s="65"/>
      <c r="F57" s="65"/>
      <c r="G57" s="65"/>
    </row>
    <row r="58">
      <c r="A58" s="65"/>
      <c r="B58" s="65"/>
      <c r="C58" s="65"/>
      <c r="D58" s="65"/>
      <c r="E58" s="65"/>
      <c r="F58" s="65"/>
      <c r="G58" s="6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25.38"/>
  </cols>
  <sheetData>
    <row r="1">
      <c r="A1" s="67" t="s">
        <v>152</v>
      </c>
      <c r="B1" s="67" t="s">
        <v>166</v>
      </c>
    </row>
    <row r="2">
      <c r="A2" s="68" t="s">
        <v>167</v>
      </c>
      <c r="B2" s="68" t="s">
        <v>168</v>
      </c>
    </row>
    <row r="3">
      <c r="A3" s="68" t="s">
        <v>81</v>
      </c>
      <c r="B3" s="68" t="s">
        <v>168</v>
      </c>
    </row>
    <row r="4">
      <c r="A4" s="68" t="s">
        <v>87</v>
      </c>
      <c r="B4" s="68" t="s">
        <v>168</v>
      </c>
    </row>
    <row r="5">
      <c r="A5" s="68" t="s">
        <v>169</v>
      </c>
      <c r="B5" s="68" t="s">
        <v>168</v>
      </c>
    </row>
    <row r="6">
      <c r="A6" s="69"/>
      <c r="B6" s="69"/>
    </row>
    <row r="7">
      <c r="A7" s="67" t="s">
        <v>152</v>
      </c>
      <c r="B7" s="67" t="s">
        <v>166</v>
      </c>
    </row>
    <row r="8">
      <c r="A8" s="68" t="s">
        <v>170</v>
      </c>
      <c r="B8" s="68" t="s">
        <v>171</v>
      </c>
    </row>
    <row r="9">
      <c r="A9" s="68" t="s">
        <v>172</v>
      </c>
      <c r="B9" s="68" t="s">
        <v>171</v>
      </c>
    </row>
    <row r="10">
      <c r="A10" s="68" t="s">
        <v>173</v>
      </c>
      <c r="B10" s="68" t="s">
        <v>171</v>
      </c>
    </row>
    <row r="11">
      <c r="A11" s="68" t="s">
        <v>45</v>
      </c>
      <c r="B11" s="68" t="s">
        <v>171</v>
      </c>
    </row>
    <row r="12">
      <c r="A12" s="68" t="s">
        <v>174</v>
      </c>
      <c r="B12" s="69"/>
    </row>
    <row r="13">
      <c r="A13" s="67" t="s">
        <v>152</v>
      </c>
      <c r="B13" s="67" t="s">
        <v>166</v>
      </c>
    </row>
    <row r="14">
      <c r="A14" s="68" t="s">
        <v>87</v>
      </c>
      <c r="B14" s="70" t="s">
        <v>175</v>
      </c>
    </row>
    <row r="15">
      <c r="A15" s="68" t="s">
        <v>81</v>
      </c>
      <c r="B15" s="70" t="s">
        <v>175</v>
      </c>
    </row>
    <row r="16">
      <c r="A16" s="68" t="s">
        <v>24</v>
      </c>
      <c r="B16" s="70" t="s">
        <v>175</v>
      </c>
    </row>
    <row r="17">
      <c r="A17" s="68" t="s">
        <v>26</v>
      </c>
      <c r="B17" s="70" t="s">
        <v>175</v>
      </c>
    </row>
    <row r="18">
      <c r="A18" s="68" t="s">
        <v>21</v>
      </c>
      <c r="B18" s="70" t="s">
        <v>175</v>
      </c>
    </row>
    <row r="19">
      <c r="A19" s="69"/>
      <c r="B19" s="69"/>
    </row>
    <row r="20">
      <c r="A20" s="67" t="s">
        <v>152</v>
      </c>
      <c r="B20" s="67" t="s">
        <v>166</v>
      </c>
    </row>
    <row r="21">
      <c r="A21" s="68" t="s">
        <v>176</v>
      </c>
      <c r="B21" s="71" t="s">
        <v>177</v>
      </c>
    </row>
    <row r="22">
      <c r="A22" s="68" t="s">
        <v>85</v>
      </c>
      <c r="B22" s="71" t="s">
        <v>177</v>
      </c>
    </row>
    <row r="23">
      <c r="A23" s="68" t="s">
        <v>21</v>
      </c>
      <c r="B23" s="71" t="s">
        <v>177</v>
      </c>
    </row>
    <row r="24">
      <c r="A24" s="68" t="s">
        <v>126</v>
      </c>
      <c r="B24" s="71" t="s">
        <v>177</v>
      </c>
    </row>
    <row r="25">
      <c r="A25" s="68" t="s">
        <v>178</v>
      </c>
      <c r="B25" s="71" t="s">
        <v>177</v>
      </c>
    </row>
    <row r="26">
      <c r="A26" s="68" t="s">
        <v>179</v>
      </c>
      <c r="B26" s="71" t="s">
        <v>177</v>
      </c>
    </row>
    <row r="27">
      <c r="A27" s="68" t="s">
        <v>180</v>
      </c>
      <c r="B27" s="71" t="s">
        <v>177</v>
      </c>
    </row>
    <row r="28">
      <c r="A28" s="68" t="s">
        <v>181</v>
      </c>
      <c r="B28" s="71" t="s">
        <v>177</v>
      </c>
    </row>
    <row r="29">
      <c r="A29" s="69"/>
      <c r="B29" s="69"/>
    </row>
    <row r="30">
      <c r="A30" s="67" t="s">
        <v>152</v>
      </c>
      <c r="B30" s="67" t="s">
        <v>166</v>
      </c>
    </row>
    <row r="31">
      <c r="A31" s="68" t="s">
        <v>182</v>
      </c>
      <c r="B31" s="71" t="s">
        <v>183</v>
      </c>
    </row>
    <row r="32">
      <c r="A32" s="68" t="s">
        <v>184</v>
      </c>
      <c r="B32" s="71" t="s">
        <v>183</v>
      </c>
    </row>
    <row r="33">
      <c r="A33" s="68" t="s">
        <v>18</v>
      </c>
      <c r="B33" s="71" t="s">
        <v>183</v>
      </c>
    </row>
    <row r="34">
      <c r="A34" s="68" t="s">
        <v>79</v>
      </c>
      <c r="B34" s="71" t="s">
        <v>183</v>
      </c>
    </row>
    <row r="35">
      <c r="A35" s="68" t="s">
        <v>21</v>
      </c>
      <c r="B35" s="71" t="s">
        <v>183</v>
      </c>
    </row>
    <row r="36">
      <c r="A36" s="68" t="s">
        <v>179</v>
      </c>
      <c r="B36" s="71" t="s">
        <v>183</v>
      </c>
    </row>
    <row r="37">
      <c r="A37" s="68" t="s">
        <v>180</v>
      </c>
      <c r="B37" s="71" t="s">
        <v>183</v>
      </c>
    </row>
    <row r="38">
      <c r="A38" s="68" t="s">
        <v>145</v>
      </c>
      <c r="B38" s="71" t="s">
        <v>183</v>
      </c>
    </row>
    <row r="39">
      <c r="A39" s="68" t="s">
        <v>80</v>
      </c>
      <c r="B39" s="71" t="s">
        <v>183</v>
      </c>
    </row>
    <row r="40">
      <c r="A40" s="68" t="s">
        <v>20</v>
      </c>
      <c r="B40" s="71" t="s">
        <v>183</v>
      </c>
    </row>
    <row r="41">
      <c r="A41" s="68" t="s">
        <v>81</v>
      </c>
      <c r="B41" s="71" t="s">
        <v>183</v>
      </c>
    </row>
    <row r="42">
      <c r="A42" s="68" t="s">
        <v>185</v>
      </c>
      <c r="B42" s="71" t="s">
        <v>183</v>
      </c>
    </row>
    <row r="43">
      <c r="A43" s="68" t="s">
        <v>186</v>
      </c>
      <c r="B43" s="71" t="s">
        <v>183</v>
      </c>
    </row>
    <row r="44">
      <c r="A44" s="68" t="s">
        <v>187</v>
      </c>
      <c r="B44" s="71" t="s">
        <v>183</v>
      </c>
    </row>
    <row r="45">
      <c r="A45" s="68" t="s">
        <v>45</v>
      </c>
      <c r="B45" s="71" t="s">
        <v>183</v>
      </c>
    </row>
    <row r="46">
      <c r="A46" s="68" t="s">
        <v>188</v>
      </c>
      <c r="B46" s="71" t="s">
        <v>183</v>
      </c>
    </row>
    <row r="47">
      <c r="A47" s="68" t="s">
        <v>54</v>
      </c>
      <c r="B47" s="71" t="s">
        <v>183</v>
      </c>
    </row>
    <row r="48">
      <c r="A48" s="68" t="s">
        <v>78</v>
      </c>
      <c r="B48" s="71" t="s">
        <v>183</v>
      </c>
    </row>
    <row r="49">
      <c r="A49" s="69"/>
      <c r="B49" s="69"/>
    </row>
    <row r="50">
      <c r="A50" s="67" t="s">
        <v>152</v>
      </c>
      <c r="B50" s="67" t="s">
        <v>166</v>
      </c>
    </row>
    <row r="51">
      <c r="A51" s="72" t="s">
        <v>80</v>
      </c>
      <c r="B51" s="71" t="s">
        <v>189</v>
      </c>
    </row>
    <row r="52">
      <c r="A52" s="68" t="s">
        <v>81</v>
      </c>
      <c r="B52" s="71" t="s">
        <v>189</v>
      </c>
    </row>
    <row r="53">
      <c r="A53" s="68" t="s">
        <v>145</v>
      </c>
      <c r="B53" s="71" t="s">
        <v>189</v>
      </c>
    </row>
    <row r="54">
      <c r="A54" s="68" t="s">
        <v>87</v>
      </c>
      <c r="B54" s="71" t="s">
        <v>189</v>
      </c>
    </row>
    <row r="55">
      <c r="A55" s="68" t="s">
        <v>45</v>
      </c>
      <c r="B55" s="71" t="s">
        <v>189</v>
      </c>
    </row>
    <row r="56">
      <c r="A56" s="69"/>
      <c r="B56" s="69"/>
    </row>
    <row r="57">
      <c r="A57" s="67" t="s">
        <v>152</v>
      </c>
      <c r="B57" s="67" t="s">
        <v>166</v>
      </c>
    </row>
    <row r="58">
      <c r="A58" s="72" t="s">
        <v>126</v>
      </c>
      <c r="B58" s="68" t="s">
        <v>190</v>
      </c>
    </row>
    <row r="59">
      <c r="A59" s="68" t="s">
        <v>23</v>
      </c>
      <c r="B59" s="68" t="s">
        <v>190</v>
      </c>
    </row>
    <row r="60">
      <c r="A60" s="68" t="s">
        <v>18</v>
      </c>
      <c r="B60" s="68" t="s">
        <v>190</v>
      </c>
    </row>
    <row r="61">
      <c r="A61" s="68" t="s">
        <v>78</v>
      </c>
      <c r="B61" s="68" t="s">
        <v>190</v>
      </c>
    </row>
    <row r="62">
      <c r="A62" s="68" t="s">
        <v>191</v>
      </c>
      <c r="B62" s="68" t="s">
        <v>190</v>
      </c>
    </row>
    <row r="63">
      <c r="A63" s="68" t="s">
        <v>192</v>
      </c>
      <c r="B63" s="68" t="s">
        <v>190</v>
      </c>
    </row>
    <row r="64">
      <c r="A64" s="68" t="s">
        <v>193</v>
      </c>
      <c r="B64" s="68" t="s">
        <v>190</v>
      </c>
    </row>
    <row r="65">
      <c r="A65" s="68" t="s">
        <v>81</v>
      </c>
      <c r="B65" s="68" t="s">
        <v>190</v>
      </c>
    </row>
    <row r="66">
      <c r="A66" s="68" t="s">
        <v>162</v>
      </c>
      <c r="B66" s="68" t="s">
        <v>190</v>
      </c>
    </row>
    <row r="67">
      <c r="A67" s="68" t="s">
        <v>187</v>
      </c>
      <c r="B67" s="68" t="s">
        <v>190</v>
      </c>
    </row>
    <row r="68">
      <c r="A68" s="68" t="s">
        <v>145</v>
      </c>
      <c r="B68" s="68" t="s">
        <v>190</v>
      </c>
    </row>
    <row r="69">
      <c r="A69" s="68" t="s">
        <v>85</v>
      </c>
      <c r="B69" s="68" t="s">
        <v>190</v>
      </c>
    </row>
    <row r="70">
      <c r="A70" s="68" t="s">
        <v>45</v>
      </c>
      <c r="B70" s="68" t="s">
        <v>190</v>
      </c>
    </row>
    <row r="71">
      <c r="A71" s="68" t="s">
        <v>21</v>
      </c>
      <c r="B71" s="68" t="s">
        <v>190</v>
      </c>
    </row>
    <row r="72">
      <c r="A72" s="68" t="s">
        <v>80</v>
      </c>
      <c r="B72" s="68" t="s">
        <v>190</v>
      </c>
    </row>
    <row r="73">
      <c r="A73" s="68" t="s">
        <v>79</v>
      </c>
      <c r="B73" s="68" t="s">
        <v>190</v>
      </c>
    </row>
    <row r="74">
      <c r="A74" s="73"/>
      <c r="B74" s="7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11" width="6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5.88"/>
    <col customWidth="1" min="4" max="4" width="19.13"/>
  </cols>
  <sheetData>
    <row r="1">
      <c r="A1" s="67" t="s">
        <v>152</v>
      </c>
      <c r="B1" s="67" t="s">
        <v>166</v>
      </c>
    </row>
    <row r="2">
      <c r="A2" s="70" t="s">
        <v>145</v>
      </c>
      <c r="B2" s="68" t="s">
        <v>154</v>
      </c>
    </row>
    <row r="3">
      <c r="A3" s="68" t="s">
        <v>161</v>
      </c>
      <c r="B3" s="68" t="s">
        <v>154</v>
      </c>
    </row>
    <row r="4">
      <c r="A4" s="68" t="s">
        <v>196</v>
      </c>
      <c r="B4" s="68" t="s">
        <v>154</v>
      </c>
    </row>
    <row r="5">
      <c r="A5" s="68" t="s">
        <v>18</v>
      </c>
      <c r="B5" s="68" t="s">
        <v>154</v>
      </c>
    </row>
    <row r="6">
      <c r="A6" s="68" t="s">
        <v>78</v>
      </c>
      <c r="B6" s="68" t="s">
        <v>154</v>
      </c>
    </row>
    <row r="7">
      <c r="A7" s="68" t="s">
        <v>47</v>
      </c>
      <c r="B7" s="68" t="s">
        <v>154</v>
      </c>
    </row>
    <row r="8">
      <c r="A8" s="68" t="s">
        <v>123</v>
      </c>
      <c r="B8" s="72" t="s">
        <v>156</v>
      </c>
    </row>
    <row r="9">
      <c r="A9" s="68" t="s">
        <v>23</v>
      </c>
      <c r="B9" s="72" t="s">
        <v>156</v>
      </c>
    </row>
    <row r="10">
      <c r="A10" s="68" t="s">
        <v>161</v>
      </c>
      <c r="B10" s="72" t="s">
        <v>156</v>
      </c>
    </row>
    <row r="11">
      <c r="A11" s="68" t="s">
        <v>197</v>
      </c>
      <c r="B11" s="72" t="s">
        <v>156</v>
      </c>
    </row>
    <row r="12">
      <c r="A12" s="68" t="s">
        <v>102</v>
      </c>
      <c r="B12" s="72" t="s">
        <v>156</v>
      </c>
    </row>
    <row r="13">
      <c r="A13" s="68" t="s">
        <v>45</v>
      </c>
      <c r="B13" s="72" t="s">
        <v>156</v>
      </c>
    </row>
    <row r="14">
      <c r="A14" s="68" t="s">
        <v>162</v>
      </c>
      <c r="B14" s="72" t="s">
        <v>156</v>
      </c>
    </row>
    <row r="15">
      <c r="A15" s="68" t="s">
        <v>81</v>
      </c>
      <c r="B15" s="72" t="s">
        <v>156</v>
      </c>
    </row>
    <row r="16">
      <c r="A16" s="68" t="s">
        <v>101</v>
      </c>
      <c r="B16" s="72" t="s">
        <v>156</v>
      </c>
    </row>
    <row r="17">
      <c r="A17" s="68" t="s">
        <v>26</v>
      </c>
      <c r="B17" s="72" t="s">
        <v>156</v>
      </c>
    </row>
    <row r="18">
      <c r="A18" s="68" t="s">
        <v>62</v>
      </c>
      <c r="B18" s="72" t="s">
        <v>156</v>
      </c>
    </row>
    <row r="19">
      <c r="A19" s="68" t="s">
        <v>162</v>
      </c>
      <c r="B19" s="72" t="s">
        <v>155</v>
      </c>
    </row>
    <row r="20">
      <c r="A20" s="68" t="s">
        <v>196</v>
      </c>
      <c r="B20" s="72" t="s">
        <v>155</v>
      </c>
    </row>
    <row r="21">
      <c r="A21" s="68" t="s">
        <v>93</v>
      </c>
      <c r="B21" s="72" t="s">
        <v>155</v>
      </c>
    </row>
    <row r="22">
      <c r="A22" s="68" t="s">
        <v>18</v>
      </c>
      <c r="B22" s="72" t="s">
        <v>155</v>
      </c>
    </row>
    <row r="23">
      <c r="A23" s="68" t="s">
        <v>78</v>
      </c>
      <c r="B23" s="72" t="s">
        <v>155</v>
      </c>
    </row>
    <row r="24">
      <c r="A24" s="68" t="s">
        <v>45</v>
      </c>
      <c r="B24" s="72" t="s">
        <v>155</v>
      </c>
    </row>
    <row r="25">
      <c r="A25" s="68" t="s">
        <v>59</v>
      </c>
      <c r="B25" s="72" t="s">
        <v>155</v>
      </c>
    </row>
    <row r="26">
      <c r="A26" s="68" t="s">
        <v>203</v>
      </c>
      <c r="B26" s="72" t="s">
        <v>155</v>
      </c>
    </row>
    <row r="27">
      <c r="A27" s="68" t="s">
        <v>126</v>
      </c>
      <c r="B27" s="72" t="s">
        <v>155</v>
      </c>
    </row>
    <row r="28">
      <c r="A28" s="68" t="s">
        <v>79</v>
      </c>
      <c r="B28" s="72" t="s">
        <v>155</v>
      </c>
    </row>
    <row r="29">
      <c r="A29" s="68" t="s">
        <v>121</v>
      </c>
      <c r="B29" s="72" t="s">
        <v>155</v>
      </c>
    </row>
    <row r="30">
      <c r="A30" s="68" t="s">
        <v>123</v>
      </c>
      <c r="B30" s="72" t="s">
        <v>155</v>
      </c>
    </row>
    <row r="31">
      <c r="A31" s="68" t="s">
        <v>45</v>
      </c>
      <c r="B31" s="72" t="s">
        <v>153</v>
      </c>
    </row>
    <row r="32">
      <c r="A32" s="68" t="s">
        <v>204</v>
      </c>
      <c r="B32" s="72" t="s">
        <v>153</v>
      </c>
    </row>
    <row r="33">
      <c r="A33" s="68" t="s">
        <v>78</v>
      </c>
      <c r="B33" s="72" t="s">
        <v>153</v>
      </c>
    </row>
    <row r="34">
      <c r="A34" s="68" t="s">
        <v>205</v>
      </c>
      <c r="B34" s="72" t="s">
        <v>153</v>
      </c>
    </row>
    <row r="35">
      <c r="A35" s="68" t="s">
        <v>101</v>
      </c>
      <c r="B35" s="72" t="s">
        <v>153</v>
      </c>
    </row>
    <row r="36">
      <c r="A36" s="68" t="s">
        <v>199</v>
      </c>
      <c r="B36" s="72" t="s">
        <v>153</v>
      </c>
    </row>
    <row r="37">
      <c r="A37" s="68" t="s">
        <v>126</v>
      </c>
      <c r="B37" s="72" t="s">
        <v>153</v>
      </c>
    </row>
    <row r="38">
      <c r="A38" s="68" t="s">
        <v>198</v>
      </c>
      <c r="B38" s="72" t="s">
        <v>153</v>
      </c>
    </row>
    <row r="39">
      <c r="A39" s="68" t="s">
        <v>45</v>
      </c>
      <c r="B39" s="72" t="s">
        <v>153</v>
      </c>
    </row>
    <row r="40">
      <c r="A40" s="68" t="s">
        <v>182</v>
      </c>
      <c r="B40" s="72" t="s">
        <v>153</v>
      </c>
    </row>
    <row r="41">
      <c r="A41" s="68" t="s">
        <v>121</v>
      </c>
      <c r="B41" s="72" t="s">
        <v>153</v>
      </c>
    </row>
    <row r="42">
      <c r="A42" s="68" t="s">
        <v>123</v>
      </c>
      <c r="B42" s="72" t="s">
        <v>153</v>
      </c>
    </row>
    <row r="43">
      <c r="A43" s="68" t="s">
        <v>200</v>
      </c>
      <c r="B43" s="72" t="s">
        <v>153</v>
      </c>
    </row>
    <row r="44">
      <c r="A44" s="68" t="s">
        <v>202</v>
      </c>
      <c r="B44" s="72" t="s">
        <v>153</v>
      </c>
    </row>
    <row r="45">
      <c r="A45" s="68" t="s">
        <v>78</v>
      </c>
      <c r="B45" s="72" t="s">
        <v>157</v>
      </c>
    </row>
    <row r="46">
      <c r="A46" s="68" t="s">
        <v>161</v>
      </c>
      <c r="B46" s="72" t="s">
        <v>157</v>
      </c>
    </row>
    <row r="47">
      <c r="A47" s="68" t="s">
        <v>18</v>
      </c>
      <c r="B47" s="72" t="s">
        <v>157</v>
      </c>
    </row>
    <row r="48">
      <c r="A48" s="68" t="s">
        <v>47</v>
      </c>
      <c r="B48" s="72" t="s">
        <v>157</v>
      </c>
    </row>
    <row r="49">
      <c r="A49" s="68" t="s">
        <v>201</v>
      </c>
      <c r="B49" s="72" t="s">
        <v>157</v>
      </c>
    </row>
    <row r="50">
      <c r="A50" s="68" t="s">
        <v>162</v>
      </c>
      <c r="B50" s="72" t="s">
        <v>157</v>
      </c>
    </row>
    <row r="51">
      <c r="A51" s="68" t="s">
        <v>47</v>
      </c>
      <c r="B51" s="72" t="s">
        <v>157</v>
      </c>
    </row>
    <row r="52">
      <c r="A52" s="68" t="s">
        <v>18</v>
      </c>
      <c r="B52" s="72" t="s">
        <v>157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9.13"/>
    <col customWidth="1" min="3" max="3" width="10.63"/>
    <col customWidth="1" min="4" max="4" width="9.88"/>
  </cols>
  <sheetData>
    <row r="1">
      <c r="A1" s="79" t="s">
        <v>152</v>
      </c>
      <c r="B1" s="80" t="s">
        <v>206</v>
      </c>
      <c r="C1" s="81" t="s">
        <v>207</v>
      </c>
      <c r="D1" s="82" t="s">
        <v>208</v>
      </c>
    </row>
    <row r="2">
      <c r="A2" s="68" t="s">
        <v>93</v>
      </c>
      <c r="B2" s="83" t="s">
        <v>209</v>
      </c>
      <c r="C2" s="68">
        <f t="shared" ref="C2:C3" si="1">(13000+10000)/2</f>
        <v>11500</v>
      </c>
      <c r="D2" s="68">
        <f t="shared" ref="D2:D39" si="2">RANK(C2,$C$2:$C$39)</f>
        <v>1</v>
      </c>
    </row>
    <row r="3">
      <c r="A3" s="84" t="s">
        <v>100</v>
      </c>
      <c r="B3" s="83" t="s">
        <v>209</v>
      </c>
      <c r="C3" s="68">
        <f t="shared" si="1"/>
        <v>11500</v>
      </c>
      <c r="D3" s="68">
        <f t="shared" si="2"/>
        <v>1</v>
      </c>
    </row>
    <row r="4">
      <c r="A4" s="85" t="s">
        <v>162</v>
      </c>
      <c r="B4" s="83" t="s">
        <v>210</v>
      </c>
      <c r="C4" s="68">
        <v>11500.0</v>
      </c>
      <c r="D4" s="68">
        <f t="shared" si="2"/>
        <v>1</v>
      </c>
    </row>
    <row r="5">
      <c r="A5" s="68" t="s">
        <v>211</v>
      </c>
      <c r="B5" s="68" t="s">
        <v>212</v>
      </c>
      <c r="C5" s="68">
        <v>10500.0</v>
      </c>
      <c r="D5" s="68">
        <f t="shared" si="2"/>
        <v>4</v>
      </c>
    </row>
    <row r="6">
      <c r="A6" s="84" t="s">
        <v>24</v>
      </c>
      <c r="B6" s="83" t="s">
        <v>213</v>
      </c>
      <c r="C6" s="69">
        <f t="shared" ref="C6:C7" si="3">(12000+9000)/2</f>
        <v>10500</v>
      </c>
      <c r="D6" s="68">
        <f t="shared" si="2"/>
        <v>4</v>
      </c>
    </row>
    <row r="7">
      <c r="A7" s="84" t="s">
        <v>214</v>
      </c>
      <c r="B7" s="83" t="s">
        <v>213</v>
      </c>
      <c r="C7" s="69">
        <f t="shared" si="3"/>
        <v>10500</v>
      </c>
      <c r="D7" s="68">
        <f t="shared" si="2"/>
        <v>4</v>
      </c>
    </row>
    <row r="8">
      <c r="A8" s="68" t="s">
        <v>79</v>
      </c>
      <c r="B8" s="83" t="s">
        <v>215</v>
      </c>
      <c r="C8" s="68">
        <v>10000.0</v>
      </c>
      <c r="D8" s="68">
        <f t="shared" si="2"/>
        <v>7</v>
      </c>
    </row>
    <row r="9">
      <c r="A9" s="68" t="s">
        <v>27</v>
      </c>
      <c r="B9" s="83" t="s">
        <v>215</v>
      </c>
      <c r="C9" s="68">
        <v>10000.0</v>
      </c>
      <c r="D9" s="68">
        <f t="shared" si="2"/>
        <v>7</v>
      </c>
    </row>
    <row r="10">
      <c r="A10" s="68" t="s">
        <v>78</v>
      </c>
      <c r="B10" s="83" t="s">
        <v>216</v>
      </c>
      <c r="C10" s="69">
        <f>(10839+8821)/2</f>
        <v>9830</v>
      </c>
      <c r="D10" s="68">
        <f t="shared" si="2"/>
        <v>9</v>
      </c>
    </row>
    <row r="11">
      <c r="A11" s="68" t="s">
        <v>18</v>
      </c>
      <c r="B11" s="83" t="s">
        <v>217</v>
      </c>
      <c r="C11" s="69">
        <f>(10334+8744)/2</f>
        <v>9539</v>
      </c>
      <c r="D11" s="68">
        <f t="shared" si="2"/>
        <v>10</v>
      </c>
    </row>
    <row r="12">
      <c r="A12" s="68" t="s">
        <v>80</v>
      </c>
      <c r="B12" s="83" t="s">
        <v>218</v>
      </c>
      <c r="C12" s="86">
        <v>9500.0</v>
      </c>
      <c r="D12" s="68">
        <f t="shared" si="2"/>
        <v>11</v>
      </c>
    </row>
    <row r="13">
      <c r="A13" s="68" t="s">
        <v>81</v>
      </c>
      <c r="B13" s="83" t="s">
        <v>219</v>
      </c>
      <c r="C13" s="68">
        <f>(10000+9000)/2</f>
        <v>9500</v>
      </c>
      <c r="D13" s="68">
        <f t="shared" si="2"/>
        <v>11</v>
      </c>
    </row>
    <row r="14">
      <c r="A14" s="84" t="s">
        <v>50</v>
      </c>
      <c r="B14" s="83" t="s">
        <v>220</v>
      </c>
      <c r="C14" s="69">
        <f>(10160+8519)/2</f>
        <v>9339.5</v>
      </c>
      <c r="D14" s="68">
        <f t="shared" si="2"/>
        <v>13</v>
      </c>
    </row>
    <row r="15">
      <c r="A15" s="68" t="s">
        <v>83</v>
      </c>
      <c r="B15" s="83" t="s">
        <v>221</v>
      </c>
      <c r="C15" s="69">
        <f>(10000+8000)/2</f>
        <v>9000</v>
      </c>
      <c r="D15" s="68">
        <f t="shared" si="2"/>
        <v>14</v>
      </c>
    </row>
    <row r="16">
      <c r="A16" s="84" t="s">
        <v>123</v>
      </c>
      <c r="B16" s="83" t="s">
        <v>222</v>
      </c>
      <c r="C16" s="69">
        <f>(9768+7845)/2</f>
        <v>8806.5</v>
      </c>
      <c r="D16" s="68">
        <f t="shared" si="2"/>
        <v>15</v>
      </c>
    </row>
    <row r="17">
      <c r="A17" s="84" t="s">
        <v>204</v>
      </c>
      <c r="B17" s="83" t="s">
        <v>223</v>
      </c>
      <c r="C17" s="69">
        <f>(8600+8571)/2</f>
        <v>8585.5</v>
      </c>
      <c r="D17" s="68">
        <f t="shared" si="2"/>
        <v>16</v>
      </c>
    </row>
    <row r="18">
      <c r="A18" s="68" t="s">
        <v>45</v>
      </c>
      <c r="B18" s="83" t="s">
        <v>224</v>
      </c>
      <c r="C18" s="68">
        <v>8500.0</v>
      </c>
      <c r="D18" s="68">
        <f t="shared" si="2"/>
        <v>17</v>
      </c>
    </row>
    <row r="19">
      <c r="A19" s="84" t="s">
        <v>87</v>
      </c>
      <c r="B19" s="83" t="s">
        <v>225</v>
      </c>
      <c r="C19" s="69">
        <f>(8611+7875)/2</f>
        <v>8243</v>
      </c>
      <c r="D19" s="68">
        <f t="shared" si="2"/>
        <v>18</v>
      </c>
    </row>
    <row r="20">
      <c r="A20" s="68" t="s">
        <v>85</v>
      </c>
      <c r="B20" s="83" t="s">
        <v>226</v>
      </c>
      <c r="C20" s="69">
        <f>(9099+6522)/2</f>
        <v>7810.5</v>
      </c>
      <c r="D20" s="68">
        <f t="shared" si="2"/>
        <v>19</v>
      </c>
    </row>
    <row r="21">
      <c r="A21" s="68" t="s">
        <v>227</v>
      </c>
      <c r="B21" s="83" t="s">
        <v>228</v>
      </c>
      <c r="C21" s="69">
        <f t="shared" ref="C21:C22" si="4">(8000+7000)/2</f>
        <v>7500</v>
      </c>
      <c r="D21" s="68">
        <f t="shared" si="2"/>
        <v>20</v>
      </c>
    </row>
    <row r="22">
      <c r="A22" s="68" t="s">
        <v>21</v>
      </c>
      <c r="B22" s="83" t="s">
        <v>228</v>
      </c>
      <c r="C22" s="69">
        <f t="shared" si="4"/>
        <v>7500</v>
      </c>
      <c r="D22" s="68">
        <f t="shared" si="2"/>
        <v>20</v>
      </c>
    </row>
    <row r="23">
      <c r="A23" s="84" t="s">
        <v>229</v>
      </c>
      <c r="B23" s="83" t="s">
        <v>230</v>
      </c>
      <c r="C23" s="69">
        <f>(8889+5846)/2</f>
        <v>7367.5</v>
      </c>
      <c r="D23" s="68">
        <f t="shared" si="2"/>
        <v>22</v>
      </c>
    </row>
    <row r="24">
      <c r="A24" s="68" t="s">
        <v>62</v>
      </c>
      <c r="B24" s="83" t="s">
        <v>231</v>
      </c>
      <c r="C24" s="68">
        <v>7000.0</v>
      </c>
      <c r="D24" s="68">
        <f t="shared" si="2"/>
        <v>23</v>
      </c>
    </row>
    <row r="25">
      <c r="A25" s="68" t="s">
        <v>49</v>
      </c>
      <c r="B25" s="83" t="s">
        <v>232</v>
      </c>
      <c r="C25" s="69">
        <f>(7596+6095)/2</f>
        <v>6845.5</v>
      </c>
      <c r="D25" s="68">
        <f t="shared" si="2"/>
        <v>24</v>
      </c>
    </row>
    <row r="26">
      <c r="A26" s="84" t="s">
        <v>233</v>
      </c>
      <c r="B26" s="83" t="s">
        <v>234</v>
      </c>
      <c r="C26" s="69">
        <f>(7461+6145)/2</f>
        <v>6803</v>
      </c>
      <c r="D26" s="68">
        <f t="shared" si="2"/>
        <v>25</v>
      </c>
    </row>
    <row r="27">
      <c r="A27" s="84" t="s">
        <v>235</v>
      </c>
      <c r="B27" s="83" t="s">
        <v>236</v>
      </c>
      <c r="C27" s="69">
        <f>(6674+5920)/2</f>
        <v>6297</v>
      </c>
      <c r="D27" s="68">
        <f t="shared" si="2"/>
        <v>26</v>
      </c>
    </row>
    <row r="28">
      <c r="A28" s="68" t="s">
        <v>130</v>
      </c>
      <c r="B28" s="83" t="s">
        <v>237</v>
      </c>
      <c r="C28" s="69">
        <f>(6667+5688)/2</f>
        <v>6177.5</v>
      </c>
      <c r="D28" s="68">
        <f t="shared" si="2"/>
        <v>27</v>
      </c>
    </row>
    <row r="29">
      <c r="A29" s="84" t="s">
        <v>25</v>
      </c>
      <c r="B29" s="83" t="s">
        <v>238</v>
      </c>
      <c r="C29" s="69">
        <f>(6858+5455)/2</f>
        <v>6156.5</v>
      </c>
      <c r="D29" s="68">
        <f t="shared" si="2"/>
        <v>28</v>
      </c>
    </row>
    <row r="30">
      <c r="A30" s="68" t="s">
        <v>84</v>
      </c>
      <c r="B30" s="83" t="s">
        <v>239</v>
      </c>
      <c r="C30" s="69">
        <f>(5143+6992)/2</f>
        <v>6067.5</v>
      </c>
      <c r="D30" s="68">
        <f t="shared" si="2"/>
        <v>29</v>
      </c>
    </row>
    <row r="31">
      <c r="A31" s="68" t="s">
        <v>19</v>
      </c>
      <c r="B31" s="83" t="s">
        <v>240</v>
      </c>
      <c r="C31" s="69">
        <f>(6667+5383)/2</f>
        <v>6025</v>
      </c>
      <c r="D31" s="68">
        <f t="shared" si="2"/>
        <v>30</v>
      </c>
    </row>
    <row r="32">
      <c r="A32" s="68" t="s">
        <v>20</v>
      </c>
      <c r="B32" s="83" t="s">
        <v>241</v>
      </c>
      <c r="C32" s="87">
        <v>6000.0</v>
      </c>
      <c r="D32" s="68">
        <f t="shared" si="2"/>
        <v>31</v>
      </c>
    </row>
    <row r="33">
      <c r="A33" s="68" t="s">
        <v>180</v>
      </c>
      <c r="B33" s="83" t="s">
        <v>241</v>
      </c>
      <c r="C33" s="68">
        <v>6000.0</v>
      </c>
      <c r="D33" s="68">
        <f t="shared" si="2"/>
        <v>31</v>
      </c>
    </row>
    <row r="34">
      <c r="A34" s="68" t="s">
        <v>30</v>
      </c>
      <c r="B34" s="83" t="s">
        <v>242</v>
      </c>
      <c r="C34" s="69">
        <f>(6363+4986)/2</f>
        <v>5674.5</v>
      </c>
      <c r="D34" s="68">
        <f t="shared" si="2"/>
        <v>33</v>
      </c>
    </row>
    <row r="35">
      <c r="A35" s="84" t="s">
        <v>243</v>
      </c>
      <c r="B35" s="83" t="s">
        <v>244</v>
      </c>
      <c r="C35" s="69">
        <f t="shared" ref="C35:C36" si="5">(6000+5000)/2</f>
        <v>5500</v>
      </c>
      <c r="D35" s="68">
        <f t="shared" si="2"/>
        <v>34</v>
      </c>
    </row>
    <row r="36">
      <c r="A36" s="68" t="s">
        <v>133</v>
      </c>
      <c r="B36" s="83" t="s">
        <v>244</v>
      </c>
      <c r="C36" s="69">
        <f t="shared" si="5"/>
        <v>5500</v>
      </c>
      <c r="D36" s="68">
        <f t="shared" si="2"/>
        <v>34</v>
      </c>
    </row>
    <row r="37">
      <c r="A37" s="68" t="s">
        <v>59</v>
      </c>
      <c r="B37" s="83" t="s">
        <v>245</v>
      </c>
      <c r="C37" s="68">
        <v>5000.0</v>
      </c>
      <c r="D37" s="68">
        <f t="shared" si="2"/>
        <v>36</v>
      </c>
    </row>
    <row r="38">
      <c r="A38" s="88" t="s">
        <v>246</v>
      </c>
      <c r="B38" s="83" t="s">
        <v>247</v>
      </c>
      <c r="C38" s="69">
        <f>(4800+4500)/2</f>
        <v>4650</v>
      </c>
      <c r="D38" s="68">
        <f t="shared" si="2"/>
        <v>37</v>
      </c>
    </row>
    <row r="39">
      <c r="A39" s="89" t="s">
        <v>199</v>
      </c>
      <c r="B39" s="83" t="s">
        <v>248</v>
      </c>
      <c r="C39" s="69">
        <f>(5041+4137)/2</f>
        <v>4589</v>
      </c>
      <c r="D39" s="68">
        <f t="shared" si="2"/>
        <v>38</v>
      </c>
    </row>
    <row r="40">
      <c r="A40" s="65"/>
      <c r="B40" s="90"/>
      <c r="C40" s="65">
        <f>SUM(C3:C39)/(COUNT(C3:C39))</f>
        <v>7832.621622</v>
      </c>
      <c r="D40" s="69"/>
    </row>
    <row r="41">
      <c r="A41" s="65"/>
      <c r="B41" s="65"/>
      <c r="C41" s="65"/>
      <c r="D41" s="65"/>
    </row>
    <row r="42">
      <c r="A42" s="65"/>
      <c r="B42" s="65"/>
      <c r="C42" s="65"/>
      <c r="D42" s="65"/>
    </row>
    <row r="43">
      <c r="A43" s="65"/>
      <c r="B43" s="65"/>
      <c r="C43" s="65"/>
      <c r="D43" s="65"/>
    </row>
    <row r="44">
      <c r="A44" s="65"/>
      <c r="B44" s="65"/>
      <c r="C44" s="65"/>
      <c r="D44" s="65"/>
    </row>
    <row r="45">
      <c r="A45" s="65"/>
      <c r="B45" s="65"/>
      <c r="C45" s="65"/>
      <c r="D45" s="65"/>
    </row>
    <row r="46">
      <c r="A46" s="65"/>
      <c r="B46" s="65"/>
      <c r="C46" s="65"/>
      <c r="D46" s="65"/>
    </row>
    <row r="47">
      <c r="A47" s="65"/>
      <c r="B47" s="65"/>
      <c r="C47" s="65"/>
      <c r="D47" s="65"/>
    </row>
    <row r="48">
      <c r="A48" s="65"/>
      <c r="B48" s="65"/>
      <c r="C48" s="65"/>
      <c r="D48" s="65"/>
    </row>
    <row r="49">
      <c r="A49" s="65"/>
      <c r="B49" s="65"/>
      <c r="C49" s="65"/>
      <c r="D49" s="65"/>
    </row>
    <row r="50">
      <c r="A50" s="65"/>
      <c r="B50" s="65"/>
      <c r="C50" s="65"/>
      <c r="D50" s="65"/>
    </row>
    <row r="51">
      <c r="A51" s="65"/>
      <c r="B51" s="65"/>
      <c r="C51" s="65"/>
      <c r="D51" s="65"/>
    </row>
    <row r="52">
      <c r="A52" s="65"/>
      <c r="B52" s="65"/>
      <c r="C52" s="65"/>
      <c r="D52" s="65"/>
    </row>
    <row r="53">
      <c r="A53" s="65"/>
      <c r="B53" s="65"/>
      <c r="C53" s="65"/>
      <c r="D53" s="65"/>
    </row>
    <row r="54">
      <c r="A54" s="65"/>
      <c r="B54" s="65"/>
      <c r="C54" s="65"/>
      <c r="D54" s="65"/>
    </row>
    <row r="55">
      <c r="A55" s="65"/>
      <c r="B55" s="65"/>
      <c r="C55" s="65"/>
      <c r="D55" s="65"/>
    </row>
    <row r="56">
      <c r="A56" s="65"/>
      <c r="B56" s="65"/>
      <c r="C56" s="65"/>
      <c r="D56" s="65"/>
    </row>
    <row r="57">
      <c r="A57" s="65"/>
      <c r="B57" s="65"/>
      <c r="C57" s="65"/>
      <c r="D57" s="65"/>
    </row>
    <row r="58">
      <c r="A58" s="65"/>
      <c r="B58" s="65"/>
      <c r="C58" s="65"/>
      <c r="D58" s="65"/>
    </row>
    <row r="59">
      <c r="A59" s="65"/>
      <c r="B59" s="65"/>
      <c r="C59" s="65"/>
      <c r="D59" s="65"/>
    </row>
    <row r="60">
      <c r="A60" s="65"/>
      <c r="B60" s="65"/>
      <c r="C60" s="65"/>
      <c r="D60" s="65"/>
    </row>
    <row r="61">
      <c r="A61" s="65"/>
      <c r="B61" s="65"/>
      <c r="C61" s="65"/>
      <c r="D61" s="65"/>
    </row>
    <row r="62">
      <c r="A62" s="65"/>
      <c r="B62" s="65"/>
      <c r="C62" s="65"/>
      <c r="D62" s="65"/>
    </row>
    <row r="63">
      <c r="A63" s="65"/>
      <c r="B63" s="65"/>
      <c r="C63" s="65"/>
      <c r="D63" s="65"/>
    </row>
    <row r="64">
      <c r="A64" s="65"/>
      <c r="B64" s="65"/>
      <c r="C64" s="65"/>
      <c r="D64" s="65"/>
    </row>
    <row r="65">
      <c r="A65" s="65"/>
      <c r="B65" s="65"/>
      <c r="C65" s="65"/>
      <c r="D65" s="65"/>
    </row>
    <row r="66">
      <c r="A66" s="65"/>
      <c r="B66" s="65"/>
      <c r="C66" s="65"/>
      <c r="D66" s="65"/>
    </row>
    <row r="67">
      <c r="A67" s="65"/>
      <c r="B67" s="65"/>
      <c r="C67" s="65"/>
      <c r="D67" s="65"/>
    </row>
    <row r="68">
      <c r="A68" s="65"/>
      <c r="B68" s="65"/>
      <c r="C68" s="65"/>
      <c r="D68" s="65"/>
    </row>
    <row r="69">
      <c r="A69" s="65"/>
      <c r="B69" s="65"/>
      <c r="C69" s="65"/>
      <c r="D69" s="65"/>
    </row>
    <row r="70">
      <c r="A70" s="65"/>
      <c r="B70" s="65"/>
      <c r="C70" s="65"/>
      <c r="D70" s="65"/>
    </row>
    <row r="71">
      <c r="A71" s="65"/>
      <c r="B71" s="65"/>
      <c r="C71" s="65"/>
      <c r="D71" s="65"/>
    </row>
    <row r="72">
      <c r="A72" s="65"/>
      <c r="B72" s="65"/>
      <c r="C72" s="65"/>
      <c r="D72" s="65"/>
    </row>
    <row r="73">
      <c r="A73" s="65"/>
      <c r="B73" s="65"/>
      <c r="C73" s="65"/>
      <c r="D73" s="65"/>
    </row>
    <row r="74">
      <c r="A74" s="65"/>
      <c r="B74" s="65"/>
      <c r="C74" s="65"/>
      <c r="D74" s="65"/>
    </row>
    <row r="75">
      <c r="A75" s="65"/>
      <c r="B75" s="65"/>
      <c r="C75" s="65"/>
      <c r="D75" s="65"/>
    </row>
    <row r="76">
      <c r="A76" s="65"/>
      <c r="B76" s="65"/>
      <c r="C76" s="65"/>
      <c r="D76" s="65"/>
    </row>
    <row r="77">
      <c r="A77" s="65"/>
      <c r="B77" s="65"/>
      <c r="C77" s="65"/>
      <c r="D77" s="65"/>
    </row>
    <row r="78">
      <c r="A78" s="65"/>
      <c r="B78" s="65"/>
      <c r="C78" s="65"/>
      <c r="D78" s="65"/>
    </row>
    <row r="79">
      <c r="A79" s="65"/>
      <c r="B79" s="65"/>
      <c r="C79" s="65"/>
      <c r="D79" s="65"/>
    </row>
    <row r="80">
      <c r="A80" s="65"/>
      <c r="B80" s="65"/>
      <c r="C80" s="65"/>
      <c r="D80" s="65"/>
    </row>
    <row r="81">
      <c r="A81" s="65"/>
      <c r="B81" s="65"/>
      <c r="C81" s="65"/>
      <c r="D81" s="65"/>
    </row>
    <row r="82">
      <c r="A82" s="65"/>
      <c r="B82" s="65"/>
      <c r="C82" s="65"/>
      <c r="D82" s="65"/>
    </row>
    <row r="83">
      <c r="A83" s="65"/>
      <c r="B83" s="65"/>
      <c r="C83" s="65"/>
      <c r="D83" s="65"/>
    </row>
    <row r="84">
      <c r="A84" s="65"/>
      <c r="B84" s="65"/>
      <c r="C84" s="65"/>
      <c r="D84" s="65"/>
    </row>
    <row r="85">
      <c r="A85" s="65"/>
      <c r="B85" s="65"/>
      <c r="C85" s="65"/>
      <c r="D85" s="65"/>
    </row>
    <row r="86">
      <c r="A86" s="65"/>
      <c r="B86" s="65"/>
      <c r="C86" s="65"/>
      <c r="D86" s="65"/>
    </row>
    <row r="87">
      <c r="A87" s="65"/>
      <c r="B87" s="65"/>
      <c r="C87" s="65"/>
      <c r="D87" s="65"/>
    </row>
    <row r="88">
      <c r="A88" s="65"/>
      <c r="B88" s="65"/>
      <c r="C88" s="65"/>
      <c r="D88" s="65"/>
    </row>
    <row r="89">
      <c r="A89" s="65"/>
      <c r="B89" s="65"/>
      <c r="C89" s="65"/>
      <c r="D89" s="65"/>
    </row>
    <row r="90">
      <c r="A90" s="65"/>
      <c r="B90" s="65"/>
      <c r="C90" s="65"/>
      <c r="D90" s="65"/>
    </row>
    <row r="91">
      <c r="A91" s="65"/>
      <c r="B91" s="65"/>
      <c r="C91" s="65"/>
      <c r="D91" s="65"/>
    </row>
    <row r="92">
      <c r="A92" s="65"/>
      <c r="B92" s="65"/>
      <c r="C92" s="65"/>
      <c r="D92" s="65"/>
    </row>
    <row r="93">
      <c r="A93" s="65"/>
      <c r="B93" s="65"/>
      <c r="C93" s="65"/>
      <c r="D93" s="65"/>
    </row>
    <row r="94">
      <c r="A94" s="65"/>
      <c r="B94" s="65"/>
      <c r="C94" s="65"/>
      <c r="D94" s="65"/>
    </row>
    <row r="95">
      <c r="A95" s="65"/>
      <c r="B95" s="65"/>
      <c r="C95" s="65"/>
      <c r="D95" s="65"/>
    </row>
    <row r="96">
      <c r="A96" s="65"/>
      <c r="B96" s="65"/>
      <c r="C96" s="65"/>
      <c r="D96" s="65"/>
    </row>
    <row r="97">
      <c r="A97" s="65"/>
      <c r="B97" s="65"/>
      <c r="C97" s="65"/>
      <c r="D97" s="65"/>
    </row>
    <row r="98">
      <c r="A98" s="65"/>
      <c r="B98" s="65"/>
      <c r="C98" s="65"/>
      <c r="D98" s="65"/>
    </row>
    <row r="99">
      <c r="A99" s="65"/>
      <c r="B99" s="65"/>
      <c r="C99" s="65"/>
      <c r="D99" s="65"/>
    </row>
    <row r="100">
      <c r="A100" s="65"/>
      <c r="B100" s="65"/>
      <c r="C100" s="65"/>
      <c r="D100" s="65"/>
    </row>
    <row r="101">
      <c r="A101" s="65"/>
      <c r="B101" s="65"/>
      <c r="C101" s="65"/>
      <c r="D101" s="65"/>
    </row>
    <row r="102">
      <c r="A102" s="65"/>
      <c r="B102" s="65"/>
      <c r="C102" s="65"/>
      <c r="D102" s="65"/>
    </row>
    <row r="103">
      <c r="A103" s="65"/>
      <c r="B103" s="65"/>
      <c r="C103" s="65"/>
      <c r="D103" s="65"/>
    </row>
    <row r="104">
      <c r="A104" s="65"/>
      <c r="B104" s="65"/>
      <c r="C104" s="65"/>
      <c r="D104" s="65"/>
    </row>
    <row r="105">
      <c r="A105" s="65"/>
      <c r="B105" s="65"/>
      <c r="C105" s="65"/>
      <c r="D105" s="65"/>
    </row>
    <row r="106">
      <c r="A106" s="65"/>
      <c r="B106" s="65"/>
      <c r="C106" s="65"/>
      <c r="D106" s="65"/>
    </row>
    <row r="107">
      <c r="A107" s="65"/>
      <c r="B107" s="65"/>
      <c r="C107" s="65"/>
      <c r="D107" s="65"/>
    </row>
    <row r="108">
      <c r="A108" s="65"/>
      <c r="B108" s="65"/>
      <c r="C108" s="65"/>
      <c r="D108" s="65"/>
    </row>
    <row r="109">
      <c r="A109" s="65"/>
      <c r="B109" s="65"/>
      <c r="C109" s="65"/>
      <c r="D109" s="65"/>
    </row>
    <row r="110">
      <c r="A110" s="65"/>
      <c r="B110" s="65"/>
      <c r="C110" s="65"/>
      <c r="D110" s="65"/>
    </row>
    <row r="111">
      <c r="A111" s="65"/>
      <c r="B111" s="65"/>
      <c r="C111" s="65"/>
      <c r="D111" s="65"/>
    </row>
    <row r="112">
      <c r="A112" s="65"/>
      <c r="B112" s="65"/>
      <c r="C112" s="65"/>
      <c r="D112" s="65"/>
    </row>
    <row r="113">
      <c r="A113" s="65"/>
      <c r="B113" s="65"/>
      <c r="C113" s="65"/>
      <c r="D113" s="65"/>
    </row>
    <row r="114">
      <c r="A114" s="65"/>
      <c r="B114" s="65"/>
      <c r="C114" s="65"/>
      <c r="D114" s="65"/>
    </row>
    <row r="115">
      <c r="A115" s="65"/>
      <c r="B115" s="65"/>
      <c r="C115" s="65"/>
      <c r="D115" s="65"/>
    </row>
    <row r="116">
      <c r="A116" s="65"/>
      <c r="B116" s="65"/>
      <c r="C116" s="65"/>
      <c r="D116" s="65"/>
    </row>
    <row r="117">
      <c r="A117" s="65"/>
      <c r="B117" s="65"/>
      <c r="C117" s="65"/>
      <c r="D117" s="65"/>
    </row>
    <row r="118">
      <c r="A118" s="65"/>
      <c r="B118" s="65"/>
      <c r="C118" s="65"/>
      <c r="D118" s="65"/>
    </row>
    <row r="119">
      <c r="A119" s="65"/>
      <c r="B119" s="65"/>
      <c r="C119" s="65"/>
      <c r="D119" s="65"/>
    </row>
    <row r="120">
      <c r="A120" s="65"/>
      <c r="B120" s="65"/>
      <c r="C120" s="65"/>
      <c r="D120" s="65"/>
    </row>
    <row r="121">
      <c r="A121" s="65"/>
      <c r="B121" s="65"/>
      <c r="C121" s="65"/>
      <c r="D121" s="65"/>
    </row>
    <row r="122">
      <c r="A122" s="65"/>
      <c r="B122" s="65"/>
      <c r="C122" s="65"/>
      <c r="D122" s="65"/>
    </row>
    <row r="123">
      <c r="A123" s="65"/>
      <c r="B123" s="65"/>
      <c r="C123" s="65"/>
      <c r="D123" s="65"/>
    </row>
    <row r="124">
      <c r="A124" s="65"/>
      <c r="B124" s="65"/>
      <c r="C124" s="65"/>
      <c r="D124" s="65"/>
    </row>
    <row r="125">
      <c r="A125" s="65"/>
      <c r="B125" s="65"/>
      <c r="C125" s="65"/>
      <c r="D125" s="65"/>
    </row>
    <row r="126">
      <c r="A126" s="65"/>
      <c r="B126" s="65"/>
      <c r="C126" s="65"/>
      <c r="D126" s="65"/>
    </row>
    <row r="127">
      <c r="A127" s="65"/>
      <c r="B127" s="65"/>
      <c r="C127" s="65"/>
      <c r="D127" s="65"/>
    </row>
    <row r="128">
      <c r="A128" s="65"/>
      <c r="B128" s="65"/>
      <c r="C128" s="65"/>
      <c r="D128" s="65"/>
    </row>
    <row r="129">
      <c r="A129" s="65"/>
      <c r="B129" s="65"/>
      <c r="C129" s="65"/>
      <c r="D129" s="65"/>
    </row>
    <row r="130">
      <c r="A130" s="65"/>
      <c r="B130" s="65"/>
      <c r="C130" s="65"/>
      <c r="D130" s="65"/>
    </row>
    <row r="131">
      <c r="A131" s="65"/>
      <c r="B131" s="65"/>
      <c r="C131" s="65"/>
      <c r="D131" s="65"/>
    </row>
    <row r="132">
      <c r="A132" s="65"/>
      <c r="B132" s="65"/>
      <c r="C132" s="65"/>
      <c r="D132" s="65"/>
    </row>
    <row r="133">
      <c r="A133" s="65"/>
      <c r="B133" s="65"/>
      <c r="C133" s="65"/>
      <c r="D133" s="65"/>
    </row>
    <row r="134">
      <c r="A134" s="65"/>
      <c r="B134" s="65"/>
      <c r="C134" s="65"/>
      <c r="D134" s="65"/>
    </row>
    <row r="135">
      <c r="A135" s="65"/>
      <c r="B135" s="65"/>
      <c r="C135" s="65"/>
      <c r="D135" s="65"/>
    </row>
    <row r="136">
      <c r="A136" s="65"/>
      <c r="B136" s="65"/>
      <c r="C136" s="65"/>
      <c r="D136" s="65"/>
    </row>
    <row r="137">
      <c r="A137" s="65"/>
      <c r="B137" s="65"/>
      <c r="C137" s="65"/>
      <c r="D137" s="65"/>
    </row>
    <row r="138">
      <c r="A138" s="65"/>
      <c r="B138" s="65"/>
      <c r="C138" s="65"/>
      <c r="D138" s="65"/>
    </row>
    <row r="139">
      <c r="A139" s="65"/>
      <c r="B139" s="65"/>
      <c r="C139" s="65"/>
      <c r="D139" s="65"/>
    </row>
    <row r="140">
      <c r="A140" s="65"/>
      <c r="B140" s="65"/>
      <c r="C140" s="65"/>
      <c r="D140" s="65"/>
    </row>
    <row r="141">
      <c r="A141" s="65"/>
      <c r="B141" s="65"/>
      <c r="C141" s="65"/>
      <c r="D141" s="65"/>
    </row>
    <row r="142">
      <c r="A142" s="65"/>
      <c r="B142" s="65"/>
      <c r="C142" s="65"/>
      <c r="D142" s="65"/>
    </row>
    <row r="143">
      <c r="A143" s="65"/>
      <c r="B143" s="65"/>
      <c r="C143" s="65"/>
      <c r="D143" s="65"/>
    </row>
    <row r="144">
      <c r="A144" s="65"/>
      <c r="B144" s="65"/>
      <c r="C144" s="65"/>
      <c r="D144" s="65"/>
    </row>
    <row r="145">
      <c r="A145" s="65"/>
      <c r="B145" s="65"/>
      <c r="C145" s="65"/>
      <c r="D145" s="65"/>
    </row>
    <row r="146">
      <c r="A146" s="65"/>
      <c r="B146" s="65"/>
      <c r="C146" s="65"/>
      <c r="D146" s="65"/>
    </row>
    <row r="147">
      <c r="A147" s="65"/>
      <c r="B147" s="65"/>
      <c r="C147" s="65"/>
      <c r="D147" s="65"/>
    </row>
    <row r="148">
      <c r="A148" s="65"/>
      <c r="B148" s="65"/>
      <c r="C148" s="65"/>
      <c r="D148" s="65"/>
    </row>
    <row r="149">
      <c r="A149" s="65"/>
      <c r="B149" s="65"/>
      <c r="C149" s="65"/>
      <c r="D149" s="65"/>
    </row>
    <row r="150">
      <c r="A150" s="65"/>
      <c r="B150" s="65"/>
      <c r="C150" s="65"/>
      <c r="D150" s="65"/>
    </row>
    <row r="151">
      <c r="A151" s="65"/>
      <c r="B151" s="65"/>
      <c r="C151" s="65"/>
      <c r="D151" s="65"/>
    </row>
    <row r="152">
      <c r="A152" s="65"/>
      <c r="B152" s="65"/>
      <c r="C152" s="65"/>
      <c r="D152" s="65"/>
    </row>
    <row r="153">
      <c r="A153" s="65"/>
      <c r="B153" s="65"/>
      <c r="C153" s="65"/>
      <c r="D153" s="65"/>
    </row>
    <row r="154">
      <c r="A154" s="65"/>
      <c r="B154" s="65"/>
      <c r="C154" s="65"/>
      <c r="D154" s="65"/>
    </row>
    <row r="155">
      <c r="A155" s="65"/>
      <c r="B155" s="65"/>
      <c r="C155" s="65"/>
      <c r="D155" s="65"/>
    </row>
    <row r="156">
      <c r="A156" s="65"/>
      <c r="B156" s="65"/>
      <c r="C156" s="65"/>
      <c r="D156" s="65"/>
    </row>
    <row r="157">
      <c r="A157" s="65"/>
      <c r="B157" s="65"/>
      <c r="C157" s="65"/>
      <c r="D157" s="65"/>
    </row>
    <row r="158">
      <c r="A158" s="65"/>
      <c r="B158" s="65"/>
      <c r="C158" s="65"/>
      <c r="D158" s="65"/>
    </row>
    <row r="159">
      <c r="A159" s="65"/>
      <c r="B159" s="65"/>
      <c r="C159" s="65"/>
      <c r="D159" s="65"/>
    </row>
    <row r="160">
      <c r="A160" s="65"/>
      <c r="B160" s="65"/>
      <c r="C160" s="65"/>
      <c r="D160" s="65"/>
    </row>
    <row r="161">
      <c r="A161" s="65"/>
      <c r="B161" s="65"/>
      <c r="C161" s="65"/>
      <c r="D161" s="65"/>
    </row>
    <row r="162">
      <c r="A162" s="65"/>
      <c r="B162" s="65"/>
      <c r="C162" s="65"/>
      <c r="D162" s="65"/>
    </row>
    <row r="163">
      <c r="A163" s="65"/>
      <c r="B163" s="65"/>
      <c r="C163" s="65"/>
      <c r="D163" s="65"/>
    </row>
    <row r="164">
      <c r="A164" s="65"/>
      <c r="B164" s="65"/>
      <c r="C164" s="65"/>
      <c r="D164" s="65"/>
    </row>
    <row r="165">
      <c r="A165" s="65"/>
      <c r="B165" s="65"/>
      <c r="C165" s="65"/>
      <c r="D165" s="65"/>
    </row>
    <row r="166">
      <c r="A166" s="65"/>
      <c r="B166" s="65"/>
      <c r="C166" s="65"/>
      <c r="D166" s="65"/>
    </row>
    <row r="167">
      <c r="A167" s="65"/>
      <c r="B167" s="65"/>
      <c r="C167" s="65"/>
      <c r="D167" s="65"/>
    </row>
    <row r="168">
      <c r="A168" s="65"/>
      <c r="B168" s="65"/>
      <c r="C168" s="65"/>
      <c r="D168" s="65"/>
    </row>
    <row r="169">
      <c r="A169" s="65"/>
      <c r="B169" s="65"/>
      <c r="C169" s="65"/>
      <c r="D169" s="65"/>
    </row>
    <row r="170">
      <c r="A170" s="65"/>
      <c r="B170" s="65"/>
      <c r="C170" s="65"/>
      <c r="D170" s="65"/>
    </row>
    <row r="171">
      <c r="A171" s="65"/>
      <c r="B171" s="65"/>
      <c r="C171" s="65"/>
      <c r="D171" s="65"/>
    </row>
    <row r="172">
      <c r="A172" s="65"/>
      <c r="B172" s="65"/>
      <c r="C172" s="65"/>
      <c r="D172" s="65"/>
    </row>
    <row r="173">
      <c r="A173" s="65"/>
      <c r="B173" s="65"/>
      <c r="C173" s="65"/>
      <c r="D173" s="65"/>
    </row>
    <row r="174">
      <c r="A174" s="65"/>
      <c r="B174" s="65"/>
      <c r="C174" s="65"/>
      <c r="D174" s="65"/>
    </row>
    <row r="175">
      <c r="A175" s="65"/>
      <c r="B175" s="65"/>
      <c r="C175" s="65"/>
      <c r="D175" s="65"/>
    </row>
    <row r="176">
      <c r="A176" s="65"/>
      <c r="B176" s="65"/>
      <c r="C176" s="65"/>
      <c r="D176" s="65"/>
    </row>
    <row r="177">
      <c r="A177" s="65"/>
      <c r="B177" s="65"/>
      <c r="C177" s="65"/>
      <c r="D177" s="65"/>
    </row>
    <row r="178">
      <c r="A178" s="65"/>
      <c r="B178" s="65"/>
      <c r="C178" s="65"/>
      <c r="D178" s="65"/>
    </row>
    <row r="179">
      <c r="A179" s="65"/>
      <c r="B179" s="65"/>
      <c r="C179" s="65"/>
      <c r="D179" s="65"/>
    </row>
    <row r="180">
      <c r="A180" s="65"/>
      <c r="B180" s="65"/>
      <c r="C180" s="65"/>
      <c r="D180" s="65"/>
    </row>
    <row r="181">
      <c r="A181" s="65"/>
      <c r="B181" s="65"/>
      <c r="C181" s="65"/>
      <c r="D181" s="65"/>
    </row>
    <row r="182">
      <c r="A182" s="65"/>
      <c r="B182" s="65"/>
      <c r="C182" s="65"/>
      <c r="D182" s="65"/>
    </row>
    <row r="183">
      <c r="A183" s="65"/>
      <c r="B183" s="65"/>
      <c r="C183" s="65"/>
      <c r="D183" s="65"/>
    </row>
    <row r="184">
      <c r="A184" s="65"/>
      <c r="B184" s="65"/>
      <c r="C184" s="65"/>
      <c r="D184" s="65"/>
    </row>
    <row r="185">
      <c r="A185" s="65"/>
      <c r="B185" s="65"/>
      <c r="C185" s="65"/>
      <c r="D185" s="65"/>
    </row>
    <row r="186">
      <c r="A186" s="65"/>
      <c r="B186" s="65"/>
      <c r="C186" s="65"/>
      <c r="D186" s="65"/>
    </row>
    <row r="187">
      <c r="A187" s="65"/>
      <c r="B187" s="65"/>
      <c r="C187" s="65"/>
      <c r="D187" s="65"/>
    </row>
    <row r="188">
      <c r="A188" s="65"/>
      <c r="B188" s="65"/>
      <c r="C188" s="65"/>
      <c r="D188" s="65"/>
    </row>
    <row r="189">
      <c r="A189" s="65"/>
      <c r="B189" s="65"/>
      <c r="C189" s="65"/>
      <c r="D189" s="65"/>
    </row>
    <row r="190">
      <c r="A190" s="65"/>
      <c r="B190" s="65"/>
      <c r="C190" s="65"/>
      <c r="D190" s="65"/>
    </row>
    <row r="191">
      <c r="A191" s="65"/>
      <c r="B191" s="65"/>
      <c r="C191" s="65"/>
      <c r="D191" s="65"/>
    </row>
    <row r="192">
      <c r="A192" s="65"/>
      <c r="B192" s="65"/>
      <c r="C192" s="65"/>
      <c r="D192" s="65"/>
    </row>
    <row r="193">
      <c r="A193" s="65"/>
      <c r="B193" s="65"/>
      <c r="C193" s="65"/>
      <c r="D193" s="65"/>
    </row>
    <row r="194">
      <c r="A194" s="65"/>
      <c r="B194" s="65"/>
      <c r="C194" s="65"/>
      <c r="D194" s="65"/>
    </row>
    <row r="195">
      <c r="A195" s="65"/>
      <c r="B195" s="65"/>
      <c r="C195" s="65"/>
      <c r="D195" s="65"/>
    </row>
    <row r="196">
      <c r="A196" s="65"/>
      <c r="B196" s="65"/>
      <c r="C196" s="65"/>
      <c r="D196" s="65"/>
    </row>
    <row r="197">
      <c r="A197" s="65"/>
      <c r="B197" s="65"/>
      <c r="C197" s="65"/>
      <c r="D197" s="65"/>
    </row>
    <row r="198">
      <c r="A198" s="65"/>
      <c r="B198" s="65"/>
      <c r="C198" s="65"/>
      <c r="D198" s="65"/>
    </row>
    <row r="199">
      <c r="A199" s="65"/>
      <c r="B199" s="65"/>
      <c r="C199" s="65"/>
      <c r="D199" s="65"/>
    </row>
    <row r="200">
      <c r="A200" s="65"/>
      <c r="B200" s="65"/>
      <c r="C200" s="65"/>
      <c r="D200" s="65"/>
    </row>
    <row r="201">
      <c r="A201" s="65"/>
      <c r="B201" s="65"/>
      <c r="C201" s="65"/>
      <c r="D201" s="65"/>
    </row>
    <row r="202">
      <c r="A202" s="65"/>
      <c r="B202" s="65"/>
      <c r="C202" s="65"/>
      <c r="D202" s="65"/>
    </row>
    <row r="203">
      <c r="A203" s="65"/>
      <c r="B203" s="65"/>
      <c r="C203" s="65"/>
      <c r="D203" s="65"/>
    </row>
    <row r="204">
      <c r="A204" s="65"/>
      <c r="B204" s="65"/>
      <c r="C204" s="65"/>
      <c r="D204" s="65"/>
    </row>
    <row r="205">
      <c r="A205" s="65"/>
      <c r="B205" s="65"/>
      <c r="C205" s="65"/>
      <c r="D205" s="65"/>
    </row>
    <row r="206">
      <c r="A206" s="65"/>
      <c r="B206" s="65"/>
      <c r="C206" s="65"/>
      <c r="D206" s="65"/>
    </row>
    <row r="207">
      <c r="A207" s="65"/>
      <c r="B207" s="65"/>
      <c r="C207" s="65"/>
      <c r="D207" s="65"/>
    </row>
    <row r="208">
      <c r="A208" s="65"/>
      <c r="B208" s="65"/>
      <c r="C208" s="65"/>
      <c r="D208" s="65"/>
    </row>
    <row r="209">
      <c r="A209" s="65"/>
      <c r="B209" s="65"/>
      <c r="C209" s="65"/>
      <c r="D209" s="65"/>
    </row>
    <row r="210">
      <c r="A210" s="65"/>
      <c r="B210" s="65"/>
      <c r="C210" s="65"/>
      <c r="D210" s="65"/>
    </row>
    <row r="211">
      <c r="A211" s="65"/>
      <c r="B211" s="65"/>
      <c r="C211" s="65"/>
      <c r="D211" s="65"/>
    </row>
    <row r="212">
      <c r="A212" s="65"/>
      <c r="B212" s="65"/>
      <c r="C212" s="65"/>
      <c r="D212" s="65"/>
    </row>
    <row r="213">
      <c r="A213" s="65"/>
      <c r="B213" s="65"/>
      <c r="C213" s="65"/>
      <c r="D213" s="65"/>
    </row>
    <row r="214">
      <c r="A214" s="65"/>
      <c r="B214" s="65"/>
      <c r="C214" s="65"/>
      <c r="D214" s="65"/>
    </row>
    <row r="215">
      <c r="A215" s="65"/>
      <c r="B215" s="65"/>
      <c r="C215" s="65"/>
      <c r="D215" s="65"/>
    </row>
    <row r="216">
      <c r="A216" s="65"/>
      <c r="B216" s="65"/>
      <c r="C216" s="65"/>
      <c r="D216" s="65"/>
    </row>
    <row r="217">
      <c r="A217" s="65"/>
      <c r="B217" s="65"/>
      <c r="C217" s="65"/>
      <c r="D217" s="65"/>
    </row>
    <row r="218">
      <c r="A218" s="65"/>
      <c r="B218" s="65"/>
      <c r="C218" s="65"/>
      <c r="D218" s="65"/>
    </row>
    <row r="219">
      <c r="A219" s="65"/>
      <c r="B219" s="65"/>
      <c r="C219" s="65"/>
      <c r="D219" s="65"/>
    </row>
    <row r="220">
      <c r="A220" s="65"/>
      <c r="B220" s="65"/>
      <c r="C220" s="65"/>
      <c r="D220" s="65"/>
    </row>
    <row r="221">
      <c r="A221" s="65"/>
      <c r="B221" s="65"/>
      <c r="C221" s="65"/>
      <c r="D221" s="65"/>
    </row>
    <row r="222">
      <c r="A222" s="65"/>
      <c r="B222" s="65"/>
      <c r="C222" s="65"/>
      <c r="D222" s="65"/>
    </row>
    <row r="223">
      <c r="A223" s="65"/>
      <c r="B223" s="65"/>
      <c r="C223" s="65"/>
      <c r="D223" s="65"/>
    </row>
    <row r="224">
      <c r="A224" s="65"/>
      <c r="B224" s="65"/>
      <c r="C224" s="65"/>
      <c r="D224" s="65"/>
    </row>
    <row r="225">
      <c r="A225" s="65"/>
      <c r="B225" s="65"/>
      <c r="C225" s="65"/>
      <c r="D225" s="65"/>
    </row>
    <row r="226">
      <c r="A226" s="65"/>
      <c r="B226" s="65"/>
      <c r="C226" s="65"/>
      <c r="D226" s="65"/>
    </row>
    <row r="227">
      <c r="A227" s="65"/>
      <c r="B227" s="65"/>
      <c r="C227" s="65"/>
      <c r="D227" s="65"/>
    </row>
    <row r="228">
      <c r="A228" s="65"/>
      <c r="B228" s="65"/>
      <c r="C228" s="65"/>
      <c r="D228" s="65"/>
    </row>
    <row r="229">
      <c r="A229" s="65"/>
      <c r="B229" s="65"/>
      <c r="C229" s="65"/>
      <c r="D229" s="65"/>
    </row>
    <row r="230">
      <c r="A230" s="65"/>
      <c r="B230" s="65"/>
      <c r="C230" s="65"/>
      <c r="D230" s="65"/>
    </row>
    <row r="231">
      <c r="A231" s="65"/>
      <c r="B231" s="65"/>
      <c r="C231" s="65"/>
      <c r="D231" s="65"/>
    </row>
    <row r="232">
      <c r="A232" s="65"/>
      <c r="B232" s="65"/>
      <c r="C232" s="65"/>
      <c r="D232" s="65"/>
    </row>
    <row r="233">
      <c r="A233" s="65"/>
      <c r="B233" s="65"/>
      <c r="C233" s="65"/>
      <c r="D233" s="65"/>
    </row>
    <row r="234">
      <c r="A234" s="65"/>
      <c r="B234" s="65"/>
      <c r="C234" s="65"/>
      <c r="D234" s="65"/>
    </row>
    <row r="235">
      <c r="A235" s="65"/>
      <c r="B235" s="65"/>
      <c r="C235" s="65"/>
      <c r="D235" s="65"/>
    </row>
    <row r="236">
      <c r="A236" s="65"/>
      <c r="B236" s="65"/>
      <c r="C236" s="65"/>
      <c r="D236" s="65"/>
    </row>
    <row r="237">
      <c r="A237" s="65"/>
      <c r="B237" s="65"/>
      <c r="C237" s="65"/>
      <c r="D237" s="65"/>
    </row>
    <row r="238">
      <c r="A238" s="65"/>
      <c r="B238" s="65"/>
      <c r="C238" s="65"/>
      <c r="D238" s="65"/>
    </row>
    <row r="239">
      <c r="A239" s="65"/>
      <c r="B239" s="65"/>
      <c r="C239" s="65"/>
      <c r="D239" s="65"/>
    </row>
    <row r="240">
      <c r="A240" s="65"/>
      <c r="B240" s="65"/>
      <c r="C240" s="65"/>
      <c r="D240" s="65"/>
    </row>
    <row r="241">
      <c r="A241" s="65"/>
      <c r="B241" s="65"/>
      <c r="C241" s="65"/>
      <c r="D241" s="65"/>
    </row>
    <row r="242">
      <c r="A242" s="65"/>
      <c r="B242" s="65"/>
      <c r="C242" s="65"/>
      <c r="D242" s="65"/>
    </row>
    <row r="243">
      <c r="A243" s="65"/>
      <c r="B243" s="65"/>
      <c r="C243" s="65"/>
      <c r="D243" s="65"/>
    </row>
    <row r="244">
      <c r="A244" s="65"/>
      <c r="B244" s="65"/>
      <c r="C244" s="65"/>
      <c r="D244" s="65"/>
    </row>
    <row r="245">
      <c r="A245" s="65"/>
      <c r="B245" s="65"/>
      <c r="C245" s="65"/>
      <c r="D245" s="65"/>
    </row>
    <row r="246">
      <c r="A246" s="65"/>
      <c r="B246" s="65"/>
      <c r="C246" s="65"/>
      <c r="D246" s="65"/>
    </row>
    <row r="247">
      <c r="A247" s="65"/>
      <c r="B247" s="65"/>
      <c r="C247" s="65"/>
      <c r="D247" s="65"/>
    </row>
    <row r="248">
      <c r="A248" s="65"/>
      <c r="B248" s="65"/>
      <c r="C248" s="65"/>
      <c r="D248" s="65"/>
    </row>
    <row r="249">
      <c r="A249" s="65"/>
      <c r="B249" s="65"/>
      <c r="C249" s="65"/>
      <c r="D249" s="65"/>
    </row>
    <row r="250">
      <c r="A250" s="65"/>
      <c r="B250" s="65"/>
      <c r="C250" s="65"/>
      <c r="D250" s="65"/>
    </row>
    <row r="251">
      <c r="A251" s="65"/>
      <c r="B251" s="65"/>
      <c r="C251" s="65"/>
      <c r="D251" s="65"/>
    </row>
    <row r="252">
      <c r="A252" s="65"/>
      <c r="B252" s="65"/>
      <c r="C252" s="65"/>
      <c r="D252" s="65"/>
    </row>
    <row r="253">
      <c r="A253" s="65"/>
      <c r="B253" s="65"/>
      <c r="C253" s="65"/>
      <c r="D253" s="65"/>
    </row>
    <row r="254">
      <c r="A254" s="65"/>
      <c r="B254" s="65"/>
      <c r="C254" s="65"/>
      <c r="D254" s="65"/>
    </row>
    <row r="255">
      <c r="A255" s="65"/>
      <c r="B255" s="65"/>
      <c r="C255" s="65"/>
      <c r="D255" s="65"/>
    </row>
    <row r="256">
      <c r="A256" s="65"/>
      <c r="B256" s="65"/>
      <c r="C256" s="65"/>
      <c r="D256" s="65"/>
    </row>
    <row r="257">
      <c r="A257" s="65"/>
      <c r="B257" s="65"/>
      <c r="C257" s="65"/>
      <c r="D257" s="65"/>
    </row>
    <row r="258">
      <c r="A258" s="65"/>
      <c r="B258" s="65"/>
      <c r="C258" s="65"/>
      <c r="D258" s="65"/>
    </row>
    <row r="259">
      <c r="A259" s="65"/>
      <c r="B259" s="65"/>
      <c r="C259" s="65"/>
      <c r="D259" s="65"/>
    </row>
    <row r="260">
      <c r="A260" s="65"/>
      <c r="B260" s="65"/>
      <c r="C260" s="65"/>
      <c r="D260" s="65"/>
    </row>
    <row r="261">
      <c r="A261" s="65"/>
      <c r="B261" s="65"/>
      <c r="C261" s="65"/>
      <c r="D261" s="65"/>
    </row>
    <row r="262">
      <c r="A262" s="65"/>
      <c r="B262" s="65"/>
      <c r="C262" s="65"/>
      <c r="D262" s="65"/>
    </row>
    <row r="263">
      <c r="A263" s="65"/>
      <c r="B263" s="65"/>
      <c r="C263" s="65"/>
      <c r="D263" s="65"/>
    </row>
    <row r="264">
      <c r="A264" s="65"/>
      <c r="B264" s="65"/>
      <c r="C264" s="65"/>
      <c r="D264" s="65"/>
    </row>
    <row r="265">
      <c r="A265" s="65"/>
      <c r="B265" s="65"/>
      <c r="C265" s="65"/>
      <c r="D265" s="65"/>
    </row>
    <row r="266">
      <c r="A266" s="65"/>
      <c r="B266" s="65"/>
      <c r="C266" s="65"/>
      <c r="D266" s="65"/>
    </row>
    <row r="267">
      <c r="A267" s="65"/>
      <c r="B267" s="65"/>
      <c r="C267" s="65"/>
      <c r="D267" s="65"/>
    </row>
    <row r="268">
      <c r="A268" s="65"/>
      <c r="B268" s="65"/>
      <c r="C268" s="65"/>
      <c r="D268" s="65"/>
    </row>
    <row r="269">
      <c r="A269" s="65"/>
      <c r="B269" s="65"/>
      <c r="C269" s="65"/>
      <c r="D269" s="65"/>
    </row>
    <row r="270">
      <c r="A270" s="65"/>
      <c r="B270" s="65"/>
      <c r="C270" s="65"/>
      <c r="D270" s="65"/>
    </row>
    <row r="271">
      <c r="A271" s="65"/>
      <c r="B271" s="65"/>
      <c r="C271" s="65"/>
      <c r="D271" s="65"/>
    </row>
    <row r="272">
      <c r="A272" s="65"/>
      <c r="B272" s="65"/>
      <c r="C272" s="65"/>
      <c r="D272" s="65"/>
    </row>
    <row r="273">
      <c r="A273" s="65"/>
      <c r="B273" s="65"/>
      <c r="C273" s="65"/>
      <c r="D273" s="65"/>
    </row>
    <row r="274">
      <c r="A274" s="65"/>
      <c r="B274" s="65"/>
      <c r="C274" s="65"/>
      <c r="D274" s="65"/>
    </row>
    <row r="275">
      <c r="A275" s="65"/>
      <c r="B275" s="65"/>
      <c r="C275" s="65"/>
      <c r="D275" s="65"/>
    </row>
    <row r="276">
      <c r="A276" s="65"/>
      <c r="B276" s="65"/>
      <c r="C276" s="65"/>
      <c r="D276" s="65"/>
    </row>
    <row r="277">
      <c r="A277" s="65"/>
      <c r="B277" s="65"/>
      <c r="C277" s="65"/>
      <c r="D277" s="65"/>
    </row>
    <row r="278">
      <c r="A278" s="65"/>
      <c r="B278" s="65"/>
      <c r="C278" s="65"/>
      <c r="D278" s="65"/>
    </row>
    <row r="279">
      <c r="A279" s="65"/>
      <c r="B279" s="65"/>
      <c r="C279" s="65"/>
      <c r="D279" s="65"/>
    </row>
    <row r="280">
      <c r="A280" s="65"/>
      <c r="B280" s="65"/>
      <c r="C280" s="65"/>
      <c r="D280" s="65"/>
    </row>
    <row r="281">
      <c r="A281" s="65"/>
      <c r="B281" s="65"/>
      <c r="C281" s="65"/>
      <c r="D281" s="65"/>
    </row>
    <row r="282">
      <c r="A282" s="65"/>
      <c r="B282" s="65"/>
      <c r="C282" s="65"/>
      <c r="D282" s="65"/>
    </row>
    <row r="283">
      <c r="A283" s="65"/>
      <c r="B283" s="65"/>
      <c r="C283" s="65"/>
      <c r="D283" s="65"/>
    </row>
    <row r="284">
      <c r="A284" s="65"/>
      <c r="B284" s="65"/>
      <c r="C284" s="65"/>
      <c r="D284" s="65"/>
    </row>
    <row r="285">
      <c r="A285" s="65"/>
      <c r="B285" s="65"/>
      <c r="C285" s="65"/>
      <c r="D285" s="65"/>
    </row>
    <row r="286">
      <c r="A286" s="65"/>
      <c r="B286" s="65"/>
      <c r="C286" s="65"/>
      <c r="D286" s="65"/>
    </row>
    <row r="287">
      <c r="A287" s="65"/>
      <c r="B287" s="65"/>
      <c r="C287" s="65"/>
      <c r="D287" s="65"/>
    </row>
    <row r="288">
      <c r="A288" s="65"/>
      <c r="B288" s="65"/>
      <c r="C288" s="65"/>
      <c r="D288" s="65"/>
    </row>
    <row r="289">
      <c r="A289" s="65"/>
      <c r="B289" s="65"/>
      <c r="C289" s="65"/>
      <c r="D289" s="65"/>
    </row>
    <row r="290">
      <c r="A290" s="65"/>
      <c r="B290" s="65"/>
      <c r="C290" s="65"/>
      <c r="D290" s="65"/>
    </row>
    <row r="291">
      <c r="A291" s="65"/>
      <c r="B291" s="65"/>
      <c r="C291" s="65"/>
      <c r="D291" s="65"/>
    </row>
    <row r="292">
      <c r="A292" s="65"/>
      <c r="B292" s="65"/>
      <c r="C292" s="65"/>
      <c r="D292" s="65"/>
    </row>
    <row r="293">
      <c r="A293" s="65"/>
      <c r="B293" s="65"/>
      <c r="C293" s="65"/>
      <c r="D293" s="65"/>
    </row>
    <row r="294">
      <c r="A294" s="65"/>
      <c r="B294" s="65"/>
      <c r="C294" s="65"/>
      <c r="D294" s="65"/>
    </row>
    <row r="295">
      <c r="A295" s="65"/>
      <c r="B295" s="65"/>
      <c r="C295" s="65"/>
      <c r="D295" s="65"/>
    </row>
    <row r="296">
      <c r="A296" s="65"/>
      <c r="B296" s="65"/>
      <c r="C296" s="65"/>
      <c r="D296" s="65"/>
    </row>
    <row r="297">
      <c r="A297" s="65"/>
      <c r="B297" s="65"/>
      <c r="C297" s="65"/>
      <c r="D297" s="65"/>
    </row>
    <row r="298">
      <c r="A298" s="65"/>
      <c r="B298" s="65"/>
      <c r="C298" s="65"/>
      <c r="D298" s="65"/>
    </row>
    <row r="299">
      <c r="A299" s="65"/>
      <c r="B299" s="65"/>
      <c r="C299" s="65"/>
      <c r="D299" s="65"/>
    </row>
    <row r="300">
      <c r="A300" s="65"/>
      <c r="B300" s="65"/>
      <c r="C300" s="65"/>
      <c r="D300" s="65"/>
    </row>
    <row r="301">
      <c r="A301" s="65"/>
      <c r="B301" s="65"/>
      <c r="C301" s="65"/>
      <c r="D301" s="65"/>
    </row>
    <row r="302">
      <c r="A302" s="65"/>
      <c r="B302" s="65"/>
      <c r="C302" s="65"/>
      <c r="D302" s="65"/>
    </row>
    <row r="303">
      <c r="A303" s="65"/>
      <c r="B303" s="65"/>
      <c r="C303" s="65"/>
      <c r="D303" s="65"/>
    </row>
    <row r="304">
      <c r="A304" s="65"/>
      <c r="B304" s="65"/>
      <c r="C304" s="65"/>
      <c r="D304" s="65"/>
    </row>
    <row r="305">
      <c r="A305" s="65"/>
      <c r="B305" s="65"/>
      <c r="C305" s="65"/>
      <c r="D305" s="65"/>
    </row>
    <row r="306">
      <c r="A306" s="65"/>
      <c r="B306" s="65"/>
      <c r="C306" s="65"/>
      <c r="D306" s="65"/>
    </row>
    <row r="307">
      <c r="A307" s="65"/>
      <c r="B307" s="65"/>
      <c r="C307" s="65"/>
      <c r="D307" s="65"/>
    </row>
    <row r="308">
      <c r="A308" s="65"/>
      <c r="B308" s="65"/>
      <c r="C308" s="65"/>
      <c r="D308" s="65"/>
    </row>
    <row r="309">
      <c r="A309" s="65"/>
      <c r="B309" s="65"/>
      <c r="C309" s="65"/>
      <c r="D309" s="65"/>
    </row>
    <row r="310">
      <c r="A310" s="65"/>
      <c r="B310" s="65"/>
      <c r="C310" s="65"/>
      <c r="D310" s="65"/>
    </row>
    <row r="311">
      <c r="A311" s="65"/>
      <c r="B311" s="65"/>
      <c r="C311" s="65"/>
      <c r="D311" s="65"/>
    </row>
    <row r="312">
      <c r="A312" s="65"/>
      <c r="B312" s="65"/>
      <c r="C312" s="65"/>
      <c r="D312" s="65"/>
    </row>
    <row r="313">
      <c r="A313" s="65"/>
      <c r="B313" s="65"/>
      <c r="C313" s="65"/>
      <c r="D313" s="65"/>
    </row>
    <row r="314">
      <c r="A314" s="65"/>
      <c r="B314" s="65"/>
      <c r="C314" s="65"/>
      <c r="D314" s="65"/>
    </row>
    <row r="315">
      <c r="A315" s="65"/>
      <c r="B315" s="65"/>
      <c r="C315" s="65"/>
      <c r="D315" s="65"/>
    </row>
    <row r="316">
      <c r="A316" s="65"/>
      <c r="B316" s="65"/>
      <c r="C316" s="65"/>
      <c r="D316" s="65"/>
    </row>
    <row r="317">
      <c r="A317" s="65"/>
      <c r="B317" s="65"/>
      <c r="C317" s="65"/>
      <c r="D317" s="65"/>
    </row>
    <row r="318">
      <c r="A318" s="65"/>
      <c r="B318" s="65"/>
      <c r="C318" s="65"/>
      <c r="D318" s="65"/>
    </row>
    <row r="319">
      <c r="A319" s="65"/>
      <c r="B319" s="65"/>
      <c r="C319" s="65"/>
      <c r="D319" s="65"/>
    </row>
    <row r="320">
      <c r="A320" s="65"/>
      <c r="B320" s="65"/>
      <c r="C320" s="65"/>
      <c r="D320" s="65"/>
    </row>
    <row r="321">
      <c r="A321" s="65"/>
      <c r="B321" s="65"/>
      <c r="C321" s="65"/>
      <c r="D321" s="65"/>
    </row>
    <row r="322">
      <c r="A322" s="65"/>
      <c r="B322" s="65"/>
      <c r="C322" s="65"/>
      <c r="D322" s="65"/>
    </row>
    <row r="323">
      <c r="A323" s="65"/>
      <c r="B323" s="65"/>
      <c r="C323" s="65"/>
      <c r="D323" s="65"/>
    </row>
    <row r="324">
      <c r="A324" s="65"/>
      <c r="B324" s="65"/>
      <c r="C324" s="65"/>
      <c r="D324" s="65"/>
    </row>
    <row r="325">
      <c r="A325" s="65"/>
      <c r="B325" s="65"/>
      <c r="C325" s="65"/>
      <c r="D325" s="65"/>
    </row>
    <row r="326">
      <c r="A326" s="65"/>
      <c r="B326" s="65"/>
      <c r="C326" s="65"/>
      <c r="D326" s="65"/>
    </row>
    <row r="327">
      <c r="A327" s="65"/>
      <c r="B327" s="65"/>
      <c r="C327" s="65"/>
      <c r="D327" s="65"/>
    </row>
    <row r="328">
      <c r="A328" s="65"/>
      <c r="B328" s="65"/>
      <c r="C328" s="65"/>
      <c r="D328" s="65"/>
    </row>
    <row r="329">
      <c r="A329" s="65"/>
      <c r="B329" s="65"/>
      <c r="C329" s="65"/>
      <c r="D329" s="65"/>
    </row>
    <row r="330">
      <c r="A330" s="65"/>
      <c r="B330" s="65"/>
      <c r="C330" s="65"/>
      <c r="D330" s="65"/>
    </row>
    <row r="331">
      <c r="A331" s="65"/>
      <c r="B331" s="65"/>
      <c r="C331" s="65"/>
      <c r="D331" s="65"/>
    </row>
    <row r="332">
      <c r="A332" s="65"/>
      <c r="B332" s="65"/>
      <c r="C332" s="65"/>
      <c r="D332" s="65"/>
    </row>
    <row r="333">
      <c r="A333" s="65"/>
      <c r="B333" s="65"/>
      <c r="C333" s="65"/>
      <c r="D333" s="65"/>
    </row>
    <row r="334">
      <c r="A334" s="65"/>
      <c r="B334" s="65"/>
      <c r="C334" s="65"/>
      <c r="D334" s="65"/>
    </row>
    <row r="335">
      <c r="A335" s="65"/>
      <c r="B335" s="65"/>
      <c r="C335" s="65"/>
      <c r="D335" s="65"/>
    </row>
    <row r="336">
      <c r="A336" s="65"/>
      <c r="B336" s="65"/>
      <c r="C336" s="65"/>
      <c r="D336" s="65"/>
    </row>
    <row r="337">
      <c r="A337" s="65"/>
      <c r="B337" s="65"/>
      <c r="C337" s="65"/>
      <c r="D337" s="65"/>
    </row>
    <row r="338">
      <c r="A338" s="65"/>
      <c r="B338" s="65"/>
      <c r="C338" s="65"/>
      <c r="D338" s="65"/>
    </row>
    <row r="339">
      <c r="A339" s="65"/>
      <c r="B339" s="65"/>
      <c r="C339" s="65"/>
      <c r="D339" s="65"/>
    </row>
    <row r="340">
      <c r="A340" s="65"/>
      <c r="B340" s="65"/>
      <c r="C340" s="65"/>
      <c r="D340" s="65"/>
    </row>
    <row r="341">
      <c r="A341" s="65"/>
      <c r="B341" s="65"/>
      <c r="C341" s="65"/>
      <c r="D341" s="65"/>
    </row>
    <row r="342">
      <c r="A342" s="65"/>
      <c r="B342" s="65"/>
      <c r="C342" s="65"/>
      <c r="D342" s="65"/>
    </row>
    <row r="343">
      <c r="A343" s="65"/>
      <c r="B343" s="65"/>
      <c r="C343" s="65"/>
      <c r="D343" s="65"/>
    </row>
    <row r="344">
      <c r="A344" s="65"/>
      <c r="B344" s="65"/>
      <c r="C344" s="65"/>
      <c r="D344" s="65"/>
    </row>
    <row r="345">
      <c r="A345" s="65"/>
      <c r="B345" s="65"/>
      <c r="C345" s="65"/>
      <c r="D345" s="65"/>
    </row>
    <row r="346">
      <c r="A346" s="65"/>
      <c r="B346" s="65"/>
      <c r="C346" s="65"/>
      <c r="D346" s="65"/>
    </row>
    <row r="347">
      <c r="A347" s="65"/>
      <c r="B347" s="65"/>
      <c r="C347" s="65"/>
      <c r="D347" s="65"/>
    </row>
    <row r="348">
      <c r="A348" s="65"/>
      <c r="B348" s="65"/>
      <c r="C348" s="65"/>
      <c r="D348" s="65"/>
    </row>
    <row r="349">
      <c r="A349" s="65"/>
      <c r="B349" s="65"/>
      <c r="C349" s="65"/>
      <c r="D349" s="65"/>
    </row>
    <row r="350">
      <c r="A350" s="65"/>
      <c r="B350" s="65"/>
      <c r="C350" s="65"/>
      <c r="D350" s="65"/>
    </row>
    <row r="351">
      <c r="A351" s="65"/>
      <c r="B351" s="65"/>
      <c r="C351" s="65"/>
      <c r="D351" s="65"/>
    </row>
    <row r="352">
      <c r="A352" s="65"/>
      <c r="B352" s="65"/>
      <c r="C352" s="65"/>
      <c r="D352" s="65"/>
    </row>
    <row r="353">
      <c r="A353" s="65"/>
      <c r="B353" s="65"/>
      <c r="C353" s="65"/>
      <c r="D353" s="65"/>
    </row>
    <row r="354">
      <c r="A354" s="65"/>
      <c r="B354" s="65"/>
      <c r="C354" s="65"/>
      <c r="D354" s="65"/>
    </row>
    <row r="355">
      <c r="A355" s="65"/>
      <c r="B355" s="65"/>
      <c r="C355" s="65"/>
      <c r="D355" s="65"/>
    </row>
    <row r="356">
      <c r="A356" s="65"/>
      <c r="B356" s="65"/>
      <c r="C356" s="65"/>
      <c r="D356" s="65"/>
    </row>
    <row r="357">
      <c r="A357" s="65"/>
      <c r="B357" s="65"/>
      <c r="C357" s="65"/>
      <c r="D357" s="65"/>
    </row>
    <row r="358">
      <c r="A358" s="65"/>
      <c r="B358" s="65"/>
      <c r="C358" s="65"/>
      <c r="D358" s="65"/>
    </row>
    <row r="359">
      <c r="A359" s="65"/>
      <c r="B359" s="65"/>
      <c r="C359" s="65"/>
      <c r="D359" s="65"/>
    </row>
    <row r="360">
      <c r="A360" s="65"/>
      <c r="B360" s="65"/>
      <c r="C360" s="65"/>
      <c r="D360" s="65"/>
    </row>
    <row r="361">
      <c r="A361" s="65"/>
      <c r="B361" s="65"/>
      <c r="C361" s="65"/>
      <c r="D361" s="65"/>
    </row>
    <row r="362">
      <c r="A362" s="65"/>
      <c r="B362" s="65"/>
      <c r="C362" s="65"/>
      <c r="D362" s="65"/>
    </row>
    <row r="363">
      <c r="A363" s="65"/>
      <c r="B363" s="65"/>
      <c r="C363" s="65"/>
      <c r="D363" s="65"/>
    </row>
    <row r="364">
      <c r="A364" s="65"/>
      <c r="B364" s="65"/>
      <c r="C364" s="65"/>
      <c r="D364" s="65"/>
    </row>
    <row r="365">
      <c r="A365" s="65"/>
      <c r="B365" s="65"/>
      <c r="C365" s="65"/>
      <c r="D365" s="65"/>
    </row>
    <row r="366">
      <c r="A366" s="65"/>
      <c r="B366" s="65"/>
      <c r="C366" s="65"/>
      <c r="D366" s="65"/>
    </row>
    <row r="367">
      <c r="A367" s="65"/>
      <c r="B367" s="65"/>
      <c r="C367" s="65"/>
      <c r="D367" s="65"/>
    </row>
    <row r="368">
      <c r="A368" s="65"/>
      <c r="B368" s="65"/>
      <c r="C368" s="65"/>
      <c r="D368" s="65"/>
    </row>
    <row r="369">
      <c r="A369" s="65"/>
      <c r="B369" s="65"/>
      <c r="C369" s="65"/>
      <c r="D369" s="65"/>
    </row>
    <row r="370">
      <c r="A370" s="65"/>
      <c r="B370" s="65"/>
      <c r="C370" s="65"/>
      <c r="D370" s="65"/>
    </row>
    <row r="371">
      <c r="A371" s="65"/>
      <c r="B371" s="65"/>
      <c r="C371" s="65"/>
      <c r="D371" s="65"/>
    </row>
    <row r="372">
      <c r="A372" s="65"/>
      <c r="B372" s="65"/>
      <c r="C372" s="65"/>
      <c r="D372" s="65"/>
    </row>
    <row r="373">
      <c r="A373" s="65"/>
      <c r="B373" s="65"/>
      <c r="C373" s="65"/>
      <c r="D373" s="65"/>
    </row>
    <row r="374">
      <c r="A374" s="65"/>
      <c r="B374" s="65"/>
      <c r="C374" s="65"/>
      <c r="D374" s="65"/>
    </row>
    <row r="375">
      <c r="A375" s="65"/>
      <c r="B375" s="65"/>
      <c r="C375" s="65"/>
      <c r="D375" s="65"/>
    </row>
    <row r="376">
      <c r="A376" s="65"/>
      <c r="B376" s="65"/>
      <c r="C376" s="65"/>
      <c r="D376" s="65"/>
    </row>
    <row r="377">
      <c r="A377" s="65"/>
      <c r="B377" s="65"/>
      <c r="C377" s="65"/>
      <c r="D377" s="65"/>
    </row>
    <row r="378">
      <c r="A378" s="65"/>
      <c r="B378" s="65"/>
      <c r="C378" s="65"/>
      <c r="D378" s="65"/>
    </row>
    <row r="379">
      <c r="A379" s="65"/>
      <c r="B379" s="65"/>
      <c r="C379" s="65"/>
      <c r="D379" s="65"/>
    </row>
    <row r="380">
      <c r="A380" s="65"/>
      <c r="B380" s="65"/>
      <c r="C380" s="65"/>
      <c r="D380" s="65"/>
    </row>
    <row r="381">
      <c r="A381" s="65"/>
      <c r="B381" s="65"/>
      <c r="C381" s="65"/>
      <c r="D381" s="65"/>
    </row>
    <row r="382">
      <c r="A382" s="65"/>
      <c r="B382" s="65"/>
      <c r="C382" s="65"/>
      <c r="D382" s="65"/>
    </row>
    <row r="383">
      <c r="A383" s="65"/>
      <c r="B383" s="65"/>
      <c r="C383" s="65"/>
      <c r="D383" s="65"/>
    </row>
    <row r="384">
      <c r="A384" s="65"/>
      <c r="B384" s="65"/>
      <c r="C384" s="65"/>
      <c r="D384" s="65"/>
    </row>
    <row r="385">
      <c r="A385" s="65"/>
      <c r="B385" s="65"/>
      <c r="C385" s="65"/>
      <c r="D385" s="65"/>
    </row>
    <row r="386">
      <c r="A386" s="65"/>
      <c r="B386" s="65"/>
      <c r="C386" s="65"/>
      <c r="D386" s="65"/>
    </row>
    <row r="387">
      <c r="A387" s="65"/>
      <c r="B387" s="65"/>
      <c r="C387" s="65"/>
      <c r="D387" s="65"/>
    </row>
    <row r="388">
      <c r="A388" s="65"/>
      <c r="B388" s="65"/>
      <c r="C388" s="65"/>
      <c r="D388" s="65"/>
    </row>
    <row r="389">
      <c r="A389" s="65"/>
      <c r="B389" s="65"/>
      <c r="C389" s="65"/>
      <c r="D389" s="65"/>
    </row>
    <row r="390">
      <c r="A390" s="65"/>
      <c r="B390" s="65"/>
      <c r="C390" s="65"/>
      <c r="D390" s="65"/>
    </row>
    <row r="391">
      <c r="A391" s="65"/>
      <c r="B391" s="65"/>
      <c r="C391" s="65"/>
      <c r="D391" s="65"/>
    </row>
    <row r="392">
      <c r="A392" s="65"/>
      <c r="B392" s="65"/>
      <c r="C392" s="65"/>
      <c r="D392" s="65"/>
    </row>
    <row r="393">
      <c r="A393" s="65"/>
      <c r="B393" s="65"/>
      <c r="C393" s="65"/>
      <c r="D393" s="65"/>
    </row>
    <row r="394">
      <c r="A394" s="65"/>
      <c r="B394" s="65"/>
      <c r="C394" s="65"/>
      <c r="D394" s="65"/>
    </row>
    <row r="395">
      <c r="A395" s="65"/>
      <c r="B395" s="65"/>
      <c r="C395" s="65"/>
      <c r="D395" s="65"/>
    </row>
    <row r="396">
      <c r="A396" s="65"/>
      <c r="B396" s="65"/>
      <c r="C396" s="65"/>
      <c r="D396" s="65"/>
    </row>
    <row r="397">
      <c r="A397" s="65"/>
      <c r="B397" s="65"/>
      <c r="C397" s="65"/>
      <c r="D397" s="65"/>
    </row>
    <row r="398">
      <c r="A398" s="65"/>
      <c r="B398" s="65"/>
      <c r="C398" s="65"/>
      <c r="D398" s="65"/>
    </row>
    <row r="399">
      <c r="A399" s="65"/>
      <c r="B399" s="65"/>
      <c r="C399" s="65"/>
      <c r="D399" s="65"/>
    </row>
    <row r="400">
      <c r="A400" s="65"/>
      <c r="B400" s="65"/>
      <c r="C400" s="65"/>
      <c r="D400" s="65"/>
    </row>
    <row r="401">
      <c r="A401" s="65"/>
      <c r="B401" s="65"/>
      <c r="C401" s="65"/>
      <c r="D401" s="65"/>
    </row>
    <row r="402">
      <c r="A402" s="65"/>
      <c r="B402" s="65"/>
      <c r="C402" s="65"/>
      <c r="D402" s="65"/>
    </row>
    <row r="403">
      <c r="A403" s="65"/>
      <c r="B403" s="65"/>
      <c r="C403" s="65"/>
      <c r="D403" s="65"/>
    </row>
    <row r="404">
      <c r="A404" s="65"/>
      <c r="B404" s="65"/>
      <c r="C404" s="65"/>
      <c r="D404" s="65"/>
    </row>
    <row r="405">
      <c r="A405" s="65"/>
      <c r="B405" s="65"/>
      <c r="C405" s="65"/>
      <c r="D405" s="65"/>
    </row>
    <row r="406">
      <c r="A406" s="65"/>
      <c r="B406" s="65"/>
      <c r="C406" s="65"/>
      <c r="D406" s="65"/>
    </row>
    <row r="407">
      <c r="A407" s="65"/>
      <c r="B407" s="65"/>
      <c r="C407" s="65"/>
      <c r="D407" s="65"/>
    </row>
    <row r="408">
      <c r="A408" s="65"/>
      <c r="B408" s="65"/>
      <c r="C408" s="65"/>
      <c r="D408" s="65"/>
    </row>
    <row r="409">
      <c r="A409" s="65"/>
      <c r="B409" s="65"/>
      <c r="C409" s="65"/>
      <c r="D409" s="65"/>
    </row>
    <row r="410">
      <c r="A410" s="65"/>
      <c r="B410" s="65"/>
      <c r="C410" s="65"/>
      <c r="D410" s="65"/>
    </row>
    <row r="411">
      <c r="A411" s="65"/>
      <c r="B411" s="65"/>
      <c r="C411" s="65"/>
      <c r="D411" s="65"/>
    </row>
    <row r="412">
      <c r="A412" s="65"/>
      <c r="B412" s="65"/>
      <c r="C412" s="65"/>
      <c r="D412" s="65"/>
    </row>
    <row r="413">
      <c r="A413" s="65"/>
      <c r="B413" s="65"/>
      <c r="C413" s="65"/>
      <c r="D413" s="65"/>
    </row>
    <row r="414">
      <c r="A414" s="65"/>
      <c r="B414" s="65"/>
      <c r="C414" s="65"/>
      <c r="D414" s="65"/>
    </row>
    <row r="415">
      <c r="A415" s="65"/>
      <c r="B415" s="65"/>
      <c r="C415" s="65"/>
      <c r="D415" s="65"/>
    </row>
    <row r="416">
      <c r="A416" s="65"/>
      <c r="B416" s="65"/>
      <c r="C416" s="65"/>
      <c r="D416" s="65"/>
    </row>
    <row r="417">
      <c r="A417" s="65"/>
      <c r="B417" s="65"/>
      <c r="C417" s="65"/>
      <c r="D417" s="65"/>
    </row>
    <row r="418">
      <c r="A418" s="65"/>
      <c r="B418" s="65"/>
      <c r="C418" s="65"/>
      <c r="D418" s="65"/>
    </row>
    <row r="419">
      <c r="A419" s="65"/>
      <c r="B419" s="65"/>
      <c r="C419" s="65"/>
      <c r="D419" s="65"/>
    </row>
    <row r="420">
      <c r="A420" s="65"/>
      <c r="B420" s="65"/>
      <c r="C420" s="65"/>
      <c r="D420" s="65"/>
    </row>
    <row r="421">
      <c r="A421" s="65"/>
      <c r="B421" s="65"/>
      <c r="C421" s="65"/>
      <c r="D421" s="65"/>
    </row>
    <row r="422">
      <c r="A422" s="65"/>
      <c r="B422" s="65"/>
      <c r="C422" s="65"/>
      <c r="D422" s="65"/>
    </row>
    <row r="423">
      <c r="A423" s="65"/>
      <c r="B423" s="65"/>
      <c r="C423" s="65"/>
      <c r="D423" s="65"/>
    </row>
    <row r="424">
      <c r="A424" s="65"/>
      <c r="B424" s="65"/>
      <c r="C424" s="65"/>
      <c r="D424" s="65"/>
    </row>
    <row r="425">
      <c r="A425" s="65"/>
      <c r="B425" s="65"/>
      <c r="C425" s="65"/>
      <c r="D425" s="65"/>
    </row>
    <row r="426">
      <c r="A426" s="65"/>
      <c r="B426" s="65"/>
      <c r="C426" s="65"/>
      <c r="D426" s="65"/>
    </row>
    <row r="427">
      <c r="A427" s="65"/>
      <c r="B427" s="65"/>
      <c r="C427" s="65"/>
      <c r="D427" s="65"/>
    </row>
    <row r="428">
      <c r="A428" s="65"/>
      <c r="B428" s="65"/>
      <c r="C428" s="65"/>
      <c r="D428" s="65"/>
    </row>
    <row r="429">
      <c r="A429" s="65"/>
      <c r="B429" s="65"/>
      <c r="C429" s="65"/>
      <c r="D429" s="65"/>
    </row>
    <row r="430">
      <c r="A430" s="65"/>
      <c r="B430" s="65"/>
      <c r="C430" s="65"/>
      <c r="D430" s="65"/>
    </row>
    <row r="431">
      <c r="A431" s="65"/>
      <c r="B431" s="65"/>
      <c r="C431" s="65"/>
      <c r="D431" s="65"/>
    </row>
    <row r="432">
      <c r="A432" s="65"/>
      <c r="B432" s="65"/>
      <c r="C432" s="65"/>
      <c r="D432" s="65"/>
    </row>
    <row r="433">
      <c r="A433" s="65"/>
      <c r="B433" s="65"/>
      <c r="C433" s="65"/>
      <c r="D433" s="65"/>
    </row>
    <row r="434">
      <c r="A434" s="65"/>
      <c r="B434" s="65"/>
      <c r="C434" s="65"/>
      <c r="D434" s="65"/>
    </row>
    <row r="435">
      <c r="A435" s="65"/>
      <c r="B435" s="65"/>
      <c r="C435" s="65"/>
      <c r="D435" s="65"/>
    </row>
    <row r="436">
      <c r="A436" s="65"/>
      <c r="B436" s="65"/>
      <c r="C436" s="65"/>
      <c r="D436" s="65"/>
    </row>
    <row r="437">
      <c r="A437" s="65"/>
      <c r="B437" s="65"/>
      <c r="C437" s="65"/>
      <c r="D437" s="65"/>
    </row>
    <row r="438">
      <c r="A438" s="65"/>
      <c r="B438" s="65"/>
      <c r="C438" s="65"/>
      <c r="D438" s="65"/>
    </row>
    <row r="439">
      <c r="A439" s="65"/>
      <c r="B439" s="65"/>
      <c r="C439" s="65"/>
      <c r="D439" s="65"/>
    </row>
    <row r="440">
      <c r="A440" s="65"/>
      <c r="B440" s="65"/>
      <c r="C440" s="65"/>
      <c r="D440" s="65"/>
    </row>
    <row r="441">
      <c r="A441" s="65"/>
      <c r="B441" s="65"/>
      <c r="C441" s="65"/>
      <c r="D441" s="65"/>
    </row>
    <row r="442">
      <c r="A442" s="65"/>
      <c r="B442" s="65"/>
      <c r="C442" s="65"/>
      <c r="D442" s="65"/>
    </row>
    <row r="443">
      <c r="A443" s="65"/>
      <c r="B443" s="65"/>
      <c r="C443" s="65"/>
      <c r="D443" s="65"/>
    </row>
    <row r="444">
      <c r="A444" s="65"/>
      <c r="B444" s="65"/>
      <c r="C444" s="65"/>
      <c r="D444" s="65"/>
    </row>
    <row r="445">
      <c r="A445" s="65"/>
      <c r="B445" s="65"/>
      <c r="C445" s="65"/>
      <c r="D445" s="65"/>
    </row>
    <row r="446">
      <c r="A446" s="65"/>
      <c r="B446" s="65"/>
      <c r="C446" s="65"/>
      <c r="D446" s="65"/>
    </row>
    <row r="447">
      <c r="A447" s="65"/>
      <c r="B447" s="65"/>
      <c r="C447" s="65"/>
      <c r="D447" s="65"/>
    </row>
    <row r="448">
      <c r="A448" s="65"/>
      <c r="B448" s="65"/>
      <c r="C448" s="65"/>
      <c r="D448" s="65"/>
    </row>
    <row r="449">
      <c r="A449" s="65"/>
      <c r="B449" s="65"/>
      <c r="C449" s="65"/>
      <c r="D449" s="65"/>
    </row>
    <row r="450">
      <c r="A450" s="65"/>
      <c r="B450" s="65"/>
      <c r="C450" s="65"/>
      <c r="D450" s="65"/>
    </row>
    <row r="451">
      <c r="A451" s="65"/>
      <c r="B451" s="65"/>
      <c r="C451" s="65"/>
      <c r="D451" s="65"/>
    </row>
    <row r="452">
      <c r="A452" s="65"/>
      <c r="B452" s="65"/>
      <c r="C452" s="65"/>
      <c r="D452" s="65"/>
    </row>
    <row r="453">
      <c r="A453" s="65"/>
      <c r="B453" s="65"/>
      <c r="C453" s="65"/>
      <c r="D453" s="65"/>
    </row>
    <row r="454">
      <c r="A454" s="65"/>
      <c r="B454" s="65"/>
      <c r="C454" s="65"/>
      <c r="D454" s="65"/>
    </row>
    <row r="455">
      <c r="A455" s="65"/>
      <c r="B455" s="65"/>
      <c r="C455" s="65"/>
      <c r="D455" s="65"/>
    </row>
    <row r="456">
      <c r="A456" s="65"/>
      <c r="B456" s="65"/>
      <c r="C456" s="65"/>
      <c r="D456" s="65"/>
    </row>
    <row r="457">
      <c r="A457" s="65"/>
      <c r="B457" s="65"/>
      <c r="C457" s="65"/>
      <c r="D457" s="65"/>
    </row>
    <row r="458">
      <c r="A458" s="65"/>
      <c r="B458" s="65"/>
      <c r="C458" s="65"/>
      <c r="D458" s="65"/>
    </row>
    <row r="459">
      <c r="A459" s="65"/>
      <c r="B459" s="65"/>
      <c r="C459" s="65"/>
      <c r="D459" s="65"/>
    </row>
    <row r="460">
      <c r="A460" s="65"/>
      <c r="B460" s="65"/>
      <c r="C460" s="65"/>
      <c r="D460" s="65"/>
    </row>
    <row r="461">
      <c r="A461" s="65"/>
      <c r="B461" s="65"/>
      <c r="C461" s="65"/>
      <c r="D461" s="65"/>
    </row>
    <row r="462">
      <c r="A462" s="65"/>
      <c r="B462" s="65"/>
      <c r="C462" s="65"/>
      <c r="D462" s="65"/>
    </row>
    <row r="463">
      <c r="A463" s="65"/>
      <c r="B463" s="65"/>
      <c r="C463" s="65"/>
      <c r="D463" s="65"/>
    </row>
    <row r="464">
      <c r="A464" s="65"/>
      <c r="B464" s="65"/>
      <c r="C464" s="65"/>
      <c r="D464" s="65"/>
    </row>
    <row r="465">
      <c r="A465" s="65"/>
      <c r="B465" s="65"/>
      <c r="C465" s="65"/>
      <c r="D465" s="65"/>
    </row>
    <row r="466">
      <c r="A466" s="65"/>
      <c r="B466" s="65"/>
      <c r="C466" s="65"/>
      <c r="D466" s="65"/>
    </row>
    <row r="467">
      <c r="A467" s="65"/>
      <c r="B467" s="65"/>
      <c r="C467" s="65"/>
      <c r="D467" s="65"/>
    </row>
    <row r="468">
      <c r="A468" s="65"/>
      <c r="B468" s="65"/>
      <c r="C468" s="65"/>
      <c r="D468" s="65"/>
    </row>
    <row r="469">
      <c r="A469" s="65"/>
      <c r="B469" s="65"/>
      <c r="C469" s="65"/>
      <c r="D469" s="65"/>
    </row>
    <row r="470">
      <c r="A470" s="65"/>
      <c r="B470" s="65"/>
      <c r="C470" s="65"/>
      <c r="D470" s="65"/>
    </row>
    <row r="471">
      <c r="A471" s="65"/>
      <c r="B471" s="65"/>
      <c r="C471" s="65"/>
      <c r="D471" s="65"/>
    </row>
    <row r="472">
      <c r="A472" s="65"/>
      <c r="B472" s="65"/>
      <c r="C472" s="65"/>
      <c r="D472" s="65"/>
    </row>
    <row r="473">
      <c r="A473" s="65"/>
      <c r="B473" s="65"/>
      <c r="C473" s="65"/>
      <c r="D473" s="65"/>
    </row>
    <row r="474">
      <c r="A474" s="65"/>
      <c r="B474" s="65"/>
      <c r="C474" s="65"/>
      <c r="D474" s="65"/>
    </row>
    <row r="475">
      <c r="A475" s="65"/>
      <c r="B475" s="65"/>
      <c r="C475" s="65"/>
      <c r="D475" s="65"/>
    </row>
    <row r="476">
      <c r="A476" s="65"/>
      <c r="B476" s="65"/>
      <c r="C476" s="65"/>
      <c r="D476" s="65"/>
    </row>
    <row r="477">
      <c r="A477" s="65"/>
      <c r="B477" s="65"/>
      <c r="C477" s="65"/>
      <c r="D477" s="65"/>
    </row>
    <row r="478">
      <c r="A478" s="65"/>
      <c r="B478" s="65"/>
      <c r="C478" s="65"/>
      <c r="D478" s="65"/>
    </row>
    <row r="479">
      <c r="A479" s="65"/>
      <c r="B479" s="65"/>
      <c r="C479" s="65"/>
      <c r="D479" s="65"/>
    </row>
    <row r="480">
      <c r="A480" s="65"/>
      <c r="B480" s="65"/>
      <c r="C480" s="65"/>
      <c r="D480" s="65"/>
    </row>
    <row r="481">
      <c r="A481" s="65"/>
      <c r="B481" s="65"/>
      <c r="C481" s="65"/>
      <c r="D481" s="65"/>
    </row>
    <row r="482">
      <c r="A482" s="65"/>
      <c r="B482" s="65"/>
      <c r="C482" s="65"/>
      <c r="D482" s="65"/>
    </row>
    <row r="483">
      <c r="A483" s="65"/>
      <c r="B483" s="65"/>
      <c r="C483" s="65"/>
      <c r="D483" s="65"/>
    </row>
    <row r="484">
      <c r="A484" s="65"/>
      <c r="B484" s="65"/>
      <c r="C484" s="65"/>
      <c r="D484" s="65"/>
    </row>
    <row r="485">
      <c r="A485" s="65"/>
      <c r="B485" s="65"/>
      <c r="C485" s="65"/>
      <c r="D485" s="65"/>
    </row>
    <row r="486">
      <c r="A486" s="65"/>
      <c r="B486" s="65"/>
      <c r="C486" s="65"/>
      <c r="D486" s="65"/>
    </row>
    <row r="487">
      <c r="A487" s="65"/>
      <c r="B487" s="65"/>
      <c r="C487" s="65"/>
      <c r="D487" s="65"/>
    </row>
    <row r="488">
      <c r="A488" s="65"/>
      <c r="B488" s="65"/>
      <c r="C488" s="65"/>
      <c r="D488" s="65"/>
    </row>
    <row r="489">
      <c r="A489" s="65"/>
      <c r="B489" s="65"/>
      <c r="C489" s="65"/>
      <c r="D489" s="65"/>
    </row>
    <row r="490">
      <c r="A490" s="65"/>
      <c r="B490" s="65"/>
      <c r="C490" s="65"/>
      <c r="D490" s="65"/>
    </row>
    <row r="491">
      <c r="A491" s="65"/>
      <c r="B491" s="65"/>
      <c r="C491" s="65"/>
      <c r="D491" s="65"/>
    </row>
    <row r="492">
      <c r="A492" s="65"/>
      <c r="B492" s="65"/>
      <c r="C492" s="65"/>
      <c r="D492" s="65"/>
    </row>
    <row r="493">
      <c r="A493" s="65"/>
      <c r="B493" s="65"/>
      <c r="C493" s="65"/>
      <c r="D493" s="65"/>
    </row>
    <row r="494">
      <c r="A494" s="65"/>
      <c r="B494" s="65"/>
      <c r="C494" s="65"/>
      <c r="D494" s="65"/>
    </row>
    <row r="495">
      <c r="A495" s="65"/>
      <c r="B495" s="65"/>
      <c r="C495" s="65"/>
      <c r="D495" s="65"/>
    </row>
    <row r="496">
      <c r="A496" s="65"/>
      <c r="B496" s="65"/>
      <c r="C496" s="65"/>
      <c r="D496" s="65"/>
    </row>
    <row r="497">
      <c r="A497" s="65"/>
      <c r="B497" s="65"/>
      <c r="C497" s="65"/>
      <c r="D497" s="65"/>
    </row>
    <row r="498">
      <c r="A498" s="65"/>
      <c r="B498" s="65"/>
      <c r="C498" s="65"/>
      <c r="D498" s="65"/>
    </row>
    <row r="499">
      <c r="A499" s="65"/>
      <c r="B499" s="65"/>
      <c r="C499" s="65"/>
      <c r="D499" s="65"/>
    </row>
    <row r="500">
      <c r="A500" s="65"/>
      <c r="B500" s="65"/>
      <c r="C500" s="65"/>
      <c r="D500" s="65"/>
    </row>
    <row r="501">
      <c r="A501" s="65"/>
      <c r="B501" s="65"/>
      <c r="C501" s="65"/>
      <c r="D501" s="65"/>
    </row>
    <row r="502">
      <c r="A502" s="65"/>
      <c r="B502" s="65"/>
      <c r="C502" s="65"/>
      <c r="D502" s="65"/>
    </row>
    <row r="503">
      <c r="A503" s="65"/>
      <c r="B503" s="65"/>
      <c r="C503" s="65"/>
      <c r="D503" s="65"/>
    </row>
    <row r="504">
      <c r="A504" s="65"/>
      <c r="B504" s="65"/>
      <c r="C504" s="65"/>
      <c r="D504" s="65"/>
    </row>
    <row r="505">
      <c r="A505" s="65"/>
      <c r="B505" s="65"/>
      <c r="C505" s="65"/>
      <c r="D505" s="65"/>
    </row>
    <row r="506">
      <c r="A506" s="65"/>
      <c r="B506" s="65"/>
      <c r="C506" s="65"/>
      <c r="D506" s="65"/>
    </row>
    <row r="507">
      <c r="A507" s="65"/>
      <c r="B507" s="65"/>
      <c r="C507" s="65"/>
      <c r="D507" s="65"/>
    </row>
    <row r="508">
      <c r="A508" s="65"/>
      <c r="B508" s="65"/>
      <c r="C508" s="65"/>
      <c r="D508" s="65"/>
    </row>
    <row r="509">
      <c r="A509" s="65"/>
      <c r="B509" s="65"/>
      <c r="C509" s="65"/>
      <c r="D509" s="65"/>
    </row>
    <row r="510">
      <c r="A510" s="65"/>
      <c r="B510" s="65"/>
      <c r="C510" s="65"/>
      <c r="D510" s="65"/>
    </row>
    <row r="511">
      <c r="A511" s="65"/>
      <c r="B511" s="65"/>
      <c r="C511" s="65"/>
      <c r="D511" s="65"/>
    </row>
    <row r="512">
      <c r="A512" s="65"/>
      <c r="B512" s="65"/>
      <c r="C512" s="65"/>
      <c r="D512" s="65"/>
    </row>
    <row r="513">
      <c r="A513" s="65"/>
      <c r="B513" s="65"/>
      <c r="C513" s="65"/>
      <c r="D513" s="65"/>
    </row>
    <row r="514">
      <c r="A514" s="65"/>
      <c r="B514" s="65"/>
      <c r="C514" s="65"/>
      <c r="D514" s="65"/>
    </row>
    <row r="515">
      <c r="A515" s="65"/>
      <c r="B515" s="65"/>
      <c r="C515" s="65"/>
      <c r="D515" s="65"/>
    </row>
    <row r="516">
      <c r="A516" s="65"/>
      <c r="B516" s="65"/>
      <c r="C516" s="65"/>
      <c r="D516" s="65"/>
    </row>
    <row r="517">
      <c r="A517" s="65"/>
      <c r="B517" s="65"/>
      <c r="C517" s="65"/>
      <c r="D517" s="65"/>
    </row>
    <row r="518">
      <c r="A518" s="65"/>
      <c r="B518" s="65"/>
      <c r="C518" s="65"/>
      <c r="D518" s="65"/>
    </row>
    <row r="519">
      <c r="A519" s="65"/>
      <c r="B519" s="65"/>
      <c r="C519" s="65"/>
      <c r="D519" s="65"/>
    </row>
    <row r="520">
      <c r="A520" s="65"/>
      <c r="B520" s="65"/>
      <c r="C520" s="65"/>
      <c r="D520" s="65"/>
    </row>
    <row r="521">
      <c r="A521" s="65"/>
      <c r="B521" s="65"/>
      <c r="C521" s="65"/>
      <c r="D521" s="65"/>
    </row>
    <row r="522">
      <c r="A522" s="65"/>
      <c r="B522" s="65"/>
      <c r="C522" s="65"/>
      <c r="D522" s="65"/>
    </row>
    <row r="523">
      <c r="A523" s="65"/>
      <c r="B523" s="65"/>
      <c r="C523" s="65"/>
      <c r="D523" s="65"/>
    </row>
    <row r="524">
      <c r="A524" s="65"/>
      <c r="B524" s="65"/>
      <c r="C524" s="65"/>
      <c r="D524" s="65"/>
    </row>
    <row r="525">
      <c r="A525" s="65"/>
      <c r="B525" s="65"/>
      <c r="C525" s="65"/>
      <c r="D525" s="65"/>
    </row>
    <row r="526">
      <c r="A526" s="65"/>
      <c r="B526" s="65"/>
      <c r="C526" s="65"/>
      <c r="D526" s="65"/>
    </row>
    <row r="527">
      <c r="A527" s="65"/>
      <c r="B527" s="65"/>
      <c r="C527" s="65"/>
      <c r="D527" s="65"/>
    </row>
    <row r="528">
      <c r="A528" s="65"/>
      <c r="B528" s="65"/>
      <c r="C528" s="65"/>
      <c r="D528" s="65"/>
    </row>
    <row r="529">
      <c r="A529" s="65"/>
      <c r="B529" s="65"/>
      <c r="C529" s="65"/>
      <c r="D529" s="65"/>
    </row>
    <row r="530">
      <c r="A530" s="65"/>
      <c r="B530" s="65"/>
      <c r="C530" s="65"/>
      <c r="D530" s="65"/>
    </row>
    <row r="531">
      <c r="A531" s="65"/>
      <c r="B531" s="65"/>
      <c r="C531" s="65"/>
      <c r="D531" s="65"/>
    </row>
    <row r="532">
      <c r="A532" s="65"/>
      <c r="B532" s="65"/>
      <c r="C532" s="65"/>
      <c r="D532" s="65"/>
    </row>
    <row r="533">
      <c r="A533" s="65"/>
      <c r="B533" s="65"/>
      <c r="C533" s="65"/>
      <c r="D533" s="65"/>
    </row>
    <row r="534">
      <c r="A534" s="65"/>
      <c r="B534" s="65"/>
      <c r="C534" s="65"/>
      <c r="D534" s="65"/>
    </row>
    <row r="535">
      <c r="A535" s="65"/>
      <c r="B535" s="65"/>
      <c r="C535" s="65"/>
      <c r="D535" s="65"/>
    </row>
    <row r="536">
      <c r="A536" s="65"/>
      <c r="B536" s="65"/>
      <c r="C536" s="65"/>
      <c r="D536" s="65"/>
    </row>
    <row r="537">
      <c r="A537" s="65"/>
      <c r="B537" s="65"/>
      <c r="C537" s="65"/>
      <c r="D537" s="65"/>
    </row>
    <row r="538">
      <c r="A538" s="65"/>
      <c r="B538" s="65"/>
      <c r="C538" s="65"/>
      <c r="D538" s="65"/>
    </row>
    <row r="539">
      <c r="A539" s="65"/>
      <c r="B539" s="65"/>
      <c r="C539" s="65"/>
      <c r="D539" s="65"/>
    </row>
    <row r="540">
      <c r="A540" s="65"/>
      <c r="B540" s="65"/>
      <c r="C540" s="65"/>
      <c r="D540" s="65"/>
    </row>
    <row r="541">
      <c r="A541" s="65"/>
      <c r="B541" s="65"/>
      <c r="C541" s="65"/>
      <c r="D541" s="65"/>
    </row>
    <row r="542">
      <c r="A542" s="65"/>
      <c r="B542" s="65"/>
      <c r="C542" s="65"/>
      <c r="D542" s="65"/>
    </row>
    <row r="543">
      <c r="A543" s="65"/>
      <c r="B543" s="65"/>
      <c r="C543" s="65"/>
      <c r="D543" s="65"/>
    </row>
    <row r="544">
      <c r="A544" s="65"/>
      <c r="B544" s="65"/>
      <c r="C544" s="65"/>
      <c r="D544" s="65"/>
    </row>
    <row r="545">
      <c r="A545" s="65"/>
      <c r="B545" s="65"/>
      <c r="C545" s="65"/>
      <c r="D545" s="65"/>
    </row>
    <row r="546">
      <c r="A546" s="65"/>
      <c r="B546" s="65"/>
      <c r="C546" s="65"/>
      <c r="D546" s="65"/>
    </row>
    <row r="547">
      <c r="A547" s="65"/>
      <c r="B547" s="65"/>
      <c r="C547" s="65"/>
      <c r="D547" s="65"/>
    </row>
    <row r="548">
      <c r="A548" s="65"/>
      <c r="B548" s="65"/>
      <c r="C548" s="65"/>
      <c r="D548" s="65"/>
    </row>
    <row r="549">
      <c r="A549" s="65"/>
      <c r="B549" s="65"/>
      <c r="C549" s="65"/>
      <c r="D549" s="65"/>
    </row>
    <row r="550">
      <c r="A550" s="65"/>
      <c r="B550" s="65"/>
      <c r="C550" s="65"/>
      <c r="D550" s="65"/>
    </row>
    <row r="551">
      <c r="A551" s="65"/>
      <c r="B551" s="65"/>
      <c r="C551" s="65"/>
      <c r="D551" s="65"/>
    </row>
    <row r="552">
      <c r="A552" s="65"/>
      <c r="B552" s="65"/>
      <c r="C552" s="65"/>
      <c r="D552" s="65"/>
    </row>
    <row r="553">
      <c r="A553" s="65"/>
      <c r="B553" s="65"/>
      <c r="C553" s="65"/>
      <c r="D553" s="65"/>
    </row>
    <row r="554">
      <c r="A554" s="65"/>
      <c r="B554" s="65"/>
      <c r="C554" s="65"/>
      <c r="D554" s="65"/>
    </row>
    <row r="555">
      <c r="A555" s="65"/>
      <c r="B555" s="65"/>
      <c r="C555" s="65"/>
      <c r="D555" s="65"/>
    </row>
    <row r="556">
      <c r="A556" s="65"/>
      <c r="B556" s="65"/>
      <c r="C556" s="65"/>
      <c r="D556" s="65"/>
    </row>
    <row r="557">
      <c r="A557" s="65"/>
      <c r="B557" s="65"/>
      <c r="C557" s="65"/>
      <c r="D557" s="65"/>
    </row>
    <row r="558">
      <c r="A558" s="65"/>
      <c r="B558" s="65"/>
      <c r="C558" s="65"/>
      <c r="D558" s="65"/>
    </row>
    <row r="559">
      <c r="A559" s="65"/>
      <c r="B559" s="65"/>
      <c r="C559" s="65"/>
      <c r="D559" s="65"/>
    </row>
    <row r="560">
      <c r="A560" s="65"/>
      <c r="B560" s="65"/>
      <c r="C560" s="65"/>
      <c r="D560" s="65"/>
    </row>
    <row r="561">
      <c r="A561" s="65"/>
      <c r="B561" s="65"/>
      <c r="C561" s="65"/>
      <c r="D561" s="65"/>
    </row>
    <row r="562">
      <c r="A562" s="65"/>
      <c r="B562" s="65"/>
      <c r="C562" s="65"/>
      <c r="D562" s="65"/>
    </row>
    <row r="563">
      <c r="A563" s="65"/>
      <c r="B563" s="65"/>
      <c r="C563" s="65"/>
      <c r="D563" s="65"/>
    </row>
    <row r="564">
      <c r="A564" s="65"/>
      <c r="B564" s="65"/>
      <c r="C564" s="65"/>
      <c r="D564" s="65"/>
    </row>
    <row r="565">
      <c r="A565" s="65"/>
      <c r="B565" s="65"/>
      <c r="C565" s="65"/>
      <c r="D565" s="65"/>
    </row>
    <row r="566">
      <c r="A566" s="65"/>
      <c r="B566" s="65"/>
      <c r="C566" s="65"/>
      <c r="D566" s="65"/>
    </row>
    <row r="567">
      <c r="A567" s="65"/>
      <c r="B567" s="65"/>
      <c r="C567" s="65"/>
      <c r="D567" s="65"/>
    </row>
    <row r="568">
      <c r="A568" s="65"/>
      <c r="B568" s="65"/>
      <c r="C568" s="65"/>
      <c r="D568" s="65"/>
    </row>
    <row r="569">
      <c r="A569" s="65"/>
      <c r="B569" s="65"/>
      <c r="C569" s="65"/>
      <c r="D569" s="65"/>
    </row>
    <row r="570">
      <c r="A570" s="65"/>
      <c r="B570" s="65"/>
      <c r="C570" s="65"/>
      <c r="D570" s="65"/>
    </row>
    <row r="571">
      <c r="A571" s="65"/>
      <c r="B571" s="65"/>
      <c r="C571" s="65"/>
      <c r="D571" s="65"/>
    </row>
    <row r="572">
      <c r="A572" s="65"/>
      <c r="B572" s="65"/>
      <c r="C572" s="65"/>
      <c r="D572" s="65"/>
    </row>
    <row r="573">
      <c r="A573" s="65"/>
      <c r="B573" s="65"/>
      <c r="C573" s="65"/>
      <c r="D573" s="65"/>
    </row>
    <row r="574">
      <c r="A574" s="65"/>
      <c r="B574" s="65"/>
      <c r="C574" s="65"/>
      <c r="D574" s="65"/>
    </row>
    <row r="575">
      <c r="A575" s="65"/>
      <c r="B575" s="65"/>
      <c r="C575" s="65"/>
      <c r="D575" s="65"/>
    </row>
    <row r="576">
      <c r="A576" s="65"/>
      <c r="B576" s="65"/>
      <c r="C576" s="65"/>
      <c r="D576" s="65"/>
    </row>
    <row r="577">
      <c r="A577" s="65"/>
      <c r="B577" s="65"/>
      <c r="C577" s="65"/>
      <c r="D577" s="65"/>
    </row>
    <row r="578">
      <c r="A578" s="65"/>
      <c r="B578" s="65"/>
      <c r="C578" s="65"/>
      <c r="D578" s="65"/>
    </row>
    <row r="579">
      <c r="A579" s="65"/>
      <c r="B579" s="65"/>
      <c r="C579" s="65"/>
      <c r="D579" s="65"/>
    </row>
    <row r="580">
      <c r="A580" s="65"/>
      <c r="B580" s="65"/>
      <c r="C580" s="65"/>
      <c r="D580" s="65"/>
    </row>
    <row r="581">
      <c r="A581" s="65"/>
      <c r="B581" s="65"/>
      <c r="C581" s="65"/>
      <c r="D581" s="65"/>
    </row>
    <row r="582">
      <c r="A582" s="65"/>
      <c r="B582" s="65"/>
      <c r="C582" s="65"/>
      <c r="D582" s="65"/>
    </row>
    <row r="583">
      <c r="A583" s="65"/>
      <c r="B583" s="65"/>
      <c r="C583" s="65"/>
      <c r="D583" s="65"/>
    </row>
    <row r="584">
      <c r="A584" s="65"/>
      <c r="B584" s="65"/>
      <c r="C584" s="65"/>
      <c r="D584" s="65"/>
    </row>
    <row r="585">
      <c r="A585" s="65"/>
      <c r="B585" s="65"/>
      <c r="C585" s="65"/>
      <c r="D585" s="65"/>
    </row>
    <row r="586">
      <c r="A586" s="65"/>
      <c r="B586" s="65"/>
      <c r="C586" s="65"/>
      <c r="D586" s="65"/>
    </row>
    <row r="587">
      <c r="A587" s="65"/>
      <c r="B587" s="65"/>
      <c r="C587" s="65"/>
      <c r="D587" s="65"/>
    </row>
    <row r="588">
      <c r="A588" s="65"/>
      <c r="B588" s="65"/>
      <c r="C588" s="65"/>
      <c r="D588" s="65"/>
    </row>
    <row r="589">
      <c r="A589" s="65"/>
      <c r="B589" s="65"/>
      <c r="C589" s="65"/>
      <c r="D589" s="65"/>
    </row>
    <row r="590">
      <c r="A590" s="65"/>
      <c r="B590" s="65"/>
      <c r="C590" s="65"/>
      <c r="D590" s="65"/>
    </row>
    <row r="591">
      <c r="A591" s="65"/>
      <c r="B591" s="65"/>
      <c r="C591" s="65"/>
      <c r="D591" s="65"/>
    </row>
    <row r="592">
      <c r="A592" s="65"/>
      <c r="B592" s="65"/>
      <c r="C592" s="65"/>
      <c r="D592" s="65"/>
    </row>
    <row r="593">
      <c r="A593" s="65"/>
      <c r="B593" s="65"/>
      <c r="C593" s="65"/>
      <c r="D593" s="65"/>
    </row>
    <row r="594">
      <c r="A594" s="65"/>
      <c r="B594" s="65"/>
      <c r="C594" s="65"/>
      <c r="D594" s="65"/>
    </row>
    <row r="595">
      <c r="A595" s="65"/>
      <c r="B595" s="65"/>
      <c r="C595" s="65"/>
      <c r="D595" s="65"/>
    </row>
    <row r="596">
      <c r="A596" s="65"/>
      <c r="B596" s="65"/>
      <c r="C596" s="65"/>
      <c r="D596" s="65"/>
    </row>
    <row r="597">
      <c r="A597" s="65"/>
      <c r="B597" s="65"/>
      <c r="C597" s="65"/>
      <c r="D597" s="65"/>
    </row>
    <row r="598">
      <c r="A598" s="65"/>
      <c r="B598" s="65"/>
      <c r="C598" s="65"/>
      <c r="D598" s="65"/>
    </row>
    <row r="599">
      <c r="A599" s="65"/>
      <c r="B599" s="65"/>
      <c r="C599" s="65"/>
      <c r="D599" s="65"/>
    </row>
    <row r="600">
      <c r="A600" s="65"/>
      <c r="B600" s="65"/>
      <c r="C600" s="65"/>
      <c r="D600" s="65"/>
    </row>
    <row r="601">
      <c r="A601" s="65"/>
      <c r="B601" s="65"/>
      <c r="C601" s="65"/>
      <c r="D601" s="65"/>
    </row>
    <row r="602">
      <c r="A602" s="65"/>
      <c r="B602" s="65"/>
      <c r="C602" s="65"/>
      <c r="D602" s="65"/>
    </row>
    <row r="603">
      <c r="A603" s="65"/>
      <c r="B603" s="65"/>
      <c r="C603" s="65"/>
      <c r="D603" s="65"/>
    </row>
    <row r="604">
      <c r="A604" s="65"/>
      <c r="B604" s="65"/>
      <c r="C604" s="65"/>
      <c r="D604" s="65"/>
    </row>
    <row r="605">
      <c r="A605" s="65"/>
      <c r="B605" s="65"/>
      <c r="C605" s="65"/>
      <c r="D605" s="65"/>
    </row>
    <row r="606">
      <c r="A606" s="65"/>
      <c r="B606" s="65"/>
      <c r="C606" s="65"/>
      <c r="D606" s="65"/>
    </row>
    <row r="607">
      <c r="A607" s="65"/>
      <c r="B607" s="65"/>
      <c r="C607" s="65"/>
      <c r="D607" s="65"/>
    </row>
    <row r="608">
      <c r="A608" s="65"/>
      <c r="B608" s="65"/>
      <c r="C608" s="65"/>
      <c r="D608" s="65"/>
    </row>
    <row r="609">
      <c r="A609" s="65"/>
      <c r="B609" s="65"/>
      <c r="C609" s="65"/>
      <c r="D609" s="65"/>
    </row>
    <row r="610">
      <c r="A610" s="65"/>
      <c r="B610" s="65"/>
      <c r="C610" s="65"/>
      <c r="D610" s="65"/>
    </row>
    <row r="611">
      <c r="A611" s="65"/>
      <c r="B611" s="65"/>
      <c r="C611" s="65"/>
      <c r="D611" s="65"/>
    </row>
    <row r="612">
      <c r="A612" s="65"/>
      <c r="B612" s="65"/>
      <c r="C612" s="65"/>
      <c r="D612" s="65"/>
    </row>
    <row r="613">
      <c r="A613" s="65"/>
      <c r="B613" s="65"/>
      <c r="C613" s="65"/>
      <c r="D613" s="65"/>
    </row>
    <row r="614">
      <c r="A614" s="65"/>
      <c r="B614" s="65"/>
      <c r="C614" s="65"/>
      <c r="D614" s="65"/>
    </row>
    <row r="615">
      <c r="A615" s="65"/>
      <c r="B615" s="65"/>
      <c r="C615" s="65"/>
      <c r="D615" s="65"/>
    </row>
    <row r="616">
      <c r="A616" s="65"/>
      <c r="B616" s="65"/>
      <c r="C616" s="65"/>
      <c r="D616" s="65"/>
    </row>
    <row r="617">
      <c r="A617" s="65"/>
      <c r="B617" s="65"/>
      <c r="C617" s="65"/>
      <c r="D617" s="65"/>
    </row>
    <row r="618">
      <c r="A618" s="65"/>
      <c r="B618" s="65"/>
      <c r="C618" s="65"/>
      <c r="D618" s="65"/>
    </row>
    <row r="619">
      <c r="A619" s="65"/>
      <c r="B619" s="65"/>
      <c r="C619" s="65"/>
      <c r="D619" s="65"/>
    </row>
    <row r="620">
      <c r="A620" s="65"/>
      <c r="B620" s="65"/>
      <c r="C620" s="65"/>
      <c r="D620" s="65"/>
    </row>
    <row r="621">
      <c r="A621" s="65"/>
      <c r="B621" s="65"/>
      <c r="C621" s="65"/>
      <c r="D621" s="65"/>
    </row>
    <row r="622">
      <c r="A622" s="65"/>
      <c r="B622" s="65"/>
      <c r="C622" s="65"/>
      <c r="D622" s="65"/>
    </row>
    <row r="623">
      <c r="A623" s="65"/>
      <c r="B623" s="65"/>
      <c r="C623" s="65"/>
      <c r="D623" s="65"/>
    </row>
    <row r="624">
      <c r="A624" s="65"/>
      <c r="B624" s="65"/>
      <c r="C624" s="65"/>
      <c r="D624" s="65"/>
    </row>
    <row r="625">
      <c r="A625" s="65"/>
      <c r="B625" s="65"/>
      <c r="C625" s="65"/>
      <c r="D625" s="65"/>
    </row>
    <row r="626">
      <c r="A626" s="65"/>
      <c r="B626" s="65"/>
      <c r="C626" s="65"/>
      <c r="D626" s="65"/>
    </row>
    <row r="627">
      <c r="A627" s="65"/>
      <c r="B627" s="65"/>
      <c r="C627" s="65"/>
      <c r="D627" s="65"/>
    </row>
    <row r="628">
      <c r="A628" s="65"/>
      <c r="B628" s="65"/>
      <c r="C628" s="65"/>
      <c r="D628" s="65"/>
    </row>
    <row r="629">
      <c r="A629" s="65"/>
      <c r="B629" s="65"/>
      <c r="C629" s="65"/>
      <c r="D629" s="65"/>
    </row>
    <row r="630">
      <c r="A630" s="65"/>
      <c r="B630" s="65"/>
      <c r="C630" s="65"/>
      <c r="D630" s="65"/>
    </row>
    <row r="631">
      <c r="A631" s="65"/>
      <c r="B631" s="65"/>
      <c r="C631" s="65"/>
      <c r="D631" s="65"/>
    </row>
    <row r="632">
      <c r="A632" s="65"/>
      <c r="B632" s="65"/>
      <c r="C632" s="65"/>
      <c r="D632" s="65"/>
    </row>
    <row r="633">
      <c r="A633" s="65"/>
      <c r="B633" s="65"/>
      <c r="C633" s="65"/>
      <c r="D633" s="65"/>
    </row>
    <row r="634">
      <c r="A634" s="65"/>
      <c r="B634" s="65"/>
      <c r="C634" s="65"/>
      <c r="D634" s="65"/>
    </row>
    <row r="635">
      <c r="A635" s="65"/>
      <c r="B635" s="65"/>
      <c r="C635" s="65"/>
      <c r="D635" s="65"/>
    </row>
    <row r="636">
      <c r="A636" s="65"/>
      <c r="B636" s="65"/>
      <c r="C636" s="65"/>
      <c r="D636" s="65"/>
    </row>
    <row r="637">
      <c r="A637" s="65"/>
      <c r="B637" s="65"/>
      <c r="C637" s="65"/>
      <c r="D637" s="65"/>
    </row>
    <row r="638">
      <c r="A638" s="65"/>
      <c r="B638" s="65"/>
      <c r="C638" s="65"/>
      <c r="D638" s="65"/>
    </row>
    <row r="639">
      <c r="A639" s="65"/>
      <c r="B639" s="65"/>
      <c r="C639" s="65"/>
      <c r="D639" s="65"/>
    </row>
    <row r="640">
      <c r="A640" s="65"/>
      <c r="B640" s="65"/>
      <c r="C640" s="65"/>
      <c r="D640" s="65"/>
    </row>
    <row r="641">
      <c r="A641" s="65"/>
      <c r="B641" s="65"/>
      <c r="C641" s="65"/>
      <c r="D641" s="65"/>
    </row>
    <row r="642">
      <c r="A642" s="65"/>
      <c r="B642" s="65"/>
      <c r="C642" s="65"/>
      <c r="D642" s="65"/>
    </row>
    <row r="643">
      <c r="A643" s="65"/>
      <c r="B643" s="65"/>
      <c r="C643" s="65"/>
      <c r="D643" s="65"/>
    </row>
    <row r="644">
      <c r="A644" s="65"/>
      <c r="B644" s="65"/>
      <c r="C644" s="65"/>
      <c r="D644" s="65"/>
    </row>
    <row r="645">
      <c r="A645" s="65"/>
      <c r="B645" s="65"/>
      <c r="C645" s="65"/>
      <c r="D645" s="65"/>
    </row>
    <row r="646">
      <c r="A646" s="65"/>
      <c r="B646" s="65"/>
      <c r="C646" s="65"/>
      <c r="D646" s="65"/>
    </row>
    <row r="647">
      <c r="A647" s="65"/>
      <c r="B647" s="65"/>
      <c r="C647" s="65"/>
      <c r="D647" s="65"/>
    </row>
    <row r="648">
      <c r="A648" s="65"/>
      <c r="B648" s="65"/>
      <c r="C648" s="65"/>
      <c r="D648" s="65"/>
    </row>
    <row r="649">
      <c r="A649" s="65"/>
      <c r="B649" s="65"/>
      <c r="C649" s="65"/>
      <c r="D649" s="65"/>
    </row>
    <row r="650">
      <c r="A650" s="65"/>
      <c r="B650" s="65"/>
      <c r="C650" s="65"/>
      <c r="D650" s="65"/>
    </row>
    <row r="651">
      <c r="A651" s="65"/>
      <c r="B651" s="65"/>
      <c r="C651" s="65"/>
      <c r="D651" s="65"/>
    </row>
    <row r="652">
      <c r="A652" s="65"/>
      <c r="B652" s="65"/>
      <c r="C652" s="65"/>
      <c r="D652" s="65"/>
    </row>
    <row r="653">
      <c r="A653" s="65"/>
      <c r="B653" s="65"/>
      <c r="C653" s="65"/>
      <c r="D653" s="65"/>
    </row>
    <row r="654">
      <c r="A654" s="65"/>
      <c r="B654" s="65"/>
      <c r="C654" s="65"/>
      <c r="D654" s="65"/>
    </row>
    <row r="655">
      <c r="A655" s="65"/>
      <c r="B655" s="65"/>
      <c r="C655" s="65"/>
      <c r="D655" s="65"/>
    </row>
    <row r="656">
      <c r="A656" s="65"/>
      <c r="B656" s="65"/>
      <c r="C656" s="65"/>
      <c r="D656" s="65"/>
    </row>
    <row r="657">
      <c r="A657" s="65"/>
      <c r="B657" s="65"/>
      <c r="C657" s="65"/>
      <c r="D657" s="65"/>
    </row>
    <row r="658">
      <c r="A658" s="65"/>
      <c r="B658" s="65"/>
      <c r="C658" s="65"/>
      <c r="D658" s="65"/>
    </row>
    <row r="659">
      <c r="A659" s="65"/>
      <c r="B659" s="65"/>
      <c r="C659" s="65"/>
      <c r="D659" s="65"/>
    </row>
    <row r="660">
      <c r="A660" s="65"/>
      <c r="B660" s="65"/>
      <c r="C660" s="65"/>
      <c r="D660" s="65"/>
    </row>
    <row r="661">
      <c r="A661" s="65"/>
      <c r="B661" s="65"/>
      <c r="C661" s="65"/>
      <c r="D661" s="65"/>
    </row>
    <row r="662">
      <c r="A662" s="65"/>
      <c r="B662" s="65"/>
      <c r="C662" s="65"/>
      <c r="D662" s="65"/>
    </row>
    <row r="663">
      <c r="A663" s="65"/>
      <c r="B663" s="65"/>
      <c r="C663" s="65"/>
      <c r="D663" s="65"/>
    </row>
    <row r="664">
      <c r="A664" s="65"/>
      <c r="B664" s="65"/>
      <c r="C664" s="65"/>
      <c r="D664" s="65"/>
    </row>
    <row r="665">
      <c r="A665" s="65"/>
      <c r="B665" s="65"/>
      <c r="C665" s="65"/>
      <c r="D665" s="65"/>
    </row>
    <row r="666">
      <c r="A666" s="65"/>
      <c r="B666" s="65"/>
      <c r="C666" s="65"/>
      <c r="D666" s="65"/>
    </row>
    <row r="667">
      <c r="A667" s="65"/>
      <c r="B667" s="65"/>
      <c r="C667" s="65"/>
      <c r="D667" s="65"/>
    </row>
    <row r="668">
      <c r="A668" s="65"/>
      <c r="B668" s="65"/>
      <c r="C668" s="65"/>
      <c r="D668" s="65"/>
    </row>
    <row r="669">
      <c r="A669" s="65"/>
      <c r="B669" s="65"/>
      <c r="C669" s="65"/>
      <c r="D669" s="65"/>
    </row>
    <row r="670">
      <c r="A670" s="65"/>
      <c r="B670" s="65"/>
      <c r="C670" s="65"/>
      <c r="D670" s="65"/>
    </row>
    <row r="671">
      <c r="A671" s="65"/>
      <c r="B671" s="65"/>
      <c r="C671" s="65"/>
      <c r="D671" s="65"/>
    </row>
    <row r="672">
      <c r="A672" s="65"/>
      <c r="B672" s="65"/>
      <c r="C672" s="65"/>
      <c r="D672" s="65"/>
    </row>
    <row r="673">
      <c r="A673" s="65"/>
      <c r="B673" s="65"/>
      <c r="C673" s="65"/>
      <c r="D673" s="65"/>
    </row>
    <row r="674">
      <c r="A674" s="65"/>
      <c r="B674" s="65"/>
      <c r="C674" s="65"/>
      <c r="D674" s="65"/>
    </row>
    <row r="675">
      <c r="A675" s="65"/>
      <c r="B675" s="65"/>
      <c r="C675" s="65"/>
      <c r="D675" s="65"/>
    </row>
    <row r="676">
      <c r="A676" s="65"/>
      <c r="B676" s="65"/>
      <c r="C676" s="65"/>
      <c r="D676" s="65"/>
    </row>
    <row r="677">
      <c r="A677" s="65"/>
      <c r="B677" s="65"/>
      <c r="C677" s="65"/>
      <c r="D677" s="65"/>
    </row>
    <row r="678">
      <c r="A678" s="65"/>
      <c r="B678" s="65"/>
      <c r="C678" s="65"/>
      <c r="D678" s="65"/>
    </row>
    <row r="679">
      <c r="A679" s="65"/>
      <c r="B679" s="65"/>
      <c r="C679" s="65"/>
      <c r="D679" s="65"/>
    </row>
    <row r="680">
      <c r="A680" s="65"/>
      <c r="B680" s="65"/>
      <c r="C680" s="65"/>
      <c r="D680" s="65"/>
    </row>
    <row r="681">
      <c r="A681" s="65"/>
      <c r="B681" s="65"/>
      <c r="C681" s="65"/>
      <c r="D681" s="65"/>
    </row>
    <row r="682">
      <c r="A682" s="65"/>
      <c r="B682" s="65"/>
      <c r="C682" s="65"/>
      <c r="D682" s="65"/>
    </row>
    <row r="683">
      <c r="A683" s="65"/>
      <c r="B683" s="65"/>
      <c r="C683" s="65"/>
      <c r="D683" s="65"/>
    </row>
    <row r="684">
      <c r="A684" s="65"/>
      <c r="B684" s="65"/>
      <c r="C684" s="65"/>
      <c r="D684" s="65"/>
    </row>
    <row r="685">
      <c r="A685" s="65"/>
      <c r="B685" s="65"/>
      <c r="C685" s="65"/>
      <c r="D685" s="65"/>
    </row>
    <row r="686">
      <c r="A686" s="65"/>
      <c r="B686" s="65"/>
      <c r="C686" s="65"/>
      <c r="D686" s="65"/>
    </row>
    <row r="687">
      <c r="A687" s="65"/>
      <c r="B687" s="65"/>
      <c r="C687" s="65"/>
      <c r="D687" s="65"/>
    </row>
    <row r="688">
      <c r="A688" s="65"/>
      <c r="B688" s="65"/>
      <c r="C688" s="65"/>
      <c r="D688" s="65"/>
    </row>
    <row r="689">
      <c r="A689" s="65"/>
      <c r="B689" s="65"/>
      <c r="C689" s="65"/>
      <c r="D689" s="65"/>
    </row>
    <row r="690">
      <c r="A690" s="65"/>
      <c r="B690" s="65"/>
      <c r="C690" s="65"/>
      <c r="D690" s="65"/>
    </row>
    <row r="691">
      <c r="A691" s="65"/>
      <c r="B691" s="65"/>
      <c r="C691" s="65"/>
      <c r="D691" s="65"/>
    </row>
    <row r="692">
      <c r="A692" s="65"/>
      <c r="B692" s="65"/>
      <c r="C692" s="65"/>
      <c r="D692" s="65"/>
    </row>
    <row r="693">
      <c r="A693" s="65"/>
      <c r="B693" s="65"/>
      <c r="C693" s="65"/>
      <c r="D693" s="65"/>
    </row>
    <row r="694">
      <c r="A694" s="65"/>
      <c r="B694" s="65"/>
      <c r="C694" s="65"/>
      <c r="D694" s="65"/>
    </row>
    <row r="695">
      <c r="A695" s="65"/>
      <c r="B695" s="65"/>
      <c r="C695" s="65"/>
      <c r="D695" s="65"/>
    </row>
    <row r="696">
      <c r="A696" s="65"/>
      <c r="B696" s="65"/>
      <c r="C696" s="65"/>
      <c r="D696" s="65"/>
    </row>
    <row r="697">
      <c r="A697" s="65"/>
      <c r="B697" s="65"/>
      <c r="C697" s="65"/>
      <c r="D697" s="65"/>
    </row>
    <row r="698">
      <c r="A698" s="65"/>
      <c r="B698" s="65"/>
      <c r="C698" s="65"/>
      <c r="D698" s="65"/>
    </row>
    <row r="699">
      <c r="A699" s="65"/>
      <c r="B699" s="65"/>
      <c r="C699" s="65"/>
      <c r="D699" s="65"/>
    </row>
    <row r="700">
      <c r="A700" s="65"/>
      <c r="B700" s="65"/>
      <c r="C700" s="65"/>
      <c r="D700" s="65"/>
    </row>
    <row r="701">
      <c r="A701" s="65"/>
      <c r="B701" s="65"/>
      <c r="C701" s="65"/>
      <c r="D701" s="65"/>
    </row>
    <row r="702">
      <c r="A702" s="65"/>
      <c r="B702" s="65"/>
      <c r="C702" s="65"/>
      <c r="D702" s="65"/>
    </row>
    <row r="703">
      <c r="A703" s="65"/>
      <c r="B703" s="65"/>
      <c r="C703" s="65"/>
      <c r="D703" s="65"/>
    </row>
    <row r="704">
      <c r="A704" s="65"/>
      <c r="B704" s="65"/>
      <c r="C704" s="65"/>
      <c r="D704" s="65"/>
    </row>
    <row r="705">
      <c r="A705" s="65"/>
      <c r="B705" s="65"/>
      <c r="C705" s="65"/>
      <c r="D705" s="65"/>
    </row>
    <row r="706">
      <c r="A706" s="65"/>
      <c r="B706" s="65"/>
      <c r="C706" s="65"/>
      <c r="D706" s="65"/>
    </row>
    <row r="707">
      <c r="A707" s="65"/>
      <c r="B707" s="65"/>
      <c r="C707" s="65"/>
      <c r="D707" s="65"/>
    </row>
    <row r="708">
      <c r="A708" s="65"/>
      <c r="B708" s="65"/>
      <c r="C708" s="65"/>
      <c r="D708" s="65"/>
    </row>
    <row r="709">
      <c r="A709" s="65"/>
      <c r="B709" s="65"/>
      <c r="C709" s="65"/>
      <c r="D709" s="65"/>
    </row>
    <row r="710">
      <c r="A710" s="65"/>
      <c r="B710" s="65"/>
      <c r="C710" s="65"/>
      <c r="D710" s="65"/>
    </row>
    <row r="711">
      <c r="A711" s="65"/>
      <c r="B711" s="65"/>
      <c r="C711" s="65"/>
      <c r="D711" s="65"/>
    </row>
    <row r="712">
      <c r="A712" s="65"/>
      <c r="B712" s="65"/>
      <c r="C712" s="65"/>
      <c r="D712" s="65"/>
    </row>
    <row r="713">
      <c r="A713" s="65"/>
      <c r="B713" s="65"/>
      <c r="C713" s="65"/>
      <c r="D713" s="65"/>
    </row>
    <row r="714">
      <c r="A714" s="65"/>
      <c r="B714" s="65"/>
      <c r="C714" s="65"/>
      <c r="D714" s="65"/>
    </row>
    <row r="715">
      <c r="A715" s="65"/>
      <c r="B715" s="65"/>
      <c r="C715" s="65"/>
      <c r="D715" s="65"/>
    </row>
    <row r="716">
      <c r="A716" s="65"/>
      <c r="B716" s="65"/>
      <c r="C716" s="65"/>
      <c r="D716" s="65"/>
    </row>
    <row r="717">
      <c r="A717" s="65"/>
      <c r="B717" s="65"/>
      <c r="C717" s="65"/>
      <c r="D717" s="65"/>
    </row>
    <row r="718">
      <c r="A718" s="65"/>
      <c r="B718" s="65"/>
      <c r="C718" s="65"/>
      <c r="D718" s="65"/>
    </row>
    <row r="719">
      <c r="A719" s="65"/>
      <c r="B719" s="65"/>
      <c r="C719" s="65"/>
      <c r="D719" s="65"/>
    </row>
    <row r="720">
      <c r="A720" s="65"/>
      <c r="B720" s="65"/>
      <c r="C720" s="65"/>
      <c r="D720" s="65"/>
    </row>
    <row r="721">
      <c r="A721" s="65"/>
      <c r="B721" s="65"/>
      <c r="C721" s="65"/>
      <c r="D721" s="65"/>
    </row>
    <row r="722">
      <c r="A722" s="65"/>
      <c r="B722" s="65"/>
      <c r="C722" s="65"/>
      <c r="D722" s="65"/>
    </row>
    <row r="723">
      <c r="A723" s="65"/>
      <c r="B723" s="65"/>
      <c r="C723" s="65"/>
      <c r="D723" s="65"/>
    </row>
    <row r="724">
      <c r="A724" s="65"/>
      <c r="B724" s="65"/>
      <c r="C724" s="65"/>
      <c r="D724" s="65"/>
    </row>
    <row r="725">
      <c r="A725" s="65"/>
      <c r="B725" s="65"/>
      <c r="C725" s="65"/>
      <c r="D725" s="65"/>
    </row>
    <row r="726">
      <c r="A726" s="65"/>
      <c r="B726" s="65"/>
      <c r="C726" s="65"/>
      <c r="D726" s="65"/>
    </row>
    <row r="727">
      <c r="A727" s="65"/>
      <c r="B727" s="65"/>
      <c r="C727" s="65"/>
      <c r="D727" s="65"/>
    </row>
    <row r="728">
      <c r="A728" s="65"/>
      <c r="B728" s="65"/>
      <c r="C728" s="65"/>
      <c r="D728" s="65"/>
    </row>
    <row r="729">
      <c r="A729" s="65"/>
      <c r="B729" s="65"/>
      <c r="C729" s="65"/>
      <c r="D729" s="65"/>
    </row>
    <row r="730">
      <c r="A730" s="65"/>
      <c r="B730" s="65"/>
      <c r="C730" s="65"/>
      <c r="D730" s="65"/>
    </row>
    <row r="731">
      <c r="A731" s="65"/>
      <c r="B731" s="65"/>
      <c r="C731" s="65"/>
      <c r="D731" s="65"/>
    </row>
    <row r="732">
      <c r="A732" s="65"/>
      <c r="B732" s="65"/>
      <c r="C732" s="65"/>
      <c r="D732" s="65"/>
    </row>
    <row r="733">
      <c r="A733" s="65"/>
      <c r="B733" s="65"/>
      <c r="C733" s="65"/>
      <c r="D733" s="65"/>
    </row>
    <row r="734">
      <c r="A734" s="65"/>
      <c r="B734" s="65"/>
      <c r="C734" s="65"/>
      <c r="D734" s="65"/>
    </row>
    <row r="735">
      <c r="A735" s="65"/>
      <c r="B735" s="65"/>
      <c r="C735" s="65"/>
      <c r="D735" s="65"/>
    </row>
    <row r="736">
      <c r="A736" s="65"/>
      <c r="B736" s="65"/>
      <c r="C736" s="65"/>
      <c r="D736" s="65"/>
    </row>
    <row r="737">
      <c r="A737" s="65"/>
      <c r="B737" s="65"/>
      <c r="C737" s="65"/>
      <c r="D737" s="65"/>
    </row>
    <row r="738">
      <c r="A738" s="65"/>
      <c r="B738" s="65"/>
      <c r="C738" s="65"/>
      <c r="D738" s="65"/>
    </row>
    <row r="739">
      <c r="A739" s="65"/>
      <c r="B739" s="65"/>
      <c r="C739" s="65"/>
      <c r="D739" s="65"/>
    </row>
    <row r="740">
      <c r="A740" s="65"/>
      <c r="B740" s="65"/>
      <c r="C740" s="65"/>
      <c r="D740" s="65"/>
    </row>
    <row r="741">
      <c r="A741" s="65"/>
      <c r="B741" s="65"/>
      <c r="C741" s="65"/>
      <c r="D741" s="65"/>
    </row>
    <row r="742">
      <c r="A742" s="65"/>
      <c r="B742" s="65"/>
      <c r="C742" s="65"/>
      <c r="D742" s="65"/>
    </row>
    <row r="743">
      <c r="A743" s="65"/>
      <c r="B743" s="65"/>
      <c r="C743" s="65"/>
      <c r="D743" s="65"/>
    </row>
    <row r="744">
      <c r="A744" s="65"/>
      <c r="B744" s="65"/>
      <c r="C744" s="65"/>
      <c r="D744" s="65"/>
    </row>
    <row r="745">
      <c r="A745" s="65"/>
      <c r="B745" s="65"/>
      <c r="C745" s="65"/>
      <c r="D745" s="65"/>
    </row>
    <row r="746">
      <c r="A746" s="65"/>
      <c r="B746" s="65"/>
      <c r="C746" s="65"/>
      <c r="D746" s="65"/>
    </row>
    <row r="747">
      <c r="A747" s="65"/>
      <c r="B747" s="65"/>
      <c r="C747" s="65"/>
      <c r="D747" s="65"/>
    </row>
    <row r="748">
      <c r="A748" s="65"/>
      <c r="B748" s="65"/>
      <c r="C748" s="65"/>
      <c r="D748" s="65"/>
    </row>
    <row r="749">
      <c r="A749" s="65"/>
      <c r="B749" s="65"/>
      <c r="C749" s="65"/>
      <c r="D749" s="65"/>
    </row>
    <row r="750">
      <c r="A750" s="65"/>
      <c r="B750" s="65"/>
      <c r="C750" s="65"/>
      <c r="D750" s="65"/>
    </row>
    <row r="751">
      <c r="A751" s="65"/>
      <c r="B751" s="65"/>
      <c r="C751" s="65"/>
      <c r="D751" s="65"/>
    </row>
    <row r="752">
      <c r="A752" s="65"/>
      <c r="B752" s="65"/>
      <c r="C752" s="65"/>
      <c r="D752" s="65"/>
    </row>
    <row r="753">
      <c r="A753" s="65"/>
      <c r="B753" s="65"/>
      <c r="C753" s="65"/>
      <c r="D753" s="65"/>
    </row>
    <row r="754">
      <c r="A754" s="65"/>
      <c r="B754" s="65"/>
      <c r="C754" s="65"/>
      <c r="D754" s="65"/>
    </row>
    <row r="755">
      <c r="A755" s="65"/>
      <c r="B755" s="65"/>
      <c r="C755" s="65"/>
      <c r="D755" s="65"/>
    </row>
    <row r="756">
      <c r="A756" s="65"/>
      <c r="B756" s="65"/>
      <c r="C756" s="65"/>
      <c r="D756" s="65"/>
    </row>
    <row r="757">
      <c r="A757" s="65"/>
      <c r="B757" s="65"/>
      <c r="C757" s="65"/>
      <c r="D757" s="65"/>
    </row>
    <row r="758">
      <c r="A758" s="65"/>
      <c r="B758" s="65"/>
      <c r="C758" s="65"/>
      <c r="D758" s="65"/>
    </row>
    <row r="759">
      <c r="A759" s="65"/>
      <c r="B759" s="65"/>
      <c r="C759" s="65"/>
      <c r="D759" s="65"/>
    </row>
    <row r="760">
      <c r="A760" s="65"/>
      <c r="B760" s="65"/>
      <c r="C760" s="65"/>
      <c r="D760" s="65"/>
    </row>
    <row r="761">
      <c r="A761" s="65"/>
      <c r="B761" s="65"/>
      <c r="C761" s="65"/>
      <c r="D761" s="65"/>
    </row>
    <row r="762">
      <c r="A762" s="65"/>
      <c r="B762" s="65"/>
      <c r="C762" s="65"/>
      <c r="D762" s="65"/>
    </row>
    <row r="763">
      <c r="A763" s="65"/>
      <c r="B763" s="65"/>
      <c r="C763" s="65"/>
      <c r="D763" s="65"/>
    </row>
    <row r="764">
      <c r="A764" s="65"/>
      <c r="B764" s="65"/>
      <c r="C764" s="65"/>
      <c r="D764" s="65"/>
    </row>
    <row r="765">
      <c r="A765" s="65"/>
      <c r="B765" s="65"/>
      <c r="C765" s="65"/>
      <c r="D765" s="65"/>
    </row>
    <row r="766">
      <c r="A766" s="65"/>
      <c r="B766" s="65"/>
      <c r="C766" s="65"/>
      <c r="D766" s="65"/>
    </row>
    <row r="767">
      <c r="A767" s="65"/>
      <c r="B767" s="65"/>
      <c r="C767" s="65"/>
      <c r="D767" s="65"/>
    </row>
    <row r="768">
      <c r="A768" s="65"/>
      <c r="B768" s="65"/>
      <c r="C768" s="65"/>
      <c r="D768" s="65"/>
    </row>
    <row r="769">
      <c r="A769" s="65"/>
      <c r="B769" s="65"/>
      <c r="C769" s="65"/>
      <c r="D769" s="65"/>
    </row>
    <row r="770">
      <c r="A770" s="65"/>
      <c r="B770" s="65"/>
      <c r="C770" s="65"/>
      <c r="D770" s="65"/>
    </row>
    <row r="771">
      <c r="A771" s="65"/>
      <c r="B771" s="65"/>
      <c r="C771" s="65"/>
      <c r="D771" s="65"/>
    </row>
    <row r="772">
      <c r="A772" s="65"/>
      <c r="B772" s="65"/>
      <c r="C772" s="65"/>
      <c r="D772" s="65"/>
    </row>
    <row r="773">
      <c r="A773" s="65"/>
      <c r="B773" s="65"/>
      <c r="C773" s="65"/>
      <c r="D773" s="65"/>
    </row>
    <row r="774">
      <c r="A774" s="65"/>
      <c r="B774" s="65"/>
      <c r="C774" s="65"/>
      <c r="D774" s="65"/>
    </row>
    <row r="775">
      <c r="A775" s="65"/>
      <c r="B775" s="65"/>
      <c r="C775" s="65"/>
      <c r="D775" s="65"/>
    </row>
    <row r="776">
      <c r="A776" s="65"/>
      <c r="B776" s="65"/>
      <c r="C776" s="65"/>
      <c r="D776" s="65"/>
    </row>
    <row r="777">
      <c r="A777" s="65"/>
      <c r="B777" s="65"/>
      <c r="C777" s="65"/>
      <c r="D777" s="65"/>
    </row>
    <row r="778">
      <c r="A778" s="65"/>
      <c r="B778" s="65"/>
      <c r="C778" s="65"/>
      <c r="D778" s="65"/>
    </row>
    <row r="779">
      <c r="A779" s="65"/>
      <c r="B779" s="65"/>
      <c r="C779" s="65"/>
      <c r="D779" s="65"/>
    </row>
    <row r="780">
      <c r="A780" s="65"/>
      <c r="B780" s="65"/>
      <c r="C780" s="65"/>
      <c r="D780" s="65"/>
    </row>
    <row r="781">
      <c r="A781" s="65"/>
      <c r="B781" s="65"/>
      <c r="C781" s="65"/>
      <c r="D781" s="65"/>
    </row>
    <row r="782">
      <c r="A782" s="65"/>
      <c r="B782" s="65"/>
      <c r="C782" s="65"/>
      <c r="D782" s="65"/>
    </row>
    <row r="783">
      <c r="A783" s="65"/>
      <c r="B783" s="65"/>
      <c r="C783" s="65"/>
      <c r="D783" s="65"/>
    </row>
    <row r="784">
      <c r="A784" s="65"/>
      <c r="B784" s="65"/>
      <c r="C784" s="65"/>
      <c r="D784" s="65"/>
    </row>
    <row r="785">
      <c r="A785" s="65"/>
      <c r="B785" s="65"/>
      <c r="C785" s="65"/>
      <c r="D785" s="65"/>
    </row>
    <row r="786">
      <c r="A786" s="65"/>
      <c r="B786" s="65"/>
      <c r="C786" s="65"/>
      <c r="D786" s="65"/>
    </row>
    <row r="787">
      <c r="A787" s="65"/>
      <c r="B787" s="65"/>
      <c r="C787" s="65"/>
      <c r="D787" s="65"/>
    </row>
    <row r="788">
      <c r="A788" s="65"/>
      <c r="B788" s="65"/>
      <c r="C788" s="65"/>
      <c r="D788" s="65"/>
    </row>
    <row r="789">
      <c r="A789" s="65"/>
      <c r="B789" s="65"/>
      <c r="C789" s="65"/>
      <c r="D789" s="65"/>
    </row>
    <row r="790">
      <c r="A790" s="65"/>
      <c r="B790" s="65"/>
      <c r="C790" s="65"/>
      <c r="D790" s="65"/>
    </row>
    <row r="791">
      <c r="A791" s="65"/>
      <c r="B791" s="65"/>
      <c r="C791" s="65"/>
      <c r="D791" s="65"/>
    </row>
    <row r="792">
      <c r="A792" s="65"/>
      <c r="B792" s="65"/>
      <c r="C792" s="65"/>
      <c r="D792" s="65"/>
    </row>
    <row r="793">
      <c r="A793" s="65"/>
      <c r="B793" s="65"/>
      <c r="C793" s="65"/>
      <c r="D793" s="65"/>
    </row>
    <row r="794">
      <c r="A794" s="65"/>
      <c r="B794" s="65"/>
      <c r="C794" s="65"/>
      <c r="D794" s="65"/>
    </row>
    <row r="795">
      <c r="A795" s="65"/>
      <c r="B795" s="65"/>
      <c r="C795" s="65"/>
      <c r="D795" s="65"/>
    </row>
    <row r="796">
      <c r="A796" s="65"/>
      <c r="B796" s="65"/>
      <c r="C796" s="65"/>
      <c r="D796" s="65"/>
    </row>
    <row r="797">
      <c r="A797" s="65"/>
      <c r="B797" s="65"/>
      <c r="C797" s="65"/>
      <c r="D797" s="65"/>
    </row>
    <row r="798">
      <c r="A798" s="65"/>
      <c r="B798" s="65"/>
      <c r="C798" s="65"/>
      <c r="D798" s="65"/>
    </row>
    <row r="799">
      <c r="A799" s="65"/>
      <c r="B799" s="65"/>
      <c r="C799" s="65"/>
      <c r="D799" s="65"/>
    </row>
    <row r="800">
      <c r="A800" s="65"/>
      <c r="B800" s="65"/>
      <c r="C800" s="65"/>
      <c r="D800" s="65"/>
    </row>
    <row r="801">
      <c r="A801" s="65"/>
      <c r="B801" s="65"/>
      <c r="C801" s="65"/>
      <c r="D801" s="65"/>
    </row>
    <row r="802">
      <c r="A802" s="65"/>
      <c r="B802" s="65"/>
      <c r="C802" s="65"/>
      <c r="D802" s="65"/>
    </row>
    <row r="803">
      <c r="A803" s="65"/>
      <c r="B803" s="65"/>
      <c r="C803" s="65"/>
      <c r="D803" s="65"/>
    </row>
    <row r="804">
      <c r="A804" s="65"/>
      <c r="B804" s="65"/>
      <c r="C804" s="65"/>
      <c r="D804" s="65"/>
    </row>
    <row r="805">
      <c r="A805" s="65"/>
      <c r="B805" s="65"/>
      <c r="C805" s="65"/>
      <c r="D805" s="65"/>
    </row>
    <row r="806">
      <c r="A806" s="65"/>
      <c r="B806" s="65"/>
      <c r="C806" s="65"/>
      <c r="D806" s="65"/>
    </row>
    <row r="807">
      <c r="A807" s="65"/>
      <c r="B807" s="65"/>
      <c r="C807" s="65"/>
      <c r="D807" s="65"/>
    </row>
    <row r="808">
      <c r="A808" s="65"/>
      <c r="B808" s="65"/>
      <c r="C808" s="65"/>
      <c r="D808" s="65"/>
    </row>
    <row r="809">
      <c r="A809" s="65"/>
      <c r="B809" s="65"/>
      <c r="C809" s="65"/>
      <c r="D809" s="65"/>
    </row>
    <row r="810">
      <c r="A810" s="65"/>
      <c r="B810" s="65"/>
      <c r="C810" s="65"/>
      <c r="D810" s="65"/>
    </row>
    <row r="811">
      <c r="A811" s="65"/>
      <c r="B811" s="65"/>
      <c r="C811" s="65"/>
      <c r="D811" s="65"/>
    </row>
    <row r="812">
      <c r="A812" s="65"/>
      <c r="B812" s="65"/>
      <c r="C812" s="65"/>
      <c r="D812" s="65"/>
    </row>
    <row r="813">
      <c r="A813" s="65"/>
      <c r="B813" s="65"/>
      <c r="C813" s="65"/>
      <c r="D813" s="65"/>
    </row>
    <row r="814">
      <c r="A814" s="65"/>
      <c r="B814" s="65"/>
      <c r="C814" s="65"/>
      <c r="D814" s="65"/>
    </row>
    <row r="815">
      <c r="A815" s="65"/>
      <c r="B815" s="65"/>
      <c r="C815" s="65"/>
      <c r="D815" s="65"/>
    </row>
    <row r="816">
      <c r="A816" s="65"/>
      <c r="B816" s="65"/>
      <c r="C816" s="65"/>
      <c r="D816" s="65"/>
    </row>
    <row r="817">
      <c r="A817" s="65"/>
      <c r="B817" s="65"/>
      <c r="C817" s="65"/>
      <c r="D817" s="65"/>
    </row>
    <row r="818">
      <c r="A818" s="65"/>
      <c r="B818" s="65"/>
      <c r="C818" s="65"/>
      <c r="D818" s="65"/>
    </row>
    <row r="819">
      <c r="A819" s="65"/>
      <c r="B819" s="65"/>
      <c r="C819" s="65"/>
      <c r="D819" s="65"/>
    </row>
    <row r="820">
      <c r="A820" s="65"/>
      <c r="B820" s="65"/>
      <c r="C820" s="65"/>
      <c r="D820" s="65"/>
    </row>
    <row r="821">
      <c r="A821" s="65"/>
      <c r="B821" s="65"/>
      <c r="C821" s="65"/>
      <c r="D821" s="65"/>
    </row>
    <row r="822">
      <c r="A822" s="65"/>
      <c r="B822" s="65"/>
      <c r="C822" s="65"/>
      <c r="D822" s="65"/>
    </row>
    <row r="823">
      <c r="A823" s="65"/>
      <c r="B823" s="65"/>
      <c r="C823" s="65"/>
      <c r="D823" s="65"/>
    </row>
    <row r="824">
      <c r="A824" s="65"/>
      <c r="B824" s="65"/>
      <c r="C824" s="65"/>
      <c r="D824" s="65"/>
    </row>
    <row r="825">
      <c r="A825" s="65"/>
      <c r="B825" s="65"/>
      <c r="C825" s="65"/>
      <c r="D825" s="65"/>
    </row>
    <row r="826">
      <c r="A826" s="65"/>
      <c r="B826" s="65"/>
      <c r="C826" s="65"/>
      <c r="D826" s="65"/>
    </row>
    <row r="827">
      <c r="A827" s="65"/>
      <c r="B827" s="65"/>
      <c r="C827" s="65"/>
      <c r="D827" s="65"/>
    </row>
    <row r="828">
      <c r="A828" s="65"/>
      <c r="B828" s="65"/>
      <c r="C828" s="65"/>
      <c r="D828" s="65"/>
    </row>
    <row r="829">
      <c r="A829" s="65"/>
      <c r="B829" s="65"/>
      <c r="C829" s="65"/>
      <c r="D829" s="65"/>
    </row>
    <row r="830">
      <c r="A830" s="65"/>
      <c r="B830" s="65"/>
      <c r="C830" s="65"/>
      <c r="D830" s="65"/>
    </row>
    <row r="831">
      <c r="A831" s="65"/>
      <c r="B831" s="65"/>
      <c r="C831" s="65"/>
      <c r="D831" s="65"/>
    </row>
    <row r="832">
      <c r="A832" s="65"/>
      <c r="B832" s="65"/>
      <c r="C832" s="65"/>
      <c r="D832" s="65"/>
    </row>
    <row r="833">
      <c r="A833" s="65"/>
      <c r="B833" s="65"/>
      <c r="C833" s="65"/>
      <c r="D833" s="65"/>
    </row>
    <row r="834">
      <c r="A834" s="65"/>
      <c r="B834" s="65"/>
      <c r="C834" s="65"/>
      <c r="D834" s="65"/>
    </row>
    <row r="835">
      <c r="A835" s="65"/>
      <c r="B835" s="65"/>
      <c r="C835" s="65"/>
      <c r="D835" s="65"/>
    </row>
    <row r="836">
      <c r="A836" s="65"/>
      <c r="B836" s="65"/>
      <c r="C836" s="65"/>
      <c r="D836" s="65"/>
    </row>
    <row r="837">
      <c r="A837" s="65"/>
      <c r="B837" s="65"/>
      <c r="C837" s="65"/>
      <c r="D837" s="65"/>
    </row>
    <row r="838">
      <c r="A838" s="65"/>
      <c r="B838" s="65"/>
      <c r="C838" s="65"/>
      <c r="D838" s="65"/>
    </row>
    <row r="839">
      <c r="A839" s="65"/>
      <c r="B839" s="65"/>
      <c r="C839" s="65"/>
      <c r="D839" s="65"/>
    </row>
    <row r="840">
      <c r="A840" s="65"/>
      <c r="B840" s="65"/>
      <c r="C840" s="65"/>
      <c r="D840" s="65"/>
    </row>
    <row r="841">
      <c r="A841" s="65"/>
      <c r="B841" s="65"/>
      <c r="C841" s="65"/>
      <c r="D841" s="65"/>
    </row>
    <row r="842">
      <c r="A842" s="65"/>
      <c r="B842" s="65"/>
      <c r="C842" s="65"/>
      <c r="D842" s="65"/>
    </row>
    <row r="843">
      <c r="A843" s="65"/>
      <c r="B843" s="65"/>
      <c r="C843" s="65"/>
      <c r="D843" s="65"/>
    </row>
    <row r="844">
      <c r="A844" s="65"/>
      <c r="B844" s="65"/>
      <c r="C844" s="65"/>
      <c r="D844" s="65"/>
    </row>
    <row r="845">
      <c r="A845" s="65"/>
      <c r="B845" s="65"/>
      <c r="C845" s="65"/>
      <c r="D845" s="65"/>
    </row>
    <row r="846">
      <c r="A846" s="65"/>
      <c r="B846" s="65"/>
      <c r="C846" s="65"/>
      <c r="D846" s="65"/>
    </row>
    <row r="847">
      <c r="A847" s="65"/>
      <c r="B847" s="65"/>
      <c r="C847" s="65"/>
      <c r="D847" s="65"/>
    </row>
    <row r="848">
      <c r="A848" s="65"/>
      <c r="B848" s="65"/>
      <c r="C848" s="65"/>
      <c r="D848" s="65"/>
    </row>
    <row r="849">
      <c r="A849" s="65"/>
      <c r="B849" s="65"/>
      <c r="C849" s="65"/>
      <c r="D849" s="65"/>
    </row>
    <row r="850">
      <c r="A850" s="65"/>
      <c r="B850" s="65"/>
      <c r="C850" s="65"/>
      <c r="D850" s="65"/>
    </row>
    <row r="851">
      <c r="A851" s="65"/>
      <c r="B851" s="65"/>
      <c r="C851" s="65"/>
      <c r="D851" s="65"/>
    </row>
    <row r="852">
      <c r="A852" s="65"/>
      <c r="B852" s="65"/>
      <c r="C852" s="65"/>
      <c r="D852" s="65"/>
    </row>
    <row r="853">
      <c r="A853" s="65"/>
      <c r="B853" s="65"/>
      <c r="C853" s="65"/>
      <c r="D853" s="65"/>
    </row>
    <row r="854">
      <c r="A854" s="65"/>
      <c r="B854" s="65"/>
      <c r="C854" s="65"/>
      <c r="D854" s="65"/>
    </row>
    <row r="855">
      <c r="A855" s="65"/>
      <c r="B855" s="65"/>
      <c r="C855" s="65"/>
      <c r="D855" s="65"/>
    </row>
    <row r="856">
      <c r="A856" s="65"/>
      <c r="B856" s="65"/>
      <c r="C856" s="65"/>
      <c r="D856" s="65"/>
    </row>
    <row r="857">
      <c r="A857" s="65"/>
      <c r="B857" s="65"/>
      <c r="C857" s="65"/>
      <c r="D857" s="65"/>
    </row>
    <row r="858">
      <c r="A858" s="65"/>
      <c r="B858" s="65"/>
      <c r="C858" s="65"/>
      <c r="D858" s="65"/>
    </row>
    <row r="859">
      <c r="A859" s="65"/>
      <c r="B859" s="65"/>
      <c r="C859" s="65"/>
      <c r="D859" s="65"/>
    </row>
    <row r="860">
      <c r="A860" s="65"/>
      <c r="B860" s="65"/>
      <c r="C860" s="65"/>
      <c r="D860" s="65"/>
    </row>
    <row r="861">
      <c r="A861" s="65"/>
      <c r="B861" s="65"/>
      <c r="C861" s="65"/>
      <c r="D861" s="65"/>
    </row>
    <row r="862">
      <c r="A862" s="65"/>
      <c r="B862" s="65"/>
      <c r="C862" s="65"/>
      <c r="D862" s="65"/>
    </row>
    <row r="863">
      <c r="A863" s="65"/>
      <c r="B863" s="65"/>
      <c r="C863" s="65"/>
      <c r="D863" s="65"/>
    </row>
    <row r="864">
      <c r="A864" s="65"/>
      <c r="B864" s="65"/>
      <c r="C864" s="65"/>
      <c r="D864" s="65"/>
    </row>
    <row r="865">
      <c r="A865" s="65"/>
      <c r="B865" s="65"/>
      <c r="C865" s="65"/>
      <c r="D865" s="65"/>
    </row>
    <row r="866">
      <c r="A866" s="65"/>
      <c r="B866" s="65"/>
      <c r="C866" s="65"/>
      <c r="D866" s="65"/>
    </row>
    <row r="867">
      <c r="A867" s="65"/>
      <c r="B867" s="65"/>
      <c r="C867" s="65"/>
      <c r="D867" s="65"/>
    </row>
    <row r="868">
      <c r="A868" s="65"/>
      <c r="B868" s="65"/>
      <c r="C868" s="65"/>
      <c r="D868" s="65"/>
    </row>
    <row r="869">
      <c r="A869" s="65"/>
      <c r="B869" s="65"/>
      <c r="C869" s="65"/>
      <c r="D869" s="65"/>
    </row>
    <row r="870">
      <c r="A870" s="65"/>
      <c r="B870" s="65"/>
      <c r="C870" s="65"/>
      <c r="D870" s="65"/>
    </row>
    <row r="871">
      <c r="A871" s="65"/>
      <c r="B871" s="65"/>
      <c r="C871" s="65"/>
      <c r="D871" s="65"/>
    </row>
    <row r="872">
      <c r="A872" s="65"/>
      <c r="B872" s="65"/>
      <c r="C872" s="65"/>
      <c r="D872" s="65"/>
    </row>
    <row r="873">
      <c r="A873" s="65"/>
      <c r="B873" s="65"/>
      <c r="C873" s="65"/>
      <c r="D873" s="65"/>
    </row>
    <row r="874">
      <c r="A874" s="65"/>
      <c r="B874" s="65"/>
      <c r="C874" s="65"/>
      <c r="D874" s="65"/>
    </row>
    <row r="875">
      <c r="A875" s="65"/>
      <c r="B875" s="65"/>
      <c r="C875" s="65"/>
      <c r="D875" s="65"/>
    </row>
    <row r="876">
      <c r="A876" s="65"/>
      <c r="B876" s="65"/>
      <c r="C876" s="65"/>
      <c r="D876" s="65"/>
    </row>
    <row r="877">
      <c r="A877" s="65"/>
      <c r="B877" s="65"/>
      <c r="C877" s="65"/>
      <c r="D877" s="65"/>
    </row>
    <row r="878">
      <c r="A878" s="65"/>
      <c r="B878" s="65"/>
      <c r="C878" s="65"/>
      <c r="D878" s="65"/>
    </row>
    <row r="879">
      <c r="A879" s="65"/>
      <c r="B879" s="65"/>
      <c r="C879" s="65"/>
      <c r="D879" s="65"/>
    </row>
    <row r="880">
      <c r="A880" s="65"/>
      <c r="B880" s="65"/>
      <c r="C880" s="65"/>
      <c r="D880" s="65"/>
    </row>
    <row r="881">
      <c r="A881" s="65"/>
      <c r="B881" s="65"/>
      <c r="C881" s="65"/>
      <c r="D881" s="65"/>
    </row>
    <row r="882">
      <c r="A882" s="65"/>
      <c r="B882" s="65"/>
      <c r="C882" s="65"/>
      <c r="D882" s="65"/>
    </row>
    <row r="883">
      <c r="A883" s="65"/>
      <c r="B883" s="65"/>
      <c r="C883" s="65"/>
      <c r="D883" s="65"/>
    </row>
    <row r="884">
      <c r="A884" s="65"/>
      <c r="B884" s="65"/>
      <c r="C884" s="65"/>
      <c r="D884" s="65"/>
    </row>
    <row r="885">
      <c r="A885" s="65"/>
      <c r="B885" s="65"/>
      <c r="C885" s="65"/>
      <c r="D885" s="65"/>
    </row>
    <row r="886">
      <c r="A886" s="65"/>
      <c r="B886" s="65"/>
      <c r="C886" s="65"/>
      <c r="D886" s="65"/>
    </row>
    <row r="887">
      <c r="A887" s="65"/>
      <c r="B887" s="65"/>
      <c r="C887" s="65"/>
      <c r="D887" s="65"/>
    </row>
    <row r="888">
      <c r="A888" s="65"/>
      <c r="B888" s="65"/>
      <c r="C888" s="65"/>
      <c r="D888" s="65"/>
    </row>
    <row r="889">
      <c r="A889" s="65"/>
      <c r="B889" s="65"/>
      <c r="C889" s="65"/>
      <c r="D889" s="65"/>
    </row>
    <row r="890">
      <c r="A890" s="65"/>
      <c r="B890" s="65"/>
      <c r="C890" s="65"/>
      <c r="D890" s="65"/>
    </row>
    <row r="891">
      <c r="A891" s="65"/>
      <c r="B891" s="65"/>
      <c r="C891" s="65"/>
      <c r="D891" s="65"/>
    </row>
    <row r="892">
      <c r="A892" s="65"/>
      <c r="B892" s="65"/>
      <c r="C892" s="65"/>
      <c r="D892" s="65"/>
    </row>
    <row r="893">
      <c r="A893" s="65"/>
      <c r="B893" s="65"/>
      <c r="C893" s="65"/>
      <c r="D893" s="65"/>
    </row>
    <row r="894">
      <c r="A894" s="65"/>
      <c r="B894" s="65"/>
      <c r="C894" s="65"/>
      <c r="D894" s="65"/>
    </row>
    <row r="895">
      <c r="A895" s="65"/>
      <c r="B895" s="65"/>
      <c r="C895" s="65"/>
      <c r="D895" s="65"/>
    </row>
    <row r="896">
      <c r="A896" s="65"/>
      <c r="B896" s="65"/>
      <c r="C896" s="65"/>
      <c r="D896" s="65"/>
    </row>
    <row r="897">
      <c r="A897" s="65"/>
      <c r="B897" s="65"/>
      <c r="C897" s="65"/>
      <c r="D897" s="65"/>
    </row>
    <row r="898">
      <c r="A898" s="65"/>
      <c r="B898" s="65"/>
      <c r="C898" s="65"/>
      <c r="D898" s="65"/>
    </row>
    <row r="899">
      <c r="A899" s="65"/>
      <c r="B899" s="65"/>
      <c r="C899" s="65"/>
      <c r="D899" s="65"/>
    </row>
    <row r="900">
      <c r="A900" s="65"/>
      <c r="B900" s="65"/>
      <c r="C900" s="65"/>
      <c r="D900" s="65"/>
    </row>
    <row r="901">
      <c r="A901" s="65"/>
      <c r="B901" s="65"/>
      <c r="C901" s="65"/>
      <c r="D901" s="65"/>
    </row>
    <row r="902">
      <c r="A902" s="65"/>
      <c r="B902" s="65"/>
      <c r="C902" s="65"/>
      <c r="D902" s="65"/>
    </row>
    <row r="903">
      <c r="A903" s="65"/>
      <c r="B903" s="65"/>
      <c r="C903" s="65"/>
      <c r="D903" s="65"/>
    </row>
    <row r="904">
      <c r="A904" s="65"/>
      <c r="B904" s="65"/>
      <c r="C904" s="65"/>
      <c r="D904" s="65"/>
    </row>
    <row r="905">
      <c r="A905" s="65"/>
      <c r="B905" s="65"/>
      <c r="C905" s="65"/>
      <c r="D905" s="65"/>
    </row>
    <row r="906">
      <c r="A906" s="65"/>
      <c r="B906" s="65"/>
      <c r="C906" s="65"/>
      <c r="D906" s="65"/>
    </row>
    <row r="907">
      <c r="A907" s="65"/>
      <c r="B907" s="65"/>
      <c r="C907" s="65"/>
      <c r="D907" s="65"/>
    </row>
    <row r="908">
      <c r="A908" s="65"/>
      <c r="B908" s="65"/>
      <c r="C908" s="65"/>
      <c r="D908" s="65"/>
    </row>
    <row r="909">
      <c r="A909" s="65"/>
      <c r="B909" s="65"/>
      <c r="C909" s="65"/>
      <c r="D909" s="65"/>
    </row>
    <row r="910">
      <c r="A910" s="65"/>
      <c r="B910" s="65"/>
      <c r="C910" s="65"/>
      <c r="D910" s="65"/>
    </row>
    <row r="911">
      <c r="A911" s="65"/>
      <c r="B911" s="65"/>
      <c r="C911" s="65"/>
      <c r="D911" s="65"/>
    </row>
    <row r="912">
      <c r="A912" s="65"/>
      <c r="B912" s="65"/>
      <c r="C912" s="65"/>
      <c r="D912" s="65"/>
    </row>
    <row r="913">
      <c r="A913" s="65"/>
      <c r="B913" s="65"/>
      <c r="C913" s="65"/>
      <c r="D913" s="65"/>
    </row>
    <row r="914">
      <c r="A914" s="65"/>
      <c r="B914" s="65"/>
      <c r="C914" s="65"/>
      <c r="D914" s="65"/>
    </row>
    <row r="915">
      <c r="A915" s="65"/>
      <c r="B915" s="65"/>
      <c r="C915" s="65"/>
      <c r="D915" s="65"/>
    </row>
    <row r="916">
      <c r="A916" s="65"/>
      <c r="B916" s="65"/>
      <c r="C916" s="65"/>
      <c r="D916" s="65"/>
    </row>
    <row r="917">
      <c r="A917" s="65"/>
      <c r="B917" s="65"/>
      <c r="C917" s="65"/>
      <c r="D917" s="65"/>
    </row>
    <row r="918">
      <c r="A918" s="65"/>
      <c r="B918" s="65"/>
      <c r="C918" s="65"/>
      <c r="D918" s="65"/>
    </row>
    <row r="919">
      <c r="A919" s="65"/>
      <c r="B919" s="65"/>
      <c r="C919" s="65"/>
      <c r="D919" s="65"/>
    </row>
    <row r="920">
      <c r="A920" s="65"/>
      <c r="B920" s="65"/>
      <c r="C920" s="65"/>
      <c r="D920" s="65"/>
    </row>
    <row r="921">
      <c r="A921" s="65"/>
      <c r="B921" s="65"/>
      <c r="C921" s="65"/>
      <c r="D921" s="65"/>
    </row>
    <row r="922">
      <c r="A922" s="65"/>
      <c r="B922" s="65"/>
      <c r="C922" s="65"/>
      <c r="D922" s="65"/>
    </row>
    <row r="923">
      <c r="A923" s="65"/>
      <c r="B923" s="65"/>
      <c r="C923" s="65"/>
      <c r="D923" s="65"/>
    </row>
    <row r="924">
      <c r="A924" s="65"/>
      <c r="B924" s="65"/>
      <c r="C924" s="65"/>
      <c r="D924" s="65"/>
    </row>
    <row r="925">
      <c r="A925" s="65"/>
      <c r="B925" s="65"/>
      <c r="C925" s="65"/>
      <c r="D925" s="65"/>
    </row>
    <row r="926">
      <c r="A926" s="65"/>
      <c r="B926" s="65"/>
      <c r="C926" s="65"/>
      <c r="D926" s="65"/>
    </row>
    <row r="927">
      <c r="A927" s="65"/>
      <c r="B927" s="65"/>
      <c r="C927" s="65"/>
      <c r="D927" s="65"/>
    </row>
    <row r="928">
      <c r="A928" s="65"/>
      <c r="B928" s="65"/>
      <c r="C928" s="65"/>
      <c r="D928" s="65"/>
    </row>
    <row r="929">
      <c r="A929" s="65"/>
      <c r="B929" s="65"/>
      <c r="C929" s="65"/>
      <c r="D929" s="65"/>
    </row>
    <row r="930">
      <c r="A930" s="65"/>
      <c r="B930" s="65"/>
      <c r="C930" s="65"/>
      <c r="D930" s="65"/>
    </row>
    <row r="931">
      <c r="A931" s="65"/>
      <c r="B931" s="65"/>
      <c r="C931" s="65"/>
      <c r="D931" s="65"/>
    </row>
    <row r="932">
      <c r="A932" s="65"/>
      <c r="B932" s="65"/>
      <c r="C932" s="65"/>
      <c r="D932" s="65"/>
    </row>
    <row r="933">
      <c r="A933" s="65"/>
      <c r="B933" s="65"/>
      <c r="C933" s="65"/>
      <c r="D933" s="65"/>
    </row>
    <row r="934">
      <c r="A934" s="65"/>
      <c r="B934" s="65"/>
      <c r="C934" s="65"/>
      <c r="D934" s="65"/>
    </row>
    <row r="935">
      <c r="A935" s="65"/>
      <c r="B935" s="65"/>
      <c r="C935" s="65"/>
      <c r="D935" s="65"/>
    </row>
    <row r="936">
      <c r="A936" s="65"/>
      <c r="B936" s="65"/>
      <c r="C936" s="65"/>
      <c r="D936" s="65"/>
    </row>
    <row r="937">
      <c r="A937" s="65"/>
      <c r="B937" s="65"/>
      <c r="C937" s="65"/>
      <c r="D937" s="65"/>
    </row>
    <row r="938">
      <c r="A938" s="65"/>
      <c r="B938" s="65"/>
      <c r="C938" s="65"/>
      <c r="D938" s="65"/>
    </row>
    <row r="939">
      <c r="A939" s="65"/>
      <c r="B939" s="65"/>
      <c r="C939" s="65"/>
      <c r="D939" s="65"/>
    </row>
    <row r="940">
      <c r="A940" s="65"/>
      <c r="B940" s="65"/>
      <c r="C940" s="65"/>
      <c r="D940" s="65"/>
    </row>
    <row r="941">
      <c r="A941" s="65"/>
      <c r="B941" s="65"/>
      <c r="C941" s="65"/>
      <c r="D941" s="65"/>
    </row>
    <row r="942">
      <c r="A942" s="65"/>
      <c r="B942" s="65"/>
      <c r="C942" s="65"/>
      <c r="D942" s="65"/>
    </row>
    <row r="943">
      <c r="A943" s="65"/>
      <c r="B943" s="65"/>
      <c r="C943" s="65"/>
      <c r="D943" s="65"/>
    </row>
    <row r="944">
      <c r="A944" s="65"/>
      <c r="B944" s="65"/>
      <c r="C944" s="65"/>
      <c r="D944" s="65"/>
    </row>
    <row r="945">
      <c r="A945" s="65"/>
      <c r="B945" s="65"/>
      <c r="C945" s="65"/>
      <c r="D945" s="65"/>
    </row>
    <row r="946">
      <c r="A946" s="65"/>
      <c r="B946" s="65"/>
      <c r="C946" s="65"/>
      <c r="D946" s="65"/>
    </row>
    <row r="947">
      <c r="A947" s="65"/>
      <c r="B947" s="65"/>
      <c r="C947" s="65"/>
      <c r="D947" s="65"/>
    </row>
    <row r="948">
      <c r="A948" s="65"/>
      <c r="B948" s="65"/>
      <c r="C948" s="65"/>
      <c r="D948" s="65"/>
    </row>
    <row r="949">
      <c r="A949" s="65"/>
      <c r="B949" s="65"/>
      <c r="C949" s="65"/>
      <c r="D949" s="65"/>
    </row>
    <row r="950">
      <c r="A950" s="65"/>
      <c r="B950" s="65"/>
      <c r="C950" s="65"/>
      <c r="D950" s="65"/>
    </row>
    <row r="951">
      <c r="A951" s="65"/>
      <c r="B951" s="65"/>
      <c r="C951" s="65"/>
      <c r="D951" s="65"/>
    </row>
    <row r="952">
      <c r="A952" s="65"/>
      <c r="B952" s="65"/>
      <c r="C952" s="65"/>
      <c r="D952" s="65"/>
    </row>
    <row r="953">
      <c r="A953" s="65"/>
      <c r="B953" s="65"/>
      <c r="C953" s="65"/>
      <c r="D953" s="65"/>
    </row>
    <row r="954">
      <c r="A954" s="65"/>
      <c r="B954" s="65"/>
      <c r="C954" s="65"/>
      <c r="D954" s="65"/>
    </row>
    <row r="955">
      <c r="A955" s="65"/>
      <c r="B955" s="65"/>
      <c r="C955" s="65"/>
      <c r="D955" s="65"/>
    </row>
    <row r="956">
      <c r="A956" s="65"/>
      <c r="B956" s="65"/>
      <c r="C956" s="65"/>
      <c r="D956" s="65"/>
    </row>
    <row r="957">
      <c r="A957" s="65"/>
      <c r="B957" s="65"/>
      <c r="C957" s="65"/>
      <c r="D957" s="65"/>
    </row>
  </sheetData>
  <autoFilter ref="$A$1:$D$957">
    <sortState ref="A1:D957">
      <sortCondition ref="D1:D957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3" max="3" width="47.5"/>
    <col customWidth="1" min="4" max="4" width="16.63"/>
    <col customWidth="1" min="5" max="5" width="12.5"/>
  </cols>
  <sheetData>
    <row r="1" ht="49.5" customHeight="1">
      <c r="A1" s="91" t="s">
        <v>249</v>
      </c>
    </row>
    <row r="2">
      <c r="A2" s="92" t="s">
        <v>250</v>
      </c>
      <c r="B2" s="93" t="s">
        <v>152</v>
      </c>
      <c r="C2" s="94" t="s">
        <v>251</v>
      </c>
      <c r="D2" s="95" t="s">
        <v>252</v>
      </c>
    </row>
    <row r="3">
      <c r="A3" s="96">
        <v>1.0</v>
      </c>
      <c r="B3" s="25" t="s">
        <v>84</v>
      </c>
      <c r="C3" s="25" t="s">
        <v>253</v>
      </c>
      <c r="D3" s="97">
        <v>200.0</v>
      </c>
    </row>
    <row r="4">
      <c r="A4" s="96">
        <v>2.0</v>
      </c>
      <c r="B4" s="25" t="s">
        <v>84</v>
      </c>
      <c r="C4" s="25" t="s">
        <v>254</v>
      </c>
      <c r="D4" s="97">
        <v>369.0</v>
      </c>
    </row>
    <row r="5">
      <c r="A5" s="96">
        <v>3.0</v>
      </c>
      <c r="B5" s="25" t="s">
        <v>84</v>
      </c>
      <c r="C5" s="25" t="s">
        <v>255</v>
      </c>
      <c r="D5" s="97">
        <v>40.0</v>
      </c>
    </row>
    <row r="6">
      <c r="A6" s="96">
        <v>4.0</v>
      </c>
      <c r="B6" s="25" t="s">
        <v>84</v>
      </c>
      <c r="C6" s="25" t="s">
        <v>256</v>
      </c>
      <c r="D6" s="98">
        <v>1674.0</v>
      </c>
    </row>
    <row r="7">
      <c r="A7" s="96">
        <v>5.0</v>
      </c>
      <c r="B7" s="25" t="s">
        <v>84</v>
      </c>
      <c r="C7" s="25" t="s">
        <v>257</v>
      </c>
      <c r="D7" s="98">
        <v>50000.0</v>
      </c>
    </row>
    <row r="8">
      <c r="A8" s="96">
        <v>6.0</v>
      </c>
      <c r="B8" s="25" t="s">
        <v>84</v>
      </c>
      <c r="C8" s="25" t="s">
        <v>258</v>
      </c>
      <c r="D8" s="97">
        <v>12.0</v>
      </c>
    </row>
    <row r="9" ht="17.25" customHeight="1">
      <c r="A9" s="96">
        <v>7.0</v>
      </c>
      <c r="B9" s="25" t="s">
        <v>84</v>
      </c>
      <c r="C9" s="25" t="s">
        <v>259</v>
      </c>
      <c r="D9" s="98">
        <v>30000.0</v>
      </c>
    </row>
    <row r="10">
      <c r="A10" s="96">
        <v>8.0</v>
      </c>
      <c r="B10" s="25" t="s">
        <v>84</v>
      </c>
      <c r="C10" s="25" t="s">
        <v>260</v>
      </c>
      <c r="D10" s="97" t="s">
        <v>261</v>
      </c>
    </row>
    <row r="11">
      <c r="A11" s="96">
        <v>9.0</v>
      </c>
      <c r="B11" s="25" t="s">
        <v>84</v>
      </c>
      <c r="C11" s="25" t="s">
        <v>262</v>
      </c>
      <c r="D11" s="97" t="s">
        <v>263</v>
      </c>
    </row>
    <row r="12">
      <c r="A12" s="96">
        <v>10.0</v>
      </c>
      <c r="B12" s="25" t="s">
        <v>84</v>
      </c>
      <c r="C12" s="25" t="s">
        <v>264</v>
      </c>
      <c r="D12" s="97">
        <v>158000.0</v>
      </c>
    </row>
    <row r="13">
      <c r="A13" s="96">
        <v>11.0</v>
      </c>
      <c r="B13" s="25" t="s">
        <v>84</v>
      </c>
      <c r="C13" s="25" t="s">
        <v>265</v>
      </c>
      <c r="D13" s="98">
        <v>41163.0</v>
      </c>
    </row>
    <row r="14">
      <c r="A14" s="96">
        <v>12.0</v>
      </c>
      <c r="B14" s="25" t="s">
        <v>84</v>
      </c>
      <c r="C14" s="25" t="s">
        <v>266</v>
      </c>
      <c r="D14" s="96" t="s">
        <v>267</v>
      </c>
    </row>
    <row r="15">
      <c r="A15" s="96">
        <v>13.0</v>
      </c>
      <c r="B15" s="25" t="s">
        <v>84</v>
      </c>
      <c r="C15" s="25" t="s">
        <v>268</v>
      </c>
      <c r="D15" s="98">
        <v>5750.0</v>
      </c>
    </row>
    <row r="16">
      <c r="A16" s="96">
        <v>14.0</v>
      </c>
      <c r="B16" s="25" t="s">
        <v>84</v>
      </c>
      <c r="C16" s="25" t="s">
        <v>269</v>
      </c>
      <c r="D16" s="98">
        <v>45000.0</v>
      </c>
    </row>
    <row r="17">
      <c r="A17" s="96">
        <v>15.0</v>
      </c>
      <c r="B17" s="25" t="s">
        <v>84</v>
      </c>
      <c r="C17" s="25" t="s">
        <v>270</v>
      </c>
      <c r="D17" s="96" t="s">
        <v>271</v>
      </c>
    </row>
    <row r="18">
      <c r="A18" s="96">
        <v>16.0</v>
      </c>
      <c r="B18" s="25" t="s">
        <v>84</v>
      </c>
      <c r="C18" s="25" t="s">
        <v>272</v>
      </c>
      <c r="D18" s="97" t="s">
        <v>273</v>
      </c>
    </row>
    <row r="19">
      <c r="A19" s="96">
        <v>17.0</v>
      </c>
      <c r="B19" s="25" t="s">
        <v>84</v>
      </c>
      <c r="C19" s="25" t="s">
        <v>274</v>
      </c>
      <c r="D19" s="98">
        <v>5524.0</v>
      </c>
    </row>
    <row r="20">
      <c r="A20" s="96">
        <v>18.0</v>
      </c>
      <c r="B20" s="25" t="s">
        <v>84</v>
      </c>
      <c r="C20" s="25" t="s">
        <v>275</v>
      </c>
      <c r="D20" s="98">
        <v>13000.0</v>
      </c>
    </row>
    <row r="21">
      <c r="A21" s="96">
        <v>19.0</v>
      </c>
      <c r="B21" s="25" t="s">
        <v>84</v>
      </c>
      <c r="C21" s="25" t="s">
        <v>276</v>
      </c>
      <c r="D21" s="98">
        <v>3948.0</v>
      </c>
    </row>
    <row r="22">
      <c r="A22" s="96">
        <v>20.0</v>
      </c>
      <c r="B22" s="25" t="s">
        <v>84</v>
      </c>
      <c r="C22" s="25" t="s">
        <v>277</v>
      </c>
      <c r="D22" s="97" t="s">
        <v>278</v>
      </c>
    </row>
    <row r="23">
      <c r="A23" s="96">
        <v>21.0</v>
      </c>
      <c r="B23" s="25" t="s">
        <v>84</v>
      </c>
      <c r="C23" s="25" t="s">
        <v>279</v>
      </c>
      <c r="D23" s="96">
        <v>389.0</v>
      </c>
    </row>
    <row r="24">
      <c r="A24" s="96">
        <v>22.0</v>
      </c>
      <c r="B24" s="25" t="s">
        <v>84</v>
      </c>
      <c r="C24" s="25" t="s">
        <v>280</v>
      </c>
      <c r="D24" s="96" t="s">
        <v>281</v>
      </c>
    </row>
    <row r="25">
      <c r="A25" s="96">
        <v>23.0</v>
      </c>
      <c r="B25" s="25" t="s">
        <v>84</v>
      </c>
      <c r="C25" s="25" t="s">
        <v>282</v>
      </c>
      <c r="D25" s="96" t="s">
        <v>283</v>
      </c>
    </row>
    <row r="26">
      <c r="A26" s="96">
        <v>24.0</v>
      </c>
      <c r="B26" s="25" t="s">
        <v>84</v>
      </c>
      <c r="C26" s="25" t="s">
        <v>284</v>
      </c>
      <c r="D26" s="98">
        <v>6300.0</v>
      </c>
    </row>
    <row r="27">
      <c r="A27" s="96">
        <v>25.0</v>
      </c>
      <c r="B27" s="25" t="s">
        <v>84</v>
      </c>
      <c r="C27" s="25" t="s">
        <v>285</v>
      </c>
      <c r="D27" s="98">
        <v>20000.0</v>
      </c>
    </row>
    <row r="28">
      <c r="A28" s="96">
        <v>26.0</v>
      </c>
      <c r="B28" s="25" t="s">
        <v>84</v>
      </c>
      <c r="C28" s="25" t="s">
        <v>286</v>
      </c>
      <c r="D28" s="96" t="s">
        <v>287</v>
      </c>
    </row>
    <row r="29">
      <c r="A29" s="96">
        <v>27.0</v>
      </c>
      <c r="B29" s="25" t="s">
        <v>84</v>
      </c>
      <c r="C29" s="25" t="s">
        <v>288</v>
      </c>
      <c r="D29" s="98">
        <v>1300.0</v>
      </c>
    </row>
    <row r="30">
      <c r="A30" s="96">
        <v>28.0</v>
      </c>
      <c r="B30" s="25" t="s">
        <v>84</v>
      </c>
      <c r="C30" s="25" t="s">
        <v>289</v>
      </c>
      <c r="D30" s="97" t="s">
        <v>290</v>
      </c>
      <c r="F30" s="46" t="s">
        <v>291</v>
      </c>
    </row>
    <row r="31">
      <c r="A31" s="96">
        <v>29.0</v>
      </c>
      <c r="B31" s="25" t="s">
        <v>84</v>
      </c>
      <c r="C31" s="25" t="s">
        <v>292</v>
      </c>
      <c r="D31" s="96" t="s">
        <v>281</v>
      </c>
    </row>
    <row r="32">
      <c r="A32" s="96">
        <v>30.0</v>
      </c>
      <c r="B32" s="25" t="s">
        <v>84</v>
      </c>
      <c r="C32" s="25" t="s">
        <v>293</v>
      </c>
      <c r="D32" s="98">
        <v>4100.0</v>
      </c>
    </row>
    <row r="33">
      <c r="A33" s="96">
        <v>31.0</v>
      </c>
      <c r="B33" s="25" t="s">
        <v>84</v>
      </c>
      <c r="C33" s="25" t="s">
        <v>294</v>
      </c>
      <c r="D33" s="98">
        <v>1200.0</v>
      </c>
    </row>
    <row r="34">
      <c r="A34" s="96">
        <v>32.0</v>
      </c>
      <c r="B34" s="25" t="s">
        <v>84</v>
      </c>
      <c r="C34" s="25" t="s">
        <v>295</v>
      </c>
      <c r="D34" s="96" t="s">
        <v>296</v>
      </c>
    </row>
    <row r="35">
      <c r="A35" s="96">
        <v>33.0</v>
      </c>
      <c r="B35" s="25" t="s">
        <v>84</v>
      </c>
      <c r="C35" s="25" t="s">
        <v>297</v>
      </c>
      <c r="D35" s="96" t="s">
        <v>298</v>
      </c>
    </row>
    <row r="36">
      <c r="A36" s="96">
        <v>34.0</v>
      </c>
      <c r="B36" s="25" t="s">
        <v>84</v>
      </c>
      <c r="C36" s="25" t="s">
        <v>299</v>
      </c>
      <c r="D36" s="97">
        <v>260.0</v>
      </c>
    </row>
    <row r="37">
      <c r="A37" s="96">
        <v>35.0</v>
      </c>
      <c r="B37" s="25" t="s">
        <v>84</v>
      </c>
      <c r="C37" s="25" t="s">
        <v>300</v>
      </c>
      <c r="D37" s="96" t="s">
        <v>301</v>
      </c>
    </row>
    <row r="38">
      <c r="A38" s="96">
        <v>36.0</v>
      </c>
      <c r="B38" s="25" t="s">
        <v>84</v>
      </c>
      <c r="C38" s="25" t="s">
        <v>302</v>
      </c>
      <c r="D38" s="97">
        <v>718.0</v>
      </c>
    </row>
    <row r="39">
      <c r="A39" s="96">
        <v>37.0</v>
      </c>
      <c r="B39" s="25" t="s">
        <v>84</v>
      </c>
      <c r="C39" s="25" t="s">
        <v>303</v>
      </c>
      <c r="D39" s="96">
        <v>205.0</v>
      </c>
    </row>
    <row r="40">
      <c r="A40" s="96">
        <v>38.0</v>
      </c>
      <c r="B40" s="25" t="s">
        <v>84</v>
      </c>
      <c r="C40" s="25" t="s">
        <v>304</v>
      </c>
      <c r="D40" s="97">
        <v>618.0</v>
      </c>
    </row>
    <row r="41">
      <c r="A41" s="96">
        <v>39.0</v>
      </c>
      <c r="B41" s="25" t="s">
        <v>84</v>
      </c>
      <c r="C41" s="25" t="s">
        <v>305</v>
      </c>
      <c r="D41" s="97">
        <v>125.0</v>
      </c>
    </row>
    <row r="42">
      <c r="A42" s="96">
        <v>40.0</v>
      </c>
      <c r="B42" s="25" t="s">
        <v>84</v>
      </c>
      <c r="C42" s="25" t="s">
        <v>306</v>
      </c>
      <c r="D42" s="98">
        <v>14800.0</v>
      </c>
    </row>
    <row r="43">
      <c r="A43" s="96">
        <v>41.0</v>
      </c>
      <c r="B43" s="25" t="s">
        <v>84</v>
      </c>
      <c r="C43" s="25" t="s">
        <v>307</v>
      </c>
      <c r="D43" s="96" t="s">
        <v>308</v>
      </c>
    </row>
    <row r="44">
      <c r="A44" s="99"/>
      <c r="B44" s="6"/>
      <c r="C44" s="6"/>
      <c r="D44" s="100"/>
    </row>
    <row r="45">
      <c r="A45" s="92" t="s">
        <v>250</v>
      </c>
      <c r="B45" s="93" t="s">
        <v>152</v>
      </c>
      <c r="C45" s="94" t="s">
        <v>251</v>
      </c>
      <c r="D45" s="101" t="s">
        <v>252</v>
      </c>
    </row>
    <row r="46">
      <c r="A46" s="96">
        <v>1.0</v>
      </c>
      <c r="B46" s="29" t="s">
        <v>309</v>
      </c>
      <c r="C46" s="25" t="s">
        <v>310</v>
      </c>
      <c r="D46" s="96" t="s">
        <v>311</v>
      </c>
    </row>
    <row r="47">
      <c r="A47" s="96">
        <v>2.0</v>
      </c>
      <c r="B47" s="29" t="s">
        <v>309</v>
      </c>
      <c r="C47" s="25" t="s">
        <v>312</v>
      </c>
      <c r="D47" s="97">
        <v>944.0</v>
      </c>
    </row>
    <row r="48">
      <c r="A48" s="25">
        <v>3.0</v>
      </c>
      <c r="B48" s="29" t="s">
        <v>309</v>
      </c>
      <c r="C48" s="25" t="s">
        <v>313</v>
      </c>
      <c r="D48" s="98">
        <v>19000.0</v>
      </c>
    </row>
    <row r="49">
      <c r="A49" s="25">
        <v>4.0</v>
      </c>
      <c r="B49" s="29" t="s">
        <v>309</v>
      </c>
      <c r="C49" s="25" t="s">
        <v>314</v>
      </c>
      <c r="D49" s="98">
        <v>1407.0</v>
      </c>
    </row>
    <row r="50">
      <c r="A50" s="25">
        <v>5.0</v>
      </c>
      <c r="B50" s="29" t="s">
        <v>309</v>
      </c>
      <c r="C50" s="25" t="s">
        <v>315</v>
      </c>
      <c r="D50" s="98">
        <v>8063.0</v>
      </c>
    </row>
    <row r="51">
      <c r="A51" s="25">
        <v>6.0</v>
      </c>
      <c r="B51" s="29" t="s">
        <v>309</v>
      </c>
      <c r="C51" s="25" t="s">
        <v>316</v>
      </c>
      <c r="D51" s="96" t="s">
        <v>301</v>
      </c>
    </row>
    <row r="52">
      <c r="A52" s="25">
        <v>7.0</v>
      </c>
      <c r="B52" s="29" t="s">
        <v>309</v>
      </c>
      <c r="C52" s="25" t="s">
        <v>317</v>
      </c>
      <c r="D52" s="98">
        <v>1700.0</v>
      </c>
    </row>
    <row r="53">
      <c r="A53" s="25">
        <v>8.0</v>
      </c>
      <c r="B53" s="29" t="s">
        <v>309</v>
      </c>
      <c r="C53" s="25" t="s">
        <v>266</v>
      </c>
      <c r="D53" s="96">
        <v>598.0</v>
      </c>
    </row>
    <row r="54">
      <c r="A54" s="25">
        <v>9.0</v>
      </c>
      <c r="B54" s="29" t="s">
        <v>309</v>
      </c>
      <c r="C54" s="25" t="s">
        <v>318</v>
      </c>
      <c r="D54" s="98">
        <v>1176.0</v>
      </c>
    </row>
    <row r="55">
      <c r="A55" s="25">
        <v>10.0</v>
      </c>
      <c r="B55" s="29" t="s">
        <v>309</v>
      </c>
      <c r="C55" s="25" t="s">
        <v>319</v>
      </c>
      <c r="D55" s="98">
        <v>31000.0</v>
      </c>
    </row>
    <row r="56">
      <c r="A56" s="25">
        <v>11.0</v>
      </c>
      <c r="B56" s="29" t="s">
        <v>309</v>
      </c>
      <c r="C56" s="25" t="s">
        <v>320</v>
      </c>
      <c r="D56" s="96">
        <v>51.0</v>
      </c>
    </row>
    <row r="57">
      <c r="A57" s="25">
        <v>12.0</v>
      </c>
      <c r="B57" s="29" t="s">
        <v>309</v>
      </c>
      <c r="C57" s="25" t="s">
        <v>321</v>
      </c>
      <c r="D57" s="96" t="s">
        <v>301</v>
      </c>
    </row>
    <row r="58">
      <c r="A58" s="25">
        <v>13.0</v>
      </c>
      <c r="B58" s="29" t="s">
        <v>309</v>
      </c>
      <c r="C58" s="25" t="s">
        <v>322</v>
      </c>
      <c r="D58" s="96">
        <v>750.0</v>
      </c>
    </row>
    <row r="59">
      <c r="A59" s="25">
        <v>14.0</v>
      </c>
      <c r="B59" s="29" t="s">
        <v>309</v>
      </c>
      <c r="C59" s="25" t="s">
        <v>323</v>
      </c>
      <c r="D59" s="98">
        <v>8500.0</v>
      </c>
    </row>
    <row r="60">
      <c r="A60" s="25">
        <v>15.0</v>
      </c>
      <c r="B60" s="29" t="s">
        <v>309</v>
      </c>
      <c r="C60" s="25" t="s">
        <v>324</v>
      </c>
      <c r="D60" s="96">
        <v>13.0</v>
      </c>
    </row>
    <row r="61">
      <c r="A61" s="25">
        <v>16.0</v>
      </c>
      <c r="B61" s="29" t="s">
        <v>309</v>
      </c>
      <c r="C61" s="25" t="s">
        <v>325</v>
      </c>
      <c r="D61" s="96" t="s">
        <v>301</v>
      </c>
    </row>
    <row r="62">
      <c r="A62" s="25">
        <v>17.0</v>
      </c>
      <c r="B62" s="29" t="s">
        <v>309</v>
      </c>
      <c r="C62" s="25" t="s">
        <v>326</v>
      </c>
      <c r="D62" s="97" t="s">
        <v>287</v>
      </c>
    </row>
    <row r="63">
      <c r="A63" s="25">
        <v>18.0</v>
      </c>
      <c r="B63" s="29" t="s">
        <v>309</v>
      </c>
      <c r="C63" s="25" t="s">
        <v>327</v>
      </c>
      <c r="D63" s="96" t="s">
        <v>298</v>
      </c>
    </row>
    <row r="64">
      <c r="A64" s="25">
        <v>19.0</v>
      </c>
      <c r="B64" s="29" t="s">
        <v>309</v>
      </c>
      <c r="C64" s="25" t="s">
        <v>328</v>
      </c>
      <c r="D64" s="96">
        <v>436.0</v>
      </c>
    </row>
    <row r="65">
      <c r="A65" s="25">
        <v>20.0</v>
      </c>
      <c r="B65" s="29" t="s">
        <v>309</v>
      </c>
      <c r="C65" s="25" t="s">
        <v>329</v>
      </c>
      <c r="D65" s="96">
        <v>140.0</v>
      </c>
    </row>
    <row r="66">
      <c r="A66" s="25">
        <v>21.0</v>
      </c>
      <c r="B66" s="29" t="s">
        <v>309</v>
      </c>
      <c r="C66" s="25" t="s">
        <v>330</v>
      </c>
      <c r="D66" s="102"/>
    </row>
    <row r="67">
      <c r="A67" s="25">
        <v>22.0</v>
      </c>
      <c r="B67" s="29" t="s">
        <v>309</v>
      </c>
      <c r="C67" s="25" t="s">
        <v>331</v>
      </c>
      <c r="D67" s="97" t="s">
        <v>332</v>
      </c>
    </row>
    <row r="68">
      <c r="A68" s="25">
        <v>23.0</v>
      </c>
      <c r="B68" s="29" t="s">
        <v>309</v>
      </c>
      <c r="C68" s="25" t="s">
        <v>333</v>
      </c>
      <c r="D68" s="98">
        <v>29473.0</v>
      </c>
    </row>
    <row r="69">
      <c r="A69" s="25">
        <v>24.0</v>
      </c>
      <c r="B69" s="29" t="s">
        <v>309</v>
      </c>
      <c r="C69" s="25" t="s">
        <v>334</v>
      </c>
      <c r="D69" s="96">
        <v>266.0</v>
      </c>
    </row>
    <row r="70">
      <c r="A70" s="25">
        <v>25.0</v>
      </c>
      <c r="B70" s="29" t="s">
        <v>309</v>
      </c>
      <c r="C70" s="25" t="s">
        <v>335</v>
      </c>
      <c r="D70" s="96" t="s">
        <v>336</v>
      </c>
    </row>
    <row r="71">
      <c r="A71" s="25">
        <v>26.0</v>
      </c>
      <c r="B71" s="29" t="s">
        <v>309</v>
      </c>
      <c r="C71" s="25" t="s">
        <v>337</v>
      </c>
      <c r="D71" s="96" t="s">
        <v>338</v>
      </c>
    </row>
    <row r="72">
      <c r="A72" s="25">
        <v>27.0</v>
      </c>
      <c r="B72" s="29" t="s">
        <v>309</v>
      </c>
      <c r="C72" s="25" t="s">
        <v>339</v>
      </c>
      <c r="D72" s="98">
        <v>57994.0</v>
      </c>
    </row>
    <row r="73">
      <c r="A73" s="25">
        <v>28.0</v>
      </c>
      <c r="B73" s="29" t="s">
        <v>309</v>
      </c>
      <c r="C73" s="25" t="s">
        <v>274</v>
      </c>
      <c r="D73" s="98">
        <v>6464.0</v>
      </c>
    </row>
    <row r="74">
      <c r="A74" s="25">
        <v>29.0</v>
      </c>
      <c r="B74" s="29" t="s">
        <v>309</v>
      </c>
      <c r="C74" s="25" t="s">
        <v>275</v>
      </c>
      <c r="D74" s="98">
        <v>13000.0</v>
      </c>
    </row>
    <row r="75">
      <c r="A75" s="25">
        <v>30.0</v>
      </c>
      <c r="B75" s="29" t="s">
        <v>309</v>
      </c>
      <c r="C75" s="25" t="s">
        <v>340</v>
      </c>
      <c r="D75" s="96" t="s">
        <v>341</v>
      </c>
    </row>
    <row r="76">
      <c r="D76" s="103"/>
    </row>
    <row r="77">
      <c r="A77" s="92" t="s">
        <v>250</v>
      </c>
      <c r="B77" s="93" t="s">
        <v>152</v>
      </c>
      <c r="C77" s="94" t="s">
        <v>251</v>
      </c>
      <c r="D77" s="101" t="s">
        <v>252</v>
      </c>
    </row>
    <row r="78">
      <c r="A78" s="96">
        <v>1.0</v>
      </c>
      <c r="B78" s="29" t="s">
        <v>23</v>
      </c>
      <c r="C78" s="25" t="s">
        <v>342</v>
      </c>
      <c r="D78" s="96" t="s">
        <v>296</v>
      </c>
    </row>
    <row r="79">
      <c r="A79" s="96">
        <v>2.0</v>
      </c>
      <c r="B79" s="29" t="s">
        <v>23</v>
      </c>
      <c r="C79" s="25" t="s">
        <v>343</v>
      </c>
      <c r="D79" s="96" t="s">
        <v>344</v>
      </c>
    </row>
    <row r="80">
      <c r="A80" s="96">
        <v>3.0</v>
      </c>
      <c r="B80" s="29" t="s">
        <v>23</v>
      </c>
      <c r="C80" s="25" t="s">
        <v>345</v>
      </c>
      <c r="D80" s="96" t="s">
        <v>298</v>
      </c>
    </row>
    <row r="81">
      <c r="A81" s="96">
        <v>4.0</v>
      </c>
      <c r="B81" s="29" t="s">
        <v>23</v>
      </c>
      <c r="C81" s="25" t="s">
        <v>346</v>
      </c>
      <c r="D81" s="97" t="s">
        <v>278</v>
      </c>
    </row>
    <row r="82">
      <c r="A82" s="96">
        <v>5.0</v>
      </c>
      <c r="B82" s="29" t="s">
        <v>23</v>
      </c>
      <c r="C82" s="29" t="s">
        <v>347</v>
      </c>
      <c r="D82" s="96">
        <v>10.0</v>
      </c>
    </row>
    <row r="83">
      <c r="A83" s="96">
        <v>6.0</v>
      </c>
      <c r="B83" s="29" t="s">
        <v>23</v>
      </c>
      <c r="C83" s="25" t="s">
        <v>348</v>
      </c>
      <c r="D83" s="96" t="s">
        <v>278</v>
      </c>
    </row>
    <row r="84">
      <c r="A84" s="96">
        <v>7.0</v>
      </c>
      <c r="B84" s="29" t="s">
        <v>23</v>
      </c>
      <c r="C84" s="25" t="s">
        <v>349</v>
      </c>
      <c r="D84" s="96" t="s">
        <v>350</v>
      </c>
    </row>
    <row r="85">
      <c r="A85" s="96">
        <v>8.0</v>
      </c>
      <c r="B85" s="29" t="s">
        <v>23</v>
      </c>
      <c r="C85" s="25" t="s">
        <v>351</v>
      </c>
      <c r="D85" s="96">
        <v>18.0</v>
      </c>
    </row>
    <row r="86">
      <c r="A86" s="96">
        <v>9.0</v>
      </c>
      <c r="B86" s="29" t="s">
        <v>23</v>
      </c>
      <c r="C86" s="25" t="s">
        <v>352</v>
      </c>
      <c r="D86" s="96" t="s">
        <v>298</v>
      </c>
    </row>
    <row r="87">
      <c r="A87" s="96">
        <v>10.0</v>
      </c>
      <c r="B87" s="29" t="s">
        <v>23</v>
      </c>
      <c r="C87" s="25" t="s">
        <v>353</v>
      </c>
      <c r="D87" s="96" t="s">
        <v>354</v>
      </c>
    </row>
    <row r="88">
      <c r="A88" s="96">
        <v>11.0</v>
      </c>
      <c r="B88" s="29" t="s">
        <v>23</v>
      </c>
      <c r="C88" s="25" t="s">
        <v>355</v>
      </c>
      <c r="D88" s="96">
        <v>113.0</v>
      </c>
    </row>
    <row r="89">
      <c r="A89" s="96">
        <v>12.0</v>
      </c>
      <c r="B89" s="29" t="s">
        <v>23</v>
      </c>
      <c r="C89" s="25" t="s">
        <v>356</v>
      </c>
      <c r="D89" s="96">
        <v>12.0</v>
      </c>
    </row>
    <row r="90">
      <c r="A90" s="96">
        <v>13.0</v>
      </c>
      <c r="B90" s="29" t="s">
        <v>23</v>
      </c>
      <c r="C90" s="25" t="s">
        <v>357</v>
      </c>
      <c r="D90" s="96" t="s">
        <v>354</v>
      </c>
    </row>
    <row r="91">
      <c r="A91" s="96">
        <v>14.0</v>
      </c>
      <c r="B91" s="29" t="s">
        <v>23</v>
      </c>
      <c r="C91" s="25" t="s">
        <v>358</v>
      </c>
      <c r="D91" s="96" t="s">
        <v>298</v>
      </c>
    </row>
    <row r="92">
      <c r="A92" s="96">
        <v>15.0</v>
      </c>
      <c r="B92" s="29" t="s">
        <v>23</v>
      </c>
      <c r="C92" s="25" t="s">
        <v>359</v>
      </c>
      <c r="D92" s="96" t="s">
        <v>354</v>
      </c>
    </row>
    <row r="93">
      <c r="A93" s="96">
        <v>16.0</v>
      </c>
      <c r="B93" s="29" t="s">
        <v>23</v>
      </c>
      <c r="C93" s="25" t="s">
        <v>360</v>
      </c>
      <c r="D93" s="97" t="s">
        <v>296</v>
      </c>
    </row>
    <row r="94">
      <c r="A94" s="96">
        <v>17.0</v>
      </c>
      <c r="B94" s="29" t="s">
        <v>23</v>
      </c>
      <c r="C94" s="25" t="s">
        <v>361</v>
      </c>
      <c r="D94" s="96" t="s">
        <v>338</v>
      </c>
    </row>
    <row r="95">
      <c r="A95" s="96">
        <v>18.0</v>
      </c>
      <c r="B95" s="29" t="s">
        <v>23</v>
      </c>
      <c r="C95" s="25" t="s">
        <v>362</v>
      </c>
      <c r="D95" s="97" t="s">
        <v>296</v>
      </c>
    </row>
    <row r="96">
      <c r="A96" s="96">
        <v>19.0</v>
      </c>
      <c r="B96" s="29" t="s">
        <v>23</v>
      </c>
      <c r="C96" s="25" t="s">
        <v>363</v>
      </c>
      <c r="D96" s="96" t="s">
        <v>338</v>
      </c>
    </row>
    <row r="97">
      <c r="A97" s="96">
        <v>20.0</v>
      </c>
      <c r="B97" s="29" t="s">
        <v>23</v>
      </c>
      <c r="C97" s="25" t="s">
        <v>364</v>
      </c>
      <c r="D97" s="96">
        <v>50.0</v>
      </c>
    </row>
    <row r="98">
      <c r="A98" s="96">
        <v>21.0</v>
      </c>
      <c r="B98" s="29" t="s">
        <v>23</v>
      </c>
      <c r="C98" s="25" t="s">
        <v>365</v>
      </c>
      <c r="D98" s="96" t="s">
        <v>298</v>
      </c>
    </row>
    <row r="99">
      <c r="A99" s="96">
        <v>22.0</v>
      </c>
      <c r="B99" s="29" t="s">
        <v>23</v>
      </c>
      <c r="C99" s="25" t="s">
        <v>366</v>
      </c>
      <c r="D99" s="97" t="s">
        <v>296</v>
      </c>
    </row>
    <row r="100">
      <c r="A100" s="96">
        <v>23.0</v>
      </c>
      <c r="B100" s="29" t="s">
        <v>23</v>
      </c>
      <c r="C100" s="25" t="s">
        <v>367</v>
      </c>
      <c r="D100" s="96">
        <v>19.0</v>
      </c>
    </row>
    <row r="101">
      <c r="A101" s="96">
        <v>24.0</v>
      </c>
      <c r="B101" s="29" t="s">
        <v>23</v>
      </c>
      <c r="C101" s="25" t="s">
        <v>368</v>
      </c>
      <c r="D101" s="96" t="s">
        <v>298</v>
      </c>
    </row>
    <row r="102">
      <c r="A102" s="96">
        <v>25.0</v>
      </c>
      <c r="B102" s="29" t="s">
        <v>23</v>
      </c>
      <c r="C102" s="25" t="s">
        <v>369</v>
      </c>
      <c r="D102" s="96" t="s">
        <v>336</v>
      </c>
    </row>
    <row r="103">
      <c r="A103" s="96">
        <v>26.0</v>
      </c>
      <c r="B103" s="29" t="s">
        <v>23</v>
      </c>
      <c r="C103" s="25" t="s">
        <v>370</v>
      </c>
      <c r="D103" s="98">
        <v>7500.0</v>
      </c>
    </row>
    <row r="104">
      <c r="A104" s="96">
        <v>27.0</v>
      </c>
      <c r="B104" s="29" t="s">
        <v>23</v>
      </c>
      <c r="C104" s="25" t="s">
        <v>371</v>
      </c>
      <c r="D104" s="96" t="s">
        <v>281</v>
      </c>
    </row>
    <row r="105">
      <c r="A105" s="96">
        <v>28.0</v>
      </c>
      <c r="B105" s="29" t="s">
        <v>23</v>
      </c>
      <c r="C105" s="25" t="s">
        <v>372</v>
      </c>
      <c r="D105" s="98">
        <v>1900.0</v>
      </c>
    </row>
    <row r="106">
      <c r="A106" s="96">
        <v>29.0</v>
      </c>
      <c r="B106" s="29" t="s">
        <v>23</v>
      </c>
      <c r="C106" s="25" t="s">
        <v>373</v>
      </c>
      <c r="D106" s="96" t="s">
        <v>281</v>
      </c>
    </row>
    <row r="107">
      <c r="A107" s="96">
        <v>30.0</v>
      </c>
      <c r="B107" s="29" t="s">
        <v>23</v>
      </c>
      <c r="C107" s="25" t="s">
        <v>374</v>
      </c>
      <c r="D107" s="98">
        <v>40000.0</v>
      </c>
    </row>
    <row r="108">
      <c r="A108" s="96">
        <v>31.0</v>
      </c>
      <c r="B108" s="29" t="s">
        <v>23</v>
      </c>
      <c r="C108" s="25" t="s">
        <v>375</v>
      </c>
      <c r="D108" s="96" t="s">
        <v>354</v>
      </c>
    </row>
    <row r="109">
      <c r="A109" s="96">
        <v>32.0</v>
      </c>
      <c r="B109" s="29" t="s">
        <v>23</v>
      </c>
      <c r="C109" s="25" t="s">
        <v>376</v>
      </c>
      <c r="D109" s="98">
        <v>11486.0</v>
      </c>
    </row>
    <row r="110">
      <c r="A110" s="96">
        <v>33.0</v>
      </c>
      <c r="B110" s="29" t="s">
        <v>23</v>
      </c>
      <c r="C110" s="25" t="s">
        <v>377</v>
      </c>
      <c r="D110" s="97" t="s">
        <v>378</v>
      </c>
    </row>
    <row r="111">
      <c r="A111" s="96">
        <v>34.0</v>
      </c>
      <c r="B111" s="29" t="s">
        <v>23</v>
      </c>
      <c r="C111" s="25" t="s">
        <v>379</v>
      </c>
      <c r="D111" s="96" t="s">
        <v>336</v>
      </c>
    </row>
    <row r="112">
      <c r="A112" s="96">
        <v>35.0</v>
      </c>
      <c r="B112" s="29" t="s">
        <v>23</v>
      </c>
      <c r="C112" s="25" t="s">
        <v>380</v>
      </c>
      <c r="D112" s="98">
        <v>8998.0</v>
      </c>
    </row>
    <row r="113">
      <c r="A113" s="96">
        <v>36.0</v>
      </c>
      <c r="B113" s="29" t="s">
        <v>23</v>
      </c>
      <c r="C113" s="25" t="s">
        <v>381</v>
      </c>
      <c r="D113" s="98">
        <v>24000.0</v>
      </c>
    </row>
    <row r="114">
      <c r="A114" s="96">
        <v>37.0</v>
      </c>
      <c r="B114" s="29" t="s">
        <v>23</v>
      </c>
      <c r="C114" s="25" t="s">
        <v>382</v>
      </c>
      <c r="D114" s="96" t="s">
        <v>338</v>
      </c>
    </row>
    <row r="115">
      <c r="D115" s="104"/>
    </row>
    <row r="116">
      <c r="A116" s="92" t="s">
        <v>250</v>
      </c>
      <c r="B116" s="93" t="s">
        <v>152</v>
      </c>
      <c r="C116" s="94" t="s">
        <v>251</v>
      </c>
      <c r="D116" s="101" t="s">
        <v>252</v>
      </c>
    </row>
    <row r="117">
      <c r="A117" s="96">
        <v>1.0</v>
      </c>
      <c r="B117" s="29" t="s">
        <v>18</v>
      </c>
      <c r="C117" s="25" t="s">
        <v>383</v>
      </c>
      <c r="D117" s="96">
        <v>133.0</v>
      </c>
    </row>
    <row r="118">
      <c r="A118" s="96">
        <v>2.0</v>
      </c>
      <c r="B118" s="29" t="s">
        <v>18</v>
      </c>
      <c r="C118" s="25" t="s">
        <v>384</v>
      </c>
      <c r="D118" s="96" t="s">
        <v>354</v>
      </c>
    </row>
    <row r="119">
      <c r="A119" s="96">
        <v>3.0</v>
      </c>
      <c r="B119" s="29" t="s">
        <v>18</v>
      </c>
      <c r="C119" s="25" t="s">
        <v>270</v>
      </c>
      <c r="D119" s="96" t="s">
        <v>271</v>
      </c>
    </row>
    <row r="120">
      <c r="A120" s="96">
        <v>4.0</v>
      </c>
      <c r="B120" s="29" t="s">
        <v>18</v>
      </c>
      <c r="C120" s="25" t="s">
        <v>385</v>
      </c>
      <c r="D120" s="98">
        <v>1000.0</v>
      </c>
    </row>
    <row r="121">
      <c r="A121" s="96">
        <v>5.0</v>
      </c>
      <c r="B121" s="29" t="s">
        <v>18</v>
      </c>
      <c r="C121" s="25" t="s">
        <v>386</v>
      </c>
      <c r="D121" s="98">
        <v>1400.0</v>
      </c>
    </row>
    <row r="122">
      <c r="A122" s="96">
        <v>6.0</v>
      </c>
      <c r="B122" s="29" t="s">
        <v>18</v>
      </c>
      <c r="C122" s="25" t="s">
        <v>387</v>
      </c>
      <c r="D122" s="96" t="s">
        <v>336</v>
      </c>
    </row>
    <row r="123">
      <c r="A123" s="96">
        <v>7.0</v>
      </c>
      <c r="B123" s="29" t="s">
        <v>18</v>
      </c>
      <c r="C123" s="25" t="s">
        <v>388</v>
      </c>
      <c r="D123" s="98">
        <v>6503.0</v>
      </c>
    </row>
    <row r="124">
      <c r="A124" s="96">
        <v>8.0</v>
      </c>
      <c r="B124" s="29" t="s">
        <v>18</v>
      </c>
      <c r="C124" s="25" t="s">
        <v>389</v>
      </c>
      <c r="D124" s="96" t="s">
        <v>354</v>
      </c>
    </row>
    <row r="125">
      <c r="A125" s="96">
        <v>9.0</v>
      </c>
      <c r="B125" s="29" t="s">
        <v>18</v>
      </c>
      <c r="C125" s="25" t="s">
        <v>390</v>
      </c>
      <c r="D125" s="96" t="s">
        <v>336</v>
      </c>
    </row>
    <row r="126">
      <c r="A126" s="96">
        <v>10.0</v>
      </c>
      <c r="B126" s="29" t="s">
        <v>18</v>
      </c>
      <c r="C126" s="25" t="s">
        <v>391</v>
      </c>
      <c r="D126" s="96">
        <v>26.0</v>
      </c>
    </row>
    <row r="127">
      <c r="D127" s="103"/>
    </row>
    <row r="128">
      <c r="D128" s="103"/>
    </row>
    <row r="129">
      <c r="D129" s="103"/>
    </row>
    <row r="130">
      <c r="D130" s="103"/>
    </row>
    <row r="131">
      <c r="D131" s="103"/>
    </row>
    <row r="132">
      <c r="D132" s="103"/>
    </row>
    <row r="133">
      <c r="D133" s="103"/>
    </row>
    <row r="134">
      <c r="D134" s="103"/>
    </row>
    <row r="135">
      <c r="D135" s="103"/>
    </row>
    <row r="136">
      <c r="D136" s="103"/>
    </row>
    <row r="137">
      <c r="D137" s="103"/>
    </row>
    <row r="138">
      <c r="D138" s="103"/>
    </row>
    <row r="139">
      <c r="D139" s="103"/>
    </row>
    <row r="140">
      <c r="D140" s="103"/>
    </row>
    <row r="141">
      <c r="D141" s="10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105"/>
      <c r="B1" s="46" t="s">
        <v>392</v>
      </c>
    </row>
    <row r="2">
      <c r="A2" s="105" t="s">
        <v>393</v>
      </c>
    </row>
    <row r="3">
      <c r="A3" s="105" t="s">
        <v>235</v>
      </c>
    </row>
    <row r="4">
      <c r="A4" s="46" t="s">
        <v>78</v>
      </c>
    </row>
    <row r="5">
      <c r="A5" s="46" t="s">
        <v>83</v>
      </c>
    </row>
    <row r="6">
      <c r="A6" s="46" t="s">
        <v>81</v>
      </c>
    </row>
    <row r="7">
      <c r="A7" s="46" t="s">
        <v>85</v>
      </c>
    </row>
    <row r="8">
      <c r="A8" s="105" t="s">
        <v>123</v>
      </c>
    </row>
    <row r="9">
      <c r="A9" s="46" t="s">
        <v>19</v>
      </c>
    </row>
    <row r="10">
      <c r="A10" s="46" t="s">
        <v>45</v>
      </c>
    </row>
    <row r="11">
      <c r="A11" s="46" t="s">
        <v>84</v>
      </c>
    </row>
    <row r="12">
      <c r="A12" s="105" t="s">
        <v>24</v>
      </c>
    </row>
    <row r="13">
      <c r="A13" s="105" t="s">
        <v>394</v>
      </c>
    </row>
    <row r="14">
      <c r="A14" s="106" t="s">
        <v>199</v>
      </c>
    </row>
    <row r="15">
      <c r="A15" s="46" t="s">
        <v>227</v>
      </c>
    </row>
    <row r="16">
      <c r="A16" s="46" t="s">
        <v>62</v>
      </c>
    </row>
    <row r="17">
      <c r="A17" s="105" t="s">
        <v>100</v>
      </c>
    </row>
    <row r="18">
      <c r="A18" s="46" t="s">
        <v>93</v>
      </c>
    </row>
    <row r="19">
      <c r="A19" s="46" t="s">
        <v>30</v>
      </c>
    </row>
    <row r="20">
      <c r="A20" s="105" t="s">
        <v>246</v>
      </c>
      <c r="B20" s="46">
        <v>48359.0</v>
      </c>
    </row>
    <row r="21">
      <c r="A21" s="46" t="s">
        <v>130</v>
      </c>
    </row>
    <row r="22">
      <c r="A22" s="46" t="s">
        <v>20</v>
      </c>
    </row>
    <row r="23">
      <c r="A23" s="46" t="s">
        <v>49</v>
      </c>
      <c r="B23" s="46">
        <v>287359.0</v>
      </c>
    </row>
    <row r="24">
      <c r="A24" s="105" t="s">
        <v>87</v>
      </c>
    </row>
    <row r="25">
      <c r="A25" s="107" t="s">
        <v>79</v>
      </c>
    </row>
    <row r="26">
      <c r="A26" s="108" t="s">
        <v>121</v>
      </c>
    </row>
    <row r="27">
      <c r="A27" s="108" t="s">
        <v>243</v>
      </c>
    </row>
    <row r="28">
      <c r="A28" s="107" t="s">
        <v>133</v>
      </c>
    </row>
    <row r="29">
      <c r="A29" s="108" t="s">
        <v>229</v>
      </c>
    </row>
    <row r="30">
      <c r="A30" s="107" t="s">
        <v>180</v>
      </c>
    </row>
    <row r="31">
      <c r="A31" s="108" t="s">
        <v>233</v>
      </c>
    </row>
    <row r="32">
      <c r="A32" s="108" t="s">
        <v>25</v>
      </c>
    </row>
    <row r="33">
      <c r="A33" s="107" t="s">
        <v>59</v>
      </c>
      <c r="B33" s="46">
        <v>34892.0</v>
      </c>
    </row>
    <row r="34">
      <c r="A34" s="107" t="s">
        <v>18</v>
      </c>
    </row>
    <row r="35">
      <c r="A35" s="108" t="s">
        <v>204</v>
      </c>
    </row>
    <row r="36">
      <c r="A36" s="107" t="s">
        <v>27</v>
      </c>
    </row>
    <row r="37">
      <c r="A37" s="107" t="s">
        <v>21</v>
      </c>
    </row>
    <row r="38">
      <c r="A38" s="107" t="s">
        <v>80</v>
      </c>
    </row>
    <row r="39">
      <c r="A39" s="108" t="s">
        <v>50</v>
      </c>
      <c r="B39" s="46">
        <v>55648.0</v>
      </c>
    </row>
    <row r="40">
      <c r="A40" s="107" t="s">
        <v>395</v>
      </c>
    </row>
    <row r="41">
      <c r="A41" s="108" t="s">
        <v>205</v>
      </c>
    </row>
    <row r="42">
      <c r="A42" s="108" t="s">
        <v>214</v>
      </c>
    </row>
    <row r="43">
      <c r="B43" s="109">
        <v>3181000.0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6.38"/>
    <col customWidth="1" min="3" max="3" width="17.38"/>
    <col customWidth="1" min="4" max="4" width="24.25"/>
    <col customWidth="1" min="5" max="5" width="17.25"/>
  </cols>
  <sheetData>
    <row r="1" ht="42.75" customHeight="1">
      <c r="A1" s="110" t="s">
        <v>396</v>
      </c>
      <c r="B1" s="81" t="s">
        <v>397</v>
      </c>
      <c r="C1" s="111" t="s">
        <v>398</v>
      </c>
      <c r="D1" s="112" t="s">
        <v>399</v>
      </c>
      <c r="E1" s="46" t="s">
        <v>400</v>
      </c>
    </row>
    <row r="2">
      <c r="A2" s="29"/>
      <c r="B2" s="113"/>
      <c r="C2" s="114"/>
      <c r="D2" s="114"/>
    </row>
    <row r="3">
      <c r="A3" s="68">
        <v>1.0</v>
      </c>
      <c r="B3" s="115" t="s">
        <v>15</v>
      </c>
      <c r="C3" s="115" t="s">
        <v>401</v>
      </c>
      <c r="D3" s="115" t="s">
        <v>14</v>
      </c>
      <c r="E3" s="46">
        <v>2011.0</v>
      </c>
    </row>
    <row r="4">
      <c r="A4" s="68">
        <v>2.0</v>
      </c>
      <c r="B4" s="68" t="s">
        <v>28</v>
      </c>
      <c r="C4" s="71" t="s">
        <v>29</v>
      </c>
      <c r="D4" s="68" t="s">
        <v>14</v>
      </c>
      <c r="E4" s="46">
        <v>2011.0</v>
      </c>
    </row>
    <row r="5">
      <c r="A5" s="68">
        <v>3.0</v>
      </c>
      <c r="B5" s="68" t="s">
        <v>39</v>
      </c>
      <c r="C5" s="68" t="s">
        <v>40</v>
      </c>
      <c r="D5" s="68" t="s">
        <v>14</v>
      </c>
    </row>
    <row r="6">
      <c r="A6" s="68"/>
      <c r="B6" s="68"/>
      <c r="C6" s="69"/>
      <c r="D6" s="69"/>
    </row>
    <row r="7">
      <c r="A7" s="71">
        <v>1.0</v>
      </c>
      <c r="B7" s="115" t="s">
        <v>42</v>
      </c>
      <c r="C7" s="115" t="s">
        <v>402</v>
      </c>
      <c r="D7" s="115" t="s">
        <v>41</v>
      </c>
      <c r="E7" s="46">
        <v>2011.0</v>
      </c>
    </row>
    <row r="8">
      <c r="A8" s="71">
        <v>2.0</v>
      </c>
      <c r="B8" s="115" t="s">
        <v>52</v>
      </c>
      <c r="C8" s="115" t="s">
        <v>53</v>
      </c>
      <c r="D8" s="115" t="s">
        <v>41</v>
      </c>
      <c r="E8" s="46">
        <v>2013.0</v>
      </c>
    </row>
    <row r="9">
      <c r="A9" s="71">
        <v>3.0</v>
      </c>
      <c r="B9" s="115" t="s">
        <v>57</v>
      </c>
      <c r="C9" s="115" t="s">
        <v>58</v>
      </c>
      <c r="D9" s="115" t="s">
        <v>41</v>
      </c>
    </row>
    <row r="10">
      <c r="A10" s="71">
        <v>4.0</v>
      </c>
      <c r="B10" s="115" t="s">
        <v>64</v>
      </c>
      <c r="C10" s="115" t="s">
        <v>65</v>
      </c>
      <c r="D10" s="115" t="s">
        <v>41</v>
      </c>
      <c r="E10" s="46">
        <v>2011.0</v>
      </c>
    </row>
    <row r="11">
      <c r="A11" s="69"/>
      <c r="B11" s="69"/>
      <c r="C11" s="69"/>
      <c r="D11" s="69"/>
    </row>
    <row r="12">
      <c r="A12" s="71">
        <v>1.0</v>
      </c>
      <c r="B12" s="115" t="s">
        <v>76</v>
      </c>
      <c r="C12" s="115" t="s">
        <v>77</v>
      </c>
      <c r="D12" s="115" t="s">
        <v>75</v>
      </c>
      <c r="E12" s="46">
        <v>2016.0</v>
      </c>
    </row>
    <row r="13">
      <c r="A13" s="71">
        <v>2.0</v>
      </c>
      <c r="B13" s="68" t="s">
        <v>95</v>
      </c>
      <c r="C13" s="116" t="s">
        <v>96</v>
      </c>
      <c r="D13" s="68" t="s">
        <v>75</v>
      </c>
    </row>
    <row r="14">
      <c r="A14" s="71">
        <v>3.0</v>
      </c>
      <c r="B14" s="115" t="s">
        <v>104</v>
      </c>
      <c r="C14" s="115" t="s">
        <v>105</v>
      </c>
      <c r="D14" s="115" t="s">
        <v>75</v>
      </c>
      <c r="E14" s="46">
        <v>1999.0</v>
      </c>
    </row>
    <row r="15">
      <c r="A15" s="68">
        <v>4.0</v>
      </c>
      <c r="B15" s="117" t="s">
        <v>119</v>
      </c>
      <c r="C15" s="117" t="s">
        <v>120</v>
      </c>
      <c r="D15" s="117" t="s">
        <v>75</v>
      </c>
      <c r="E15" s="46">
        <v>2020.0</v>
      </c>
    </row>
    <row r="16">
      <c r="A16" s="69"/>
      <c r="B16" s="69"/>
      <c r="C16" s="69"/>
      <c r="D16" s="69"/>
    </row>
    <row r="17">
      <c r="A17" s="71">
        <v>1.0</v>
      </c>
      <c r="B17" s="115" t="s">
        <v>135</v>
      </c>
      <c r="C17" s="115" t="s">
        <v>136</v>
      </c>
      <c r="D17" s="115" t="s">
        <v>134</v>
      </c>
      <c r="E17" s="46">
        <v>1993.0</v>
      </c>
    </row>
    <row r="18">
      <c r="A18" s="71">
        <v>2.0</v>
      </c>
      <c r="B18" s="68" t="s">
        <v>141</v>
      </c>
      <c r="C18" s="69"/>
      <c r="D18" s="68" t="s">
        <v>134</v>
      </c>
    </row>
    <row r="19">
      <c r="A19" s="71">
        <v>3.0</v>
      </c>
      <c r="B19" s="71" t="s">
        <v>144</v>
      </c>
      <c r="C19" s="69"/>
      <c r="D19" s="68" t="s">
        <v>134</v>
      </c>
    </row>
    <row r="20">
      <c r="A20" s="68">
        <v>4.0</v>
      </c>
      <c r="B20" s="118" t="s">
        <v>147</v>
      </c>
      <c r="C20" s="117" t="s">
        <v>148</v>
      </c>
      <c r="D20" s="117" t="s">
        <v>134</v>
      </c>
    </row>
    <row r="21">
      <c r="C21" s="119"/>
    </row>
    <row r="22">
      <c r="C22" s="119"/>
    </row>
    <row r="23">
      <c r="C23" s="119"/>
    </row>
    <row r="24">
      <c r="C24" s="119"/>
    </row>
    <row r="25">
      <c r="C25" s="119"/>
    </row>
    <row r="26">
      <c r="C26" s="119"/>
    </row>
    <row r="27">
      <c r="C27" s="119"/>
    </row>
    <row r="28">
      <c r="C28" s="119"/>
    </row>
    <row r="29">
      <c r="C29" s="119"/>
    </row>
    <row r="30">
      <c r="C30" s="119"/>
    </row>
    <row r="31">
      <c r="C31" s="119"/>
    </row>
    <row r="32">
      <c r="C32" s="119"/>
    </row>
    <row r="33">
      <c r="C33" s="119"/>
    </row>
    <row r="34">
      <c r="C34" s="119"/>
    </row>
    <row r="35">
      <c r="C35" s="119"/>
    </row>
    <row r="36">
      <c r="C36" s="119"/>
    </row>
    <row r="37">
      <c r="C37" s="119"/>
    </row>
    <row r="38">
      <c r="C38" s="119"/>
    </row>
    <row r="39">
      <c r="C39" s="119"/>
    </row>
    <row r="40">
      <c r="C40" s="119"/>
    </row>
    <row r="41">
      <c r="C41" s="119"/>
    </row>
    <row r="42">
      <c r="C42" s="119"/>
    </row>
    <row r="43">
      <c r="C43" s="119"/>
    </row>
    <row r="44">
      <c r="C44" s="119"/>
    </row>
    <row r="45">
      <c r="C45" s="119"/>
    </row>
    <row r="46">
      <c r="C46" s="119"/>
    </row>
    <row r="47">
      <c r="C47" s="119"/>
    </row>
    <row r="48">
      <c r="C48" s="119"/>
    </row>
    <row r="49">
      <c r="C49" s="119"/>
    </row>
    <row r="50">
      <c r="C50" s="119"/>
    </row>
    <row r="51">
      <c r="C51" s="119"/>
    </row>
    <row r="52">
      <c r="C52" s="119"/>
    </row>
    <row r="53">
      <c r="C53" s="119"/>
    </row>
    <row r="54">
      <c r="C54" s="119"/>
    </row>
    <row r="55">
      <c r="C55" s="119"/>
    </row>
    <row r="56">
      <c r="C56" s="119"/>
    </row>
    <row r="57">
      <c r="C57" s="119"/>
    </row>
    <row r="58">
      <c r="C58" s="119"/>
    </row>
    <row r="59">
      <c r="C59" s="119"/>
    </row>
    <row r="60">
      <c r="C60" s="119"/>
    </row>
    <row r="61">
      <c r="C61" s="119"/>
    </row>
    <row r="62">
      <c r="C62" s="119"/>
    </row>
    <row r="63">
      <c r="C63" s="119"/>
    </row>
    <row r="64">
      <c r="C64" s="119"/>
    </row>
    <row r="65">
      <c r="C65" s="119"/>
    </row>
    <row r="66">
      <c r="C66" s="119"/>
    </row>
    <row r="67">
      <c r="C67" s="119"/>
    </row>
    <row r="68">
      <c r="C68" s="119"/>
    </row>
    <row r="69">
      <c r="C69" s="119"/>
    </row>
    <row r="70">
      <c r="C70" s="119"/>
    </row>
    <row r="71">
      <c r="C71" s="119"/>
    </row>
    <row r="72">
      <c r="C72" s="119"/>
    </row>
    <row r="73">
      <c r="C73" s="119"/>
    </row>
    <row r="74">
      <c r="C74" s="119"/>
    </row>
    <row r="75">
      <c r="C75" s="119"/>
    </row>
    <row r="76">
      <c r="C76" s="119"/>
    </row>
    <row r="77">
      <c r="C77" s="119"/>
    </row>
    <row r="78">
      <c r="C78" s="119"/>
    </row>
    <row r="79">
      <c r="C79" s="119"/>
    </row>
    <row r="80">
      <c r="C80" s="119"/>
    </row>
    <row r="81">
      <c r="C81" s="119"/>
    </row>
    <row r="82">
      <c r="C82" s="119"/>
    </row>
    <row r="83">
      <c r="C83" s="119"/>
    </row>
    <row r="84">
      <c r="C84" s="119"/>
    </row>
    <row r="85">
      <c r="C85" s="119"/>
    </row>
    <row r="86">
      <c r="C86" s="119"/>
    </row>
    <row r="87">
      <c r="C87" s="119"/>
    </row>
    <row r="88">
      <c r="C88" s="119"/>
    </row>
    <row r="89">
      <c r="C89" s="119"/>
    </row>
    <row r="90">
      <c r="C90" s="119"/>
    </row>
    <row r="91">
      <c r="C91" s="119"/>
    </row>
    <row r="92">
      <c r="C92" s="119"/>
    </row>
    <row r="93">
      <c r="C93" s="119"/>
    </row>
    <row r="94">
      <c r="C94" s="119"/>
    </row>
    <row r="95">
      <c r="C95" s="119"/>
    </row>
    <row r="96">
      <c r="C96" s="119"/>
    </row>
    <row r="97">
      <c r="C97" s="119"/>
    </row>
    <row r="98">
      <c r="C98" s="119"/>
    </row>
    <row r="99">
      <c r="C99" s="119"/>
    </row>
    <row r="100">
      <c r="C100" s="119"/>
    </row>
    <row r="101">
      <c r="C101" s="119"/>
    </row>
    <row r="102">
      <c r="C102" s="119"/>
    </row>
    <row r="103">
      <c r="C103" s="119"/>
    </row>
    <row r="104">
      <c r="C104" s="119"/>
    </row>
    <row r="105">
      <c r="C105" s="119"/>
    </row>
    <row r="106">
      <c r="C106" s="119"/>
    </row>
    <row r="107">
      <c r="C107" s="119"/>
    </row>
    <row r="108">
      <c r="C108" s="119"/>
    </row>
    <row r="109">
      <c r="C109" s="119"/>
    </row>
    <row r="110">
      <c r="C110" s="119"/>
    </row>
    <row r="111">
      <c r="C111" s="119"/>
    </row>
    <row r="112">
      <c r="C112" s="119"/>
    </row>
    <row r="113">
      <c r="C113" s="119"/>
    </row>
    <row r="114">
      <c r="C114" s="119"/>
    </row>
    <row r="115">
      <c r="C115" s="119"/>
    </row>
    <row r="116">
      <c r="C116" s="119"/>
    </row>
    <row r="117">
      <c r="C117" s="119"/>
    </row>
    <row r="118">
      <c r="C118" s="119"/>
    </row>
    <row r="119">
      <c r="C119" s="119"/>
    </row>
    <row r="120">
      <c r="C120" s="119"/>
    </row>
    <row r="121">
      <c r="C121" s="119"/>
    </row>
    <row r="122">
      <c r="C122" s="119"/>
    </row>
    <row r="123">
      <c r="C123" s="119"/>
    </row>
    <row r="124">
      <c r="C124" s="119"/>
    </row>
    <row r="125">
      <c r="C125" s="119"/>
    </row>
    <row r="126">
      <c r="C126" s="119"/>
    </row>
    <row r="127">
      <c r="C127" s="119"/>
    </row>
    <row r="128">
      <c r="C128" s="119"/>
    </row>
    <row r="129">
      <c r="C129" s="119"/>
    </row>
    <row r="130">
      <c r="C130" s="119"/>
    </row>
    <row r="131">
      <c r="C131" s="119"/>
    </row>
    <row r="132">
      <c r="C132" s="119"/>
    </row>
    <row r="133">
      <c r="C133" s="119"/>
    </row>
    <row r="134">
      <c r="C134" s="119"/>
    </row>
    <row r="135">
      <c r="C135" s="119"/>
    </row>
    <row r="136">
      <c r="C136" s="119"/>
    </row>
    <row r="137">
      <c r="C137" s="119"/>
    </row>
    <row r="138">
      <c r="C138" s="119"/>
    </row>
    <row r="139">
      <c r="C139" s="119"/>
    </row>
    <row r="140">
      <c r="C140" s="119"/>
    </row>
    <row r="141">
      <c r="C141" s="119"/>
    </row>
    <row r="142">
      <c r="C142" s="119"/>
    </row>
    <row r="143">
      <c r="C143" s="119"/>
    </row>
    <row r="144">
      <c r="C144" s="119"/>
    </row>
    <row r="145">
      <c r="C145" s="119"/>
    </row>
    <row r="146">
      <c r="C146" s="119"/>
    </row>
    <row r="147">
      <c r="C147" s="119"/>
    </row>
    <row r="148">
      <c r="C148" s="119"/>
    </row>
    <row r="149">
      <c r="C149" s="119"/>
    </row>
    <row r="150">
      <c r="C150" s="119"/>
    </row>
    <row r="151">
      <c r="C151" s="119"/>
    </row>
    <row r="152">
      <c r="C152" s="119"/>
    </row>
    <row r="153">
      <c r="C153" s="119"/>
    </row>
    <row r="154">
      <c r="C154" s="119"/>
    </row>
    <row r="155">
      <c r="C155" s="119"/>
    </row>
    <row r="156">
      <c r="C156" s="119"/>
    </row>
    <row r="157">
      <c r="C157" s="119"/>
    </row>
    <row r="158">
      <c r="C158" s="119"/>
    </row>
    <row r="159">
      <c r="C159" s="119"/>
    </row>
    <row r="160">
      <c r="C160" s="119"/>
    </row>
    <row r="161">
      <c r="C161" s="119"/>
    </row>
    <row r="162">
      <c r="C162" s="119"/>
    </row>
    <row r="163">
      <c r="C163" s="119"/>
    </row>
    <row r="164">
      <c r="C164" s="119"/>
    </row>
    <row r="165">
      <c r="C165" s="119"/>
    </row>
    <row r="166">
      <c r="C166" s="119"/>
    </row>
    <row r="167">
      <c r="C167" s="119"/>
    </row>
    <row r="168">
      <c r="C168" s="119"/>
    </row>
    <row r="169">
      <c r="C169" s="119"/>
    </row>
    <row r="170">
      <c r="C170" s="119"/>
    </row>
    <row r="171">
      <c r="C171" s="119"/>
    </row>
    <row r="172">
      <c r="C172" s="119"/>
    </row>
    <row r="173">
      <c r="C173" s="119"/>
    </row>
    <row r="174">
      <c r="C174" s="119"/>
    </row>
    <row r="175">
      <c r="C175" s="119"/>
    </row>
    <row r="176">
      <c r="C176" s="119"/>
    </row>
    <row r="177">
      <c r="C177" s="119"/>
    </row>
    <row r="178">
      <c r="C178" s="119"/>
    </row>
    <row r="179">
      <c r="C179" s="119"/>
    </row>
    <row r="180">
      <c r="C180" s="119"/>
    </row>
    <row r="181">
      <c r="C181" s="119"/>
    </row>
    <row r="182">
      <c r="C182" s="119"/>
    </row>
    <row r="183">
      <c r="C183" s="119"/>
    </row>
    <row r="184">
      <c r="C184" s="119"/>
    </row>
    <row r="185">
      <c r="C185" s="119"/>
    </row>
    <row r="186">
      <c r="C186" s="119"/>
    </row>
    <row r="187">
      <c r="C187" s="119"/>
    </row>
    <row r="188">
      <c r="C188" s="119"/>
    </row>
    <row r="189">
      <c r="C189" s="119"/>
    </row>
    <row r="190">
      <c r="C190" s="119"/>
    </row>
    <row r="191">
      <c r="C191" s="119"/>
    </row>
    <row r="192">
      <c r="C192" s="119"/>
    </row>
    <row r="193">
      <c r="C193" s="119"/>
    </row>
    <row r="194">
      <c r="C194" s="119"/>
    </row>
    <row r="195">
      <c r="C195" s="119"/>
    </row>
    <row r="196">
      <c r="C196" s="119"/>
    </row>
    <row r="197">
      <c r="C197" s="119"/>
    </row>
    <row r="198">
      <c r="C198" s="119"/>
    </row>
    <row r="199">
      <c r="C199" s="119"/>
    </row>
    <row r="200">
      <c r="C200" s="119"/>
    </row>
    <row r="201">
      <c r="C201" s="119"/>
    </row>
    <row r="202">
      <c r="C202" s="119"/>
    </row>
    <row r="203">
      <c r="C203" s="119"/>
    </row>
    <row r="204">
      <c r="C204" s="119"/>
    </row>
    <row r="205">
      <c r="C205" s="119"/>
    </row>
    <row r="206">
      <c r="C206" s="119"/>
    </row>
    <row r="207">
      <c r="C207" s="119"/>
    </row>
    <row r="208">
      <c r="C208" s="119"/>
    </row>
    <row r="209">
      <c r="C209" s="119"/>
    </row>
    <row r="210">
      <c r="C210" s="119"/>
    </row>
    <row r="211">
      <c r="C211" s="119"/>
    </row>
    <row r="212">
      <c r="C212" s="119"/>
    </row>
    <row r="213">
      <c r="C213" s="119"/>
    </row>
    <row r="214">
      <c r="C214" s="119"/>
    </row>
    <row r="215">
      <c r="C215" s="119"/>
    </row>
    <row r="216">
      <c r="C216" s="119"/>
    </row>
    <row r="217">
      <c r="C217" s="119"/>
    </row>
    <row r="218">
      <c r="C218" s="119"/>
    </row>
    <row r="219">
      <c r="C219" s="119"/>
    </row>
    <row r="220">
      <c r="C220" s="119"/>
    </row>
    <row r="221">
      <c r="C221" s="119"/>
    </row>
    <row r="222">
      <c r="C222" s="119"/>
    </row>
    <row r="223">
      <c r="C223" s="119"/>
    </row>
    <row r="224">
      <c r="C224" s="119"/>
    </row>
    <row r="225">
      <c r="C225" s="119"/>
    </row>
    <row r="226">
      <c r="C226" s="119"/>
    </row>
    <row r="227">
      <c r="C227" s="119"/>
    </row>
    <row r="228">
      <c r="C228" s="119"/>
    </row>
    <row r="229">
      <c r="C229" s="119"/>
    </row>
    <row r="230">
      <c r="C230" s="119"/>
    </row>
    <row r="231">
      <c r="C231" s="119"/>
    </row>
    <row r="232">
      <c r="C232" s="119"/>
    </row>
    <row r="233">
      <c r="C233" s="119"/>
    </row>
    <row r="234">
      <c r="C234" s="119"/>
    </row>
    <row r="235">
      <c r="C235" s="119"/>
    </row>
    <row r="236">
      <c r="C236" s="119"/>
    </row>
    <row r="237">
      <c r="C237" s="119"/>
    </row>
    <row r="238">
      <c r="C238" s="119"/>
    </row>
    <row r="239">
      <c r="C239" s="119"/>
    </row>
    <row r="240">
      <c r="C240" s="119"/>
    </row>
    <row r="241">
      <c r="C241" s="119"/>
    </row>
    <row r="242">
      <c r="C242" s="119"/>
    </row>
    <row r="243">
      <c r="C243" s="119"/>
    </row>
    <row r="244">
      <c r="C244" s="119"/>
    </row>
    <row r="245">
      <c r="C245" s="119"/>
    </row>
    <row r="246">
      <c r="C246" s="119"/>
    </row>
    <row r="247">
      <c r="C247" s="119"/>
    </row>
    <row r="248">
      <c r="C248" s="119"/>
    </row>
    <row r="249">
      <c r="C249" s="119"/>
    </row>
    <row r="250">
      <c r="C250" s="119"/>
    </row>
    <row r="251">
      <c r="C251" s="119"/>
    </row>
    <row r="252">
      <c r="C252" s="119"/>
    </row>
    <row r="253">
      <c r="C253" s="119"/>
    </row>
    <row r="254">
      <c r="C254" s="119"/>
    </row>
    <row r="255">
      <c r="C255" s="119"/>
    </row>
    <row r="256">
      <c r="C256" s="119"/>
    </row>
    <row r="257">
      <c r="C257" s="119"/>
    </row>
    <row r="258">
      <c r="C258" s="119"/>
    </row>
    <row r="259">
      <c r="C259" s="119"/>
    </row>
    <row r="260">
      <c r="C260" s="119"/>
    </row>
    <row r="261">
      <c r="C261" s="119"/>
    </row>
    <row r="262">
      <c r="C262" s="119"/>
    </row>
    <row r="263">
      <c r="C263" s="119"/>
    </row>
    <row r="264">
      <c r="C264" s="119"/>
    </row>
    <row r="265">
      <c r="C265" s="119"/>
    </row>
    <row r="266">
      <c r="C266" s="119"/>
    </row>
    <row r="267">
      <c r="C267" s="119"/>
    </row>
    <row r="268">
      <c r="C268" s="119"/>
    </row>
    <row r="269">
      <c r="C269" s="119"/>
    </row>
    <row r="270">
      <c r="C270" s="119"/>
    </row>
    <row r="271">
      <c r="C271" s="119"/>
    </row>
    <row r="272">
      <c r="C272" s="119"/>
    </row>
    <row r="273">
      <c r="C273" s="119"/>
    </row>
    <row r="274">
      <c r="C274" s="119"/>
    </row>
    <row r="275">
      <c r="C275" s="119"/>
    </row>
    <row r="276">
      <c r="C276" s="119"/>
    </row>
    <row r="277">
      <c r="C277" s="119"/>
    </row>
    <row r="278">
      <c r="C278" s="119"/>
    </row>
    <row r="279">
      <c r="C279" s="119"/>
    </row>
    <row r="280">
      <c r="C280" s="119"/>
    </row>
    <row r="281">
      <c r="C281" s="119"/>
    </row>
    <row r="282">
      <c r="C282" s="119"/>
    </row>
    <row r="283">
      <c r="C283" s="119"/>
    </row>
    <row r="284">
      <c r="C284" s="119"/>
    </row>
    <row r="285">
      <c r="C285" s="119"/>
    </row>
    <row r="286">
      <c r="C286" s="119"/>
    </row>
    <row r="287">
      <c r="C287" s="119"/>
    </row>
    <row r="288">
      <c r="C288" s="119"/>
    </row>
    <row r="289">
      <c r="C289" s="119"/>
    </row>
    <row r="290">
      <c r="C290" s="119"/>
    </row>
    <row r="291">
      <c r="C291" s="119"/>
    </row>
    <row r="292">
      <c r="C292" s="119"/>
    </row>
    <row r="293">
      <c r="C293" s="119"/>
    </row>
    <row r="294">
      <c r="C294" s="119"/>
    </row>
    <row r="295">
      <c r="C295" s="119"/>
    </row>
    <row r="296">
      <c r="C296" s="119"/>
    </row>
    <row r="297">
      <c r="C297" s="119"/>
    </row>
    <row r="298">
      <c r="C298" s="119"/>
    </row>
    <row r="299">
      <c r="C299" s="119"/>
    </row>
    <row r="300">
      <c r="C300" s="119"/>
    </row>
    <row r="301">
      <c r="C301" s="119"/>
    </row>
    <row r="302">
      <c r="C302" s="119"/>
    </row>
    <row r="303">
      <c r="C303" s="119"/>
    </row>
    <row r="304">
      <c r="C304" s="119"/>
    </row>
    <row r="305">
      <c r="C305" s="119"/>
    </row>
    <row r="306">
      <c r="C306" s="119"/>
    </row>
    <row r="307">
      <c r="C307" s="119"/>
    </row>
    <row r="308">
      <c r="C308" s="119"/>
    </row>
    <row r="309">
      <c r="C309" s="119"/>
    </row>
    <row r="310">
      <c r="C310" s="119"/>
    </row>
    <row r="311">
      <c r="C311" s="119"/>
    </row>
    <row r="312">
      <c r="C312" s="119"/>
    </row>
    <row r="313">
      <c r="C313" s="119"/>
    </row>
    <row r="314">
      <c r="C314" s="119"/>
    </row>
    <row r="315">
      <c r="C315" s="119"/>
    </row>
    <row r="316">
      <c r="C316" s="119"/>
    </row>
    <row r="317">
      <c r="C317" s="119"/>
    </row>
    <row r="318">
      <c r="C318" s="119"/>
    </row>
    <row r="319">
      <c r="C319" s="119"/>
    </row>
    <row r="320">
      <c r="C320" s="119"/>
    </row>
    <row r="321">
      <c r="C321" s="119"/>
    </row>
    <row r="322">
      <c r="C322" s="119"/>
    </row>
    <row r="323">
      <c r="C323" s="119"/>
    </row>
    <row r="324">
      <c r="C324" s="119"/>
    </row>
    <row r="325">
      <c r="C325" s="119"/>
    </row>
    <row r="326">
      <c r="C326" s="119"/>
    </row>
    <row r="327">
      <c r="C327" s="119"/>
    </row>
    <row r="328">
      <c r="C328" s="119"/>
    </row>
    <row r="329">
      <c r="C329" s="119"/>
    </row>
    <row r="330">
      <c r="C330" s="119"/>
    </row>
    <row r="331">
      <c r="C331" s="119"/>
    </row>
    <row r="332">
      <c r="C332" s="119"/>
    </row>
    <row r="333">
      <c r="C333" s="119"/>
    </row>
    <row r="334">
      <c r="C334" s="119"/>
    </row>
    <row r="335">
      <c r="C335" s="119"/>
    </row>
    <row r="336">
      <c r="C336" s="119"/>
    </row>
    <row r="337">
      <c r="C337" s="119"/>
    </row>
    <row r="338">
      <c r="C338" s="119"/>
    </row>
    <row r="339">
      <c r="C339" s="119"/>
    </row>
    <row r="340">
      <c r="C340" s="119"/>
    </row>
    <row r="341">
      <c r="C341" s="119"/>
    </row>
    <row r="342">
      <c r="C342" s="119"/>
    </row>
    <row r="343">
      <c r="C343" s="119"/>
    </row>
    <row r="344">
      <c r="C344" s="119"/>
    </row>
    <row r="345">
      <c r="C345" s="119"/>
    </row>
    <row r="346">
      <c r="C346" s="119"/>
    </row>
    <row r="347">
      <c r="C347" s="119"/>
    </row>
    <row r="348">
      <c r="C348" s="119"/>
    </row>
    <row r="349">
      <c r="C349" s="119"/>
    </row>
    <row r="350">
      <c r="C350" s="119"/>
    </row>
    <row r="351">
      <c r="C351" s="119"/>
    </row>
    <row r="352">
      <c r="C352" s="119"/>
    </row>
    <row r="353">
      <c r="C353" s="119"/>
    </row>
    <row r="354">
      <c r="C354" s="119"/>
    </row>
    <row r="355">
      <c r="C355" s="119"/>
    </row>
    <row r="356">
      <c r="C356" s="119"/>
    </row>
    <row r="357">
      <c r="C357" s="119"/>
    </row>
    <row r="358">
      <c r="C358" s="119"/>
    </row>
    <row r="359">
      <c r="C359" s="119"/>
    </row>
    <row r="360">
      <c r="C360" s="119"/>
    </row>
    <row r="361">
      <c r="C361" s="119"/>
    </row>
    <row r="362">
      <c r="C362" s="119"/>
    </row>
    <row r="363">
      <c r="C363" s="119"/>
    </row>
    <row r="364">
      <c r="C364" s="119"/>
    </row>
    <row r="365">
      <c r="C365" s="119"/>
    </row>
    <row r="366">
      <c r="C366" s="119"/>
    </row>
    <row r="367">
      <c r="C367" s="119"/>
    </row>
    <row r="368">
      <c r="C368" s="119"/>
    </row>
    <row r="369">
      <c r="C369" s="119"/>
    </row>
    <row r="370">
      <c r="C370" s="119"/>
    </row>
    <row r="371">
      <c r="C371" s="119"/>
    </row>
    <row r="372">
      <c r="C372" s="119"/>
    </row>
    <row r="373">
      <c r="C373" s="119"/>
    </row>
    <row r="374">
      <c r="C374" s="119"/>
    </row>
    <row r="375">
      <c r="C375" s="119"/>
    </row>
    <row r="376">
      <c r="C376" s="119"/>
    </row>
    <row r="377">
      <c r="C377" s="119"/>
    </row>
    <row r="378">
      <c r="C378" s="119"/>
    </row>
    <row r="379">
      <c r="C379" s="119"/>
    </row>
    <row r="380">
      <c r="C380" s="119"/>
    </row>
    <row r="381">
      <c r="C381" s="119"/>
    </row>
    <row r="382">
      <c r="C382" s="119"/>
    </row>
    <row r="383">
      <c r="C383" s="119"/>
    </row>
    <row r="384">
      <c r="C384" s="119"/>
    </row>
    <row r="385">
      <c r="C385" s="119"/>
    </row>
    <row r="386">
      <c r="C386" s="119"/>
    </row>
    <row r="387">
      <c r="C387" s="119"/>
    </row>
    <row r="388">
      <c r="C388" s="119"/>
    </row>
    <row r="389">
      <c r="C389" s="119"/>
    </row>
    <row r="390">
      <c r="C390" s="119"/>
    </row>
    <row r="391">
      <c r="C391" s="119"/>
    </row>
    <row r="392">
      <c r="C392" s="119"/>
    </row>
    <row r="393">
      <c r="C393" s="119"/>
    </row>
    <row r="394">
      <c r="C394" s="119"/>
    </row>
    <row r="395">
      <c r="C395" s="119"/>
    </row>
    <row r="396">
      <c r="C396" s="119"/>
    </row>
    <row r="397">
      <c r="C397" s="119"/>
    </row>
    <row r="398">
      <c r="C398" s="119"/>
    </row>
    <row r="399">
      <c r="C399" s="119"/>
    </row>
    <row r="400">
      <c r="C400" s="119"/>
    </row>
    <row r="401">
      <c r="C401" s="119"/>
    </row>
    <row r="402">
      <c r="C402" s="119"/>
    </row>
    <row r="403">
      <c r="C403" s="119"/>
    </row>
    <row r="404">
      <c r="C404" s="119"/>
    </row>
    <row r="405">
      <c r="C405" s="119"/>
    </row>
    <row r="406">
      <c r="C406" s="119"/>
    </row>
    <row r="407">
      <c r="C407" s="119"/>
    </row>
    <row r="408">
      <c r="C408" s="119"/>
    </row>
    <row r="409">
      <c r="C409" s="119"/>
    </row>
    <row r="410">
      <c r="C410" s="119"/>
    </row>
    <row r="411">
      <c r="C411" s="119"/>
    </row>
    <row r="412">
      <c r="C412" s="119"/>
    </row>
    <row r="413">
      <c r="C413" s="119"/>
    </row>
    <row r="414">
      <c r="C414" s="119"/>
    </row>
    <row r="415">
      <c r="C415" s="119"/>
    </row>
    <row r="416">
      <c r="C416" s="119"/>
    </row>
    <row r="417">
      <c r="C417" s="119"/>
    </row>
    <row r="418">
      <c r="C418" s="119"/>
    </row>
    <row r="419">
      <c r="C419" s="119"/>
    </row>
    <row r="420">
      <c r="C420" s="119"/>
    </row>
    <row r="421">
      <c r="C421" s="119"/>
    </row>
    <row r="422">
      <c r="C422" s="119"/>
    </row>
    <row r="423">
      <c r="C423" s="119"/>
    </row>
    <row r="424">
      <c r="C424" s="119"/>
    </row>
    <row r="425">
      <c r="C425" s="119"/>
    </row>
    <row r="426">
      <c r="C426" s="119"/>
    </row>
    <row r="427">
      <c r="C427" s="119"/>
    </row>
    <row r="428">
      <c r="C428" s="119"/>
    </row>
    <row r="429">
      <c r="C429" s="119"/>
    </row>
    <row r="430">
      <c r="C430" s="119"/>
    </row>
    <row r="431">
      <c r="C431" s="119"/>
    </row>
    <row r="432">
      <c r="C432" s="119"/>
    </row>
    <row r="433">
      <c r="C433" s="119"/>
    </row>
    <row r="434">
      <c r="C434" s="119"/>
    </row>
    <row r="435">
      <c r="C435" s="119"/>
    </row>
    <row r="436">
      <c r="C436" s="119"/>
    </row>
    <row r="437">
      <c r="C437" s="119"/>
    </row>
    <row r="438">
      <c r="C438" s="119"/>
    </row>
    <row r="439">
      <c r="C439" s="119"/>
    </row>
    <row r="440">
      <c r="C440" s="119"/>
    </row>
    <row r="441">
      <c r="C441" s="119"/>
    </row>
    <row r="442">
      <c r="C442" s="119"/>
    </row>
    <row r="443">
      <c r="C443" s="119"/>
    </row>
    <row r="444">
      <c r="C444" s="119"/>
    </row>
    <row r="445">
      <c r="C445" s="119"/>
    </row>
    <row r="446">
      <c r="C446" s="119"/>
    </row>
    <row r="447">
      <c r="C447" s="119"/>
    </row>
    <row r="448">
      <c r="C448" s="119"/>
    </row>
    <row r="449">
      <c r="C449" s="119"/>
    </row>
    <row r="450">
      <c r="C450" s="119"/>
    </row>
    <row r="451">
      <c r="C451" s="119"/>
    </row>
    <row r="452">
      <c r="C452" s="119"/>
    </row>
    <row r="453">
      <c r="C453" s="119"/>
    </row>
    <row r="454">
      <c r="C454" s="119"/>
    </row>
    <row r="455">
      <c r="C455" s="119"/>
    </row>
    <row r="456">
      <c r="C456" s="119"/>
    </row>
    <row r="457">
      <c r="C457" s="119"/>
    </row>
    <row r="458">
      <c r="C458" s="119"/>
    </row>
    <row r="459">
      <c r="C459" s="119"/>
    </row>
    <row r="460">
      <c r="C460" s="119"/>
    </row>
    <row r="461">
      <c r="C461" s="119"/>
    </row>
    <row r="462">
      <c r="C462" s="119"/>
    </row>
    <row r="463">
      <c r="C463" s="119"/>
    </row>
    <row r="464">
      <c r="C464" s="119"/>
    </row>
    <row r="465">
      <c r="C465" s="119"/>
    </row>
    <row r="466">
      <c r="C466" s="119"/>
    </row>
    <row r="467">
      <c r="C467" s="119"/>
    </row>
    <row r="468">
      <c r="C468" s="119"/>
    </row>
    <row r="469">
      <c r="C469" s="119"/>
    </row>
    <row r="470">
      <c r="C470" s="119"/>
    </row>
    <row r="471">
      <c r="C471" s="119"/>
    </row>
    <row r="472">
      <c r="C472" s="119"/>
    </row>
    <row r="473">
      <c r="C473" s="119"/>
    </row>
    <row r="474">
      <c r="C474" s="119"/>
    </row>
    <row r="475">
      <c r="C475" s="119"/>
    </row>
    <row r="476">
      <c r="C476" s="119"/>
    </row>
    <row r="477">
      <c r="C477" s="119"/>
    </row>
    <row r="478">
      <c r="C478" s="119"/>
    </row>
    <row r="479">
      <c r="C479" s="119"/>
    </row>
    <row r="480">
      <c r="C480" s="119"/>
    </row>
    <row r="481">
      <c r="C481" s="119"/>
    </row>
    <row r="482">
      <c r="C482" s="119"/>
    </row>
    <row r="483">
      <c r="C483" s="119"/>
    </row>
    <row r="484">
      <c r="C484" s="119"/>
    </row>
    <row r="485">
      <c r="C485" s="119"/>
    </row>
    <row r="486">
      <c r="C486" s="119"/>
    </row>
    <row r="487">
      <c r="C487" s="119"/>
    </row>
    <row r="488">
      <c r="C488" s="119"/>
    </row>
    <row r="489">
      <c r="C489" s="119"/>
    </row>
    <row r="490">
      <c r="C490" s="119"/>
    </row>
    <row r="491">
      <c r="C491" s="119"/>
    </row>
    <row r="492">
      <c r="C492" s="119"/>
    </row>
    <row r="493">
      <c r="C493" s="119"/>
    </row>
    <row r="494">
      <c r="C494" s="119"/>
    </row>
    <row r="495">
      <c r="C495" s="119"/>
    </row>
    <row r="496">
      <c r="C496" s="119"/>
    </row>
    <row r="497">
      <c r="C497" s="119"/>
    </row>
    <row r="498">
      <c r="C498" s="119"/>
    </row>
    <row r="499">
      <c r="C499" s="119"/>
    </row>
    <row r="500">
      <c r="C500" s="119"/>
    </row>
    <row r="501">
      <c r="C501" s="119"/>
    </row>
    <row r="502">
      <c r="C502" s="119"/>
    </row>
    <row r="503">
      <c r="C503" s="119"/>
    </row>
    <row r="504">
      <c r="C504" s="119"/>
    </row>
    <row r="505">
      <c r="C505" s="119"/>
    </row>
    <row r="506">
      <c r="C506" s="119"/>
    </row>
    <row r="507">
      <c r="C507" s="119"/>
    </row>
    <row r="508">
      <c r="C508" s="119"/>
    </row>
    <row r="509">
      <c r="C509" s="119"/>
    </row>
    <row r="510">
      <c r="C510" s="119"/>
    </row>
    <row r="511">
      <c r="C511" s="119"/>
    </row>
    <row r="512">
      <c r="C512" s="119"/>
    </row>
    <row r="513">
      <c r="C513" s="119"/>
    </row>
    <row r="514">
      <c r="C514" s="119"/>
    </row>
    <row r="515">
      <c r="C515" s="119"/>
    </row>
    <row r="516">
      <c r="C516" s="119"/>
    </row>
    <row r="517">
      <c r="C517" s="119"/>
    </row>
    <row r="518">
      <c r="C518" s="119"/>
    </row>
    <row r="519">
      <c r="C519" s="119"/>
    </row>
    <row r="520">
      <c r="C520" s="119"/>
    </row>
    <row r="521">
      <c r="C521" s="119"/>
    </row>
    <row r="522">
      <c r="C522" s="119"/>
    </row>
    <row r="523">
      <c r="C523" s="119"/>
    </row>
    <row r="524">
      <c r="C524" s="119"/>
    </row>
    <row r="525">
      <c r="C525" s="119"/>
    </row>
    <row r="526">
      <c r="C526" s="119"/>
    </row>
    <row r="527">
      <c r="C527" s="119"/>
    </row>
    <row r="528">
      <c r="C528" s="119"/>
    </row>
    <row r="529">
      <c r="C529" s="119"/>
    </row>
    <row r="530">
      <c r="C530" s="119"/>
    </row>
    <row r="531">
      <c r="C531" s="119"/>
    </row>
    <row r="532">
      <c r="C532" s="119"/>
    </row>
    <row r="533">
      <c r="C533" s="119"/>
    </row>
    <row r="534">
      <c r="C534" s="119"/>
    </row>
    <row r="535">
      <c r="C535" s="119"/>
    </row>
    <row r="536">
      <c r="C536" s="119"/>
    </row>
    <row r="537">
      <c r="C537" s="119"/>
    </row>
    <row r="538">
      <c r="C538" s="119"/>
    </row>
    <row r="539">
      <c r="C539" s="119"/>
    </row>
    <row r="540">
      <c r="C540" s="119"/>
    </row>
    <row r="541">
      <c r="C541" s="119"/>
    </row>
    <row r="542">
      <c r="C542" s="119"/>
    </row>
    <row r="543">
      <c r="C543" s="119"/>
    </row>
    <row r="544">
      <c r="C544" s="119"/>
    </row>
    <row r="545">
      <c r="C545" s="119"/>
    </row>
    <row r="546">
      <c r="C546" s="119"/>
    </row>
    <row r="547">
      <c r="C547" s="119"/>
    </row>
    <row r="548">
      <c r="C548" s="119"/>
    </row>
    <row r="549">
      <c r="C549" s="119"/>
    </row>
    <row r="550">
      <c r="C550" s="119"/>
    </row>
    <row r="551">
      <c r="C551" s="119"/>
    </row>
    <row r="552">
      <c r="C552" s="119"/>
    </row>
    <row r="553">
      <c r="C553" s="119"/>
    </row>
    <row r="554">
      <c r="C554" s="119"/>
    </row>
    <row r="555">
      <c r="C555" s="119"/>
    </row>
    <row r="556">
      <c r="C556" s="119"/>
    </row>
    <row r="557">
      <c r="C557" s="119"/>
    </row>
    <row r="558">
      <c r="C558" s="119"/>
    </row>
    <row r="559">
      <c r="C559" s="119"/>
    </row>
    <row r="560">
      <c r="C560" s="119"/>
    </row>
    <row r="561">
      <c r="C561" s="119"/>
    </row>
    <row r="562">
      <c r="C562" s="119"/>
    </row>
    <row r="563">
      <c r="C563" s="119"/>
    </row>
    <row r="564">
      <c r="C564" s="119"/>
    </row>
    <row r="565">
      <c r="C565" s="119"/>
    </row>
    <row r="566">
      <c r="C566" s="119"/>
    </row>
    <row r="567">
      <c r="C567" s="119"/>
    </row>
    <row r="568">
      <c r="C568" s="119"/>
    </row>
    <row r="569">
      <c r="C569" s="119"/>
    </row>
    <row r="570">
      <c r="C570" s="119"/>
    </row>
    <row r="571">
      <c r="C571" s="119"/>
    </row>
    <row r="572">
      <c r="C572" s="119"/>
    </row>
    <row r="573">
      <c r="C573" s="119"/>
    </row>
    <row r="574">
      <c r="C574" s="119"/>
    </row>
    <row r="575">
      <c r="C575" s="119"/>
    </row>
    <row r="576">
      <c r="C576" s="119"/>
    </row>
    <row r="577">
      <c r="C577" s="119"/>
    </row>
    <row r="578">
      <c r="C578" s="119"/>
    </row>
    <row r="579">
      <c r="C579" s="119"/>
    </row>
    <row r="580">
      <c r="C580" s="119"/>
    </row>
    <row r="581">
      <c r="C581" s="119"/>
    </row>
    <row r="582">
      <c r="C582" s="119"/>
    </row>
    <row r="583">
      <c r="C583" s="119"/>
    </row>
    <row r="584">
      <c r="C584" s="119"/>
    </row>
    <row r="585">
      <c r="C585" s="119"/>
    </row>
    <row r="586">
      <c r="C586" s="119"/>
    </row>
    <row r="587">
      <c r="C587" s="119"/>
    </row>
    <row r="588">
      <c r="C588" s="119"/>
    </row>
    <row r="589">
      <c r="C589" s="119"/>
    </row>
    <row r="590">
      <c r="C590" s="119"/>
    </row>
    <row r="591">
      <c r="C591" s="119"/>
    </row>
    <row r="592">
      <c r="C592" s="119"/>
    </row>
    <row r="593">
      <c r="C593" s="119"/>
    </row>
    <row r="594">
      <c r="C594" s="119"/>
    </row>
    <row r="595">
      <c r="C595" s="119"/>
    </row>
    <row r="596">
      <c r="C596" s="119"/>
    </row>
    <row r="597">
      <c r="C597" s="119"/>
    </row>
    <row r="598">
      <c r="C598" s="119"/>
    </row>
    <row r="599">
      <c r="C599" s="119"/>
    </row>
    <row r="600">
      <c r="C600" s="119"/>
    </row>
    <row r="601">
      <c r="C601" s="119"/>
    </row>
    <row r="602">
      <c r="C602" s="119"/>
    </row>
    <row r="603">
      <c r="C603" s="119"/>
    </row>
    <row r="604">
      <c r="C604" s="119"/>
    </row>
    <row r="605">
      <c r="C605" s="119"/>
    </row>
    <row r="606">
      <c r="C606" s="119"/>
    </row>
    <row r="607">
      <c r="C607" s="119"/>
    </row>
    <row r="608">
      <c r="C608" s="119"/>
    </row>
    <row r="609">
      <c r="C609" s="119"/>
    </row>
    <row r="610">
      <c r="C610" s="119"/>
    </row>
    <row r="611">
      <c r="C611" s="119"/>
    </row>
    <row r="612">
      <c r="C612" s="119"/>
    </row>
    <row r="613">
      <c r="C613" s="119"/>
    </row>
    <row r="614">
      <c r="C614" s="119"/>
    </row>
    <row r="615">
      <c r="C615" s="119"/>
    </row>
    <row r="616">
      <c r="C616" s="119"/>
    </row>
    <row r="617">
      <c r="C617" s="119"/>
    </row>
    <row r="618">
      <c r="C618" s="119"/>
    </row>
    <row r="619">
      <c r="C619" s="119"/>
    </row>
    <row r="620">
      <c r="C620" s="119"/>
    </row>
    <row r="621">
      <c r="C621" s="119"/>
    </row>
    <row r="622">
      <c r="C622" s="119"/>
    </row>
    <row r="623">
      <c r="C623" s="119"/>
    </row>
    <row r="624">
      <c r="C624" s="119"/>
    </row>
    <row r="625">
      <c r="C625" s="119"/>
    </row>
    <row r="626">
      <c r="C626" s="119"/>
    </row>
    <row r="627">
      <c r="C627" s="119"/>
    </row>
    <row r="628">
      <c r="C628" s="119"/>
    </row>
    <row r="629">
      <c r="C629" s="119"/>
    </row>
    <row r="630">
      <c r="C630" s="119"/>
    </row>
    <row r="631">
      <c r="C631" s="119"/>
    </row>
    <row r="632">
      <c r="C632" s="119"/>
    </row>
    <row r="633">
      <c r="C633" s="119"/>
    </row>
    <row r="634">
      <c r="C634" s="119"/>
    </row>
    <row r="635">
      <c r="C635" s="119"/>
    </row>
    <row r="636">
      <c r="C636" s="119"/>
    </row>
    <row r="637">
      <c r="C637" s="119"/>
    </row>
    <row r="638">
      <c r="C638" s="119"/>
    </row>
    <row r="639">
      <c r="C639" s="119"/>
    </row>
    <row r="640">
      <c r="C640" s="119"/>
    </row>
    <row r="641">
      <c r="C641" s="119"/>
    </row>
    <row r="642">
      <c r="C642" s="119"/>
    </row>
    <row r="643">
      <c r="C643" s="119"/>
    </row>
    <row r="644">
      <c r="C644" s="119"/>
    </row>
    <row r="645">
      <c r="C645" s="119"/>
    </row>
    <row r="646">
      <c r="C646" s="119"/>
    </row>
    <row r="647">
      <c r="C647" s="119"/>
    </row>
    <row r="648">
      <c r="C648" s="119"/>
    </row>
    <row r="649">
      <c r="C649" s="119"/>
    </row>
    <row r="650">
      <c r="C650" s="119"/>
    </row>
    <row r="651">
      <c r="C651" s="119"/>
    </row>
    <row r="652">
      <c r="C652" s="119"/>
    </row>
    <row r="653">
      <c r="C653" s="119"/>
    </row>
    <row r="654">
      <c r="C654" s="119"/>
    </row>
    <row r="655">
      <c r="C655" s="119"/>
    </row>
    <row r="656">
      <c r="C656" s="119"/>
    </row>
    <row r="657">
      <c r="C657" s="119"/>
    </row>
    <row r="658">
      <c r="C658" s="119"/>
    </row>
    <row r="659">
      <c r="C659" s="119"/>
    </row>
    <row r="660">
      <c r="C660" s="119"/>
    </row>
    <row r="661">
      <c r="C661" s="119"/>
    </row>
    <row r="662">
      <c r="C662" s="119"/>
    </row>
    <row r="663">
      <c r="C663" s="119"/>
    </row>
    <row r="664">
      <c r="C664" s="119"/>
    </row>
    <row r="665">
      <c r="C665" s="119"/>
    </row>
    <row r="666">
      <c r="C666" s="119"/>
    </row>
    <row r="667">
      <c r="C667" s="119"/>
    </row>
    <row r="668">
      <c r="C668" s="119"/>
    </row>
    <row r="669">
      <c r="C669" s="119"/>
    </row>
    <row r="670">
      <c r="C670" s="119"/>
    </row>
    <row r="671">
      <c r="C671" s="119"/>
    </row>
    <row r="672">
      <c r="C672" s="119"/>
    </row>
    <row r="673">
      <c r="C673" s="119"/>
    </row>
    <row r="674">
      <c r="C674" s="119"/>
    </row>
    <row r="675">
      <c r="C675" s="119"/>
    </row>
    <row r="676">
      <c r="C676" s="119"/>
    </row>
    <row r="677">
      <c r="C677" s="119"/>
    </row>
    <row r="678">
      <c r="C678" s="119"/>
    </row>
    <row r="679">
      <c r="C679" s="119"/>
    </row>
    <row r="680">
      <c r="C680" s="119"/>
    </row>
    <row r="681">
      <c r="C681" s="119"/>
    </row>
    <row r="682">
      <c r="C682" s="119"/>
    </row>
    <row r="683">
      <c r="C683" s="119"/>
    </row>
    <row r="684">
      <c r="C684" s="119"/>
    </row>
    <row r="685">
      <c r="C685" s="119"/>
    </row>
    <row r="686">
      <c r="C686" s="119"/>
    </row>
    <row r="687">
      <c r="C687" s="119"/>
    </row>
    <row r="688">
      <c r="C688" s="119"/>
    </row>
    <row r="689">
      <c r="C689" s="119"/>
    </row>
    <row r="690">
      <c r="C690" s="119"/>
    </row>
    <row r="691">
      <c r="C691" s="119"/>
    </row>
    <row r="692">
      <c r="C692" s="119"/>
    </row>
    <row r="693">
      <c r="C693" s="119"/>
    </row>
    <row r="694">
      <c r="C694" s="119"/>
    </row>
    <row r="695">
      <c r="C695" s="119"/>
    </row>
    <row r="696">
      <c r="C696" s="119"/>
    </row>
    <row r="697">
      <c r="C697" s="119"/>
    </row>
    <row r="698">
      <c r="C698" s="119"/>
    </row>
    <row r="699">
      <c r="C699" s="119"/>
    </row>
    <row r="700">
      <c r="C700" s="119"/>
    </row>
    <row r="701">
      <c r="C701" s="119"/>
    </row>
    <row r="702">
      <c r="C702" s="119"/>
    </row>
    <row r="703">
      <c r="C703" s="119"/>
    </row>
    <row r="704">
      <c r="C704" s="119"/>
    </row>
    <row r="705">
      <c r="C705" s="119"/>
    </row>
    <row r="706">
      <c r="C706" s="119"/>
    </row>
    <row r="707">
      <c r="C707" s="119"/>
    </row>
    <row r="708">
      <c r="C708" s="119"/>
    </row>
    <row r="709">
      <c r="C709" s="119"/>
    </row>
    <row r="710">
      <c r="C710" s="119"/>
    </row>
    <row r="711">
      <c r="C711" s="119"/>
    </row>
    <row r="712">
      <c r="C712" s="119"/>
    </row>
    <row r="713">
      <c r="C713" s="119"/>
    </row>
    <row r="714">
      <c r="C714" s="119"/>
    </row>
    <row r="715">
      <c r="C715" s="119"/>
    </row>
    <row r="716">
      <c r="C716" s="119"/>
    </row>
    <row r="717">
      <c r="C717" s="119"/>
    </row>
    <row r="718">
      <c r="C718" s="119"/>
    </row>
    <row r="719">
      <c r="C719" s="119"/>
    </row>
    <row r="720">
      <c r="C720" s="119"/>
    </row>
    <row r="721">
      <c r="C721" s="119"/>
    </row>
    <row r="722">
      <c r="C722" s="119"/>
    </row>
    <row r="723">
      <c r="C723" s="119"/>
    </row>
    <row r="724">
      <c r="C724" s="119"/>
    </row>
    <row r="725">
      <c r="C725" s="119"/>
    </row>
    <row r="726">
      <c r="C726" s="119"/>
    </row>
    <row r="727">
      <c r="C727" s="119"/>
    </row>
    <row r="728">
      <c r="C728" s="119"/>
    </row>
    <row r="729">
      <c r="C729" s="119"/>
    </row>
    <row r="730">
      <c r="C730" s="119"/>
    </row>
    <row r="731">
      <c r="C731" s="119"/>
    </row>
    <row r="732">
      <c r="C732" s="119"/>
    </row>
    <row r="733">
      <c r="C733" s="119"/>
    </row>
    <row r="734">
      <c r="C734" s="119"/>
    </row>
    <row r="735">
      <c r="C735" s="119"/>
    </row>
    <row r="736">
      <c r="C736" s="119"/>
    </row>
    <row r="737">
      <c r="C737" s="119"/>
    </row>
    <row r="738">
      <c r="C738" s="119"/>
    </row>
    <row r="739">
      <c r="C739" s="119"/>
    </row>
    <row r="740">
      <c r="C740" s="119"/>
    </row>
    <row r="741">
      <c r="C741" s="119"/>
    </row>
    <row r="742">
      <c r="C742" s="119"/>
    </row>
    <row r="743">
      <c r="C743" s="119"/>
    </row>
    <row r="744">
      <c r="C744" s="119"/>
    </row>
    <row r="745">
      <c r="C745" s="119"/>
    </row>
    <row r="746">
      <c r="C746" s="119"/>
    </row>
    <row r="747">
      <c r="C747" s="119"/>
    </row>
    <row r="748">
      <c r="C748" s="119"/>
    </row>
    <row r="749">
      <c r="C749" s="119"/>
    </row>
    <row r="750">
      <c r="C750" s="119"/>
    </row>
    <row r="751">
      <c r="C751" s="119"/>
    </row>
    <row r="752">
      <c r="C752" s="119"/>
    </row>
    <row r="753">
      <c r="C753" s="119"/>
    </row>
    <row r="754">
      <c r="C754" s="119"/>
    </row>
    <row r="755">
      <c r="C755" s="119"/>
    </row>
    <row r="756">
      <c r="C756" s="119"/>
    </row>
    <row r="757">
      <c r="C757" s="119"/>
    </row>
    <row r="758">
      <c r="C758" s="119"/>
    </row>
    <row r="759">
      <c r="C759" s="119"/>
    </row>
    <row r="760">
      <c r="C760" s="119"/>
    </row>
    <row r="761">
      <c r="C761" s="119"/>
    </row>
    <row r="762">
      <c r="C762" s="119"/>
    </row>
    <row r="763">
      <c r="C763" s="119"/>
    </row>
    <row r="764">
      <c r="C764" s="119"/>
    </row>
    <row r="765">
      <c r="C765" s="119"/>
    </row>
    <row r="766">
      <c r="C766" s="119"/>
    </row>
    <row r="767">
      <c r="C767" s="119"/>
    </row>
    <row r="768">
      <c r="C768" s="119"/>
    </row>
    <row r="769">
      <c r="C769" s="119"/>
    </row>
    <row r="770">
      <c r="C770" s="119"/>
    </row>
    <row r="771">
      <c r="C771" s="119"/>
    </row>
    <row r="772">
      <c r="C772" s="119"/>
    </row>
    <row r="773">
      <c r="C773" s="119"/>
    </row>
    <row r="774">
      <c r="C774" s="119"/>
    </row>
    <row r="775">
      <c r="C775" s="119"/>
    </row>
    <row r="776">
      <c r="C776" s="119"/>
    </row>
    <row r="777">
      <c r="C777" s="119"/>
    </row>
    <row r="778">
      <c r="C778" s="119"/>
    </row>
    <row r="779">
      <c r="C779" s="119"/>
    </row>
    <row r="780">
      <c r="C780" s="119"/>
    </row>
    <row r="781">
      <c r="C781" s="119"/>
    </row>
    <row r="782">
      <c r="C782" s="119"/>
    </row>
    <row r="783">
      <c r="C783" s="119"/>
    </row>
    <row r="784">
      <c r="C784" s="119"/>
    </row>
    <row r="785">
      <c r="C785" s="119"/>
    </row>
    <row r="786">
      <c r="C786" s="119"/>
    </row>
    <row r="787">
      <c r="C787" s="119"/>
    </row>
    <row r="788">
      <c r="C788" s="119"/>
    </row>
    <row r="789">
      <c r="C789" s="119"/>
    </row>
    <row r="790">
      <c r="C790" s="119"/>
    </row>
    <row r="791">
      <c r="C791" s="119"/>
    </row>
    <row r="792">
      <c r="C792" s="119"/>
    </row>
    <row r="793">
      <c r="C793" s="119"/>
    </row>
    <row r="794">
      <c r="C794" s="119"/>
    </row>
    <row r="795">
      <c r="C795" s="119"/>
    </row>
    <row r="796">
      <c r="C796" s="119"/>
    </row>
    <row r="797">
      <c r="C797" s="119"/>
    </row>
    <row r="798">
      <c r="C798" s="119"/>
    </row>
    <row r="799">
      <c r="C799" s="119"/>
    </row>
    <row r="800">
      <c r="C800" s="119"/>
    </row>
    <row r="801">
      <c r="C801" s="119"/>
    </row>
    <row r="802">
      <c r="C802" s="119"/>
    </row>
    <row r="803">
      <c r="C803" s="119"/>
    </row>
    <row r="804">
      <c r="C804" s="119"/>
    </row>
    <row r="805">
      <c r="C805" s="119"/>
    </row>
    <row r="806">
      <c r="C806" s="119"/>
    </row>
    <row r="807">
      <c r="C807" s="119"/>
    </row>
    <row r="808">
      <c r="C808" s="119"/>
    </row>
    <row r="809">
      <c r="C809" s="119"/>
    </row>
    <row r="810">
      <c r="C810" s="119"/>
    </row>
    <row r="811">
      <c r="C811" s="119"/>
    </row>
    <row r="812">
      <c r="C812" s="119"/>
    </row>
    <row r="813">
      <c r="C813" s="119"/>
    </row>
    <row r="814">
      <c r="C814" s="119"/>
    </row>
    <row r="815">
      <c r="C815" s="119"/>
    </row>
    <row r="816">
      <c r="C816" s="119"/>
    </row>
    <row r="817">
      <c r="C817" s="119"/>
    </row>
    <row r="818">
      <c r="C818" s="119"/>
    </row>
    <row r="819">
      <c r="C819" s="119"/>
    </row>
    <row r="820">
      <c r="C820" s="119"/>
    </row>
    <row r="821">
      <c r="C821" s="119"/>
    </row>
    <row r="822">
      <c r="C822" s="119"/>
    </row>
    <row r="823">
      <c r="C823" s="119"/>
    </row>
    <row r="824">
      <c r="C824" s="119"/>
    </row>
    <row r="825">
      <c r="C825" s="119"/>
    </row>
    <row r="826">
      <c r="C826" s="119"/>
    </row>
    <row r="827">
      <c r="C827" s="119"/>
    </row>
    <row r="828">
      <c r="C828" s="119"/>
    </row>
    <row r="829">
      <c r="C829" s="119"/>
    </row>
    <row r="830">
      <c r="C830" s="119"/>
    </row>
    <row r="831">
      <c r="C831" s="119"/>
    </row>
    <row r="832">
      <c r="C832" s="119"/>
    </row>
    <row r="833">
      <c r="C833" s="119"/>
    </row>
    <row r="834">
      <c r="C834" s="119"/>
    </row>
    <row r="835">
      <c r="C835" s="119"/>
    </row>
    <row r="836">
      <c r="C836" s="119"/>
    </row>
    <row r="837">
      <c r="C837" s="119"/>
    </row>
    <row r="838">
      <c r="C838" s="119"/>
    </row>
    <row r="839">
      <c r="C839" s="119"/>
    </row>
    <row r="840">
      <c r="C840" s="119"/>
    </row>
    <row r="841">
      <c r="C841" s="119"/>
    </row>
    <row r="842">
      <c r="C842" s="119"/>
    </row>
    <row r="843">
      <c r="C843" s="119"/>
    </row>
    <row r="844">
      <c r="C844" s="119"/>
    </row>
    <row r="845">
      <c r="C845" s="119"/>
    </row>
    <row r="846">
      <c r="C846" s="119"/>
    </row>
    <row r="847">
      <c r="C847" s="119"/>
    </row>
    <row r="848">
      <c r="C848" s="119"/>
    </row>
    <row r="849">
      <c r="C849" s="119"/>
    </row>
    <row r="850">
      <c r="C850" s="119"/>
    </row>
    <row r="851">
      <c r="C851" s="119"/>
    </row>
    <row r="852">
      <c r="C852" s="119"/>
    </row>
    <row r="853">
      <c r="C853" s="119"/>
    </row>
    <row r="854">
      <c r="C854" s="119"/>
    </row>
    <row r="855">
      <c r="C855" s="119"/>
    </row>
    <row r="856">
      <c r="C856" s="119"/>
    </row>
    <row r="857">
      <c r="C857" s="119"/>
    </row>
    <row r="858">
      <c r="C858" s="119"/>
    </row>
    <row r="859">
      <c r="C859" s="119"/>
    </row>
    <row r="860">
      <c r="C860" s="119"/>
    </row>
    <row r="861">
      <c r="C861" s="119"/>
    </row>
    <row r="862">
      <c r="C862" s="119"/>
    </row>
    <row r="863">
      <c r="C863" s="119"/>
    </row>
    <row r="864">
      <c r="C864" s="119"/>
    </row>
    <row r="865">
      <c r="C865" s="119"/>
    </row>
    <row r="866">
      <c r="C866" s="119"/>
    </row>
    <row r="867">
      <c r="C867" s="119"/>
    </row>
    <row r="868">
      <c r="C868" s="119"/>
    </row>
    <row r="869">
      <c r="C869" s="119"/>
    </row>
    <row r="870">
      <c r="C870" s="119"/>
    </row>
    <row r="871">
      <c r="C871" s="119"/>
    </row>
    <row r="872">
      <c r="C872" s="119"/>
    </row>
    <row r="873">
      <c r="C873" s="119"/>
    </row>
    <row r="874">
      <c r="C874" s="119"/>
    </row>
    <row r="875">
      <c r="C875" s="119"/>
    </row>
    <row r="876">
      <c r="C876" s="119"/>
    </row>
    <row r="877">
      <c r="C877" s="119"/>
    </row>
    <row r="878">
      <c r="C878" s="119"/>
    </row>
    <row r="879">
      <c r="C879" s="119"/>
    </row>
    <row r="880">
      <c r="C880" s="119"/>
    </row>
    <row r="881">
      <c r="C881" s="119"/>
    </row>
    <row r="882">
      <c r="C882" s="119"/>
    </row>
    <row r="883">
      <c r="C883" s="119"/>
    </row>
    <row r="884">
      <c r="C884" s="119"/>
    </row>
    <row r="885">
      <c r="C885" s="119"/>
    </row>
    <row r="886">
      <c r="C886" s="119"/>
    </row>
    <row r="887">
      <c r="C887" s="119"/>
    </row>
    <row r="888">
      <c r="C888" s="119"/>
    </row>
    <row r="889">
      <c r="C889" s="119"/>
    </row>
    <row r="890">
      <c r="C890" s="119"/>
    </row>
    <row r="891">
      <c r="C891" s="119"/>
    </row>
    <row r="892">
      <c r="C892" s="119"/>
    </row>
    <row r="893">
      <c r="C893" s="119"/>
    </row>
    <row r="894">
      <c r="C894" s="119"/>
    </row>
    <row r="895">
      <c r="C895" s="119"/>
    </row>
    <row r="896">
      <c r="C896" s="119"/>
    </row>
    <row r="897">
      <c r="C897" s="119"/>
    </row>
    <row r="898">
      <c r="C898" s="119"/>
    </row>
    <row r="899">
      <c r="C899" s="119"/>
    </row>
    <row r="900">
      <c r="C900" s="119"/>
    </row>
    <row r="901">
      <c r="C901" s="119"/>
    </row>
    <row r="902">
      <c r="C902" s="119"/>
    </row>
    <row r="903">
      <c r="C903" s="119"/>
    </row>
    <row r="904">
      <c r="C904" s="119"/>
    </row>
    <row r="905">
      <c r="C905" s="119"/>
    </row>
    <row r="906">
      <c r="C906" s="119"/>
    </row>
    <row r="907">
      <c r="C907" s="119"/>
    </row>
    <row r="908">
      <c r="C908" s="119"/>
    </row>
    <row r="909">
      <c r="C909" s="119"/>
    </row>
    <row r="910">
      <c r="C910" s="119"/>
    </row>
    <row r="911">
      <c r="C911" s="119"/>
    </row>
    <row r="912">
      <c r="C912" s="119"/>
    </row>
    <row r="913">
      <c r="C913" s="119"/>
    </row>
    <row r="914">
      <c r="C914" s="119"/>
    </row>
    <row r="915">
      <c r="C915" s="119"/>
    </row>
    <row r="916">
      <c r="C916" s="119"/>
    </row>
    <row r="917">
      <c r="C917" s="119"/>
    </row>
    <row r="918">
      <c r="C918" s="119"/>
    </row>
    <row r="919">
      <c r="C919" s="119"/>
    </row>
    <row r="920">
      <c r="C920" s="119"/>
    </row>
    <row r="921">
      <c r="C921" s="119"/>
    </row>
    <row r="922">
      <c r="C922" s="119"/>
    </row>
    <row r="923">
      <c r="C923" s="119"/>
    </row>
    <row r="924">
      <c r="C924" s="119"/>
    </row>
    <row r="925">
      <c r="C925" s="119"/>
    </row>
    <row r="926">
      <c r="C926" s="119"/>
    </row>
    <row r="927">
      <c r="C927" s="119"/>
    </row>
    <row r="928">
      <c r="C928" s="119"/>
    </row>
    <row r="929">
      <c r="C929" s="119"/>
    </row>
    <row r="930">
      <c r="C930" s="119"/>
    </row>
    <row r="931">
      <c r="C931" s="119"/>
    </row>
    <row r="932">
      <c r="C932" s="119"/>
    </row>
    <row r="933">
      <c r="C933" s="119"/>
    </row>
    <row r="934">
      <c r="C934" s="119"/>
    </row>
    <row r="935">
      <c r="C935" s="119"/>
    </row>
    <row r="936">
      <c r="C936" s="119"/>
    </row>
    <row r="937">
      <c r="C937" s="119"/>
    </row>
    <row r="938">
      <c r="C938" s="119"/>
    </row>
    <row r="939">
      <c r="C939" s="119"/>
    </row>
    <row r="940">
      <c r="C940" s="119"/>
    </row>
    <row r="941">
      <c r="C941" s="119"/>
    </row>
    <row r="942">
      <c r="C942" s="119"/>
    </row>
    <row r="943">
      <c r="C943" s="119"/>
    </row>
    <row r="944">
      <c r="C944" s="119"/>
    </row>
    <row r="945">
      <c r="C945" s="119"/>
    </row>
    <row r="946">
      <c r="C946" s="119"/>
    </row>
    <row r="947">
      <c r="C947" s="119"/>
    </row>
    <row r="948">
      <c r="C948" s="119"/>
    </row>
    <row r="949">
      <c r="C949" s="119"/>
    </row>
    <row r="950">
      <c r="C950" s="119"/>
    </row>
    <row r="951">
      <c r="C951" s="119"/>
    </row>
    <row r="952">
      <c r="C952" s="119"/>
    </row>
    <row r="953">
      <c r="C953" s="119"/>
    </row>
    <row r="954">
      <c r="C954" s="119"/>
    </row>
    <row r="955">
      <c r="C955" s="119"/>
    </row>
    <row r="956">
      <c r="C956" s="119"/>
    </row>
    <row r="957">
      <c r="C957" s="119"/>
    </row>
    <row r="958">
      <c r="C958" s="119"/>
    </row>
    <row r="959">
      <c r="C959" s="119"/>
    </row>
    <row r="960">
      <c r="C960" s="119"/>
    </row>
    <row r="961">
      <c r="C961" s="119"/>
    </row>
    <row r="962">
      <c r="C962" s="119"/>
    </row>
    <row r="963">
      <c r="C963" s="119"/>
    </row>
    <row r="964">
      <c r="C964" s="119"/>
    </row>
    <row r="965">
      <c r="C965" s="119"/>
    </row>
    <row r="966">
      <c r="C966" s="119"/>
    </row>
    <row r="967">
      <c r="C967" s="119"/>
    </row>
    <row r="968">
      <c r="C968" s="119"/>
    </row>
    <row r="969">
      <c r="C969" s="119"/>
    </row>
    <row r="970">
      <c r="C970" s="119"/>
    </row>
    <row r="971">
      <c r="C971" s="119"/>
    </row>
    <row r="972">
      <c r="C972" s="119"/>
    </row>
    <row r="973">
      <c r="C973" s="119"/>
    </row>
    <row r="974">
      <c r="C974" s="119"/>
    </row>
    <row r="975">
      <c r="C975" s="119"/>
    </row>
    <row r="976">
      <c r="C976" s="119"/>
    </row>
    <row r="977">
      <c r="C977" s="119"/>
    </row>
    <row r="978">
      <c r="C978" s="119"/>
    </row>
    <row r="979">
      <c r="C979" s="119"/>
    </row>
    <row r="980">
      <c r="C980" s="119"/>
    </row>
    <row r="981">
      <c r="C981" s="119"/>
    </row>
    <row r="982">
      <c r="C982" s="119"/>
    </row>
    <row r="983">
      <c r="C983" s="119"/>
    </row>
    <row r="984">
      <c r="C984" s="119"/>
    </row>
    <row r="985">
      <c r="C985" s="119"/>
    </row>
    <row r="986">
      <c r="C986" s="119"/>
    </row>
    <row r="987">
      <c r="C987" s="119"/>
    </row>
    <row r="988">
      <c r="C988" s="119"/>
    </row>
    <row r="989">
      <c r="C989" s="119"/>
    </row>
    <row r="990">
      <c r="C990" s="119"/>
    </row>
    <row r="991">
      <c r="C991" s="119"/>
    </row>
    <row r="992">
      <c r="C992" s="119"/>
    </row>
    <row r="993">
      <c r="C993" s="119"/>
    </row>
  </sheetData>
  <drawing r:id="rId1"/>
</worksheet>
</file>