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Priyanka\Desktop\CRM DASHBOARD\"/>
    </mc:Choice>
  </mc:AlternateContent>
  <xr:revisionPtr revIDLastSave="0" documentId="13_ncr:1_{35543699-18B1-42FE-BDFD-ED03F8F71041}" xr6:coauthVersionLast="47" xr6:coauthVersionMax="47" xr10:uidLastSave="{00000000-0000-0000-0000-000000000000}"/>
  <bookViews>
    <workbookView xWindow="-108" yWindow="-108" windowWidth="23256" windowHeight="12456" firstSheet="4" activeTab="7" xr2:uid="{D7D80EA4-819D-4621-B62B-52879E66F9D6}"/>
  </bookViews>
  <sheets>
    <sheet name="KPIs" sheetId="1" r:id="rId1"/>
    <sheet name="Revenue trend" sheetId="2" r:id="rId2"/>
    <sheet name="Expected vs Forecast" sheetId="3" r:id="rId3"/>
    <sheet name="Active vs Total" sheetId="4" r:id="rId4"/>
    <sheet name="Total vs Closed oppo." sheetId="6" r:id="rId5"/>
    <sheet name="Amount by Opportunity type" sheetId="7" r:id="rId6"/>
    <sheet name="Industrywise opportunity" sheetId="8" r:id="rId7"/>
    <sheet name="DASHBOARD" sheetId="17" r:id="rId8"/>
  </sheets>
  <definedNames>
    <definedName name="Slicer_Industry">#N/A</definedName>
    <definedName name="Slicer_Product_Category">#N/A</definedName>
    <definedName name="Slicer_Won">#N/A</definedName>
  </definedNames>
  <calcPr calcId="191029"/>
  <pivotCaches>
    <pivotCache cacheId="0" r:id="rId9"/>
    <pivotCache cacheId="1" r:id="rId10"/>
    <pivotCache cacheId="6" r:id="rId11"/>
    <pivotCache cacheId="30" r:id="rId12"/>
    <pivotCache cacheId="33" r:id="rId13"/>
    <pivotCache cacheId="36" r:id="rId14"/>
    <pivotCache cacheId="39" r:id="rId15"/>
    <pivotCache cacheId="42" r:id="rId16"/>
    <pivotCache cacheId="45" r:id="rId17"/>
  </pivotCaches>
  <extLst>
    <ext xmlns:x14="http://schemas.microsoft.com/office/spreadsheetml/2009/9/main" uri="{876F7934-8845-4945-9796-88D515C7AA90}">
      <x14:pivotCaches>
        <pivotCache cacheId="9"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_7d3efa58-acc2-4d1c-b89b-ba0b6d760a14" name="Account" connection="Query - Account"/>
          <x15:modelTable id="Lead_6034a8fe-e384-434a-b877-de6c5f1abd7c" name="Lead" connection="Query - Lead"/>
          <x15:modelTable id="Opportunity table_6ae67b96-1dd5-4313-ba7f-801e4e14cd16" name="Opportunity table" connection="Query - Opportunity table"/>
          <x15:modelTable id="Opprtunity Product_30514e05-bab3-4263-899d-d06e50952185" name="Opprtunity Product" connection="Query - Opprtunity Product"/>
          <x15:modelTable id="User_5366a673-bc40-449a-99b1-a9b13f65f28a" name="User" connection="Query - User"/>
        </x15:modelTables>
        <x15:modelRelationships>
          <x15:modelRelationship fromTable="Lead" fromColumn="Lead ID" toTable="Account" toColumn="Account ID"/>
          <x15:modelRelationship fromTable="Opportunity table" fromColumn="Account ID" toTable="Account" toColumn="Account ID"/>
          <x15:modelRelationship fromTable="Opportunity table" fromColumn="Account ID" toTable="User" toColumn="User ID"/>
          <x15:modelRelationship fromTable="Opprtunity Product" fromColumn="Opportunity ID" toTable="Opportunity table" toColumn="Opportunity ID"/>
        </x15:modelRelationships>
        <x15:extLst>
          <ext xmlns:x16="http://schemas.microsoft.com/office/spreadsheetml/2014/11/main" uri="{9835A34E-60A6-4A7C-AAB8-D5F71C897F49}">
            <x16:modelTimeGroupings>
              <x16:modelTimeGrouping tableName="Opportunity table" columnName="Close Date" columnId="Close Date">
                <x16:calculatedTimeColumn columnName="Close Date (Year)" columnId="Close Date (Year)" contentType="years" isSelected="1"/>
                <x16:calculatedTimeColumn columnName="Close Date (Quarter)" columnId="Close Date (Quarter)" contentType="quarters" isSelected="1"/>
                <x16:calculatedTimeColumn columnName="Close Date (Month Index)" columnId="Close Date (Month Index)" contentType="monthsindex" isSelected="1"/>
                <x16:calculatedTimeColumn columnName="Close Date (Month)" columnId="Clos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1" l="1"/>
  <c r="T5" i="17"/>
  <c r="O5" i="17"/>
  <c r="I5" i="17"/>
  <c r="B5" i="17"/>
  <c r="D2" i="1"/>
  <c r="E10" i="1"/>
  <c r="E9" i="1"/>
  <c r="E8" i="1"/>
  <c r="C19" i="6"/>
  <c r="C20" i="6"/>
  <c r="E13" i="1" l="1"/>
  <c r="E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C35AF1-8F98-4571-8BE8-01AB0EA60F83}" name="Query - Account" description="Connection to the 'Account' query in the workbook." type="100" refreshedVersion="8" minRefreshableVersion="5">
    <extLst>
      <ext xmlns:x15="http://schemas.microsoft.com/office/spreadsheetml/2010/11/main" uri="{DE250136-89BD-433C-8126-D09CA5730AF9}">
        <x15:connection id="8ad06f31-46c5-4538-b57c-29a132388770"/>
      </ext>
    </extLst>
  </connection>
  <connection id="2" xr16:uid="{3F5DEEA9-0B83-4103-8DBD-BA2CA9601D3A}" name="Query - Lead" description="Connection to the 'Lead' query in the workbook." type="100" refreshedVersion="8" minRefreshableVersion="5">
    <extLst>
      <ext xmlns:x15="http://schemas.microsoft.com/office/spreadsheetml/2010/11/main" uri="{DE250136-89BD-433C-8126-D09CA5730AF9}">
        <x15:connection id="394ef7bd-79f9-46b1-b11d-6f70be3c0f54"/>
      </ext>
    </extLst>
  </connection>
  <connection id="3" xr16:uid="{6D39863D-AD33-46AB-8171-6BBED2B081C9}" name="Query - Opportunity table" description="Connection to the 'Opportunity table' query in the workbook." type="100" refreshedVersion="8" minRefreshableVersion="5">
    <extLst>
      <ext xmlns:x15="http://schemas.microsoft.com/office/spreadsheetml/2010/11/main" uri="{DE250136-89BD-433C-8126-D09CA5730AF9}">
        <x15:connection id="dac4150f-7d66-480f-9903-2ab31d5049b3"/>
      </ext>
    </extLst>
  </connection>
  <connection id="4" xr16:uid="{C369015A-D55B-4E58-B5B5-ADA70BC8AFD7}" name="Query - Opprtunity Product" description="Connection to the 'Opprtunity Product' query in the workbook." type="100" refreshedVersion="8" minRefreshableVersion="5">
    <extLst>
      <ext xmlns:x15="http://schemas.microsoft.com/office/spreadsheetml/2010/11/main" uri="{DE250136-89BD-433C-8126-D09CA5730AF9}">
        <x15:connection id="065f6d1b-205a-4eb8-9da2-10143daa303e"/>
      </ext>
    </extLst>
  </connection>
  <connection id="5" xr16:uid="{735A3DED-8C02-4B4F-B814-38A7309DB84F}" name="Query - User" description="Connection to the 'User' query in the workbook." type="100" refreshedVersion="8" minRefreshableVersion="5">
    <extLst>
      <ext xmlns:x15="http://schemas.microsoft.com/office/spreadsheetml/2010/11/main" uri="{DE250136-89BD-433C-8126-D09CA5730AF9}">
        <x15:connection id="ad49a088-fd1f-46a6-a6d4-b6865351e46a"/>
      </ext>
    </extLst>
  </connection>
  <connection id="6" xr16:uid="{BA240051-162D-4D75-AC60-69A9394507C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<sst xmlns="http://schemas.openxmlformats.org/spreadsheetml/2006/main" count="191" uniqueCount="103">
  <si>
    <t>Sum of expected revenue</t>
  </si>
  <si>
    <t>Sum of Expected Amount</t>
  </si>
  <si>
    <t>Sum of Amount</t>
  </si>
  <si>
    <t>SUM OF EXPECTED Amount</t>
  </si>
  <si>
    <t>Row Labels</t>
  </si>
  <si>
    <t>FALSE</t>
  </si>
  <si>
    <t>TRUE</t>
  </si>
  <si>
    <t>Grand Total</t>
  </si>
  <si>
    <t>Count of Opportunity ID</t>
  </si>
  <si>
    <t>won opportunity</t>
  </si>
  <si>
    <t>lost opportunity</t>
  </si>
  <si>
    <t>Total opportunity</t>
  </si>
  <si>
    <t>Win %</t>
  </si>
  <si>
    <t>lose %</t>
  </si>
  <si>
    <t>2011</t>
  </si>
  <si>
    <t>2015</t>
  </si>
  <si>
    <t>2016</t>
  </si>
  <si>
    <t>2017</t>
  </si>
  <si>
    <t>2018</t>
  </si>
  <si>
    <t>2019</t>
  </si>
  <si>
    <t>2020</t>
  </si>
  <si>
    <t>2021</t>
  </si>
  <si>
    <t>2022</t>
  </si>
  <si>
    <t>2023</t>
  </si>
  <si>
    <t>2024</t>
  </si>
  <si>
    <t>2025</t>
  </si>
  <si>
    <t>2030</t>
  </si>
  <si>
    <t>Sum of Forecast revenue</t>
  </si>
  <si>
    <t>Sum of Active opportunity</t>
  </si>
  <si>
    <t>Sum of Closed opportunity</t>
  </si>
  <si>
    <t>(blank)</t>
  </si>
  <si>
    <t>Analyst</t>
  </si>
  <si>
    <t>Competitor</t>
  </si>
  <si>
    <t>Customer</t>
  </si>
  <si>
    <t>Integrator</t>
  </si>
  <si>
    <t>Other</t>
  </si>
  <si>
    <t>Partner</t>
  </si>
  <si>
    <t>Prospect</t>
  </si>
  <si>
    <t>Reseller</t>
  </si>
  <si>
    <t>Academia</t>
  </si>
  <si>
    <t>Agriculture</t>
  </si>
  <si>
    <t>Apparel</t>
  </si>
  <si>
    <t>Banking</t>
  </si>
  <si>
    <t>Biopharma/Biopharmaceuticals</t>
  </si>
  <si>
    <t>Biopharma/Pharmaceuticals</t>
  </si>
  <si>
    <t>Biotechnology</t>
  </si>
  <si>
    <t>CDMOs</t>
  </si>
  <si>
    <t>Chemicals</t>
  </si>
  <si>
    <t>Commercial</t>
  </si>
  <si>
    <t>Communications</t>
  </si>
  <si>
    <t>Construction</t>
  </si>
  <si>
    <t>Consulting</t>
  </si>
  <si>
    <t>CRO / CDMO</t>
  </si>
  <si>
    <t>Distributor</t>
  </si>
  <si>
    <t>Education</t>
  </si>
  <si>
    <t>Electronics</t>
  </si>
  <si>
    <t>Energy</t>
  </si>
  <si>
    <t>Federal</t>
  </si>
  <si>
    <t>Government</t>
  </si>
  <si>
    <t>Hospitality</t>
  </si>
  <si>
    <t>International</t>
  </si>
  <si>
    <t>Law Enforcement</t>
  </si>
  <si>
    <t>Life Science Research</t>
  </si>
  <si>
    <t>Military</t>
  </si>
  <si>
    <t>Municipal</t>
  </si>
  <si>
    <t>State</t>
  </si>
  <si>
    <t>State &amp; Local</t>
  </si>
  <si>
    <t>State and Local</t>
  </si>
  <si>
    <t>Telecommunications</t>
  </si>
  <si>
    <t>Transportation</t>
  </si>
  <si>
    <t>EXPECTED AMOUNT</t>
  </si>
  <si>
    <t>WIN RATE</t>
  </si>
  <si>
    <t>LOSS RATE</t>
  </si>
  <si>
    <t>TOTAL OPPORTUNITIES</t>
  </si>
  <si>
    <t>CLOSE OPPORTUNITIES</t>
  </si>
  <si>
    <t>lose opportunity</t>
  </si>
  <si>
    <t xml:space="preserve"> </t>
  </si>
  <si>
    <t>1)Expected Amount</t>
  </si>
  <si>
    <t>2)Active Opportunities-Total count of open opportunities.</t>
  </si>
  <si>
    <t>5) Loss Rate-Loss Rate (%)=(Closed Lost Opportunities/Total Opportunities​)×100</t>
  </si>
  <si>
    <t>3)Conversion Rate-Conversion Rate (%)=(Win Opportunities/Total Created Opportunities​)×10</t>
  </si>
  <si>
    <t>4)Win Rate-Win Rate (%)=(Won Opportunities/(Win +Lost)Total Opportunities​)×100</t>
  </si>
  <si>
    <t xml:space="preserve">Trend Analysis </t>
  </si>
  <si>
    <r>
      <t>•</t>
    </r>
    <r>
      <rPr>
        <b/>
        <sz val="11"/>
        <color theme="1"/>
        <rFont val="Calibri"/>
        <family val="2"/>
        <scheme val="minor"/>
      </rPr>
      <t>Expected Vs Forecast: Running total comparison of expected revenue and forecast over time.
•Active Vs Total Opportunities: Cumulative active vs. total opportunities trend.
•Closed Won Vs Total Opportunities: Track closed-won deals against total opportunities.
•Closed Won Vs Total Closed: Analyze closed-won deals compared to all closed deals.</t>
    </r>
  </si>
  <si>
    <t>Expected Amount by Opportunity Type</t>
  </si>
  <si>
    <t>Opportunities by Industry</t>
  </si>
  <si>
    <t>KPIS LIST FOR OPPORTUNITY DASHBOARD</t>
  </si>
  <si>
    <t>Qtr1</t>
  </si>
  <si>
    <t>Feb</t>
  </si>
  <si>
    <t>Mar</t>
  </si>
  <si>
    <t>Qtr2</t>
  </si>
  <si>
    <t>Apr</t>
  </si>
  <si>
    <t>May</t>
  </si>
  <si>
    <t>Jun</t>
  </si>
  <si>
    <t>Qtr3</t>
  </si>
  <si>
    <t>Jul</t>
  </si>
  <si>
    <t>Sep</t>
  </si>
  <si>
    <t>Qtr4</t>
  </si>
  <si>
    <t>Oct</t>
  </si>
  <si>
    <t>Nov</t>
  </si>
  <si>
    <t>Dec</t>
  </si>
  <si>
    <t>Aug</t>
  </si>
  <si>
    <t>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</si>
</sst>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0.0,,&quot;M&quot;"/>
    <numFmt numFmtId="165" formatCode="#,##0,&quot;k&quot;"/>
    <numFmt numFmtId="166" formatCode="&quot;₹&quot;\ #,##0.00"/>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8"/>
      <color theme="0"/>
      <name val="Calibri"/>
      <family val="2"/>
      <scheme val="minor"/>
    </font>
    <font>
      <sz val="18"/>
      <color theme="1"/>
      <name val="Calibri"/>
      <family val="2"/>
      <scheme val="minor"/>
    </font>
    <font>
      <sz val="18"/>
      <color theme="0"/>
      <name val="Calibri"/>
      <family val="2"/>
      <scheme val="minor"/>
    </font>
    <font>
      <b/>
      <sz val="18"/>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1" tint="4.9989318521683403E-2"/>
        <bgColor indexed="64"/>
      </patternFill>
    </fill>
    <fill>
      <patternFill patternType="solid">
        <fgColor theme="7"/>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3">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3" borderId="0" xfId="0" applyFill="1"/>
    <xf numFmtId="166" fontId="0" fillId="0" borderId="0" xfId="0" applyNumberFormat="1"/>
    <xf numFmtId="2" fontId="0" fillId="2" borderId="0" xfId="0" applyNumberFormat="1" applyFill="1"/>
    <xf numFmtId="9" fontId="0" fillId="0" borderId="0" xfId="0" applyNumberFormat="1"/>
    <xf numFmtId="2" fontId="0" fillId="0" borderId="0" xfId="0" applyNumberFormat="1"/>
    <xf numFmtId="0" fontId="3" fillId="3" borderId="0" xfId="0" applyFont="1" applyFill="1"/>
    <xf numFmtId="0" fontId="4" fillId="3" borderId="0" xfId="0" applyFont="1" applyFill="1"/>
    <xf numFmtId="164" fontId="5" fillId="3" borderId="0" xfId="1" applyNumberFormat="1" applyFont="1" applyFill="1"/>
    <xf numFmtId="2" fontId="3" fillId="3" borderId="0" xfId="0" applyNumberFormat="1" applyFont="1" applyFill="1"/>
    <xf numFmtId="0" fontId="6" fillId="3" borderId="0" xfId="0" applyFont="1" applyFill="1"/>
    <xf numFmtId="0" fontId="2" fillId="0" borderId="0" xfId="0" applyFont="1"/>
    <xf numFmtId="0" fontId="0" fillId="0" borderId="0" xfId="0" applyAlignment="1">
      <alignment wrapText="1"/>
    </xf>
    <xf numFmtId="0" fontId="2" fillId="4" borderId="0" xfId="0" applyFont="1" applyFill="1"/>
    <xf numFmtId="164" fontId="3" fillId="3" borderId="0" xfId="1" applyNumberFormat="1" applyFont="1" applyFill="1"/>
    <xf numFmtId="0" fontId="0" fillId="0" borderId="0" xfId="0" applyNumberFormat="1"/>
    <xf numFmtId="0" fontId="0" fillId="0" borderId="0" xfId="0" applyAlignment="1">
      <alignment horizontal="left" indent="1"/>
    </xf>
    <xf numFmtId="0" fontId="0" fillId="0" borderId="0" xfId="0" applyAlignment="1">
      <alignment horizontal="left" indent="2"/>
    </xf>
  </cellXfs>
  <cellStyles count="2">
    <cellStyle name="Comma" xfId="1" builtinId="3"/>
    <cellStyle name="Normal" xfId="0" builtinId="0"/>
  </cellStyles>
  <dxfs count="2">
    <dxf>
      <fill>
        <patternFill>
          <bgColor theme="0"/>
        </patternFill>
      </fill>
    </dxf>
    <dxf>
      <fill>
        <patternFill>
          <bgColor rgb="FF006666"/>
        </patternFill>
      </fill>
    </dxf>
  </dxfs>
  <tableStyles count="1" defaultTableStyle="TableStyleMedium2" defaultPivotStyle="PivotStyleLight16">
    <tableStyle name="Slicer Style 1" pivot="0" table="0" count="2" xr9:uid="{94D929C1-DE2A-48B3-884A-73DD2111A1EA}">
      <tableStyleElement type="wholeTable" dxfId="1"/>
      <tableStyleElement type="headerRow" dxfId="0"/>
    </tableStyle>
  </tableStyles>
  <colors>
    <mruColors>
      <color rgb="FF006666"/>
      <color rgb="FF00808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DASHBOARD.xlsx]Revenue trend!PivotTable4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'Revenue trend'!$A$2:$A$58</c:f>
              <c:multiLvlStrCache>
                <c:ptCount val="35"/>
                <c:lvl>
                  <c:pt idx="0">
                    <c:v>Feb</c:v>
                  </c:pt>
                  <c:pt idx="1">
                    <c:v>Mar</c:v>
                  </c:pt>
                  <c:pt idx="2">
                    <c:v>Apr</c:v>
                  </c:pt>
                  <c:pt idx="3">
                    <c:v>May</c:v>
                  </c:pt>
                  <c:pt idx="4">
                    <c:v>Mar</c:v>
                  </c:pt>
                  <c:pt idx="5">
                    <c:v>Jun</c:v>
                  </c:pt>
                  <c:pt idx="6">
                    <c:v>Jul</c:v>
                  </c:pt>
                  <c:pt idx="7">
                    <c:v>Sep</c:v>
                  </c:pt>
                  <c:pt idx="8">
                    <c:v>Oct</c:v>
                  </c:pt>
                  <c:pt idx="9">
                    <c:v>Nov</c:v>
                  </c:pt>
                  <c:pt idx="10">
                    <c:v>Dec</c:v>
                  </c:pt>
                  <c:pt idx="11">
                    <c:v>Feb</c:v>
                  </c:pt>
                  <c:pt idx="12">
                    <c:v>Mar</c:v>
                  </c:pt>
                  <c:pt idx="13">
                    <c:v>Apr</c:v>
                  </c:pt>
                  <c:pt idx="14">
                    <c:v>May</c:v>
                  </c:pt>
                  <c:pt idx="15">
                    <c:v>Jun</c:v>
                  </c:pt>
                  <c:pt idx="16">
                    <c:v>Jul</c:v>
                  </c:pt>
                  <c:pt idx="17">
                    <c:v>Aug</c:v>
                  </c:pt>
                  <c:pt idx="18">
                    <c:v>Sep</c:v>
                  </c:pt>
                  <c:pt idx="19">
                    <c:v>Oct</c:v>
                  </c:pt>
                  <c:pt idx="20">
                    <c:v>Nov</c:v>
                  </c:pt>
                  <c:pt idx="21">
                    <c:v>Dec</c:v>
                  </c:pt>
                  <c:pt idx="28">
                    <c:v>Jan</c:v>
                  </c:pt>
                  <c:pt idx="29">
                    <c:v>Mar</c:v>
                  </c:pt>
                  <c:pt idx="30">
                    <c:v>Sep</c:v>
                  </c:pt>
                  <c:pt idx="31">
                    <c:v>Dec</c:v>
                  </c:pt>
                  <c:pt idx="32">
                    <c:v>Sep</c:v>
                  </c:pt>
                  <c:pt idx="33">
                    <c:v>Jun</c:v>
                  </c:pt>
                </c:lvl>
                <c:lvl>
                  <c:pt idx="0">
                    <c:v>Qtr1</c:v>
                  </c:pt>
                  <c:pt idx="2">
                    <c:v>Qtr2</c:v>
                  </c:pt>
                  <c:pt idx="4">
                    <c:v>Qtr1</c:v>
                  </c:pt>
                  <c:pt idx="5">
                    <c:v>Qtr2</c:v>
                  </c:pt>
                  <c:pt idx="6">
                    <c:v>Qtr3</c:v>
                  </c:pt>
                  <c:pt idx="8">
                    <c:v>Qtr4</c:v>
                  </c:pt>
                  <c:pt idx="11">
                    <c:v>Qtr1</c:v>
                  </c:pt>
                  <c:pt idx="13">
                    <c:v>Qtr2</c:v>
                  </c:pt>
                  <c:pt idx="16">
                    <c:v>Qtr3</c:v>
                  </c:pt>
                  <c:pt idx="19">
                    <c:v>Qtr4</c:v>
                  </c:pt>
                  <c:pt idx="28">
                    <c:v>Qtr1</c:v>
                  </c:pt>
                  <c:pt idx="30">
                    <c:v>Qtr3</c:v>
                  </c:pt>
                  <c:pt idx="31">
                    <c:v>Qtr4</c:v>
                  </c:pt>
                  <c:pt idx="32">
                    <c:v>Qtr3</c:v>
                  </c:pt>
                  <c:pt idx="33">
                    <c:v>Qtr2</c:v>
                  </c:pt>
                </c:lvl>
                <c:lvl>
                  <c:pt idx="0">
                    <c:v>2011</c:v>
                  </c:pt>
                  <c:pt idx="4">
                    <c:v>2015</c:v>
                  </c:pt>
                  <c:pt idx="11">
                    <c:v>2016</c:v>
                  </c:pt>
                  <c:pt idx="22">
                    <c:v>2017</c:v>
                  </c:pt>
                  <c:pt idx="23">
                    <c:v>2018</c:v>
                  </c:pt>
                  <c:pt idx="24">
                    <c:v>2019</c:v>
                  </c:pt>
                  <c:pt idx="25">
                    <c:v>2020</c:v>
                  </c:pt>
                  <c:pt idx="26">
                    <c:v>2021</c:v>
                  </c:pt>
                  <c:pt idx="27">
                    <c:v>2022</c:v>
                  </c:pt>
                  <c:pt idx="28">
                    <c:v>2023</c:v>
                  </c:pt>
                  <c:pt idx="32">
                    <c:v>2024</c:v>
                  </c:pt>
                  <c:pt idx="33">
                    <c:v>2025</c:v>
                  </c:pt>
                  <c:pt idx="34">
                    <c:v>2030</c:v>
                  </c:pt>
                </c:lvl>
              </c:multiLvlStrCache>
            </c:multiLvlStrRef>
          </c:cat>
          <c:val>
            <c:numRef>
              <c:f>'Revenue trend'!$B$2:$B$58</c:f>
              <c:numCache>
                <c:formatCode>0.0,,"M"</c:formatCode>
                <c:ptCount val="35"/>
                <c:pt idx="0">
                  <c:v>550000</c:v>
                </c:pt>
                <c:pt idx="1">
                  <c:v>240000</c:v>
                </c:pt>
                <c:pt idx="2">
                  <c:v>40000</c:v>
                </c:pt>
                <c:pt idx="3">
                  <c:v>90000</c:v>
                </c:pt>
                <c:pt idx="4">
                  <c:v>742470.95</c:v>
                </c:pt>
                <c:pt idx="5">
                  <c:v>200796</c:v>
                </c:pt>
                <c:pt idx="6">
                  <c:v>49975</c:v>
                </c:pt>
                <c:pt idx="7">
                  <c:v>1949189</c:v>
                </c:pt>
                <c:pt idx="8">
                  <c:v>340000</c:v>
                </c:pt>
                <c:pt idx="9">
                  <c:v>2892032</c:v>
                </c:pt>
                <c:pt idx="10">
                  <c:v>375300</c:v>
                </c:pt>
                <c:pt idx="11">
                  <c:v>150000</c:v>
                </c:pt>
                <c:pt idx="12">
                  <c:v>630212.5</c:v>
                </c:pt>
                <c:pt idx="13">
                  <c:v>25198423</c:v>
                </c:pt>
                <c:pt idx="14">
                  <c:v>185370</c:v>
                </c:pt>
                <c:pt idx="15">
                  <c:v>895528.75</c:v>
                </c:pt>
                <c:pt idx="16">
                  <c:v>562988</c:v>
                </c:pt>
                <c:pt idx="17">
                  <c:v>208903</c:v>
                </c:pt>
                <c:pt idx="18">
                  <c:v>54223602.75</c:v>
                </c:pt>
                <c:pt idx="19">
                  <c:v>202570</c:v>
                </c:pt>
                <c:pt idx="20">
                  <c:v>545370</c:v>
                </c:pt>
                <c:pt idx="21">
                  <c:v>2044194.25</c:v>
                </c:pt>
                <c:pt idx="22">
                  <c:v>27285823.800000001</c:v>
                </c:pt>
                <c:pt idx="23">
                  <c:v>41379399.500000007</c:v>
                </c:pt>
                <c:pt idx="24">
                  <c:v>135476963.36999995</c:v>
                </c:pt>
                <c:pt idx="25">
                  <c:v>310601083.29000002</c:v>
                </c:pt>
                <c:pt idx="26">
                  <c:v>375002398.12000024</c:v>
                </c:pt>
                <c:pt idx="27">
                  <c:v>37243761.939999998</c:v>
                </c:pt>
                <c:pt idx="28">
                  <c:v>433186.14</c:v>
                </c:pt>
                <c:pt idx="29">
                  <c:v>85000</c:v>
                </c:pt>
                <c:pt idx="30">
                  <c:v>71937</c:v>
                </c:pt>
                <c:pt idx="31">
                  <c:v>2275000</c:v>
                </c:pt>
                <c:pt idx="32">
                  <c:v>73600</c:v>
                </c:pt>
                <c:pt idx="33">
                  <c:v>0</c:v>
                </c:pt>
                <c:pt idx="34">
                  <c:v>270000</c:v>
                </c:pt>
              </c:numCache>
            </c:numRef>
          </c:val>
          <c:smooth val="0"/>
          <c:extLst>
            <c:ext xmlns:c16="http://schemas.microsoft.com/office/drawing/2014/chart" uri="{C3380CC4-5D6E-409C-BE32-E72D297353CC}">
              <c16:uniqueId val="{00000000-14EA-440E-945C-75534CDE25A9}"/>
            </c:ext>
          </c:extLst>
        </c:ser>
        <c:dLbls>
          <c:dLblPos val="t"/>
          <c:showLegendKey val="0"/>
          <c:showVal val="1"/>
          <c:showCatName val="0"/>
          <c:showSerName val="0"/>
          <c:showPercent val="0"/>
          <c:showBubbleSize val="0"/>
        </c:dLbls>
        <c:marker val="1"/>
        <c:smooth val="0"/>
        <c:axId val="1007167840"/>
        <c:axId val="1007169280"/>
      </c:lineChart>
      <c:catAx>
        <c:axId val="1007167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7169280"/>
        <c:crosses val="autoZero"/>
        <c:auto val="1"/>
        <c:lblAlgn val="ctr"/>
        <c:lblOffset val="100"/>
        <c:noMultiLvlLbl val="0"/>
      </c:catAx>
      <c:valAx>
        <c:axId val="1007169280"/>
        <c:scaling>
          <c:orientation val="minMax"/>
        </c:scaling>
        <c:delete val="0"/>
        <c:axPos val="l"/>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71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DASHBOARD.xlsx]Expected vs Forecast!PivotTable5</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EXPECTED VS FORECAST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'Expected vs Forecast'!$B$2</c:f>
              <c:strCache>
                <c:ptCount val="1"/>
                <c:pt idx="0">
                  <c:v>Sum of expected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'Expected vs Forecast'!$A$3:$A$16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'Expected vs Forecast'!$B$3:$B$16</c:f>
              <c:numCache>
                <c:formatCode>0.0,,"M"</c:formatCode>
                <c:ptCount val="13"/>
                <c:pt idx="0">
                  <c:v>550000</c:v>
                </c:pt>
                <c:pt idx="1">
                  <c:v>1294490</c:v>
                </c:pt>
                <c:pt idx="2">
                  <c:v>19847980</c:v>
                </c:pt>
                <c:pt idx="3">
                  <c:v>4849674</c:v>
                </c:pt>
                <c:pt idx="4">
                  <c:v>8344598</c:v>
                </c:pt>
                <c:pt idx="5">
                  <c:v>14401711</c:v>
                </c:pt>
                <c:pt idx="6">
                  <c:v>45484123</c:v>
                </c:pt>
                <c:pt idx="7">
                  <c:v>41488039</c:v>
                </c:pt>
                <c:pt idx="8">
                  <c:v>0</c:v>
                </c:pt>
                <c:pt idx="9">
                  <c:v>0</c:v>
                </c:pt>
                <c:pt idx="10">
                  <c:v>0</c:v>
                </c:pt>
                <c:pt idx="11">
                  <c:v>0</c:v>
                </c:pt>
                <c:pt idx="12">
                  <c:v>0</c:v>
                </c:pt>
              </c:numCache>
            </c:numRef>
          </c:val>
          <c:smooth val="0"/>
          <c:extLst>
            <c:ext xmlns:c16="http://schemas.microsoft.com/office/drawing/2014/chart" uri="{C3380CC4-5D6E-409C-BE32-E72D297353CC}">
              <c16:uniqueId val="{00000000-0128-4E5C-885F-397D43F4D94A}"/>
            </c:ext>
          </c:extLst>
        </c:ser>
        <c:ser>
          <c:idx val="1"/>
          <c:order val="1"/>
          <c:tx>
            <c:strRef>
              <c:f>'Expected vs Forecast'!$C$2</c:f>
              <c:strCache>
                <c:ptCount val="1"/>
                <c:pt idx="0">
                  <c:v>Sum of Forecast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'Expected vs Forecast'!$A$3:$A$16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'Expected vs Forecast'!$C$3:$C$16</c:f>
              <c:numCache>
                <c:formatCode>0.0,,"M"</c:formatCode>
                <c:ptCount val="13"/>
                <c:pt idx="0">
                  <c:v>0</c:v>
                </c:pt>
                <c:pt idx="1">
                  <c:v>0</c:v>
                </c:pt>
                <c:pt idx="2">
                  <c:v>490354</c:v>
                </c:pt>
                <c:pt idx="3">
                  <c:v>708565</c:v>
                </c:pt>
                <c:pt idx="4">
                  <c:v>19798</c:v>
                </c:pt>
                <c:pt idx="5">
                  <c:v>20203</c:v>
                </c:pt>
                <c:pt idx="6">
                  <c:v>5659900</c:v>
                </c:pt>
                <c:pt idx="7">
                  <c:v>34104086</c:v>
                </c:pt>
                <c:pt idx="8">
                  <c:v>6669143</c:v>
                </c:pt>
                <c:pt idx="9">
                  <c:v>159814</c:v>
                </c:pt>
                <c:pt idx="10">
                  <c:v>51520</c:v>
                </c:pt>
                <c:pt idx="11">
                  <c:v>0</c:v>
                </c:pt>
                <c:pt idx="12">
                  <c:v>0</c:v>
                </c:pt>
              </c:numCache>
            </c:numRef>
          </c:val>
          <c:smooth val="0"/>
          <c:extLst>
            <c:ext xmlns:c16="http://schemas.microsoft.com/office/drawing/2014/chart" uri="{C3380CC4-5D6E-409C-BE32-E72D297353CC}">
              <c16:uniqueId val="{00000001-0128-4E5C-885F-397D43F4D94A}"/>
            </c:ext>
          </c:extLst>
        </c:ser>
        <c:dLbls>
          <c:dLblPos val="t"/>
          <c:showLegendKey val="0"/>
          <c:showVal val="1"/>
          <c:showCatName val="0"/>
          <c:showSerName val="0"/>
          <c:showPercent val="0"/>
          <c:showBubbleSize val="0"/>
        </c:dLbls>
        <c:marker val="1"/>
        <c:smooth val="0"/>
        <c:axId val="762911920"/>
        <c:axId val="762907120"/>
      </c:lineChart>
      <c:catAx>
        <c:axId val="7629119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2907120"/>
        <c:crosses val="autoZero"/>
        <c:auto val="1"/>
        <c:lblAlgn val="ctr"/>
        <c:lblOffset val="100"/>
        <c:noMultiLvlLbl val="0"/>
      </c:catAx>
      <c:valAx>
        <c:axId val="76290712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291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DASHBOARD.xlsx]Active vs Total!PivotTable6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0"/>
              <a:t>ACTIVE</a:t>
            </a:r>
            <a:r>
              <a:rPr lang="en-IN" sz="1400" b="0" baseline="0"/>
              <a:t> VS TOTAL OPPORTUNITIES</a:t>
            </a:r>
            <a:endParaRPr lang="en-IN" sz="14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8898256649958E-2"/>
          <c:y val="0.116456782289274"/>
          <c:w val="0.72584428160072212"/>
          <c:h val="0.72093332260822673"/>
        </c:manualLayout>
      </c:layout>
      <c:barChart>
        <c:barDir val="col"/>
        <c:grouping val="clustered"/>
        <c:varyColors val="0"/>
        <c:ser>
          <c:idx val="0"/>
          <c:order val="0"/>
          <c:tx>
            <c:strRef>
              <c:f>'Active vs Total'!$B$2</c:f>
              <c:strCache>
                <c:ptCount val="1"/>
                <c:pt idx="0">
                  <c:v>Count of Opportunity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'Active vs Total'!$A$3:$A$16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'Active vs Total'!$B$3:$B$16</c:f>
              <c:numCache>
                <c:formatCode>General</c:formatCode>
                <c:ptCount val="13"/>
                <c:pt idx="0">
                  <c:v>7</c:v>
                </c:pt>
                <c:pt idx="1">
                  <c:v>48</c:v>
                </c:pt>
                <c:pt idx="2">
                  <c:v>144</c:v>
                </c:pt>
                <c:pt idx="3">
                  <c:v>438</c:v>
                </c:pt>
                <c:pt idx="4">
                  <c:v>567</c:v>
                </c:pt>
                <c:pt idx="5">
                  <c:v>624</c:v>
                </c:pt>
                <c:pt idx="6">
                  <c:v>1162</c:v>
                </c:pt>
                <c:pt idx="7">
                  <c:v>1381</c:v>
                </c:pt>
                <c:pt idx="8">
                  <c:v>262</c:v>
                </c:pt>
                <c:pt idx="9">
                  <c:v>10</c:v>
                </c:pt>
                <c:pt idx="10">
                  <c:v>1</c:v>
                </c:pt>
                <c:pt idx="11">
                  <c:v>1</c:v>
                </c:pt>
                <c:pt idx="12">
                  <c:v>1</c:v>
                </c:pt>
              </c:numCache>
            </c:numRef>
          </c:val>
          <c:extLst>
            <c:ext xmlns:c16="http://schemas.microsoft.com/office/drawing/2014/chart" uri="{C3380CC4-5D6E-409C-BE32-E72D297353CC}">
              <c16:uniqueId val="{00000000-DE34-4C05-AE4C-E189B9BC61B1}"/>
            </c:ext>
          </c:extLst>
        </c:ser>
        <c:dLbls>
          <c:showLegendKey val="0"/>
          <c:showVal val="1"/>
          <c:showCatName val="0"/>
          <c:showSerName val="0"/>
          <c:showPercent val="0"/>
          <c:showBubbleSize val="0"/>
        </c:dLbls>
        <c:gapWidth val="219"/>
        <c:overlap val="-27"/>
        <c:axId val="857231696"/>
        <c:axId val="857232176"/>
      </c:barChart>
      <c:lineChart>
        <c:grouping val="standard"/>
        <c:varyColors val="0"/>
        <c:ser>
          <c:idx val="1"/>
          <c:order val="1"/>
          <c:tx>
            <c:strRef>
              <c:f>'Active vs Total'!$C$2</c:f>
              <c:strCache>
                <c:ptCount val="1"/>
                <c:pt idx="0">
                  <c:v>Sum of Active opportunity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'Active vs Total'!$A$3:$A$16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'Active vs Total'!$C$3:$C$16</c:f>
              <c:numCache>
                <c:formatCode>General</c:formatCode>
                <c:ptCount val="13"/>
                <c:pt idx="0">
                  <c:v>5</c:v>
                </c:pt>
                <c:pt idx="1">
                  <c:v>32</c:v>
                </c:pt>
                <c:pt idx="2">
                  <c:v>84</c:v>
                </c:pt>
                <c:pt idx="3">
                  <c:v>302</c:v>
                </c:pt>
                <c:pt idx="4">
                  <c:v>401</c:v>
                </c:pt>
                <c:pt idx="5">
                  <c:v>300</c:v>
                </c:pt>
                <c:pt idx="6">
                  <c:v>717</c:v>
                </c:pt>
                <c:pt idx="7">
                  <c:v>1087</c:v>
                </c:pt>
                <c:pt idx="8">
                  <c:v>262</c:v>
                </c:pt>
                <c:pt idx="9">
                  <c:v>10</c:v>
                </c:pt>
                <c:pt idx="10">
                  <c:v>1</c:v>
                </c:pt>
                <c:pt idx="11">
                  <c:v>1</c:v>
                </c:pt>
                <c:pt idx="12">
                  <c:v>1</c:v>
                </c:pt>
              </c:numCache>
            </c:numRef>
          </c:val>
          <c:smooth val="0"/>
          <c:extLst>
            <c:ext xmlns:c16="http://schemas.microsoft.com/office/drawing/2014/chart" uri="{C3380CC4-5D6E-409C-BE32-E72D297353CC}">
              <c16:uniqueId val="{00000001-DE34-4C05-AE4C-E189B9BC61B1}"/>
            </c:ext>
          </c:extLst>
        </c:ser>
        <c:dLbls>
          <c:showLegendKey val="0"/>
          <c:showVal val="1"/>
          <c:showCatName val="0"/>
          <c:showSerName val="0"/>
          <c:showPercent val="0"/>
          <c:showBubbleSize val="0"/>
        </c:dLbls>
        <c:marker val="1"/>
        <c:smooth val="0"/>
        <c:axId val="857231696"/>
        <c:axId val="857232176"/>
      </c:lineChart>
      <c:catAx>
        <c:axId val="857231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232176"/>
        <c:crosses val="autoZero"/>
        <c:auto val="1"/>
        <c:lblAlgn val="ctr"/>
        <c:lblOffset val="100"/>
        <c:noMultiLvlLbl val="0"/>
      </c:catAx>
      <c:valAx>
        <c:axId val="857232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23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DASHBOARD.xlsx]Total vs Closed oppo.!PivotTable8</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69282400071508E-2"/>
          <c:y val="4.4123545928600079E-2"/>
          <c:w val="0.82210067201352155"/>
          <c:h val="0.74465321798674078"/>
        </c:manualLayout>
      </c:layout>
      <c:areaChart>
        <c:grouping val="standard"/>
        <c:varyColors val="0"/>
        <c:ser>
          <c:idx val="0"/>
          <c:order val="0"/>
          <c:tx>
            <c:strRef>
              <c:f>'Total vs Closed oppo.'!$B$2</c:f>
              <c:strCache>
                <c:ptCount val="1"/>
                <c:pt idx="0">
                  <c:v>Count of Opportunity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vs Closed oppo.'!$A$3:$A$16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'Total vs Closed oppo.'!$B$3:$B$16</c:f>
              <c:numCache>
                <c:formatCode>General</c:formatCode>
                <c:ptCount val="13"/>
                <c:pt idx="0">
                  <c:v>7</c:v>
                </c:pt>
                <c:pt idx="1">
                  <c:v>48</c:v>
                </c:pt>
                <c:pt idx="2">
                  <c:v>144</c:v>
                </c:pt>
                <c:pt idx="3">
                  <c:v>438</c:v>
                </c:pt>
                <c:pt idx="4">
                  <c:v>567</c:v>
                </c:pt>
                <c:pt idx="5">
                  <c:v>624</c:v>
                </c:pt>
                <c:pt idx="6">
                  <c:v>1162</c:v>
                </c:pt>
                <c:pt idx="7">
                  <c:v>1381</c:v>
                </c:pt>
                <c:pt idx="8">
                  <c:v>262</c:v>
                </c:pt>
                <c:pt idx="9">
                  <c:v>10</c:v>
                </c:pt>
                <c:pt idx="10">
                  <c:v>1</c:v>
                </c:pt>
                <c:pt idx="11">
                  <c:v>1</c:v>
                </c:pt>
                <c:pt idx="12">
                  <c:v>1</c:v>
                </c:pt>
              </c:numCache>
            </c:numRef>
          </c:val>
          <c:extLst>
            <c:ext xmlns:c16="http://schemas.microsoft.com/office/drawing/2014/chart" uri="{C3380CC4-5D6E-409C-BE32-E72D297353CC}">
              <c16:uniqueId val="{00000000-EB8F-410C-BC57-17CAB39BB27C}"/>
            </c:ext>
          </c:extLst>
        </c:ser>
        <c:ser>
          <c:idx val="1"/>
          <c:order val="1"/>
          <c:tx>
            <c:strRef>
              <c:f>'Total vs Closed oppo.'!$C$2</c:f>
              <c:strCache>
                <c:ptCount val="1"/>
                <c:pt idx="0">
                  <c:v>Sum of Closed opportunity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vs Closed oppo.'!$A$3:$A$16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'Total vs Closed oppo.'!$C$3:$C$16</c:f>
              <c:numCache>
                <c:formatCode>General</c:formatCode>
                <c:ptCount val="13"/>
                <c:pt idx="0">
                  <c:v>2</c:v>
                </c:pt>
                <c:pt idx="1">
                  <c:v>16</c:v>
                </c:pt>
                <c:pt idx="2">
                  <c:v>60</c:v>
                </c:pt>
                <c:pt idx="3">
                  <c:v>136</c:v>
                </c:pt>
                <c:pt idx="4">
                  <c:v>166</c:v>
                </c:pt>
                <c:pt idx="5">
                  <c:v>324</c:v>
                </c:pt>
                <c:pt idx="6">
                  <c:v>445</c:v>
                </c:pt>
                <c:pt idx="7">
                  <c:v>294</c:v>
                </c:pt>
                <c:pt idx="8">
                  <c:v>0</c:v>
                </c:pt>
                <c:pt idx="9">
                  <c:v>0</c:v>
                </c:pt>
                <c:pt idx="10">
                  <c:v>0</c:v>
                </c:pt>
                <c:pt idx="11">
                  <c:v>0</c:v>
                </c:pt>
                <c:pt idx="12">
                  <c:v>0</c:v>
                </c:pt>
              </c:numCache>
            </c:numRef>
          </c:val>
          <c:extLst>
            <c:ext xmlns:c16="http://schemas.microsoft.com/office/drawing/2014/chart" uri="{C3380CC4-5D6E-409C-BE32-E72D297353CC}">
              <c16:uniqueId val="{00000001-EB8F-410C-BC57-17CAB39BB27C}"/>
            </c:ext>
          </c:extLst>
        </c:ser>
        <c:dLbls>
          <c:showLegendKey val="0"/>
          <c:showVal val="1"/>
          <c:showCatName val="0"/>
          <c:showSerName val="0"/>
          <c:showPercent val="0"/>
          <c:showBubbleSize val="0"/>
        </c:dLbls>
        <c:axId val="154299920"/>
        <c:axId val="685098688"/>
      </c:areaChart>
      <c:catAx>
        <c:axId val="1542999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098688"/>
        <c:crosses val="autoZero"/>
        <c:auto val="1"/>
        <c:lblAlgn val="ctr"/>
        <c:lblOffset val="100"/>
        <c:noMultiLvlLbl val="0"/>
      </c:catAx>
      <c:valAx>
        <c:axId val="685098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99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DASHBOARD.xlsx]Amount by Opportunity type!PivotTable9</c:name>
    <c:fmtId val="1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AMOUNT BY OPPORTUNITY TYPE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'Amount by Opportunity type'!$B$1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1"/>
                <c15:leaderLines>
                  <c:spPr>
                    <a:ln w="9525">
                      <a:solidFill>
                        <a:schemeClr val="lt1">
                          <a:lumMod val="50000"/>
                        </a:schemeClr>
                      </a:solidFill>
                      <a:round/>
                    </a:ln>
                    <a:effectLst/>
                  </c:spPr>
                </c15:leaderLines>
              </c:ext>
            </c:extLst>
          </c:dLbls>
          <c:cat>
            <c:strRef>
              <c:f>'Amount by Opportunity type'!$A$2:$A$11</c:f>
              <c:strCache>
                <c:ptCount val="9"/>
                <c:pt idx="0">
                  <c:v>Customer</c:v>
                </c:pt>
                <c:pt idx="1">
                  <c:v>Partner</c:v>
                </c:pt>
                <c:pt idx="2">
                  <c:v>(blank)</c:v>
                </c:pt>
                <c:pt idx="3">
                  <c:v>Prospect</c:v>
                </c:pt>
                <c:pt idx="4">
                  <c:v>Reseller</c:v>
                </c:pt>
                <c:pt idx="5">
                  <c:v>Integrator</c:v>
                </c:pt>
                <c:pt idx="6">
                  <c:v>Analyst</c:v>
                </c:pt>
                <c:pt idx="7">
                  <c:v>Competitor</c:v>
                </c:pt>
                <c:pt idx="8">
                  <c:v>Other</c:v>
                </c:pt>
              </c:strCache>
            </c:strRef>
          </c:cat>
          <c:val>
            <c:numRef>
              <c:f>'Amount by Opportunity type'!$B$2:$B$11</c:f>
              <c:numCache>
                <c:formatCode>#,##0,"k"</c:formatCode>
                <c:ptCount val="9"/>
                <c:pt idx="0">
                  <c:v>89640521.680000037</c:v>
                </c:pt>
                <c:pt idx="1">
                  <c:v>50622614.340000011</c:v>
                </c:pt>
                <c:pt idx="2">
                  <c:v>29025452.059999991</c:v>
                </c:pt>
                <c:pt idx="3">
                  <c:v>8068306.4000000013</c:v>
                </c:pt>
                <c:pt idx="4">
                  <c:v>5782180.5900000008</c:v>
                </c:pt>
                <c:pt idx="5">
                  <c:v>900574</c:v>
                </c:pt>
                <c:pt idx="6">
                  <c:v>97800</c:v>
                </c:pt>
                <c:pt idx="7">
                  <c:v>6519.9</c:v>
                </c:pt>
                <c:pt idx="8">
                  <c:v>0</c:v>
                </c:pt>
              </c:numCache>
            </c:numRef>
          </c:val>
          <c:extLst>
            <c:ext xmlns:c16="http://schemas.microsoft.com/office/drawing/2014/chart" uri="{C3380CC4-5D6E-409C-BE32-E72D297353CC}">
              <c16:uniqueId val="{00000000-E858-441A-8A52-C33E6D7BD59C}"/>
            </c:ext>
          </c:extLst>
        </c:ser>
        <c:dLbls>
          <c:showLegendKey val="0"/>
          <c:showVal val="1"/>
          <c:showCatName val="0"/>
          <c:showSerName val="0"/>
          <c:showPercent val="0"/>
          <c:showBubbleSize val="0"/>
        </c:dLbls>
        <c:gapWidth val="84"/>
        <c:gapDepth val="53"/>
        <c:shape val="box"/>
        <c:axId val="612108256"/>
        <c:axId val="612109216"/>
        <c:axId val="0"/>
      </c:bar3DChart>
      <c:catAx>
        <c:axId val="61210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2109216"/>
        <c:crosses val="autoZero"/>
        <c:auto val="1"/>
        <c:lblAlgn val="ctr"/>
        <c:lblOffset val="100"/>
        <c:noMultiLvlLbl val="0"/>
      </c:catAx>
      <c:valAx>
        <c:axId val="612109216"/>
        <c:scaling>
          <c:orientation val="minMax"/>
        </c:scaling>
        <c:delete val="1"/>
        <c:axPos val="l"/>
        <c:numFmt formatCode="#,##0,&quot;k&quot;" sourceLinked="1"/>
        <c:majorTickMark val="out"/>
        <c:minorTickMark val="none"/>
        <c:tickLblPos val="nextTo"/>
        <c:crossAx val="61210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OPPORTUNITY DASHBOARD.xlsx]Industrywise opportunity!PivotTable10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INDUSTRIWISE OPPORTUNITIES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'Industrywise opportunity'!$B$2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'Industrywise opportunity'!$A$3:$A$36</c:f>
              <c:strCache>
                <c:ptCount val="33"/>
                <c:pt idx="0">
                  <c:v>(blank)</c:v>
                </c:pt>
                <c:pt idx="1">
                  <c:v>Academia</c:v>
                </c:pt>
                <c:pt idx="2">
                  <c:v>Agriculture</c:v>
                </c:pt>
                <c:pt idx="3">
                  <c:v>Apparel</c:v>
                </c:pt>
                <c:pt idx="4">
                  <c:v>Banking</c:v>
                </c:pt>
                <c:pt idx="5">
                  <c:v>Biopharma/Biopharmaceuticals</c:v>
                </c:pt>
                <c:pt idx="6">
                  <c:v>Biopharma/Pharmaceuticals</c:v>
                </c:pt>
                <c:pt idx="7">
                  <c:v>Biotechnology</c:v>
                </c:pt>
                <c:pt idx="8">
                  <c:v>CDMOs</c:v>
                </c:pt>
                <c:pt idx="9">
                  <c:v>Chemicals</c:v>
                </c:pt>
                <c:pt idx="10">
                  <c:v>Commercial</c:v>
                </c:pt>
                <c:pt idx="11">
                  <c:v>Communications</c:v>
                </c:pt>
                <c:pt idx="12">
                  <c:v>Construction</c:v>
                </c:pt>
                <c:pt idx="13">
                  <c:v>Consulting</c:v>
                </c:pt>
                <c:pt idx="14">
                  <c:v>CRO / CDMO</c:v>
                </c:pt>
                <c:pt idx="15">
                  <c:v>Distributor</c:v>
                </c:pt>
                <c:pt idx="16">
                  <c:v>Education</c:v>
                </c:pt>
                <c:pt idx="17">
                  <c:v>Electronics</c:v>
                </c:pt>
                <c:pt idx="18">
                  <c:v>Energy</c:v>
                </c:pt>
                <c:pt idx="19">
                  <c:v>Federal</c:v>
                </c:pt>
                <c:pt idx="20">
                  <c:v>Government</c:v>
                </c:pt>
                <c:pt idx="21">
                  <c:v>Hospitality</c:v>
                </c:pt>
                <c:pt idx="22">
                  <c:v>International</c:v>
                </c:pt>
                <c:pt idx="23">
                  <c:v>Law Enforcement</c:v>
                </c:pt>
                <c:pt idx="24">
                  <c:v>Life Science Research</c:v>
                </c:pt>
                <c:pt idx="25">
                  <c:v>Military</c:v>
                </c:pt>
                <c:pt idx="26">
                  <c:v>Municipal</c:v>
                </c:pt>
                <c:pt idx="27">
                  <c:v>Other</c:v>
                </c:pt>
                <c:pt idx="28">
                  <c:v>State</c:v>
                </c:pt>
                <c:pt idx="29">
                  <c:v>State &amp; Local</c:v>
                </c:pt>
                <c:pt idx="30">
                  <c:v>State and Local</c:v>
                </c:pt>
                <c:pt idx="31">
                  <c:v>Telecommunications</c:v>
                </c:pt>
                <c:pt idx="32">
                  <c:v>Transportation</c:v>
                </c:pt>
              </c:strCache>
            </c:strRef>
          </c:cat>
          <c:val>
            <c:numRef>
              <c:f>'Industrywise opportunity'!$B$3:$B$36</c:f>
              <c:numCache>
                <c:formatCode>General</c:formatCode>
                <c:ptCount val="33"/>
                <c:pt idx="0">
                  <c:v>321</c:v>
                </c:pt>
                <c:pt idx="1">
                  <c:v>182</c:v>
                </c:pt>
                <c:pt idx="2">
                  <c:v>164</c:v>
                </c:pt>
                <c:pt idx="3">
                  <c:v>88</c:v>
                </c:pt>
                <c:pt idx="4">
                  <c:v>108</c:v>
                </c:pt>
                <c:pt idx="5">
                  <c:v>2</c:v>
                </c:pt>
                <c:pt idx="6">
                  <c:v>1143</c:v>
                </c:pt>
                <c:pt idx="7">
                  <c:v>174</c:v>
                </c:pt>
                <c:pt idx="8">
                  <c:v>1</c:v>
                </c:pt>
                <c:pt idx="9">
                  <c:v>51</c:v>
                </c:pt>
                <c:pt idx="10">
                  <c:v>8</c:v>
                </c:pt>
                <c:pt idx="11">
                  <c:v>229</c:v>
                </c:pt>
                <c:pt idx="12">
                  <c:v>112</c:v>
                </c:pt>
                <c:pt idx="13">
                  <c:v>50</c:v>
                </c:pt>
                <c:pt idx="14">
                  <c:v>8</c:v>
                </c:pt>
                <c:pt idx="15">
                  <c:v>41</c:v>
                </c:pt>
                <c:pt idx="16">
                  <c:v>63</c:v>
                </c:pt>
                <c:pt idx="17">
                  <c:v>54</c:v>
                </c:pt>
                <c:pt idx="18">
                  <c:v>194</c:v>
                </c:pt>
                <c:pt idx="19">
                  <c:v>231</c:v>
                </c:pt>
                <c:pt idx="20">
                  <c:v>28</c:v>
                </c:pt>
                <c:pt idx="21">
                  <c:v>79</c:v>
                </c:pt>
                <c:pt idx="22">
                  <c:v>264</c:v>
                </c:pt>
                <c:pt idx="23">
                  <c:v>1</c:v>
                </c:pt>
                <c:pt idx="24">
                  <c:v>7</c:v>
                </c:pt>
                <c:pt idx="25">
                  <c:v>187</c:v>
                </c:pt>
                <c:pt idx="26">
                  <c:v>1</c:v>
                </c:pt>
                <c:pt idx="27">
                  <c:v>82</c:v>
                </c:pt>
                <c:pt idx="28">
                  <c:v>1</c:v>
                </c:pt>
                <c:pt idx="29">
                  <c:v>1</c:v>
                </c:pt>
                <c:pt idx="30">
                  <c:v>558</c:v>
                </c:pt>
                <c:pt idx="31">
                  <c:v>137</c:v>
                </c:pt>
                <c:pt idx="32">
                  <c:v>76</c:v>
                </c:pt>
              </c:numCache>
            </c:numRef>
          </c:val>
          <c:extLst>
            <c:ext xmlns:c16="http://schemas.microsoft.com/office/drawing/2014/chart" uri="{C3380CC4-5D6E-409C-BE32-E72D297353CC}">
              <c16:uniqueId val="{00000000-B9D5-473B-A60D-EE70A77B6116}"/>
            </c:ext>
          </c:extLst>
        </c:ser>
        <c:dLbls>
          <c:dLblPos val="outEnd"/>
          <c:showLegendKey val="0"/>
          <c:showVal val="1"/>
          <c:showCatName val="0"/>
          <c:showSerName val="0"/>
          <c:showPercent val="0"/>
          <c:showBubbleSize val="0"/>
        </c:dLbls>
        <c:gapWidth val="115"/>
        <c:overlap val="-20"/>
        <c:axId val="71717520"/>
        <c:axId val="71719440"/>
      </c:barChart>
      <c:catAx>
        <c:axId val="71717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19440"/>
        <c:crosses val="autoZero"/>
        <c:auto val="1"/>
        <c:lblAlgn val="ctr"/>
        <c:lblOffset val="100"/>
        <c:noMultiLvlLbl val="0"/>
      </c:catAx>
      <c:valAx>
        <c:axId val="7171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1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[CRM  OPPORTUNITY DASHBOARD.xlsx]Industrywise opportunity!PivotTable10</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1"/>
              <a:t>TOP 10 INDUSTRIWISE OPPORTUNITIES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'Industrywise opportunity'!$B$2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'Industrywise opportunity'!$A$3:$A$36</c:f>
              <c:strCache>
                <c:ptCount val="33"/>
                <c:pt idx="0">
                  <c:v>(blank)</c:v>
                </c:pt>
                <c:pt idx="1">
                  <c:v>Academia</c:v>
                </c:pt>
                <c:pt idx="2">
                  <c:v>Agriculture</c:v>
                </c:pt>
                <c:pt idx="3">
                  <c:v>Apparel</c:v>
                </c:pt>
                <c:pt idx="4">
                  <c:v>Banking</c:v>
                </c:pt>
                <c:pt idx="5">
                  <c:v>Biopharma/Biopharmaceuticals</c:v>
                </c:pt>
                <c:pt idx="6">
                  <c:v>Biopharma/Pharmaceuticals</c:v>
                </c:pt>
                <c:pt idx="7">
                  <c:v>Biotechnology</c:v>
                </c:pt>
                <c:pt idx="8">
                  <c:v>CDMOs</c:v>
                </c:pt>
                <c:pt idx="9">
                  <c:v>Chemicals</c:v>
                </c:pt>
                <c:pt idx="10">
                  <c:v>Commercial</c:v>
                </c:pt>
                <c:pt idx="11">
                  <c:v>Communications</c:v>
                </c:pt>
                <c:pt idx="12">
                  <c:v>Construction</c:v>
                </c:pt>
                <c:pt idx="13">
                  <c:v>Consulting</c:v>
                </c:pt>
                <c:pt idx="14">
                  <c:v>CRO / CDMO</c:v>
                </c:pt>
                <c:pt idx="15">
                  <c:v>Distributor</c:v>
                </c:pt>
                <c:pt idx="16">
                  <c:v>Education</c:v>
                </c:pt>
                <c:pt idx="17">
                  <c:v>Electronics</c:v>
                </c:pt>
                <c:pt idx="18">
                  <c:v>Energy</c:v>
                </c:pt>
                <c:pt idx="19">
                  <c:v>Federal</c:v>
                </c:pt>
                <c:pt idx="20">
                  <c:v>Government</c:v>
                </c:pt>
                <c:pt idx="21">
                  <c:v>Hospitality</c:v>
                </c:pt>
                <c:pt idx="22">
                  <c:v>International</c:v>
                </c:pt>
                <c:pt idx="23">
                  <c:v>Law Enforcement</c:v>
                </c:pt>
                <c:pt idx="24">
                  <c:v>Life Science Research</c:v>
                </c:pt>
                <c:pt idx="25">
                  <c:v>Military</c:v>
                </c:pt>
                <c:pt idx="26">
                  <c:v>Municipal</c:v>
                </c:pt>
                <c:pt idx="27">
                  <c:v>Other</c:v>
                </c:pt>
                <c:pt idx="28">
                  <c:v>State</c:v>
                </c:pt>
                <c:pt idx="29">
                  <c:v>State &amp; Local</c:v>
                </c:pt>
                <c:pt idx="30">
                  <c:v>State and Local</c:v>
                </c:pt>
                <c:pt idx="31">
                  <c:v>Telecommunications</c:v>
                </c:pt>
                <c:pt idx="32">
                  <c:v>Transportation</c:v>
                </c:pt>
              </c:strCache>
            </c:strRef>
          </c:cat>
          <c:val>
            <c:numRef>
              <c:f>'Industrywise opportunity'!$B$3:$B$36</c:f>
              <c:numCache>
                <c:formatCode>General</c:formatCode>
                <c:ptCount val="33"/>
                <c:pt idx="0">
                  <c:v>321</c:v>
                </c:pt>
                <c:pt idx="1">
                  <c:v>182</c:v>
                </c:pt>
                <c:pt idx="2">
                  <c:v>164</c:v>
                </c:pt>
                <c:pt idx="3">
                  <c:v>88</c:v>
                </c:pt>
                <c:pt idx="4">
                  <c:v>108</c:v>
                </c:pt>
                <c:pt idx="5">
                  <c:v>2</c:v>
                </c:pt>
                <c:pt idx="6">
                  <c:v>1143</c:v>
                </c:pt>
                <c:pt idx="7">
                  <c:v>174</c:v>
                </c:pt>
                <c:pt idx="8">
                  <c:v>1</c:v>
                </c:pt>
                <c:pt idx="9">
                  <c:v>51</c:v>
                </c:pt>
                <c:pt idx="10">
                  <c:v>8</c:v>
                </c:pt>
                <c:pt idx="11">
                  <c:v>229</c:v>
                </c:pt>
                <c:pt idx="12">
                  <c:v>112</c:v>
                </c:pt>
                <c:pt idx="13">
                  <c:v>50</c:v>
                </c:pt>
                <c:pt idx="14">
                  <c:v>8</c:v>
                </c:pt>
                <c:pt idx="15">
                  <c:v>41</c:v>
                </c:pt>
                <c:pt idx="16">
                  <c:v>63</c:v>
                </c:pt>
                <c:pt idx="17">
                  <c:v>54</c:v>
                </c:pt>
                <c:pt idx="18">
                  <c:v>194</c:v>
                </c:pt>
                <c:pt idx="19">
                  <c:v>231</c:v>
                </c:pt>
                <c:pt idx="20">
                  <c:v>28</c:v>
                </c:pt>
                <c:pt idx="21">
                  <c:v>79</c:v>
                </c:pt>
                <c:pt idx="22">
                  <c:v>264</c:v>
                </c:pt>
                <c:pt idx="23">
                  <c:v>1</c:v>
                </c:pt>
                <c:pt idx="24">
                  <c:v>7</c:v>
                </c:pt>
                <c:pt idx="25">
                  <c:v>187</c:v>
                </c:pt>
                <c:pt idx="26">
                  <c:v>1</c:v>
                </c:pt>
                <c:pt idx="27">
                  <c:v>82</c:v>
                </c:pt>
                <c:pt idx="28">
                  <c:v>1</c:v>
                </c:pt>
                <c:pt idx="29">
                  <c:v>1</c:v>
                </c:pt>
                <c:pt idx="30">
                  <c:v>558</c:v>
                </c:pt>
                <c:pt idx="31">
                  <c:v>137</c:v>
                </c:pt>
                <c:pt idx="32">
                  <c:v>76</c:v>
                </c:pt>
              </c:numCache>
            </c:numRef>
          </c:val>
          <c:extLst>
            <c:ext xmlns:c16="http://schemas.microsoft.com/office/drawing/2014/chart" uri="{C3380CC4-5D6E-409C-BE32-E72D297353CC}">
              <c16:uniqueId val="{00000000-181A-4D85-8BFC-43D3E0BE763E}"/>
            </c:ext>
          </c:extLst>
        </c:ser>
        <c:dLbls>
          <c:dLblPos val="outEnd"/>
          <c:showLegendKey val="0"/>
          <c:showVal val="1"/>
          <c:showCatName val="0"/>
          <c:showSerName val="0"/>
          <c:showPercent val="0"/>
          <c:showBubbleSize val="0"/>
        </c:dLbls>
        <c:gapWidth val="115"/>
        <c:overlap val="-20"/>
        <c:axId val="71717520"/>
        <c:axId val="71719440"/>
      </c:barChart>
      <c:catAx>
        <c:axId val="71717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19440"/>
        <c:crosses val="autoZero"/>
        <c:auto val="1"/>
        <c:lblAlgn val="ctr"/>
        <c:lblOffset val="100"/>
        <c:noMultiLvlLbl val="0"/>
      </c:catAx>
      <c:valAx>
        <c:axId val="71719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1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66"/>
    </a:solidFill>
    <a:ln w="25400">
      <a:solidFill>
        <a:schemeClr val="accent1">
          <a:alpha val="99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[CRM  OPPORTUNITY DASHBOARD.xlsx]Amount by Opportunity type!PivotTable9</c:name>
    <c:fmtId val="1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200" b="1"/>
              <a:t>EXPECTED AMOUNT BY OPPORTUNITY TYPE</a:t>
            </a:r>
          </a:p>
        </c:rich>
      </c:tx>
      <c:layout>
        <c:manualLayout>
          <c:xMode val="edge"/>
          <c:yMode val="edge"/>
          <c:x val="0.14621688652544185"/>
          <c:y val="0"/>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'Amount by Opportunity type'!$B$1</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'Amount by Opportunity type'!$A$2:$A$11</c:f>
              <c:strCache>
                <c:ptCount val="9"/>
                <c:pt idx="0">
                  <c:v>Customer</c:v>
                </c:pt>
                <c:pt idx="1">
                  <c:v>Partner</c:v>
                </c:pt>
                <c:pt idx="2">
                  <c:v>(blank)</c:v>
                </c:pt>
                <c:pt idx="3">
                  <c:v>Prospect</c:v>
                </c:pt>
                <c:pt idx="4">
                  <c:v>Reseller</c:v>
                </c:pt>
                <c:pt idx="5">
                  <c:v>Integrator</c:v>
                </c:pt>
                <c:pt idx="6">
                  <c:v>Analyst</c:v>
                </c:pt>
                <c:pt idx="7">
                  <c:v>Competitor</c:v>
                </c:pt>
                <c:pt idx="8">
                  <c:v>Other</c:v>
                </c:pt>
              </c:strCache>
            </c:strRef>
          </c:cat>
          <c:val>
            <c:numRef>
              <c:f>'Amount by Opportunity type'!$B$2:$B$11</c:f>
              <c:numCache>
                <c:formatCode>#,##0,"k"</c:formatCode>
                <c:ptCount val="9"/>
                <c:pt idx="0">
                  <c:v>89640521.680000037</c:v>
                </c:pt>
                <c:pt idx="1">
                  <c:v>50622614.340000011</c:v>
                </c:pt>
                <c:pt idx="2">
                  <c:v>29025452.059999991</c:v>
                </c:pt>
                <c:pt idx="3">
                  <c:v>8068306.4000000013</c:v>
                </c:pt>
                <c:pt idx="4">
                  <c:v>5782180.5900000008</c:v>
                </c:pt>
                <c:pt idx="5">
                  <c:v>900574</c:v>
                </c:pt>
                <c:pt idx="6">
                  <c:v>97800</c:v>
                </c:pt>
                <c:pt idx="7">
                  <c:v>6519.9</c:v>
                </c:pt>
                <c:pt idx="8">
                  <c:v>0</c:v>
                </c:pt>
              </c:numCache>
            </c:numRef>
          </c:val>
          <c:extLst>
            <c:ext xmlns:c16="http://schemas.microsoft.com/office/drawing/2014/chart" uri="{C3380CC4-5D6E-409C-BE32-E72D297353CC}">
              <c16:uniqueId val="{00000000-7BF8-4047-BB30-F06BBDA9F479}"/>
            </c:ext>
          </c:extLst>
        </c:ser>
        <c:dLbls>
          <c:showLegendKey val="0"/>
          <c:showVal val="1"/>
          <c:showCatName val="0"/>
          <c:showSerName val="0"/>
          <c:showPercent val="0"/>
          <c:showBubbleSize val="0"/>
        </c:dLbls>
        <c:gapWidth val="84"/>
        <c:gapDepth val="53"/>
        <c:shape val="box"/>
        <c:axId val="612108256"/>
        <c:axId val="612109216"/>
        <c:axId val="0"/>
      </c:bar3DChart>
      <c:catAx>
        <c:axId val="61210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2109216"/>
        <c:crosses val="autoZero"/>
        <c:auto val="1"/>
        <c:lblAlgn val="ctr"/>
        <c:lblOffset val="100"/>
        <c:noMultiLvlLbl val="0"/>
      </c:catAx>
      <c:valAx>
        <c:axId val="612109216"/>
        <c:scaling>
          <c:orientation val="minMax"/>
        </c:scaling>
        <c:delete val="1"/>
        <c:axPos val="l"/>
        <c:numFmt formatCode="#,##0,&quot;k&quot;" sourceLinked="1"/>
        <c:majorTickMark val="out"/>
        <c:minorTickMark val="none"/>
        <c:tickLblPos val="nextTo"/>
        <c:crossAx val="61210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66"/>
    </a:solidFill>
    <a:ln w="25400"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[CRM  OPPORTUNITY DASHBOARD.xlsx]Revenue trend!PivotTable4</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trend'!$B$1</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'Revenue trend'!$A$2:$A$58</c:f>
              <c:multiLvlStrCache>
                <c:ptCount val="35"/>
                <c:lvl>
                  <c:pt idx="0">
                    <c:v>Feb</c:v>
                  </c:pt>
                  <c:pt idx="1">
                    <c:v>Mar</c:v>
                  </c:pt>
                  <c:pt idx="2">
                    <c:v>Apr</c:v>
                  </c:pt>
                  <c:pt idx="3">
                    <c:v>May</c:v>
                  </c:pt>
                  <c:pt idx="4">
                    <c:v>Mar</c:v>
                  </c:pt>
                  <c:pt idx="5">
                    <c:v>Jun</c:v>
                  </c:pt>
                  <c:pt idx="6">
                    <c:v>Jul</c:v>
                  </c:pt>
                  <c:pt idx="7">
                    <c:v>Sep</c:v>
                  </c:pt>
                  <c:pt idx="8">
                    <c:v>Oct</c:v>
                  </c:pt>
                  <c:pt idx="9">
                    <c:v>Nov</c:v>
                  </c:pt>
                  <c:pt idx="10">
                    <c:v>Dec</c:v>
                  </c:pt>
                  <c:pt idx="11">
                    <c:v>Feb</c:v>
                  </c:pt>
                  <c:pt idx="12">
                    <c:v>Mar</c:v>
                  </c:pt>
                  <c:pt idx="13">
                    <c:v>Apr</c:v>
                  </c:pt>
                  <c:pt idx="14">
                    <c:v>May</c:v>
                  </c:pt>
                  <c:pt idx="15">
                    <c:v>Jun</c:v>
                  </c:pt>
                  <c:pt idx="16">
                    <c:v>Jul</c:v>
                  </c:pt>
                  <c:pt idx="17">
                    <c:v>Aug</c:v>
                  </c:pt>
                  <c:pt idx="18">
                    <c:v>Sep</c:v>
                  </c:pt>
                  <c:pt idx="19">
                    <c:v>Oct</c:v>
                  </c:pt>
                  <c:pt idx="20">
                    <c:v>Nov</c:v>
                  </c:pt>
                  <c:pt idx="21">
                    <c:v>Dec</c:v>
                  </c:pt>
                  <c:pt idx="28">
                    <c:v>Jan</c:v>
                  </c:pt>
                  <c:pt idx="29">
                    <c:v>Mar</c:v>
                  </c:pt>
                  <c:pt idx="30">
                    <c:v>Sep</c:v>
                  </c:pt>
                  <c:pt idx="31">
                    <c:v>Dec</c:v>
                  </c:pt>
                  <c:pt idx="32">
                    <c:v>Sep</c:v>
                  </c:pt>
                  <c:pt idx="33">
                    <c:v>Jun</c:v>
                  </c:pt>
                </c:lvl>
                <c:lvl>
                  <c:pt idx="0">
                    <c:v>Qtr1</c:v>
                  </c:pt>
                  <c:pt idx="2">
                    <c:v>Qtr2</c:v>
                  </c:pt>
                  <c:pt idx="4">
                    <c:v>Qtr1</c:v>
                  </c:pt>
                  <c:pt idx="5">
                    <c:v>Qtr2</c:v>
                  </c:pt>
                  <c:pt idx="6">
                    <c:v>Qtr3</c:v>
                  </c:pt>
                  <c:pt idx="8">
                    <c:v>Qtr4</c:v>
                  </c:pt>
                  <c:pt idx="11">
                    <c:v>Qtr1</c:v>
                  </c:pt>
                  <c:pt idx="13">
                    <c:v>Qtr2</c:v>
                  </c:pt>
                  <c:pt idx="16">
                    <c:v>Qtr3</c:v>
                  </c:pt>
                  <c:pt idx="19">
                    <c:v>Qtr4</c:v>
                  </c:pt>
                  <c:pt idx="28">
                    <c:v>Qtr1</c:v>
                  </c:pt>
                  <c:pt idx="30">
                    <c:v>Qtr3</c:v>
                  </c:pt>
                  <c:pt idx="31">
                    <c:v>Qtr4</c:v>
                  </c:pt>
                  <c:pt idx="32">
                    <c:v>Qtr3</c:v>
                  </c:pt>
                  <c:pt idx="33">
                    <c:v>Qtr2</c:v>
                  </c:pt>
                </c:lvl>
                <c:lvl>
                  <c:pt idx="0">
                    <c:v>2011</c:v>
                  </c:pt>
                  <c:pt idx="4">
                    <c:v>2015</c:v>
                  </c:pt>
                  <c:pt idx="11">
                    <c:v>2016</c:v>
                  </c:pt>
                  <c:pt idx="22">
                    <c:v>2017</c:v>
                  </c:pt>
                  <c:pt idx="23">
                    <c:v>2018</c:v>
                  </c:pt>
                  <c:pt idx="24">
                    <c:v>2019</c:v>
                  </c:pt>
                  <c:pt idx="25">
                    <c:v>2020</c:v>
                  </c:pt>
                  <c:pt idx="26">
                    <c:v>2021</c:v>
                  </c:pt>
                  <c:pt idx="27">
                    <c:v>2022</c:v>
                  </c:pt>
                  <c:pt idx="28">
                    <c:v>2023</c:v>
                  </c:pt>
                  <c:pt idx="32">
                    <c:v>2024</c:v>
                  </c:pt>
                  <c:pt idx="33">
                    <c:v>2025</c:v>
                  </c:pt>
                  <c:pt idx="34">
                    <c:v>2030</c:v>
                  </c:pt>
                </c:lvl>
              </c:multiLvlStrCache>
            </c:multiLvlStrRef>
          </c:cat>
          <c:val>
            <c:numRef>
              <c:f>'Revenue trend'!$B$2:$B$58</c:f>
              <c:numCache>
                <c:formatCode>0.0,,"M"</c:formatCode>
                <c:ptCount val="35"/>
                <c:pt idx="0">
                  <c:v>550000</c:v>
                </c:pt>
                <c:pt idx="1">
                  <c:v>240000</c:v>
                </c:pt>
                <c:pt idx="2">
                  <c:v>40000</c:v>
                </c:pt>
                <c:pt idx="3">
                  <c:v>90000</c:v>
                </c:pt>
                <c:pt idx="4">
                  <c:v>742470.95</c:v>
                </c:pt>
                <c:pt idx="5">
                  <c:v>200796</c:v>
                </c:pt>
                <c:pt idx="6">
                  <c:v>49975</c:v>
                </c:pt>
                <c:pt idx="7">
                  <c:v>1949189</c:v>
                </c:pt>
                <c:pt idx="8">
                  <c:v>340000</c:v>
                </c:pt>
                <c:pt idx="9">
                  <c:v>2892032</c:v>
                </c:pt>
                <c:pt idx="10">
                  <c:v>375300</c:v>
                </c:pt>
                <c:pt idx="11">
                  <c:v>150000</c:v>
                </c:pt>
                <c:pt idx="12">
                  <c:v>630212.5</c:v>
                </c:pt>
                <c:pt idx="13">
                  <c:v>25198423</c:v>
                </c:pt>
                <c:pt idx="14">
                  <c:v>185370</c:v>
                </c:pt>
                <c:pt idx="15">
                  <c:v>895528.75</c:v>
                </c:pt>
                <c:pt idx="16">
                  <c:v>562988</c:v>
                </c:pt>
                <c:pt idx="17">
                  <c:v>208903</c:v>
                </c:pt>
                <c:pt idx="18">
                  <c:v>54223602.75</c:v>
                </c:pt>
                <c:pt idx="19">
                  <c:v>202570</c:v>
                </c:pt>
                <c:pt idx="20">
                  <c:v>545370</c:v>
                </c:pt>
                <c:pt idx="21">
                  <c:v>2044194.25</c:v>
                </c:pt>
                <c:pt idx="22">
                  <c:v>27285823.800000001</c:v>
                </c:pt>
                <c:pt idx="23">
                  <c:v>41379399.500000007</c:v>
                </c:pt>
                <c:pt idx="24">
                  <c:v>135476963.36999995</c:v>
                </c:pt>
                <c:pt idx="25">
                  <c:v>310601083.29000002</c:v>
                </c:pt>
                <c:pt idx="26">
                  <c:v>375002398.12000024</c:v>
                </c:pt>
                <c:pt idx="27">
                  <c:v>37243761.939999998</c:v>
                </c:pt>
                <c:pt idx="28">
                  <c:v>433186.14</c:v>
                </c:pt>
                <c:pt idx="29">
                  <c:v>85000</c:v>
                </c:pt>
                <c:pt idx="30">
                  <c:v>71937</c:v>
                </c:pt>
                <c:pt idx="31">
                  <c:v>2275000</c:v>
                </c:pt>
                <c:pt idx="32">
                  <c:v>73600</c:v>
                </c:pt>
                <c:pt idx="33">
                  <c:v>0</c:v>
                </c:pt>
                <c:pt idx="34">
                  <c:v>270000</c:v>
                </c:pt>
              </c:numCache>
            </c:numRef>
          </c:val>
          <c:smooth val="0"/>
          <c:extLst>
            <c:ext xmlns:c16="http://schemas.microsoft.com/office/drawing/2014/chart" uri="{C3380CC4-5D6E-409C-BE32-E72D297353CC}">
              <c16:uniqueId val="{00000000-134F-4326-AAFD-9B224E687193}"/>
            </c:ext>
          </c:extLst>
        </c:ser>
        <c:dLbls>
          <c:dLblPos val="t"/>
          <c:showLegendKey val="0"/>
          <c:showVal val="1"/>
          <c:showCatName val="0"/>
          <c:showSerName val="0"/>
          <c:showPercent val="0"/>
          <c:showBubbleSize val="0"/>
        </c:dLbls>
        <c:marker val="1"/>
        <c:smooth val="0"/>
        <c:axId val="1007167840"/>
        <c:axId val="1007169280"/>
      </c:lineChart>
      <c:catAx>
        <c:axId val="1007167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7169280"/>
        <c:crosses val="autoZero"/>
        <c:auto val="1"/>
        <c:lblAlgn val="ctr"/>
        <c:lblOffset val="100"/>
        <c:noMultiLvlLbl val="0"/>
      </c:catAx>
      <c:valAx>
        <c:axId val="1007169280"/>
        <c:scaling>
          <c:orientation val="minMax"/>
        </c:scaling>
        <c:delete val="0"/>
        <c:axPos val="l"/>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71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66"/>
    </a:solidFill>
    <a:ln w="25400"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[CRM  OPPORTUNITY DASHBOARD.xlsx]Expected vs Forecast!PivotTable5</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EXPECTED VS FORECAST</a:t>
            </a:r>
          </a:p>
          <a:p>
            <a:pPr>
              <a:defRPr/>
            </a:pPr>
            <a:r>
              <a:rPr lang="en-IN" sz="1000"/>
              <a:t> REVENUE</a:t>
            </a:r>
          </a:p>
        </c:rich>
      </c:tx>
      <c:layout>
        <c:manualLayout>
          <c:xMode val="edge"/>
          <c:yMode val="edge"/>
          <c:x val="0.62276399825021878"/>
          <c:y val="1.6083634901487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92825896762904"/>
          <c:y val="4.4229995979091274E-2"/>
          <c:w val="0.73473840769903764"/>
          <c:h val="0.75378867750095768"/>
        </c:manualLayout>
      </c:layout>
      <c:lineChart>
        <c:grouping val="standard"/>
        <c:varyColors val="0"/>
        <c:ser>
          <c:idx val="0"/>
          <c:order val="0"/>
          <c:tx>
            <c:strRef>
              <c:f>'Expected vs Forecast'!$B$2</c:f>
              <c:strCache>
                <c:ptCount val="1"/>
                <c:pt idx="0">
                  <c:v>Sum of expected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'Expected vs Forecast'!$A$3:$A$16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'Expected vs Forecast'!$B$3:$B$16</c:f>
              <c:numCache>
                <c:formatCode>0.0,,"M"</c:formatCode>
                <c:ptCount val="13"/>
                <c:pt idx="0">
                  <c:v>550000</c:v>
                </c:pt>
                <c:pt idx="1">
                  <c:v>1294490</c:v>
                </c:pt>
                <c:pt idx="2">
                  <c:v>19847980</c:v>
                </c:pt>
                <c:pt idx="3">
                  <c:v>4849674</c:v>
                </c:pt>
                <c:pt idx="4">
                  <c:v>8344598</c:v>
                </c:pt>
                <c:pt idx="5">
                  <c:v>14401711</c:v>
                </c:pt>
                <c:pt idx="6">
                  <c:v>45484123</c:v>
                </c:pt>
                <c:pt idx="7">
                  <c:v>41488039</c:v>
                </c:pt>
                <c:pt idx="8">
                  <c:v>0</c:v>
                </c:pt>
                <c:pt idx="9">
                  <c:v>0</c:v>
                </c:pt>
                <c:pt idx="10">
                  <c:v>0</c:v>
                </c:pt>
                <c:pt idx="11">
                  <c:v>0</c:v>
                </c:pt>
                <c:pt idx="12">
                  <c:v>0</c:v>
                </c:pt>
              </c:numCache>
            </c:numRef>
          </c:val>
          <c:smooth val="0"/>
          <c:extLst>
            <c:ext xmlns:c16="http://schemas.microsoft.com/office/drawing/2014/chart" uri="{C3380CC4-5D6E-409C-BE32-E72D297353CC}">
              <c16:uniqueId val="{00000000-7485-4D9D-B6D7-B36A8523516D}"/>
            </c:ext>
          </c:extLst>
        </c:ser>
        <c:ser>
          <c:idx val="1"/>
          <c:order val="1"/>
          <c:tx>
            <c:strRef>
              <c:f>'Expected vs Forecast'!$C$2</c:f>
              <c:strCache>
                <c:ptCount val="1"/>
                <c:pt idx="0">
                  <c:v>Sum of Forecast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'Expected vs Forecast'!$A$3:$A$16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'Expected vs Forecast'!$C$3:$C$16</c:f>
              <c:numCache>
                <c:formatCode>0.0,,"M"</c:formatCode>
                <c:ptCount val="13"/>
                <c:pt idx="0">
                  <c:v>0</c:v>
                </c:pt>
                <c:pt idx="1">
                  <c:v>0</c:v>
                </c:pt>
                <c:pt idx="2">
                  <c:v>490354</c:v>
                </c:pt>
                <c:pt idx="3">
                  <c:v>708565</c:v>
                </c:pt>
                <c:pt idx="4">
                  <c:v>19798</c:v>
                </c:pt>
                <c:pt idx="5">
                  <c:v>20203</c:v>
                </c:pt>
                <c:pt idx="6">
                  <c:v>5659900</c:v>
                </c:pt>
                <c:pt idx="7">
                  <c:v>34104086</c:v>
                </c:pt>
                <c:pt idx="8">
                  <c:v>6669143</c:v>
                </c:pt>
                <c:pt idx="9">
                  <c:v>159814</c:v>
                </c:pt>
                <c:pt idx="10">
                  <c:v>51520</c:v>
                </c:pt>
                <c:pt idx="11">
                  <c:v>0</c:v>
                </c:pt>
                <c:pt idx="12">
                  <c:v>0</c:v>
                </c:pt>
              </c:numCache>
            </c:numRef>
          </c:val>
          <c:smooth val="0"/>
          <c:extLst>
            <c:ext xmlns:c16="http://schemas.microsoft.com/office/drawing/2014/chart" uri="{C3380CC4-5D6E-409C-BE32-E72D297353CC}">
              <c16:uniqueId val="{00000001-7485-4D9D-B6D7-B36A8523516D}"/>
            </c:ext>
          </c:extLst>
        </c:ser>
        <c:dLbls>
          <c:dLblPos val="t"/>
          <c:showLegendKey val="0"/>
          <c:showVal val="1"/>
          <c:showCatName val="0"/>
          <c:showSerName val="0"/>
          <c:showPercent val="0"/>
          <c:showBubbleSize val="0"/>
        </c:dLbls>
        <c:marker val="1"/>
        <c:smooth val="0"/>
        <c:axId val="762911920"/>
        <c:axId val="762907120"/>
      </c:lineChart>
      <c:catAx>
        <c:axId val="7629119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2907120"/>
        <c:crosses val="autoZero"/>
        <c:auto val="1"/>
        <c:lblAlgn val="ctr"/>
        <c:lblOffset val="100"/>
        <c:noMultiLvlLbl val="0"/>
      </c:catAx>
      <c:valAx>
        <c:axId val="76290712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291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66"/>
    </a:solidFill>
    <a:ln w="25400">
      <a:solidFill>
        <a:schemeClr val="accent1">
          <a:alpha val="99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[CRM  OPPORTUNITY DASHBOARD.xlsx]Active vs Total!PivotTable6</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a:t>ACTIVE</a:t>
            </a:r>
            <a:r>
              <a:rPr lang="en-IN" sz="1200" b="1" baseline="0"/>
              <a:t> VS TOTAL OPPORTUNITIES</a:t>
            </a:r>
            <a:endParaRPr lang="en-IN" sz="1200"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8898256649958E-2"/>
          <c:y val="0.116456782289274"/>
          <c:w val="0.72584428160072212"/>
          <c:h val="0.72093332260822673"/>
        </c:manualLayout>
      </c:layout>
      <c:barChart>
        <c:barDir val="col"/>
        <c:grouping val="clustered"/>
        <c:varyColors val="0"/>
        <c:ser>
          <c:idx val="0"/>
          <c:order val="0"/>
          <c:tx>
            <c:strRef>
              <c:f>'Active vs Total'!$B$2</c:f>
              <c:strCache>
                <c:ptCount val="1"/>
                <c:pt idx="0">
                  <c:v>Count of Opportunity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'Active vs Total'!$A$3:$A$16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'Active vs Total'!$B$3:$B$16</c:f>
              <c:numCache>
                <c:formatCode>General</c:formatCode>
                <c:ptCount val="13"/>
                <c:pt idx="0">
                  <c:v>7</c:v>
                </c:pt>
                <c:pt idx="1">
                  <c:v>48</c:v>
                </c:pt>
                <c:pt idx="2">
                  <c:v>144</c:v>
                </c:pt>
                <c:pt idx="3">
                  <c:v>438</c:v>
                </c:pt>
                <c:pt idx="4">
                  <c:v>567</c:v>
                </c:pt>
                <c:pt idx="5">
                  <c:v>624</c:v>
                </c:pt>
                <c:pt idx="6">
                  <c:v>1162</c:v>
                </c:pt>
                <c:pt idx="7">
                  <c:v>1381</c:v>
                </c:pt>
                <c:pt idx="8">
                  <c:v>262</c:v>
                </c:pt>
                <c:pt idx="9">
                  <c:v>10</c:v>
                </c:pt>
                <c:pt idx="10">
                  <c:v>1</c:v>
                </c:pt>
                <c:pt idx="11">
                  <c:v>1</c:v>
                </c:pt>
                <c:pt idx="12">
                  <c:v>1</c:v>
                </c:pt>
              </c:numCache>
            </c:numRef>
          </c:val>
          <c:extLst>
            <c:ext xmlns:c16="http://schemas.microsoft.com/office/drawing/2014/chart" uri="{C3380CC4-5D6E-409C-BE32-E72D297353CC}">
              <c16:uniqueId val="{00000000-E83E-4873-BA1F-9CBD26B84D1D}"/>
            </c:ext>
          </c:extLst>
        </c:ser>
        <c:dLbls>
          <c:showLegendKey val="0"/>
          <c:showVal val="1"/>
          <c:showCatName val="0"/>
          <c:showSerName val="0"/>
          <c:showPercent val="0"/>
          <c:showBubbleSize val="0"/>
        </c:dLbls>
        <c:gapWidth val="219"/>
        <c:overlap val="-27"/>
        <c:axId val="857231696"/>
        <c:axId val="857232176"/>
      </c:barChart>
      <c:lineChart>
        <c:grouping val="standard"/>
        <c:varyColors val="0"/>
        <c:ser>
          <c:idx val="1"/>
          <c:order val="1"/>
          <c:tx>
            <c:strRef>
              <c:f>'Active vs Total'!$C$2</c:f>
              <c:strCache>
                <c:ptCount val="1"/>
                <c:pt idx="0">
                  <c:v>Sum of Active opportunity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'Active vs Total'!$A$3:$A$16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'Active vs Total'!$C$3:$C$16</c:f>
              <c:numCache>
                <c:formatCode>General</c:formatCode>
                <c:ptCount val="13"/>
                <c:pt idx="0">
                  <c:v>5</c:v>
                </c:pt>
                <c:pt idx="1">
                  <c:v>32</c:v>
                </c:pt>
                <c:pt idx="2">
                  <c:v>84</c:v>
                </c:pt>
                <c:pt idx="3">
                  <c:v>302</c:v>
                </c:pt>
                <c:pt idx="4">
                  <c:v>401</c:v>
                </c:pt>
                <c:pt idx="5">
                  <c:v>300</c:v>
                </c:pt>
                <c:pt idx="6">
                  <c:v>717</c:v>
                </c:pt>
                <c:pt idx="7">
                  <c:v>1087</c:v>
                </c:pt>
                <c:pt idx="8">
                  <c:v>262</c:v>
                </c:pt>
                <c:pt idx="9">
                  <c:v>10</c:v>
                </c:pt>
                <c:pt idx="10">
                  <c:v>1</c:v>
                </c:pt>
                <c:pt idx="11">
                  <c:v>1</c:v>
                </c:pt>
                <c:pt idx="12">
                  <c:v>1</c:v>
                </c:pt>
              </c:numCache>
            </c:numRef>
          </c:val>
          <c:smooth val="0"/>
          <c:extLst>
            <c:ext xmlns:c16="http://schemas.microsoft.com/office/drawing/2014/chart" uri="{C3380CC4-5D6E-409C-BE32-E72D297353CC}">
              <c16:uniqueId val="{00000001-E83E-4873-BA1F-9CBD26B84D1D}"/>
            </c:ext>
          </c:extLst>
        </c:ser>
        <c:dLbls>
          <c:showLegendKey val="0"/>
          <c:showVal val="1"/>
          <c:showCatName val="0"/>
          <c:showSerName val="0"/>
          <c:showPercent val="0"/>
          <c:showBubbleSize val="0"/>
        </c:dLbls>
        <c:marker val="1"/>
        <c:smooth val="0"/>
        <c:axId val="857231696"/>
        <c:axId val="857232176"/>
      </c:lineChart>
      <c:catAx>
        <c:axId val="857231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232176"/>
        <c:crosses val="autoZero"/>
        <c:auto val="1"/>
        <c:lblAlgn val="ctr"/>
        <c:lblOffset val="100"/>
        <c:noMultiLvlLbl val="0"/>
      </c:catAx>
      <c:valAx>
        <c:axId val="857232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723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6666"/>
    </a:solidFill>
    <a:ln w="25400">
      <a:solidFill>
        <a:schemeClr val="accent1">
          <a:alpha val="99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[CRM  OPPORTUNITY DASHBOARD.xlsx]Total vs Closed oppo.!PivotTable8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VS CLOSED OPPORTUNITIES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69282400071508E-2"/>
          <c:y val="4.4123545928600079E-2"/>
          <c:w val="0.87002906416996162"/>
          <c:h val="0.84269946912065219"/>
        </c:manualLayout>
      </c:layout>
      <c:areaChart>
        <c:grouping val="standard"/>
        <c:varyColors val="0"/>
        <c:ser>
          <c:idx val="0"/>
          <c:order val="0"/>
          <c:tx>
            <c:strRef>
              <c:f>'Total vs Closed oppo.'!$B$2</c:f>
              <c:strCache>
                <c:ptCount val="1"/>
                <c:pt idx="0">
                  <c:v>Count of Opportunity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vs Closed oppo.'!$A$3:$A$16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'Total vs Closed oppo.'!$B$3:$B$16</c:f>
              <c:numCache>
                <c:formatCode>General</c:formatCode>
                <c:ptCount val="13"/>
                <c:pt idx="0">
                  <c:v>7</c:v>
                </c:pt>
                <c:pt idx="1">
                  <c:v>48</c:v>
                </c:pt>
                <c:pt idx="2">
                  <c:v>144</c:v>
                </c:pt>
                <c:pt idx="3">
                  <c:v>438</c:v>
                </c:pt>
                <c:pt idx="4">
                  <c:v>567</c:v>
                </c:pt>
                <c:pt idx="5">
                  <c:v>624</c:v>
                </c:pt>
                <c:pt idx="6">
                  <c:v>1162</c:v>
                </c:pt>
                <c:pt idx="7">
                  <c:v>1381</c:v>
                </c:pt>
                <c:pt idx="8">
                  <c:v>262</c:v>
                </c:pt>
                <c:pt idx="9">
                  <c:v>10</c:v>
                </c:pt>
                <c:pt idx="10">
                  <c:v>1</c:v>
                </c:pt>
                <c:pt idx="11">
                  <c:v>1</c:v>
                </c:pt>
                <c:pt idx="12">
                  <c:v>1</c:v>
                </c:pt>
              </c:numCache>
            </c:numRef>
          </c:val>
          <c:extLst>
            <c:ext xmlns:c16="http://schemas.microsoft.com/office/drawing/2014/chart" uri="{C3380CC4-5D6E-409C-BE32-E72D297353CC}">
              <c16:uniqueId val="{00000000-C54C-44ED-9DD4-7F7AEFC47E4A}"/>
            </c:ext>
          </c:extLst>
        </c:ser>
        <c:ser>
          <c:idx val="1"/>
          <c:order val="1"/>
          <c:tx>
            <c:strRef>
              <c:f>'Total vs Closed oppo.'!$C$2</c:f>
              <c:strCache>
                <c:ptCount val="1"/>
                <c:pt idx="0">
                  <c:v>Sum of Closed opportunity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vs Closed oppo.'!$A$3:$A$16</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'Total vs Closed oppo.'!$C$3:$C$16</c:f>
              <c:numCache>
                <c:formatCode>General</c:formatCode>
                <c:ptCount val="13"/>
                <c:pt idx="0">
                  <c:v>2</c:v>
                </c:pt>
                <c:pt idx="1">
                  <c:v>16</c:v>
                </c:pt>
                <c:pt idx="2">
                  <c:v>60</c:v>
                </c:pt>
                <c:pt idx="3">
                  <c:v>136</c:v>
                </c:pt>
                <c:pt idx="4">
                  <c:v>166</c:v>
                </c:pt>
                <c:pt idx="5">
                  <c:v>324</c:v>
                </c:pt>
                <c:pt idx="6">
                  <c:v>445</c:v>
                </c:pt>
                <c:pt idx="7">
                  <c:v>294</c:v>
                </c:pt>
                <c:pt idx="8">
                  <c:v>0</c:v>
                </c:pt>
                <c:pt idx="9">
                  <c:v>0</c:v>
                </c:pt>
                <c:pt idx="10">
                  <c:v>0</c:v>
                </c:pt>
                <c:pt idx="11">
                  <c:v>0</c:v>
                </c:pt>
                <c:pt idx="12">
                  <c:v>0</c:v>
                </c:pt>
              </c:numCache>
            </c:numRef>
          </c:val>
          <c:extLst>
            <c:ext xmlns:c16="http://schemas.microsoft.com/office/drawing/2014/chart" uri="{C3380CC4-5D6E-409C-BE32-E72D297353CC}">
              <c16:uniqueId val="{00000001-C54C-44ED-9DD4-7F7AEFC47E4A}"/>
            </c:ext>
          </c:extLst>
        </c:ser>
        <c:dLbls>
          <c:showLegendKey val="0"/>
          <c:showVal val="1"/>
          <c:showCatName val="0"/>
          <c:showSerName val="0"/>
          <c:showPercent val="0"/>
          <c:showBubbleSize val="0"/>
        </c:dLbls>
        <c:axId val="154299920"/>
        <c:axId val="685098688"/>
      </c:areaChart>
      <c:catAx>
        <c:axId val="1542999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098688"/>
        <c:crosses val="autoZero"/>
        <c:auto val="1"/>
        <c:lblAlgn val="ctr"/>
        <c:lblOffset val="100"/>
        <c:noMultiLvlLbl val="0"/>
      </c:catAx>
      <c:valAx>
        <c:axId val="685098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99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6666"/>
    </a:solidFill>
    <a:ln w="25400">
      <a:solidFill>
        <a:schemeClr val="accent1">
          <a:alpha val="99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9.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sv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480060</xdr:colOff>
      <xdr:row>2</xdr:row>
      <xdr:rowOff>68580</xdr:rowOff>
    </xdr:from>
    <xdr:to>
      <xdr:col>13</xdr:col>
      <xdr:colOff>525780</xdr:colOff>
      <xdr:row>23</xdr:row>
      <xdr:rowOff>99060</xdr:rowOff>
    </xdr:to>
    <xdr:graphicFrame macro="">
      <xdr:nvGraphicFramePr>
        <xdr:cNvPr id="2" name="Chart 1">
          <a:extLst>
            <a:ext uri="{FF2B5EF4-FFF2-40B4-BE49-F238E27FC236}">
              <a16:creationId xmlns:a16="http://schemas.microsoft.com/office/drawing/2014/main" id="{2272639A-EA8B-9198-FE25-9F5B78211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556260</xdr:colOff>
      <xdr:row>3</xdr:row>
      <xdr:rowOff>95250</xdr:rowOff>
    </xdr:from>
    <xdr:to>
      <xdr:col>12</xdr:col>
      <xdr:colOff>365760</xdr:colOff>
      <xdr:row>22</xdr:row>
      <xdr:rowOff>83820</xdr:rowOff>
    </xdr:to>
    <xdr:graphicFrame macro="">
      <xdr:nvGraphicFramePr>
        <xdr:cNvPr id="6" name="Chart 5">
          <a:extLst>
            <a:ext uri="{FF2B5EF4-FFF2-40B4-BE49-F238E27FC236}">
              <a16:creationId xmlns:a16="http://schemas.microsoft.com/office/drawing/2014/main" id="{5A05A6FF-94DE-1DDB-0DFE-7B3106996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144780</xdr:colOff>
      <xdr:row>3</xdr:row>
      <xdr:rowOff>26670</xdr:rowOff>
    </xdr:from>
    <xdr:to>
      <xdr:col>13</xdr:col>
      <xdr:colOff>152400</xdr:colOff>
      <xdr:row>21</xdr:row>
      <xdr:rowOff>91440</xdr:rowOff>
    </xdr:to>
    <xdr:graphicFrame macro="">
      <xdr:nvGraphicFramePr>
        <xdr:cNvPr id="4" name="Chart 3">
          <a:extLst>
            <a:ext uri="{FF2B5EF4-FFF2-40B4-BE49-F238E27FC236}">
              <a16:creationId xmlns:a16="http://schemas.microsoft.com/office/drawing/2014/main" id="{4A50ADE8-98D9-4981-EB8A-B3A958866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22860</xdr:colOff>
      <xdr:row>0</xdr:row>
      <xdr:rowOff>45721</xdr:rowOff>
    </xdr:from>
    <xdr:to>
      <xdr:col>19</xdr:col>
      <xdr:colOff>22860</xdr:colOff>
      <xdr:row>10</xdr:row>
      <xdr:rowOff>129541</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14DB4B2E-C9C4-20AD-9FA8-D73DA685E78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910060" y="45721"/>
              <a:ext cx="182880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30480</xdr:colOff>
      <xdr:row>11</xdr:row>
      <xdr:rowOff>15241</xdr:rowOff>
    </xdr:from>
    <xdr:to>
      <xdr:col>19</xdr:col>
      <xdr:colOff>30480</xdr:colOff>
      <xdr:row>16</xdr:row>
      <xdr:rowOff>160021</xdr:rowOff>
    </xdr:to>
    <mc:AlternateContent xmlns:mc="http://schemas.openxmlformats.org/markup-compatibility/2006" xmlns:a14="http://schemas.microsoft.com/office/drawing/2010/main">
      <mc:Choice Requires="a14">
        <xdr:graphicFrame macro="">
          <xdr:nvGraphicFramePr>
            <xdr:cNvPr id="7" name="Won">
              <a:extLst>
                <a:ext uri="{FF2B5EF4-FFF2-40B4-BE49-F238E27FC236}">
                  <a16:creationId xmlns:a16="http://schemas.microsoft.com/office/drawing/2014/main" id="{908F0A3B-2E98-6647-D16D-1BBC84AE4645}"/>
                </a:ext>
              </a:extLst>
            </xdr:cNvPr>
            <xdr:cNvGraphicFramePr/>
          </xdr:nvGraphicFramePr>
          <xdr:xfrm>
            <a:off x="0" y="0"/>
            <a:ext cx="0" cy="0"/>
          </xdr:xfrm>
          <a:graphic>
            <a:graphicData uri="http://schemas.microsoft.com/office/drawing/2010/slicer">
              <sle:slicer xmlns:sle="http://schemas.microsoft.com/office/drawing/2010/slicer" name="Won"/>
            </a:graphicData>
          </a:graphic>
        </xdr:graphicFrame>
      </mc:Choice>
      <mc:Fallback xmlns="">
        <xdr:sp macro="" textlink="">
          <xdr:nvSpPr>
            <xdr:cNvPr id="0" name=""/>
            <xdr:cNvSpPr>
              <a:spLocks noTextEdit="1"/>
            </xdr:cNvSpPr>
          </xdr:nvSpPr>
          <xdr:spPr>
            <a:xfrm>
              <a:off x="11917680" y="2026921"/>
              <a:ext cx="182880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53340</xdr:colOff>
      <xdr:row>17</xdr:row>
      <xdr:rowOff>38100</xdr:rowOff>
    </xdr:from>
    <xdr:to>
      <xdr:col>19</xdr:col>
      <xdr:colOff>53340</xdr:colOff>
      <xdr:row>30</xdr:row>
      <xdr:rowOff>127635</xdr:rowOff>
    </xdr:to>
    <mc:AlternateContent xmlns:mc="http://schemas.openxmlformats.org/markup-compatibility/2006" xmlns:a14="http://schemas.microsoft.com/office/drawing/2010/main">
      <mc:Choice Requires="a14">
        <xdr:graphicFrame macro="">
          <xdr:nvGraphicFramePr>
            <xdr:cNvPr id="8" name="Industry">
              <a:extLst>
                <a:ext uri="{FF2B5EF4-FFF2-40B4-BE49-F238E27FC236}">
                  <a16:creationId xmlns:a16="http://schemas.microsoft.com/office/drawing/2014/main" id="{51F535B7-AE00-DE3D-34F8-F825F35DCA98}"/>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1940540" y="3147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556260</xdr:colOff>
      <xdr:row>1</xdr:row>
      <xdr:rowOff>140970</xdr:rowOff>
    </xdr:from>
    <xdr:to>
      <xdr:col>12</xdr:col>
      <xdr:colOff>601980</xdr:colOff>
      <xdr:row>19</xdr:row>
      <xdr:rowOff>15240</xdr:rowOff>
    </xdr:to>
    <xdr:graphicFrame macro="">
      <xdr:nvGraphicFramePr>
        <xdr:cNvPr id="4" name="Chart 3">
          <a:extLst>
            <a:ext uri="{FF2B5EF4-FFF2-40B4-BE49-F238E27FC236}">
              <a16:creationId xmlns:a16="http://schemas.microsoft.com/office/drawing/2014/main" id="{A72DB755-409E-A3F5-59D1-91A5B4B78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457200</xdr:colOff>
      <xdr:row>4</xdr:row>
      <xdr:rowOff>129540</xdr:rowOff>
    </xdr:from>
    <xdr:to>
      <xdr:col>11</xdr:col>
      <xdr:colOff>220980</xdr:colOff>
      <xdr:row>22</xdr:row>
      <xdr:rowOff>167640</xdr:rowOff>
    </xdr:to>
    <xdr:graphicFrame macro="">
      <xdr:nvGraphicFramePr>
        <xdr:cNvPr id="5" name="Chart 4">
          <a:extLst>
            <a:ext uri="{FF2B5EF4-FFF2-40B4-BE49-F238E27FC236}">
              <a16:creationId xmlns:a16="http://schemas.microsoft.com/office/drawing/2014/main" id="{AE987EF7-AA99-CA4E-AF86-A3548BF3D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99060</xdr:colOff>
      <xdr:row>4</xdr:row>
      <xdr:rowOff>57150</xdr:rowOff>
    </xdr:from>
    <xdr:to>
      <xdr:col>11</xdr:col>
      <xdr:colOff>403860</xdr:colOff>
      <xdr:row>22</xdr:row>
      <xdr:rowOff>60960</xdr:rowOff>
    </xdr:to>
    <xdr:graphicFrame macro="">
      <xdr:nvGraphicFramePr>
        <xdr:cNvPr id="2" name="Chart 1">
          <a:extLst>
            <a:ext uri="{FF2B5EF4-FFF2-40B4-BE49-F238E27FC236}">
              <a16:creationId xmlns:a16="http://schemas.microsoft.com/office/drawing/2014/main" id="{AE79A70E-CA7D-857F-119B-B52B5D819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34713</xdr:colOff>
      <xdr:row>23</xdr:row>
      <xdr:rowOff>16934</xdr:rowOff>
    </xdr:from>
    <xdr:to>
      <xdr:col>5</xdr:col>
      <xdr:colOff>85725</xdr:colOff>
      <xdr:row>37</xdr:row>
      <xdr:rowOff>160444</xdr:rowOff>
    </xdr:to>
    <xdr:graphicFrame macro="">
      <xdr:nvGraphicFramePr>
        <xdr:cNvPr id="2" name="Chart 1">
          <a:extLst>
            <a:ext uri="{FF2B5EF4-FFF2-40B4-BE49-F238E27FC236}">
              <a16:creationId xmlns:a16="http://schemas.microsoft.com/office/drawing/2014/main" id="{BC39FE39-8366-4046-911B-DDE21464D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123825</xdr:colOff>
      <xdr:row>23</xdr:row>
      <xdr:rowOff>47625</xdr:rowOff>
    </xdr:from>
    <xdr:to>
      <xdr:col>13</xdr:col>
      <xdr:colOff>276225</xdr:colOff>
      <xdr:row>37</xdr:row>
      <xdr:rowOff>180974</xdr:rowOff>
    </xdr:to>
    <xdr:graphicFrame macro="">
      <xdr:nvGraphicFramePr>
        <xdr:cNvPr id="3" name="Chart 2">
          <a:extLst>
            <a:ext uri="{FF2B5EF4-FFF2-40B4-BE49-F238E27FC236}">
              <a16:creationId xmlns:a16="http://schemas.microsoft.com/office/drawing/2014/main" id="{9B589291-93A7-4D69-B20F-B9356D9A3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338667</xdr:colOff>
      <xdr:row>23</xdr:row>
      <xdr:rowOff>51860</xdr:rowOff>
    </xdr:from>
    <xdr:to>
      <xdr:col>22</xdr:col>
      <xdr:colOff>428625</xdr:colOff>
      <xdr:row>38</xdr:row>
      <xdr:rowOff>2117</xdr:rowOff>
    </xdr:to>
    <xdr:graphicFrame macro="">
      <xdr:nvGraphicFramePr>
        <xdr:cNvPr id="4" name="Chart 3">
          <a:extLst>
            <a:ext uri="{FF2B5EF4-FFF2-40B4-BE49-F238E27FC236}">
              <a16:creationId xmlns:a16="http://schemas.microsoft.com/office/drawing/2014/main" id="{AD174C21-7BDA-45B3-AEAC-B430D8F3A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33868</xdr:colOff>
      <xdr:row>5</xdr:row>
      <xdr:rowOff>169333</xdr:rowOff>
    </xdr:from>
    <xdr:to>
      <xdr:col>6</xdr:col>
      <xdr:colOff>575735</xdr:colOff>
      <xdr:row>22</xdr:row>
      <xdr:rowOff>161289</xdr:rowOff>
    </xdr:to>
    <xdr:graphicFrame macro="">
      <xdr:nvGraphicFramePr>
        <xdr:cNvPr id="6" name="Chart 5">
          <a:extLst>
            <a:ext uri="{FF2B5EF4-FFF2-40B4-BE49-F238E27FC236}">
              <a16:creationId xmlns:a16="http://schemas.microsoft.com/office/drawing/2014/main" id="{CF9D1ADB-A534-4860-B249-7924F3DCC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42333</xdr:colOff>
      <xdr:row>6</xdr:row>
      <xdr:rowOff>16934</xdr:rowOff>
    </xdr:from>
    <xdr:to>
      <xdr:col>15</xdr:col>
      <xdr:colOff>279399</xdr:colOff>
      <xdr:row>22</xdr:row>
      <xdr:rowOff>181609</xdr:rowOff>
    </xdr:to>
    <xdr:graphicFrame macro="">
      <xdr:nvGraphicFramePr>
        <xdr:cNvPr id="7" name="Chart 6">
          <a:extLst>
            <a:ext uri="{FF2B5EF4-FFF2-40B4-BE49-F238E27FC236}">
              <a16:creationId xmlns:a16="http://schemas.microsoft.com/office/drawing/2014/main" id="{7240266F-F833-4CC7-AEA4-AF52E2FC1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28575</xdr:colOff>
      <xdr:row>4</xdr:row>
      <xdr:rowOff>0</xdr:rowOff>
    </xdr:from>
    <xdr:to>
      <xdr:col>3</xdr:col>
      <xdr:colOff>79375</xdr:colOff>
      <xdr:row>5</xdr:row>
      <xdr:rowOff>13758</xdr:rowOff>
    </xdr:to>
    <xdr:pic>
      <xdr:nvPicPr>
        <xdr:cNvPr id="9" name="Graphic 8" descr="Money with solid fill">
          <a:extLst>
            <a:ext uri="{FF2B5EF4-FFF2-40B4-BE49-F238E27FC236}">
              <a16:creationId xmlns:a16="http://schemas.microsoft.com/office/drawing/2014/main" id="{897706BF-831C-57C1-A208-C4CDC997417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28975" y="838200"/>
          <a:ext cx="660400" cy="309033"/>
        </a:xfrm>
        <a:prstGeom prst="rect">
          <a:avLst/>
        </a:prstGeom>
      </xdr:spPr>
    </xdr:pic>
    <xdr:clientData/>
  </xdr:twoCellAnchor>
  <xdr:twoCellAnchor editAs="oneCell">
    <xdr:from>
      <xdr:col>9</xdr:col>
      <xdr:colOff>75141</xdr:colOff>
      <xdr:row>3</xdr:row>
      <xdr:rowOff>289983</xdr:rowOff>
    </xdr:from>
    <xdr:to>
      <xdr:col>10</xdr:col>
      <xdr:colOff>210609</xdr:colOff>
      <xdr:row>5</xdr:row>
      <xdr:rowOff>33867</xdr:rowOff>
    </xdr:to>
    <xdr:pic>
      <xdr:nvPicPr>
        <xdr:cNvPr id="11" name="Graphic 10" descr="Upward trend with solid fill">
          <a:extLst>
            <a:ext uri="{FF2B5EF4-FFF2-40B4-BE49-F238E27FC236}">
              <a16:creationId xmlns:a16="http://schemas.microsoft.com/office/drawing/2014/main" id="{106A96F7-1029-5A2F-222D-A650973EC55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142191" y="832908"/>
          <a:ext cx="745068" cy="334434"/>
        </a:xfrm>
        <a:prstGeom prst="rect">
          <a:avLst/>
        </a:prstGeom>
      </xdr:spPr>
    </xdr:pic>
    <xdr:clientData/>
  </xdr:twoCellAnchor>
  <xdr:twoCellAnchor editAs="oneCell">
    <xdr:from>
      <xdr:col>15</xdr:col>
      <xdr:colOff>0</xdr:colOff>
      <xdr:row>3</xdr:row>
      <xdr:rowOff>211667</xdr:rowOff>
    </xdr:from>
    <xdr:to>
      <xdr:col>16</xdr:col>
      <xdr:colOff>93134</xdr:colOff>
      <xdr:row>4</xdr:row>
      <xdr:rowOff>208492</xdr:rowOff>
    </xdr:to>
    <xdr:pic>
      <xdr:nvPicPr>
        <xdr:cNvPr id="13" name="Graphic 12" descr="Downward trend graph with solid fill">
          <a:extLst>
            <a:ext uri="{FF2B5EF4-FFF2-40B4-BE49-F238E27FC236}">
              <a16:creationId xmlns:a16="http://schemas.microsoft.com/office/drawing/2014/main" id="{67E506FB-C125-34F5-A2F4-432BE6FD174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893733" y="770467"/>
          <a:ext cx="702734" cy="296333"/>
        </a:xfrm>
        <a:prstGeom prst="rect">
          <a:avLst/>
        </a:prstGeom>
      </xdr:spPr>
    </xdr:pic>
    <xdr:clientData/>
  </xdr:twoCellAnchor>
  <xdr:twoCellAnchor editAs="oneCell">
    <xdr:from>
      <xdr:col>20</xdr:col>
      <xdr:colOff>254001</xdr:colOff>
      <xdr:row>3</xdr:row>
      <xdr:rowOff>211666</xdr:rowOff>
    </xdr:from>
    <xdr:to>
      <xdr:col>21</xdr:col>
      <xdr:colOff>237067</xdr:colOff>
      <xdr:row>4</xdr:row>
      <xdr:rowOff>238125</xdr:rowOff>
    </xdr:to>
    <xdr:pic>
      <xdr:nvPicPr>
        <xdr:cNvPr id="15" name="Graphic 14" descr="Lightbulb and gear with solid fill">
          <a:extLst>
            <a:ext uri="{FF2B5EF4-FFF2-40B4-BE49-F238E27FC236}">
              <a16:creationId xmlns:a16="http://schemas.microsoft.com/office/drawing/2014/main" id="{F6CA7E28-3D19-ADC1-A834-37F7F9B1747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976534" y="770466"/>
          <a:ext cx="592666" cy="330201"/>
        </a:xfrm>
        <a:prstGeom prst="rect">
          <a:avLst/>
        </a:prstGeom>
      </xdr:spPr>
    </xdr:pic>
    <xdr:clientData/>
  </xdr:twoCellAnchor>
  <xdr:twoCellAnchor>
    <xdr:from>
      <xdr:col>2</xdr:col>
      <xdr:colOff>457200</xdr:colOff>
      <xdr:row>0</xdr:row>
      <xdr:rowOff>59267</xdr:rowOff>
    </xdr:from>
    <xdr:to>
      <xdr:col>18</xdr:col>
      <xdr:colOff>457200</xdr:colOff>
      <xdr:row>2</xdr:row>
      <xdr:rowOff>177800</xdr:rowOff>
    </xdr:to>
    <xdr:sp macro="" textlink="">
      <xdr:nvSpPr>
        <xdr:cNvPr id="16" name="TextBox 15">
          <a:extLst>
            <a:ext uri="{FF2B5EF4-FFF2-40B4-BE49-F238E27FC236}">
              <a16:creationId xmlns:a16="http://schemas.microsoft.com/office/drawing/2014/main" id="{CD5EEE67-4720-9671-A109-BC50B2C3A0A2}"/>
            </a:ext>
          </a:extLst>
        </xdr:cNvPr>
        <xdr:cNvSpPr txBox="1"/>
      </xdr:nvSpPr>
      <xdr:spPr>
        <a:xfrm>
          <a:off x="2302933" y="59267"/>
          <a:ext cx="9753600" cy="491066"/>
        </a:xfrm>
        <a:prstGeom prst="rect">
          <a:avLst/>
        </a:prstGeom>
        <a:solidFill>
          <a:srgbClr val="0066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CRM</a:t>
          </a:r>
          <a:r>
            <a:rPr lang="en-IN" sz="2400" b="1" baseline="0">
              <a:solidFill>
                <a:schemeClr val="bg1"/>
              </a:solidFill>
            </a:rPr>
            <a:t> OPPORTUNITY DASHBOARD</a:t>
          </a:r>
          <a:endParaRPr lang="en-IN" sz="2400" b="1">
            <a:solidFill>
              <a:schemeClr val="bg1"/>
            </a:solidFill>
          </a:endParaRPr>
        </a:p>
      </xdr:txBody>
    </xdr:sp>
    <xdr:clientData/>
  </xdr:twoCellAnchor>
  <xdr:twoCellAnchor>
    <xdr:from>
      <xdr:col>15</xdr:col>
      <xdr:colOff>380999</xdr:colOff>
      <xdr:row>6</xdr:row>
      <xdr:rowOff>85725</xdr:rowOff>
    </xdr:from>
    <xdr:to>
      <xdr:col>22</xdr:col>
      <xdr:colOff>419100</xdr:colOff>
      <xdr:row>22</xdr:row>
      <xdr:rowOff>169333</xdr:rowOff>
    </xdr:to>
    <xdr:graphicFrame macro="">
      <xdr:nvGraphicFramePr>
        <xdr:cNvPr id="17" name="Chart 16">
          <a:extLst>
            <a:ext uri="{FF2B5EF4-FFF2-40B4-BE49-F238E27FC236}">
              <a16:creationId xmlns:a16="http://schemas.microsoft.com/office/drawing/2014/main" id="{F48FE16A-C06C-4404-9CE3-7EC0DBE2D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476250</xdr:colOff>
      <xdr:row>6</xdr:row>
      <xdr:rowOff>104776</xdr:rowOff>
    </xdr:from>
    <xdr:to>
      <xdr:col>24</xdr:col>
      <xdr:colOff>514350</xdr:colOff>
      <xdr:row>12</xdr:row>
      <xdr:rowOff>47626</xdr:rowOff>
    </xdr:to>
    <mc:AlternateContent xmlns:mc="http://schemas.openxmlformats.org/markup-compatibility/2006" xmlns:a14="http://schemas.microsoft.com/office/drawing/2010/main">
      <mc:Choice Requires="a14">
        <xdr:graphicFrame macro="">
          <xdr:nvGraphicFramePr>
            <xdr:cNvPr id="18" name="Won 1">
              <a:extLst>
                <a:ext uri="{FF2B5EF4-FFF2-40B4-BE49-F238E27FC236}">
                  <a16:creationId xmlns:a16="http://schemas.microsoft.com/office/drawing/2014/main" id="{57B8B92B-3C15-4EAE-BBFB-B9736BEF2132}"/>
                </a:ext>
              </a:extLst>
            </xdr:cNvPr>
            <xdr:cNvGraphicFramePr/>
          </xdr:nvGraphicFramePr>
          <xdr:xfrm>
            <a:off x="0" y="0"/>
            <a:ext cx="0" cy="0"/>
          </xdr:xfrm>
          <a:graphic>
            <a:graphicData uri="http://schemas.microsoft.com/office/drawing/2010/slicer">
              <sle:slicer xmlns:sle="http://schemas.microsoft.com/office/drawing/2010/slicer" name="Won 1"/>
            </a:graphicData>
          </a:graphic>
        </xdr:graphicFrame>
      </mc:Choice>
      <mc:Fallback xmlns="">
        <xdr:sp macro="" textlink="">
          <xdr:nvSpPr>
            <xdr:cNvPr id="0" name=""/>
            <xdr:cNvSpPr>
              <a:spLocks noTextEdit="1"/>
            </xdr:cNvSpPr>
          </xdr:nvSpPr>
          <xdr:spPr>
            <a:xfrm>
              <a:off x="15868650" y="1419226"/>
              <a:ext cx="12573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485775</xdr:colOff>
      <xdr:row>12</xdr:row>
      <xdr:rowOff>104776</xdr:rowOff>
    </xdr:from>
    <xdr:to>
      <xdr:col>24</xdr:col>
      <xdr:colOff>542925</xdr:colOff>
      <xdr:row>24</xdr:row>
      <xdr:rowOff>161926</xdr:rowOff>
    </xdr:to>
    <mc:AlternateContent xmlns:mc="http://schemas.openxmlformats.org/markup-compatibility/2006" xmlns:a14="http://schemas.microsoft.com/office/drawing/2010/main">
      <mc:Choice Requires="a14">
        <xdr:graphicFrame macro="">
          <xdr:nvGraphicFramePr>
            <xdr:cNvPr id="19" name="Product Category 1">
              <a:extLst>
                <a:ext uri="{FF2B5EF4-FFF2-40B4-BE49-F238E27FC236}">
                  <a16:creationId xmlns:a16="http://schemas.microsoft.com/office/drawing/2014/main" id="{B323CCA9-65B3-4301-A988-4400EAC6FE4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5878175" y="2505076"/>
              <a:ext cx="127635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495300</xdr:colOff>
      <xdr:row>25</xdr:row>
      <xdr:rowOff>66675</xdr:rowOff>
    </xdr:from>
    <xdr:to>
      <xdr:col>24</xdr:col>
      <xdr:colOff>581025</xdr:colOff>
      <xdr:row>37</xdr:row>
      <xdr:rowOff>152400</xdr:rowOff>
    </xdr:to>
    <mc:AlternateContent xmlns:mc="http://schemas.openxmlformats.org/markup-compatibility/2006" xmlns:a14="http://schemas.microsoft.com/office/drawing/2010/main">
      <mc:Choice Requires="a14">
        <xdr:graphicFrame macro="">
          <xdr:nvGraphicFramePr>
            <xdr:cNvPr id="20" name="Industry 1">
              <a:extLst>
                <a:ext uri="{FF2B5EF4-FFF2-40B4-BE49-F238E27FC236}">
                  <a16:creationId xmlns:a16="http://schemas.microsoft.com/office/drawing/2014/main" id="{47E017BB-DA7C-4D58-B72A-9D519ACC8631}"/>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5887700" y="4819650"/>
              <a:ext cx="1304925" cy="225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681906712962" createdVersion="8" refreshedVersion="8" minRefreshableVersion="3" recordCount="0" supportSubquery="1" supportAdvancedDrill="1" xr:uid="{D7E84B20-8985-4C45-8DCA-99F77BC43961}">
  <cacheSource type="external" connectionId="6"/>
  <cacheFields count="2">
    <cacheField name="[Opportunity table].[Won].[Won]" caption="Won" numFmtId="0" hierarchy="90" level="1">
      <sharedItems count="2">
        <b v="0"/>
        <b v="1"/>
      </sharedItems>
    </cacheField>
    <cacheField name="[Measures].[Count of Opportunity ID]" caption="Count of Opportunity ID" numFmtId="0" hierarchy="142" level="32767"/>
  </cacheFields>
  <cacheHierarchies count="146">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Number]" caption="Account Number" attribute="1" defaultMemberUniqueName="[Account].[Account Number].[All]" allUniqueName="[Account].[Account Number].[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Annual Revenue]" caption="Annual Revenue" attribute="1" defaultMemberUniqueName="[Account].[Annual Revenue].[All]" allUniqueName="[Account].[Annual Revenue].[All]" dimensionUniqueName="[Account]"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2" memberValueDatatype="11" unbalanced="0">
      <fieldsUsage count="2">
        <fieldUsage x="-1"/>
        <fieldUsage x="0"/>
      </fieldsUsage>
    </cacheHierarchy>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Opportunity table].[expected revenue]" caption="expected revenue" attribute="1" defaultMemberUniqueName="[Opportunity table].[expected revenue].[All]" allUniqueName="[Opportunity table].[expected revenue].[All]" dimensionUniqueName="[Opportunity table]" displayFolder="" count="0" memberValueDatatype="20" unbalanced="0"/>
    <cacheHierarchy uniqueName="[Opportunity table].[Forecast revenue]" caption="Forecast revenue" attribute="1" defaultMemberUniqueName="[Opportunity table].[Forecast revenue].[All]" allUniqueName="[Opportunity table].[Forecast revenue].[All]" dimensionUniqueName="[Opportunity table]" displayFolder="" count="0" memberValueDatatype="20" unbalanced="0"/>
    <cacheHierarchy uniqueName="[Opportunity table].[Active opportunity]" caption="Active opportunity" attribute="1" defaultMemberUniqueName="[Opportunity table].[Active opportunity].[All]" allUniqueName="[Opportunity table].[Active opportunity].[All]" dimensionUniqueName="[Opportunity table]" displayFolder="" count="0" memberValueDatatype="20" unbalanced="0"/>
    <cacheHierarchy uniqueName="[Opportunity table].[Closed opportunity]" caption="Closed opportunity" attribute="1" defaultMemberUniqueName="[Opportunity table].[Closed opportunity].[All]" allUniqueName="[Opportunity table].[Closed opportunity].[All]" dimensionUniqueName="[Opportunity table]" displayFolder="" count="0" memberValueDatatype="20" unbalanced="0"/>
    <cacheHierarchy uniqueName="[Opportunity table].[Closed date year]" caption="Closed date year" attribute="1" defaultMemberUniqueName="[Opportunity table].[Closed date year].[All]" allUniqueName="[Opportunity table].[Closed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130" unbalanced="0"/>
    <cacheHierarchy uniqueName="[Opportunity table].[close date.1]" caption="close date.1" attribute="1" defaultMemberUniqueName="[Opportunity table].[close date.1].[All]" allUniqueName="[Opportunity table].[close date.1].[All]" dimensionUniqueName="[Opportunity table]" displayFolder="" count="0" memberValueDatatype="130" unbalanced="0"/>
    <cacheHierarchy uniqueName="[Opportunity table].[Close Date (Year)]" caption="Close Date (Year)" attribute="1" defaultMemberUniqueName="[Opportunity table].[Close Date (Year)].[All]" allUniqueName="[Opportunity table].[Close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caption="Close Date (Month)" attribute="1" defaultMemberUniqueName="[Opportunity table].[Close Date (Month)].[All]" allUniqueName="[Opportunity table].[Close Date (Month)].[All]" dimensionUniqueName="[Opportunity table]" displayFolder="" count="0" memberValueDatatype="130" unbalanced="0"/>
    <cacheHierarchy uniqueName="[Opprtunity Product].[Created By ID]" caption="Created By ID" attribute="1" defaultMemberUniqueName="[Opprtunity Product].[Created By ID].[All]" allUniqueName="[Opprtunity Product].[Created By ID].[All]" dimensionUniqueName="[Opprtunity Product]" displayFolder="" count="0" memberValueDatatype="130" unbalanced="0"/>
    <cacheHierarchy uniqueName="[Opprtunity Product].[Last Modified By ID]" caption="Last Modified By ID" attribute="1" defaultMemberUniqueName="[Opprtunity Product].[Last Modified By ID].[All]" allUniqueName="[Opprtunity Product].[Last Modified By ID].[All]" dimensionUniqueName="[Opprtunity Product]" displayFolder="" count="0" memberValueDatatype="130" unbalanced="0"/>
    <cacheHierarchy uniqueName="[Opprtunity Product].[Line Item ID]" caption="Line Item ID" attribute="1" defaultMemberUniqueName="[Opprtunity Product].[Line Item ID].[All]" allUniqueName="[Opprtunity Product].[Line Item ID].[All]" dimensionUniqueName="[Opprtunity Product]" displayFolder="" count="0" memberValueDatatype="130" unbalanced="0"/>
    <cacheHierarchy uniqueName="[Opprtunity Product].[Opportunity ID]" caption="Opportunity ID" attribute="1" defaultMemberUniqueName="[Opprtunity Product].[Opportunity ID].[All]" allUniqueName="[Opprtunity Product].[Opportunity ID].[All]" dimensionUniqueName="[Opprtunity Product]" displayFolder="" count="0" memberValueDatatype="130" unbalanced="0"/>
    <cacheHierarchy uniqueName="[Opprtunity Product].[Product Name]" caption="Product Name" attribute="1" defaultMemberUniqueName="[Opprtunity Product].[Product Name].[All]" allUniqueName="[Opprtunity Product].[Product Name].[All]" dimensionUniqueName="[Opprtunity Product]" displayFolder="" count="0" memberValueDatatype="130" unbalanced="0"/>
    <cacheHierarchy uniqueName="[Opprtunity Product].[Product Code]" caption="Product Code" attribute="1" defaultMemberUniqueName="[Opprtunity Product].[Product Code].[All]" allUniqueName="[Opprtunity Product].[Product Code].[All]" dimensionUniqueName="[Opprtunity Product]" displayFolder="" count="0" memberValueDatatype="130" unbalanced="0"/>
    <cacheHierarchy uniqueName="[Opprtunity Product].[Product ID]" caption="Product ID" attribute="1" defaultMemberUniqueName="[Opprtunity Product].[Product ID].[All]" allUniqueName="[Opprtunity Product].[Product ID].[All]" dimensionUniqueName="[Opprtunity Product]" displayFolder="" count="0" memberValueDatatype="130" unbalanced="0"/>
    <cacheHierarchy uniqueName="[Opprtunity Product].[Discount]" caption="Discount" attribute="1" defaultMemberUniqueName="[Opprtunity Product].[Discount].[All]" allUniqueName="[Opprtunity Product].[Discount].[All]" dimensionUniqueName="[Opprtunity Product]" displayFolder="" count="0" memberValueDatatype="5" unbalanced="0"/>
    <cacheHierarchy uniqueName="[Opprtunity Product].[List Price]" caption="List Price" attribute="1" defaultMemberUniqueName="[Opprtunity Product].[List Price].[All]" allUniqueName="[Opprtunity Product].[List Price].[All]" dimensionUniqueName="[Opprtunity Product]" displayFolder="" count="0" memberValueDatatype="5" unbalanced="0"/>
    <cacheHierarchy uniqueName="[Opprtunity Product].[Quantity]" caption="Quantity" attribute="1" defaultMemberUniqueName="[Opprtunity Product].[Quantity].[All]" allUniqueName="[Opprtunity Product].[Quantity].[All]" dimensionUniqueName="[Opprtunity Product]" displayFolder="" count="0" memberValueDatatype="20" unbalanced="0"/>
    <cacheHierarchy uniqueName="[Opprtunity Product].[Sales Price]" caption="Sales Price" attribute="1" defaultMemberUniqueName="[Opprtunity Product].[Sales Price].[All]" allUniqueName="[Opprtunity Product].[Sales Price].[All]" dimensionUniqueName="[Opprtunity Product]" displayFolder="" count="0" memberValueDatatype="5" unbalanced="0"/>
    <cacheHierarchy uniqueName="[Opprtunity Product].[Subtotal]" caption="Subtotal" attribute="1" defaultMemberUniqueName="[Opprtunity Product].[Subtotal].[All]" allUniqueName="[Opprtunity Product].[Subtotal].[All]" dimensionUniqueName="[Opprtunity Product]" displayFolder="" count="0" memberValueDatatype="5" unbalanced="0"/>
    <cacheHierarchy uniqueName="[Opprtunity Product].[Total Price]" caption="Total Price" attribute="1" defaultMemberUniqueName="[Opprtunity Product].[Total Price].[All]" allUniqueName="[Opprtunity Product].[Total Price].[All]" dimensionUniqueName="[Opp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Profile ID]" caption="Profile ID" attribute="1" defaultMemberUniqueName="[User].[Profile ID].[All]" allUniqueName="[User].[Profi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20" unbalanced="0" hidden="1"/>
    <cacheHierarchy uniqueName="[Measures].[__XL_Count Account]" caption="__XL_Count Account" measure="1" displayFolder="" measureGroup="Account"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rtunity Product]" caption="__XL_Count Opprtunity Product" measure="1" displayFolder="" measureGroup="Opprtunity Product"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expected revenue]" caption="Sum of expected revenue" measure="1" displayFolder="" measureGroup="Opportunity table" count="0" hidden="1">
      <extLst>
        <ext xmlns:x15="http://schemas.microsoft.com/office/spreadsheetml/2010/11/main" uri="{B97F6D7D-B522-45F9-BDA1-12C45D357490}">
          <x15:cacheHierarchy aggregatedColumn="98"/>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95"/>
        </ext>
      </extLst>
    </cacheHierarchy>
    <cacheHierarchy uniqueName="[Measures].[Sum of Amount]" caption="Sum of Amount" measure="1" displayFolder="" measureGroup="Opportunity table" count="0" hidden="1">
      <extLst>
        <ext xmlns:x15="http://schemas.microsoft.com/office/spreadsheetml/2010/11/main" uri="{B97F6D7D-B522-45F9-BDA1-12C45D357490}">
          <x15:cacheHierarchy aggregatedColumn="93"/>
        </ext>
      </extLst>
    </cacheHierarchy>
    <cacheHierarchy uniqueName="[Measures].[Count of Opportunity ID]" caption="Count of Opportunity ID" measure="1" displayFolder="" measureGroup="Opportunity table"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Forecast revenue]" caption="Sum of Forecast revenue" measure="1" displayFolder="" measureGroup="Opportunity table" count="0" hidden="1">
      <extLst>
        <ext xmlns:x15="http://schemas.microsoft.com/office/spreadsheetml/2010/11/main" uri="{B97F6D7D-B522-45F9-BDA1-12C45D357490}">
          <x15:cacheHierarchy aggregatedColumn="99"/>
        </ext>
      </extLst>
    </cacheHierarchy>
    <cacheHierarchy uniqueName="[Measures].[Sum of Active opportunity]" caption="Sum of Active opportunity" measure="1" displayFolder="" measureGroup="Opportunity table" count="0" hidden="1">
      <extLst>
        <ext xmlns:x15="http://schemas.microsoft.com/office/spreadsheetml/2010/11/main" uri="{B97F6D7D-B522-45F9-BDA1-12C45D357490}">
          <x15:cacheHierarchy aggregatedColumn="100"/>
        </ext>
      </extLst>
    </cacheHierarchy>
    <cacheHierarchy uniqueName="[Measures].[Sum of Closed opportunity]" caption="Sum of Closed opportunity" measure="1" displayFolder="" measureGroup="Opportunity table" count="0" hidden="1">
      <extLst>
        <ext xmlns:x15="http://schemas.microsoft.com/office/spreadsheetml/2010/11/main" uri="{B97F6D7D-B522-45F9-BDA1-12C45D357490}">
          <x15:cacheHierarchy aggregatedColumn="101"/>
        </ext>
      </extLst>
    </cacheHierarchy>
  </cacheHierarchies>
  <kpis count="0"/>
  <dimensions count="6">
    <dimension name="Account" uniqueName="[Account]" caption="Account"/>
    <dimension name="Lead" uniqueName="[Lead]" caption="Lead"/>
    <dimension measure="1" name="Measures" uniqueName="[Measures]" caption="Measures"/>
    <dimension name="Opportunity table" uniqueName="[Opportunity table]" caption="Opportunity table"/>
    <dimension name="Opprtunity Product" uniqueName="[Opprtunity Product]" caption="Opprtunity Product"/>
    <dimension name="User" uniqueName="[User]" caption="User"/>
  </dimensions>
  <measureGroups count="5">
    <measureGroup name="Account" caption="Account"/>
    <measureGroup name="Lead" caption="Lead"/>
    <measureGroup name="Opportunity table" caption="Opportunity table"/>
    <measureGroup name="Opprtunity Product" caption="Opprtunity Product"/>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681907175924" createdVersion="5" refreshedVersion="8" minRefreshableVersion="3" recordCount="0" supportSubquery="1" supportAdvancedDrill="1" xr:uid="{6566DF96-A650-4F5F-B6E1-6BA2A22AB501}">
  <cacheSource type="external" connectionId="6"/>
  <cacheFields count="1">
    <cacheField name="[Measures].[Sum of Amount]" caption="Sum of Amount" numFmtId="0" hierarchy="141" level="32767"/>
  </cacheFields>
  <cacheHierarchies count="146">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Number]" caption="Account Number" attribute="1" defaultMemberUniqueName="[Account].[Account Number].[All]" allUniqueName="[Account].[Account Number].[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Annual Revenue]" caption="Annual Revenue" attribute="1" defaultMemberUniqueName="[Account].[Annual Revenue].[All]" allUniqueName="[Account].[Annual Revenue].[All]" dimensionUniqueName="[Account]"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Opportunity table].[expected revenue]" caption="expected revenue" attribute="1" defaultMemberUniqueName="[Opportunity table].[expected revenue].[All]" allUniqueName="[Opportunity table].[expected revenue].[All]" dimensionUniqueName="[Opportunity table]" displayFolder="" count="0" memberValueDatatype="20" unbalanced="0"/>
    <cacheHierarchy uniqueName="[Opportunity table].[Forecast revenue]" caption="Forecast revenue" attribute="1" defaultMemberUniqueName="[Opportunity table].[Forecast revenue].[All]" allUniqueName="[Opportunity table].[Forecast revenue].[All]" dimensionUniqueName="[Opportunity table]" displayFolder="" count="0" memberValueDatatype="20" unbalanced="0"/>
    <cacheHierarchy uniqueName="[Opportunity table].[Active opportunity]" caption="Active opportunity" attribute="1" defaultMemberUniqueName="[Opportunity table].[Active opportunity].[All]" allUniqueName="[Opportunity table].[Active opportunity].[All]" dimensionUniqueName="[Opportunity table]" displayFolder="" count="0" memberValueDatatype="20" unbalanced="0"/>
    <cacheHierarchy uniqueName="[Opportunity table].[Closed opportunity]" caption="Closed opportunity" attribute="1" defaultMemberUniqueName="[Opportunity table].[Closed opportunity].[All]" allUniqueName="[Opportunity table].[Closed opportunity].[All]" dimensionUniqueName="[Opportunity table]" displayFolder="" count="0" memberValueDatatype="20" unbalanced="0"/>
    <cacheHierarchy uniqueName="[Opportunity table].[Closed date year]" caption="Closed date year" attribute="1" defaultMemberUniqueName="[Opportunity table].[Closed date year].[All]" allUniqueName="[Opportunity table].[Closed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130" unbalanced="0"/>
    <cacheHierarchy uniqueName="[Opportunity table].[close date.1]" caption="close date.1" attribute="1" defaultMemberUniqueName="[Opportunity table].[close date.1].[All]" allUniqueName="[Opportunity table].[close date.1].[All]" dimensionUniqueName="[Opportunity table]" displayFolder="" count="0" memberValueDatatype="130" unbalanced="0"/>
    <cacheHierarchy uniqueName="[Opportunity table].[Close Date (Year)]" caption="Close Date (Year)" attribute="1" defaultMemberUniqueName="[Opportunity table].[Close Date (Year)].[All]" allUniqueName="[Opportunity table].[Close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caption="Close Date (Month)" attribute="1" defaultMemberUniqueName="[Opportunity table].[Close Date (Month)].[All]" allUniqueName="[Opportunity table].[Close Date (Month)].[All]" dimensionUniqueName="[Opportunity table]" displayFolder="" count="0" memberValueDatatype="130" unbalanced="0"/>
    <cacheHierarchy uniqueName="[Opprtunity Product].[Created By ID]" caption="Created By ID" attribute="1" defaultMemberUniqueName="[Opprtunity Product].[Created By ID].[All]" allUniqueName="[Opprtunity Product].[Created By ID].[All]" dimensionUniqueName="[Opprtunity Product]" displayFolder="" count="0" memberValueDatatype="130" unbalanced="0"/>
    <cacheHierarchy uniqueName="[Opprtunity Product].[Last Modified By ID]" caption="Last Modified By ID" attribute="1" defaultMemberUniqueName="[Opprtunity Product].[Last Modified By ID].[All]" allUniqueName="[Opprtunity Product].[Last Modified By ID].[All]" dimensionUniqueName="[Opprtunity Product]" displayFolder="" count="0" memberValueDatatype="130" unbalanced="0"/>
    <cacheHierarchy uniqueName="[Opprtunity Product].[Line Item ID]" caption="Line Item ID" attribute="1" defaultMemberUniqueName="[Opprtunity Product].[Line Item ID].[All]" allUniqueName="[Opprtunity Product].[Line Item ID].[All]" dimensionUniqueName="[Opprtunity Product]" displayFolder="" count="0" memberValueDatatype="130" unbalanced="0"/>
    <cacheHierarchy uniqueName="[Opprtunity Product].[Opportunity ID]" caption="Opportunity ID" attribute="1" defaultMemberUniqueName="[Opprtunity Product].[Opportunity ID].[All]" allUniqueName="[Opprtunity Product].[Opportunity ID].[All]" dimensionUniqueName="[Opprtunity Product]" displayFolder="" count="0" memberValueDatatype="130" unbalanced="0"/>
    <cacheHierarchy uniqueName="[Opprtunity Product].[Product Name]" caption="Product Name" attribute="1" defaultMemberUniqueName="[Opprtunity Product].[Product Name].[All]" allUniqueName="[Opprtunity Product].[Product Name].[All]" dimensionUniqueName="[Opprtunity Product]" displayFolder="" count="0" memberValueDatatype="130" unbalanced="0"/>
    <cacheHierarchy uniqueName="[Opprtunity Product].[Product Code]" caption="Product Code" attribute="1" defaultMemberUniqueName="[Opprtunity Product].[Product Code].[All]" allUniqueName="[Opprtunity Product].[Product Code].[All]" dimensionUniqueName="[Opprtunity Product]" displayFolder="" count="0" memberValueDatatype="130" unbalanced="0"/>
    <cacheHierarchy uniqueName="[Opprtunity Product].[Product ID]" caption="Product ID" attribute="1" defaultMemberUniqueName="[Opprtunity Product].[Product ID].[All]" allUniqueName="[Opprtunity Product].[Product ID].[All]" dimensionUniqueName="[Opprtunity Product]" displayFolder="" count="0" memberValueDatatype="130" unbalanced="0"/>
    <cacheHierarchy uniqueName="[Opprtunity Product].[Discount]" caption="Discount" attribute="1" defaultMemberUniqueName="[Opprtunity Product].[Discount].[All]" allUniqueName="[Opprtunity Product].[Discount].[All]" dimensionUniqueName="[Opprtunity Product]" displayFolder="" count="0" memberValueDatatype="5" unbalanced="0"/>
    <cacheHierarchy uniqueName="[Opprtunity Product].[List Price]" caption="List Price" attribute="1" defaultMemberUniqueName="[Opprtunity Product].[List Price].[All]" allUniqueName="[Opprtunity Product].[List Price].[All]" dimensionUniqueName="[Opprtunity Product]" displayFolder="" count="0" memberValueDatatype="5" unbalanced="0"/>
    <cacheHierarchy uniqueName="[Opprtunity Product].[Quantity]" caption="Quantity" attribute="1" defaultMemberUniqueName="[Opprtunity Product].[Quantity].[All]" allUniqueName="[Opprtunity Product].[Quantity].[All]" dimensionUniqueName="[Opprtunity Product]" displayFolder="" count="0" memberValueDatatype="20" unbalanced="0"/>
    <cacheHierarchy uniqueName="[Opprtunity Product].[Sales Price]" caption="Sales Price" attribute="1" defaultMemberUniqueName="[Opprtunity Product].[Sales Price].[All]" allUniqueName="[Opprtunity Product].[Sales Price].[All]" dimensionUniqueName="[Opprtunity Product]" displayFolder="" count="0" memberValueDatatype="5" unbalanced="0"/>
    <cacheHierarchy uniqueName="[Opprtunity Product].[Subtotal]" caption="Subtotal" attribute="1" defaultMemberUniqueName="[Opprtunity Product].[Subtotal].[All]" allUniqueName="[Opprtunity Product].[Subtotal].[All]" dimensionUniqueName="[Opprtunity Product]" displayFolder="" count="0" memberValueDatatype="5" unbalanced="0"/>
    <cacheHierarchy uniqueName="[Opprtunity Product].[Total Price]" caption="Total Price" attribute="1" defaultMemberUniqueName="[Opprtunity Product].[Total Price].[All]" allUniqueName="[Opprtunity Product].[Total Price].[All]" dimensionUniqueName="[Opp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Profile ID]" caption="Profile ID" attribute="1" defaultMemberUniqueName="[User].[Profile ID].[All]" allUniqueName="[User].[Profi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20" unbalanced="0" hidden="1"/>
    <cacheHierarchy uniqueName="[Measures].[__XL_Count Account]" caption="__XL_Count Account" measure="1" displayFolder="" measureGroup="Account"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rtunity Product]" caption="__XL_Count Opprtunity Product" measure="1" displayFolder="" measureGroup="Opprtunity Product"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expected revenue]" caption="Sum of expected revenue" measure="1" displayFolder="" measureGroup="Opportunity table" count="0" hidden="1">
      <extLst>
        <ext xmlns:x15="http://schemas.microsoft.com/office/spreadsheetml/2010/11/main" uri="{B97F6D7D-B522-45F9-BDA1-12C45D357490}">
          <x15:cacheHierarchy aggregatedColumn="98"/>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95"/>
        </ext>
      </extLst>
    </cacheHierarchy>
    <cacheHierarchy uniqueName="[Measures].[Sum of Amount]" caption="Sum of Amount" measure="1" displayFolder="" measureGroup="Opportunity table" count="0" oneField="1" hidden="1">
      <fieldsUsage count="1">
        <fieldUsage x="0"/>
      </fieldsUsage>
      <extLst>
        <ext xmlns:x15="http://schemas.microsoft.com/office/spreadsheetml/2010/11/main" uri="{B97F6D7D-B522-45F9-BDA1-12C45D357490}">
          <x15:cacheHierarchy aggregatedColumn="93"/>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63"/>
        </ext>
      </extLst>
    </cacheHierarchy>
    <cacheHierarchy uniqueName="[Measures].[Sum of Forecast revenue]" caption="Sum of Forecast revenue" measure="1" displayFolder="" measureGroup="Opportunity table" count="0" hidden="1">
      <extLst>
        <ext xmlns:x15="http://schemas.microsoft.com/office/spreadsheetml/2010/11/main" uri="{B97F6D7D-B522-45F9-BDA1-12C45D357490}">
          <x15:cacheHierarchy aggregatedColumn="99"/>
        </ext>
      </extLst>
    </cacheHierarchy>
    <cacheHierarchy uniqueName="[Measures].[Sum of Active opportunity]" caption="Sum of Active opportunity" measure="1" displayFolder="" measureGroup="Opportunity table" count="0" hidden="1">
      <extLst>
        <ext xmlns:x15="http://schemas.microsoft.com/office/spreadsheetml/2010/11/main" uri="{B97F6D7D-B522-45F9-BDA1-12C45D357490}">
          <x15:cacheHierarchy aggregatedColumn="100"/>
        </ext>
      </extLst>
    </cacheHierarchy>
    <cacheHierarchy uniqueName="[Measures].[Sum of Closed opportunity]" caption="Sum of Closed opportunity" measure="1" displayFolder="" measureGroup="Opportunity table" count="0" hidden="1">
      <extLst>
        <ext xmlns:x15="http://schemas.microsoft.com/office/spreadsheetml/2010/11/main" uri="{B97F6D7D-B522-45F9-BDA1-12C45D357490}">
          <x15:cacheHierarchy aggregatedColumn="101"/>
        </ext>
      </extLst>
    </cacheHierarchy>
  </cacheHierarchies>
  <kpis count="0"/>
  <dimensions count="6">
    <dimension name="Account" uniqueName="[Account]" caption="Account"/>
    <dimension name="Lead" uniqueName="[Lead]" caption="Lead"/>
    <dimension measure="1" name="Measures" uniqueName="[Measures]" caption="Measures"/>
    <dimension name="Opportunity table" uniqueName="[Opportunity table]" caption="Opportunity table"/>
    <dimension name="Opprtunity Product" uniqueName="[Opprtunity Product]" caption="Opprtunity Product"/>
    <dimension name="User" uniqueName="[User]" caption="User"/>
  </dimensions>
  <measureGroups count="5">
    <measureGroup name="Account" caption="Account"/>
    <measureGroup name="Lead" caption="Lead"/>
    <measureGroup name="Opportunity table" caption="Opportunity table"/>
    <measureGroup name="Opprtunity Product" caption="Opprtunity Product"/>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844057638889" createdVersion="8" refreshedVersion="8" minRefreshableVersion="3" recordCount="0" supportSubquery="1" supportAdvancedDrill="1" xr:uid="{3A2470E2-8FB6-4ADC-B545-8FF03558774F}">
  <cacheSource type="external" connectionId="6"/>
  <cacheFields count="1">
    <cacheField name="[Measures].[Sum of Active opportunity]" caption="Sum of Active opportunity" numFmtId="0" hierarchy="144" level="32767"/>
  </cacheFields>
  <cacheHierarchies count="146">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Number]" caption="Account Number" attribute="1" defaultMemberUniqueName="[Account].[Account Number].[All]" allUniqueName="[Account].[Account Number].[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Annual Revenue]" caption="Annual Revenue" attribute="1" defaultMemberUniqueName="[Account].[Annual Revenue].[All]" allUniqueName="[Account].[Annual Revenue].[All]" dimensionUniqueName="[Account]"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0"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0"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0"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Opportunity table].[expected revenue]" caption="expected revenue" attribute="1" defaultMemberUniqueName="[Opportunity table].[expected revenue].[All]" allUniqueName="[Opportunity table].[expected revenue].[All]" dimensionUniqueName="[Opportunity table]" displayFolder="" count="0" memberValueDatatype="20" unbalanced="0"/>
    <cacheHierarchy uniqueName="[Opportunity table].[Forecast revenue]" caption="Forecast revenue" attribute="1" defaultMemberUniqueName="[Opportunity table].[Forecast revenue].[All]" allUniqueName="[Opportunity table].[Forecast revenue].[All]" dimensionUniqueName="[Opportunity table]" displayFolder="" count="0" memberValueDatatype="20" unbalanced="0"/>
    <cacheHierarchy uniqueName="[Opportunity table].[Active opportunity]" caption="Active opportunity" attribute="1" defaultMemberUniqueName="[Opportunity table].[Active opportunity].[All]" allUniqueName="[Opportunity table].[Active opportunity].[All]" dimensionUniqueName="[Opportunity table]" displayFolder="" count="0" memberValueDatatype="20" unbalanced="0"/>
    <cacheHierarchy uniqueName="[Opportunity table].[Closed opportunity]" caption="Closed opportunity" attribute="1" defaultMemberUniqueName="[Opportunity table].[Closed opportunity].[All]" allUniqueName="[Opportunity table].[Closed opportunity].[All]" dimensionUniqueName="[Opportunity table]" displayFolder="" count="0" memberValueDatatype="20" unbalanced="0"/>
    <cacheHierarchy uniqueName="[Opportunity table].[Closed date year]" caption="Closed date year" attribute="1" defaultMemberUniqueName="[Opportunity table].[Closed date year].[All]" allUniqueName="[Opportunity table].[Closed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130" unbalanced="0"/>
    <cacheHierarchy uniqueName="[Opportunity table].[close date.1]" caption="close date.1" attribute="1" defaultMemberUniqueName="[Opportunity table].[close date.1].[All]" allUniqueName="[Opportunity table].[close date.1].[All]" dimensionUniqueName="[Opportunity table]" displayFolder="" count="0" memberValueDatatype="130" unbalanced="0"/>
    <cacheHierarchy uniqueName="[Opportunity table].[Close Date (Year)]" caption="Close Date (Year)" attribute="1" defaultMemberUniqueName="[Opportunity table].[Close Date (Year)].[All]" allUniqueName="[Opportunity table].[Close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caption="Close Date (Month)" attribute="1" defaultMemberUniqueName="[Opportunity table].[Close Date (Month)].[All]" allUniqueName="[Opportunity table].[Close Date (Month)].[All]" dimensionUniqueName="[Opportunity table]" displayFolder="" count="0" memberValueDatatype="130" unbalanced="0"/>
    <cacheHierarchy uniqueName="[Opprtunity Product].[Created By ID]" caption="Created By ID" attribute="1" defaultMemberUniqueName="[Opprtunity Product].[Created By ID].[All]" allUniqueName="[Opprtunity Product].[Created By ID].[All]" dimensionUniqueName="[Opprtunity Product]" displayFolder="" count="0" memberValueDatatype="130" unbalanced="0"/>
    <cacheHierarchy uniqueName="[Opprtunity Product].[Last Modified By ID]" caption="Last Modified By ID" attribute="1" defaultMemberUniqueName="[Opprtunity Product].[Last Modified By ID].[All]" allUniqueName="[Opprtunity Product].[Last Modified By ID].[All]" dimensionUniqueName="[Opprtunity Product]" displayFolder="" count="0" memberValueDatatype="130" unbalanced="0"/>
    <cacheHierarchy uniqueName="[Opprtunity Product].[Line Item ID]" caption="Line Item ID" attribute="1" defaultMemberUniqueName="[Opprtunity Product].[Line Item ID].[All]" allUniqueName="[Opprtunity Product].[Line Item ID].[All]" dimensionUniqueName="[Opprtunity Product]" displayFolder="" count="0" memberValueDatatype="130" unbalanced="0"/>
    <cacheHierarchy uniqueName="[Opprtunity Product].[Opportunity ID]" caption="Opportunity ID" attribute="1" defaultMemberUniqueName="[Opprtunity Product].[Opportunity ID].[All]" allUniqueName="[Opprtunity Product].[Opportunity ID].[All]" dimensionUniqueName="[Opprtunity Product]" displayFolder="" count="0" memberValueDatatype="130" unbalanced="0"/>
    <cacheHierarchy uniqueName="[Opprtunity Product].[Product Name]" caption="Product Name" attribute="1" defaultMemberUniqueName="[Opprtunity Product].[Product Name].[All]" allUniqueName="[Opprtunity Product].[Product Name].[All]" dimensionUniqueName="[Opprtunity Product]" displayFolder="" count="0" memberValueDatatype="130" unbalanced="0"/>
    <cacheHierarchy uniqueName="[Opprtunity Product].[Product Code]" caption="Product Code" attribute="1" defaultMemberUniqueName="[Opprtunity Product].[Product Code].[All]" allUniqueName="[Opprtunity Product].[Product Code].[All]" dimensionUniqueName="[Opprtunity Product]" displayFolder="" count="0" memberValueDatatype="130" unbalanced="0"/>
    <cacheHierarchy uniqueName="[Opprtunity Product].[Product ID]" caption="Product ID" attribute="1" defaultMemberUniqueName="[Opprtunity Product].[Product ID].[All]" allUniqueName="[Opprtunity Product].[Product ID].[All]" dimensionUniqueName="[Opprtunity Product]" displayFolder="" count="0" memberValueDatatype="130" unbalanced="0"/>
    <cacheHierarchy uniqueName="[Opprtunity Product].[Discount]" caption="Discount" attribute="1" defaultMemberUniqueName="[Opprtunity Product].[Discount].[All]" allUniqueName="[Opprtunity Product].[Discount].[All]" dimensionUniqueName="[Opprtunity Product]" displayFolder="" count="0" memberValueDatatype="5" unbalanced="0"/>
    <cacheHierarchy uniqueName="[Opprtunity Product].[List Price]" caption="List Price" attribute="1" defaultMemberUniqueName="[Opprtunity Product].[List Price].[All]" allUniqueName="[Opprtunity Product].[List Price].[All]" dimensionUniqueName="[Opprtunity Product]" displayFolder="" count="0" memberValueDatatype="5" unbalanced="0"/>
    <cacheHierarchy uniqueName="[Opprtunity Product].[Quantity]" caption="Quantity" attribute="1" defaultMemberUniqueName="[Opprtunity Product].[Quantity].[All]" allUniqueName="[Opprtunity Product].[Quantity].[All]" dimensionUniqueName="[Opprtunity Product]" displayFolder="" count="0" memberValueDatatype="20" unbalanced="0"/>
    <cacheHierarchy uniqueName="[Opprtunity Product].[Sales Price]" caption="Sales Price" attribute="1" defaultMemberUniqueName="[Opprtunity Product].[Sales Price].[All]" allUniqueName="[Opprtunity Product].[Sales Price].[All]" dimensionUniqueName="[Opprtunity Product]" displayFolder="" count="0" memberValueDatatype="5" unbalanced="0"/>
    <cacheHierarchy uniqueName="[Opprtunity Product].[Subtotal]" caption="Subtotal" attribute="1" defaultMemberUniqueName="[Opprtunity Product].[Subtotal].[All]" allUniqueName="[Opprtunity Product].[Subtotal].[All]" dimensionUniqueName="[Opprtunity Product]" displayFolder="" count="0" memberValueDatatype="5" unbalanced="0"/>
    <cacheHierarchy uniqueName="[Opprtunity Product].[Total Price]" caption="Total Price" attribute="1" defaultMemberUniqueName="[Opprtunity Product].[Total Price].[All]" allUniqueName="[Opprtunity Product].[Total Price].[All]" dimensionUniqueName="[Opp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Profile ID]" caption="Profile ID" attribute="1" defaultMemberUniqueName="[User].[Profile ID].[All]" allUniqueName="[User].[Profi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20" unbalanced="0" hidden="1"/>
    <cacheHierarchy uniqueName="[Measures].[__XL_Count Account]" caption="__XL_Count Account" measure="1" displayFolder="" measureGroup="Account"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rtunity Product]" caption="__XL_Count Opprtunity Product" measure="1" displayFolder="" measureGroup="Opprtunity Product"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expected revenue]" caption="Sum of expected revenue" measure="1" displayFolder="" measureGroup="Opportunity table" count="0" hidden="1">
      <extLst>
        <ext xmlns:x15="http://schemas.microsoft.com/office/spreadsheetml/2010/11/main" uri="{B97F6D7D-B522-45F9-BDA1-12C45D357490}">
          <x15:cacheHierarchy aggregatedColumn="98"/>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95"/>
        </ext>
      </extLst>
    </cacheHierarchy>
    <cacheHierarchy uniqueName="[Measures].[Sum of Amount]" caption="Sum of Amount" measure="1" displayFolder="" measureGroup="Opportunity table" count="0" hidden="1">
      <extLst>
        <ext xmlns:x15="http://schemas.microsoft.com/office/spreadsheetml/2010/11/main" uri="{B97F6D7D-B522-45F9-BDA1-12C45D357490}">
          <x15:cacheHierarchy aggregatedColumn="93"/>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63"/>
        </ext>
      </extLst>
    </cacheHierarchy>
    <cacheHierarchy uniqueName="[Measures].[Sum of Forecast revenue]" caption="Sum of Forecast revenue" measure="1" displayFolder="" measureGroup="Opportunity table" count="0" hidden="1">
      <extLst>
        <ext xmlns:x15="http://schemas.microsoft.com/office/spreadsheetml/2010/11/main" uri="{B97F6D7D-B522-45F9-BDA1-12C45D357490}">
          <x15:cacheHierarchy aggregatedColumn="99"/>
        </ext>
      </extLst>
    </cacheHierarchy>
    <cacheHierarchy uniqueName="[Measures].[Sum of Active opportunity]" caption="Sum of Active opportunity" measure="1" displayFolder="" measureGroup="Opportunity table" count="0" oneField="1" hidden="1">
      <fieldsUsage count="1">
        <fieldUsage x="0"/>
      </fieldsUsage>
      <extLst>
        <ext xmlns:x15="http://schemas.microsoft.com/office/spreadsheetml/2010/11/main" uri="{B97F6D7D-B522-45F9-BDA1-12C45D357490}">
          <x15:cacheHierarchy aggregatedColumn="100"/>
        </ext>
      </extLst>
    </cacheHierarchy>
    <cacheHierarchy uniqueName="[Measures].[Sum of Closed opportunity]" caption="Sum of Closed opportunity" measure="1" displayFolder="" measureGroup="Opportunity table" count="0" hidden="1">
      <extLst>
        <ext xmlns:x15="http://schemas.microsoft.com/office/spreadsheetml/2010/11/main" uri="{B97F6D7D-B522-45F9-BDA1-12C45D357490}">
          <x15:cacheHierarchy aggregatedColumn="101"/>
        </ext>
      </extLst>
    </cacheHierarchy>
  </cacheHierarchies>
  <kpis count="0"/>
  <dimensions count="6">
    <dimension name="Account" uniqueName="[Account]" caption="Account"/>
    <dimension name="Lead" uniqueName="[Lead]" caption="Lead"/>
    <dimension measure="1" name="Measures" uniqueName="[Measures]" caption="Measures"/>
    <dimension name="Opportunity table" uniqueName="[Opportunity table]" caption="Opportunity table"/>
    <dimension name="Opprtunity Product" uniqueName="[Opprtunity Product]" caption="Opprtunity Product"/>
    <dimension name="User" uniqueName="[User]" caption="User"/>
  </dimensions>
  <measureGroups count="5">
    <measureGroup name="Account" caption="Account"/>
    <measureGroup name="Lead" caption="Lead"/>
    <measureGroup name="Opportunity table" caption="Opportunity table"/>
    <measureGroup name="Opprtunity Product" caption="Opprtunity Product"/>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861467129631" createdVersion="8" refreshedVersion="8" minRefreshableVersion="3" recordCount="0" supportSubquery="1" supportAdvancedDrill="1" xr:uid="{95019507-9B92-4817-919E-30A25FCF5666}">
  <cacheSource type="external" connectionId="6"/>
  <cacheFields count="7">
    <cacheField name="[Opportunity table].[Close Date].[Close Date]" caption="Close Date" numFmtId="0" hierarchy="25" level="1">
      <sharedItems containsSemiMixedTypes="0" containsNonDate="0" containsDate="1" containsString="0" minDate="2011-02-22T00:00:00" maxDate="2030-11-29T00:00:00" count="986">
        <d v="2011-02-22T00:00:00"/>
        <d v="2011-03-27T00:00:00"/>
        <d v="2011-04-25T00:00:00"/>
        <d v="2011-05-23T00:00:00"/>
        <d v="2011-05-25T00:00:00"/>
        <d v="2015-03-31T00:00:00"/>
        <d v="2015-06-26T00:00:00"/>
        <d v="2015-06-30T00:00:00"/>
        <d v="2015-07-31T00:00:00"/>
        <d v="2015-09-30T00:00:00"/>
        <d v="2015-10-31T00:00:00"/>
        <d v="2015-11-30T00:00:00"/>
        <d v="2015-12-01T00:00:00"/>
        <d v="2015-12-15T00:00:00"/>
        <d v="2015-12-30T00:00:00"/>
        <d v="2015-12-31T00:00:00"/>
        <d v="2016-02-11T00:00:00"/>
        <d v="2016-02-19T00:00:00"/>
        <d v="2016-03-03T00:00:00"/>
        <d v="2016-03-31T00:00:00"/>
        <d v="2016-04-03T00:00:00"/>
        <d v="2016-04-13T00:00:00"/>
        <d v="2016-04-14T00:00:00"/>
        <d v="2016-04-29T00:00:00"/>
        <d v="2016-04-30T00:00:00"/>
        <d v="2016-05-09T00:00:00"/>
        <d v="2016-05-23T00:00:00"/>
        <d v="2016-05-27T00:00:00"/>
        <d v="2016-06-12T00:00:00"/>
        <d v="2016-06-14T00:00:00"/>
        <d v="2016-06-17T00:00:00"/>
        <d v="2016-06-18T00:00:00"/>
        <d v="2016-06-24T00:00:00"/>
        <d v="2016-06-25T00:00:00"/>
        <d v="2016-06-30T00:00:00"/>
        <d v="2016-07-14T00:00:00"/>
        <d v="2016-07-26T00:00:00"/>
        <d v="2016-08-03T00:00:00"/>
        <d v="2016-08-06T00:00:00"/>
        <d v="2016-08-22T00:00:00"/>
        <d v="2016-08-24T00:00:00"/>
        <d v="2016-08-30T00:00:00"/>
        <d v="2016-09-07T00:00:00"/>
        <d v="2016-09-14T00:00:00"/>
        <d v="2016-09-21T00:00:00"/>
        <d v="2016-09-30T00:00:00"/>
        <d v="2016-10-06T00:00:00"/>
        <d v="2016-10-07T00:00:00"/>
        <d v="2016-10-20T00:00:00"/>
        <d v="2016-10-21T00:00:00"/>
        <d v="2016-10-28T00:00:00"/>
        <d v="2016-10-31T00:00:00"/>
        <d v="2016-11-02T00:00:00"/>
        <d v="2016-11-08T00:00:00"/>
        <d v="2016-11-16T00:00:00"/>
        <d v="2016-11-23T00:00:00"/>
        <d v="2016-11-29T00:00:00"/>
        <d v="2016-11-30T00:00:00"/>
        <d v="2016-12-15T00:00:00"/>
        <d v="2016-12-16T00:00:00"/>
        <d v="2016-12-22T00:00:00"/>
        <d v="2016-12-23T00:00:00"/>
        <d v="2016-12-28T00:00:00"/>
        <d v="2016-12-29T00:00:00"/>
        <d v="2016-12-30T00:00:00"/>
        <d v="2016-12-31T00:00:00"/>
        <d v="2017-01-05T00:00:00"/>
        <d v="2017-01-31T00:00:00"/>
        <d v="2017-02-01T00:00:00"/>
        <d v="2017-02-04T00:00:00"/>
        <d v="2017-02-08T00:00:00"/>
        <d v="2017-02-14T00:00:00"/>
        <d v="2017-02-17T00:00:00"/>
        <d v="2017-02-20T00:00:00"/>
        <d v="2017-03-01T00:00:00"/>
        <d v="2017-03-03T00:00:00"/>
        <d v="2017-03-15T00:00:00"/>
        <d v="2017-03-17T00:00:00"/>
        <d v="2017-03-22T00:00:00"/>
        <d v="2017-03-23T00:00:00"/>
        <d v="2017-03-24T00:00:00"/>
        <d v="2017-03-28T00:00:00"/>
        <d v="2017-03-29T00:00:00"/>
        <d v="2017-03-30T00:00:00"/>
        <d v="2017-03-31T00:00:00"/>
        <d v="2017-04-03T00:00:00"/>
        <d v="2017-04-05T00:00:00"/>
        <d v="2017-04-07T00:00:00"/>
        <d v="2017-04-12T00:00:00"/>
        <d v="2017-04-18T00:00:00"/>
        <d v="2017-04-19T00:00:00"/>
        <d v="2017-04-21T00:00:00"/>
        <d v="2017-04-24T00:00:00"/>
        <d v="2017-04-25T00:00:00"/>
        <d v="2017-04-28T00:00:00"/>
        <d v="2017-05-02T00:00:00"/>
        <d v="2017-05-08T00:00:00"/>
        <d v="2017-05-10T00:00:00"/>
        <d v="2017-05-16T00:00:00"/>
        <d v="2017-05-17T00:00:00"/>
        <d v="2017-05-18T00:00:00"/>
        <d v="2017-05-23T00:00:00"/>
        <d v="2017-05-31T00:00:00"/>
        <d v="2017-06-01T00:00:00"/>
        <d v="2017-06-12T00:00:00"/>
        <d v="2017-06-22T00:00:00"/>
        <d v="2017-06-28T00:00:00"/>
        <d v="2017-06-29T00:00:00"/>
        <d v="2017-06-30T00:00:00"/>
        <d v="2017-07-05T00:00:00"/>
        <d v="2017-07-10T00:00:00"/>
        <d v="2017-07-12T00:00:00"/>
        <d v="2017-07-20T00:00:00"/>
        <d v="2017-07-24T00:00:00"/>
        <d v="2017-07-26T00:00:00"/>
        <d v="2017-07-28T00:00:00"/>
        <d v="2017-07-29T00:00:00"/>
        <d v="2017-07-31T00:00:00"/>
        <d v="2017-08-02T00:00:00"/>
        <d v="2017-08-10T00:00:00"/>
        <d v="2017-08-11T00:00:00"/>
        <d v="2017-08-12T00:00:00"/>
        <d v="2017-08-15T00:00:00"/>
        <d v="2017-08-16T00:00:00"/>
        <d v="2017-08-18T00:00:00"/>
        <d v="2017-08-21T00:00:00"/>
        <d v="2017-08-22T00:00:00"/>
        <d v="2017-08-23T00:00:00"/>
        <d v="2017-08-24T00:00:00"/>
        <d v="2017-08-25T00:00:00"/>
        <d v="2017-08-29T00:00:00"/>
        <d v="2017-08-31T00:00:00"/>
        <d v="2017-09-01T00:00:00"/>
        <d v="2017-09-05T00:00:00"/>
        <d v="2017-09-06T00:00:00"/>
        <d v="2017-09-08T00:00:00"/>
        <d v="2017-09-12T00:00:00"/>
        <d v="2017-09-14T00:00:00"/>
        <d v="2017-09-18T00:00:00"/>
        <d v="2017-09-20T00:00:00"/>
        <d v="2017-09-26T00:00:00"/>
        <d v="2017-09-28T00:00:00"/>
        <d v="2017-09-29T00:00:00"/>
        <d v="2017-09-30T00:00:00"/>
        <d v="2017-10-05T00:00:00"/>
        <d v="2017-10-07T00:00:00"/>
        <d v="2017-10-11T00:00:00"/>
        <d v="2017-10-17T00:00:00"/>
        <d v="2017-10-18T00:00:00"/>
        <d v="2017-10-20T00:00:00"/>
        <d v="2017-10-24T00:00:00"/>
        <d v="2017-10-27T00:00:00"/>
        <d v="2017-10-31T00:00:00"/>
        <d v="2017-11-02T00:00:00"/>
        <d v="2017-11-08T00:00:00"/>
        <d v="2017-11-21T00:00:00"/>
        <d v="2017-11-24T00:00:00"/>
        <d v="2017-11-28T00:00:00"/>
        <d v="2017-11-30T00:00:00"/>
        <d v="2017-12-01T00:00:00"/>
        <d v="2017-12-02T00:00:00"/>
        <d v="2017-12-06T00:00:00"/>
        <d v="2017-12-08T00:00:00"/>
        <d v="2017-12-12T00:00:00"/>
        <d v="2017-12-13T00:00:00"/>
        <d v="2017-12-14T00:00:00"/>
        <d v="2017-12-19T00:00:00"/>
        <d v="2017-12-22T00:00:00"/>
        <d v="2017-12-28T00:00:00"/>
        <d v="2017-12-29T00:00:00"/>
        <d v="2017-12-30T00:00:00"/>
        <d v="2017-12-31T00:00:00"/>
        <d v="2018-01-10T00:00:00"/>
        <d v="2018-01-12T00:00:00"/>
        <d v="2018-01-19T00:00:00"/>
        <d v="2018-01-22T00:00:00"/>
        <d v="2018-01-29T00:00:00"/>
        <d v="2018-01-31T00:00:00"/>
        <d v="2018-02-01T00:00:00"/>
        <d v="2018-02-02T00:00:00"/>
        <d v="2018-02-05T00:00:00"/>
        <d v="2018-02-06T00:00:00"/>
        <d v="2018-02-07T00:00:00"/>
        <d v="2018-02-08T00:00:00"/>
        <d v="2018-02-09T00:00:00"/>
        <d v="2018-02-13T00:00:00"/>
        <d v="2018-02-14T00:00:00"/>
        <d v="2018-02-15T00:00:00"/>
        <d v="2018-02-16T00:00:00"/>
        <d v="2018-02-19T00:00:00"/>
        <d v="2018-02-21T00:00:00"/>
        <d v="2018-02-23T00:00:00"/>
        <d v="2018-02-26T00:00:00"/>
        <d v="2018-02-28T00:00:00"/>
        <d v="2018-03-02T00:00:00"/>
        <d v="2018-03-05T00:00:00"/>
        <d v="2018-03-06T00:00:00"/>
        <d v="2018-03-07T00:00:00"/>
        <d v="2018-03-08T00:00:00"/>
        <d v="2018-03-09T00:00:00"/>
        <d v="2018-03-12T00:00:00"/>
        <d v="2018-03-14T00:00:00"/>
        <d v="2018-03-16T00:00:00"/>
        <d v="2018-03-19T00:00:00"/>
        <d v="2018-03-20T00:00:00"/>
        <d v="2018-03-21T00:00:00"/>
        <d v="2018-03-24T00:00:00"/>
        <d v="2018-03-26T00:00:00"/>
        <d v="2018-03-27T00:00:00"/>
        <d v="2018-03-28T00:00:00"/>
        <d v="2018-03-29T00:00:00"/>
        <d v="2018-03-30T00:00:00"/>
        <d v="2018-03-31T00:00:00"/>
        <d v="2018-04-01T00:00:00"/>
        <d v="2018-04-02T00:00:00"/>
        <d v="2018-04-05T00:00:00"/>
        <d v="2018-04-09T00:00:00"/>
        <d v="2018-04-11T00:00:00"/>
        <d v="2018-04-12T00:00:00"/>
        <d v="2018-04-13T00:00:00"/>
        <d v="2018-04-17T00:00:00"/>
        <d v="2018-04-19T00:00:00"/>
        <d v="2018-04-23T00:00:00"/>
        <d v="2018-04-25T00:00:00"/>
        <d v="2018-04-26T00:00:00"/>
        <d v="2018-04-27T00:00:00"/>
        <d v="2018-05-01T00:00:00"/>
        <d v="2018-05-02T00:00:00"/>
        <d v="2018-05-16T00:00:00"/>
        <d v="2018-05-18T00:00:00"/>
        <d v="2018-05-22T00:00:00"/>
        <d v="2018-05-24T00:00:00"/>
        <d v="2018-05-30T00:00:00"/>
        <d v="2018-05-31T00:00:00"/>
        <d v="2018-06-01T00:00:00"/>
        <d v="2018-06-04T00:00:00"/>
        <d v="2018-06-05T00:00:00"/>
        <d v="2018-06-11T00:00:00"/>
        <d v="2018-06-12T00:00:00"/>
        <d v="2018-06-13T00:00:00"/>
        <d v="2018-06-14T00:00:00"/>
        <d v="2018-06-18T00:00:00"/>
        <d v="2018-06-19T00:00:00"/>
        <d v="2018-06-21T00:00:00"/>
        <d v="2018-06-25T00:00:00"/>
        <d v="2018-06-29T00:00:00"/>
        <d v="2018-06-30T00:00:00"/>
        <d v="2018-07-03T00:00:00"/>
        <d v="2018-07-05T00:00:00"/>
        <d v="2018-07-06T00:00:00"/>
        <d v="2018-07-09T00:00:00"/>
        <d v="2018-07-10T00:00:00"/>
        <d v="2018-07-11T00:00:00"/>
        <d v="2018-07-12T00:00:00"/>
        <d v="2018-07-13T00:00:00"/>
        <d v="2018-07-16T00:00:00"/>
        <d v="2018-07-26T00:00:00"/>
        <d v="2018-07-27T00:00:00"/>
        <d v="2018-07-29T00:00:00"/>
        <d v="2018-07-30T00:00:00"/>
        <d v="2018-07-31T00:00:00"/>
        <d v="2018-08-01T00:00:00"/>
        <d v="2018-08-03T00:00:00"/>
        <d v="2018-08-06T00:00:00"/>
        <d v="2018-08-07T00:00:00"/>
        <d v="2018-08-08T00:00:00"/>
        <d v="2018-08-09T00:00:00"/>
        <d v="2018-08-10T00:00:00"/>
        <d v="2018-08-13T00:00:00"/>
        <d v="2018-08-15T00:00:00"/>
        <d v="2018-08-17T00:00:00"/>
        <d v="2018-08-20T00:00:00"/>
        <d v="2018-08-21T00:00:00"/>
        <d v="2018-08-22T00:00:00"/>
        <d v="2018-08-30T00:00:00"/>
        <d v="2018-08-31T00:00:00"/>
        <d v="2018-09-01T00:00:00"/>
        <d v="2018-09-05T00:00:00"/>
        <d v="2018-09-11T00:00:00"/>
        <d v="2018-09-13T00:00:00"/>
        <d v="2018-09-14T00:00:00"/>
        <d v="2018-09-17T00:00:00"/>
        <d v="2018-09-18T00:00:00"/>
        <d v="2018-09-23T00:00:00"/>
        <d v="2018-09-28T00:00:00"/>
        <d v="2018-09-30T00:00:00"/>
        <d v="2018-10-01T00:00:00"/>
        <d v="2018-10-08T00:00:00"/>
        <d v="2018-10-09T00:00:00"/>
        <d v="2018-10-10T00:00:00"/>
        <d v="2018-10-11T00:00:00"/>
        <d v="2018-10-15T00:00:00"/>
        <d v="2018-10-22T00:00:00"/>
        <d v="2018-10-26T00:00:00"/>
        <d v="2018-10-29T00:00:00"/>
        <d v="2018-10-31T00:00:00"/>
        <d v="2018-11-01T00:00:00"/>
        <d v="2018-11-06T00:00:00"/>
        <d v="2018-11-07T00:00:00"/>
        <d v="2018-11-09T00:00:00"/>
        <d v="2018-11-12T00:00:00"/>
        <d v="2018-11-14T00:00:00"/>
        <d v="2018-11-15T00:00:00"/>
        <d v="2018-11-26T00:00:00"/>
        <d v="2018-11-29T00:00:00"/>
        <d v="2018-11-30T00:00:00"/>
        <d v="2018-12-01T00:00:00"/>
        <d v="2018-12-03T00:00:00"/>
        <d v="2018-12-05T00:00:00"/>
        <d v="2018-12-07T00:00:00"/>
        <d v="2018-12-11T00:00:00"/>
        <d v="2018-12-18T00:00:00"/>
        <d v="2018-12-19T00:00:00"/>
        <d v="2018-12-20T00:00:00"/>
        <d v="2018-12-21T00:00:00"/>
        <d v="2018-12-24T00:00:00"/>
        <d v="2018-12-26T00:00:00"/>
        <d v="2018-12-28T00:00:00"/>
        <d v="2018-12-30T00:00:00"/>
        <d v="2018-12-31T00:00:00"/>
        <d v="2019-01-04T00:00:00"/>
        <d v="2019-01-08T00:00:00"/>
        <d v="2019-01-10T00:00:00"/>
        <d v="2019-01-18T00:00:00"/>
        <d v="2019-01-23T00:00:00"/>
        <d v="2019-01-25T00:00:00"/>
        <d v="2019-01-31T00:00:00"/>
        <d v="2019-02-01T00:00:00"/>
        <d v="2019-02-04T00:00:00"/>
        <d v="2019-02-06T00:00:00"/>
        <d v="2019-02-11T00:00:00"/>
        <d v="2019-02-15T00:00:00"/>
        <d v="2019-02-19T00:00:00"/>
        <d v="2019-02-20T00:00:00"/>
        <d v="2019-02-22T00:00:00"/>
        <d v="2019-02-26T00:00:00"/>
        <d v="2019-02-27T00:00:00"/>
        <d v="2019-02-28T00:00:00"/>
        <d v="2019-03-01T00:00:00"/>
        <d v="2019-03-05T00:00:00"/>
        <d v="2019-03-07T00:00:00"/>
        <d v="2019-03-08T00:00:00"/>
        <d v="2019-03-13T00:00:00"/>
        <d v="2019-03-15T00:00:00"/>
        <d v="2019-03-21T00:00:00"/>
        <d v="2019-03-25T00:00:00"/>
        <d v="2019-03-26T00:00:00"/>
        <d v="2019-03-27T00:00:00"/>
        <d v="2019-03-28T00:00:00"/>
        <d v="2019-03-29T00:00:00"/>
        <d v="2019-03-31T00:00:00"/>
        <d v="2019-04-01T00:00:00"/>
        <d v="2019-04-04T00:00:00"/>
        <d v="2019-04-05T00:00:00"/>
        <d v="2019-04-08T00:00:00"/>
        <d v="2019-04-09T00:00:00"/>
        <d v="2019-04-10T00:00:00"/>
        <d v="2019-04-15T00:00:00"/>
        <d v="2019-04-16T00:00:00"/>
        <d v="2019-04-18T00:00:00"/>
        <d v="2019-04-22T00:00:00"/>
        <d v="2019-04-23T00:00:00"/>
        <d v="2019-04-26T00:00:00"/>
        <d v="2019-04-29T00:00:00"/>
        <d v="2019-04-30T00:00:00"/>
        <d v="2019-05-01T00:00:00"/>
        <d v="2019-05-02T00:00:00"/>
        <d v="2019-05-04T00:00:00"/>
        <d v="2019-05-06T00:00:00"/>
        <d v="2019-05-07T00:00:00"/>
        <d v="2019-05-08T00:00:00"/>
        <d v="2019-05-09T00:00:00"/>
        <d v="2019-05-13T00:00:00"/>
        <d v="2019-05-17T00:00:00"/>
        <d v="2019-05-21T00:00:00"/>
        <d v="2019-05-22T00:00:00"/>
        <d v="2019-05-23T00:00:00"/>
        <d v="2019-05-29T00:00:00"/>
        <d v="2019-05-30T00:00:00"/>
        <d v="2019-05-31T00:00:00"/>
        <d v="2019-06-01T00:00:00"/>
        <d v="2019-06-03T00:00:00"/>
        <d v="2019-06-04T00:00:00"/>
        <d v="2019-06-06T00:00:00"/>
        <d v="2019-06-07T00:00:00"/>
        <d v="2019-06-11T00:00:00"/>
        <d v="2019-06-12T00:00:00"/>
        <d v="2019-06-13T00:00:00"/>
        <d v="2019-06-14T00:00:00"/>
        <d v="2019-06-16T00:00:00"/>
        <d v="2019-06-18T00:00:00"/>
        <d v="2019-06-19T00:00:00"/>
        <d v="2019-06-20T00:00:00"/>
        <d v="2019-06-24T00:00:00"/>
        <d v="2019-06-26T00:00:00"/>
        <d v="2019-06-28T00:00:00"/>
        <d v="2019-06-30T00:00:00"/>
        <d v="2019-07-01T00:00:00"/>
        <d v="2019-07-02T00:00:00"/>
        <d v="2019-07-03T00:00:00"/>
        <d v="2019-07-06T00:00:00"/>
        <d v="2019-07-08T00:00:00"/>
        <d v="2019-07-09T00:00:00"/>
        <d v="2019-07-11T00:00:00"/>
        <d v="2019-07-12T00:00:00"/>
        <d v="2019-07-15T00:00:00"/>
        <d v="2019-07-18T00:00:00"/>
        <d v="2019-07-19T00:00:00"/>
        <d v="2019-07-22T00:00:00"/>
        <d v="2019-07-23T00:00:00"/>
        <d v="2019-07-24T00:00:00"/>
        <d v="2019-07-25T00:00:00"/>
        <d v="2019-07-30T00:00:00"/>
        <d v="2019-07-31T00:00:00"/>
        <d v="2019-08-01T00:00:00"/>
        <d v="2019-08-02T00:00:00"/>
        <d v="2019-08-07T00:00:00"/>
        <d v="2019-08-09T00:00:00"/>
        <d v="2019-08-12T00:00:00"/>
        <d v="2019-08-13T00:00:00"/>
        <d v="2019-08-14T00:00:00"/>
        <d v="2019-08-15T00:00:00"/>
        <d v="2019-08-16T00:00:00"/>
        <d v="2019-08-19T00:00:00"/>
        <d v="2019-08-20T00:00:00"/>
        <d v="2019-08-21T00:00:00"/>
        <d v="2019-08-22T00:00:00"/>
        <d v="2019-08-23T00:00:00"/>
        <d v="2019-08-26T00:00:00"/>
        <d v="2019-08-27T00:00:00"/>
        <d v="2019-08-29T00:00:00"/>
        <d v="2019-08-30T00:00:00"/>
        <d v="2019-08-31T00:00:00"/>
        <d v="2019-09-01T00:00:00"/>
        <d v="2019-09-04T00:00:00"/>
        <d v="2019-09-06T00:00:00"/>
        <d v="2019-09-08T00:00:00"/>
        <d v="2019-09-09T00:00:00"/>
        <d v="2019-09-11T00:00:00"/>
        <d v="2019-09-12T00:00:00"/>
        <d v="2019-09-13T00:00:00"/>
        <d v="2019-09-17T00:00:00"/>
        <d v="2019-09-19T00:00:00"/>
        <d v="2019-09-24T00:00:00"/>
        <d v="2019-09-25T00:00:00"/>
        <d v="2019-09-26T00:00:00"/>
        <d v="2019-09-27T00:00:00"/>
        <d v="2019-09-28T00:00:00"/>
        <d v="2019-09-30T00:00:00"/>
        <d v="2019-10-01T00:00:00"/>
        <d v="2019-10-03T00:00:00"/>
        <d v="2019-10-07T00:00:00"/>
        <d v="2019-10-09T00:00:00"/>
        <d v="2019-10-10T00:00:00"/>
        <d v="2019-10-11T00:00:00"/>
        <d v="2019-10-12T00:00:00"/>
        <d v="2019-10-15T00:00:00"/>
        <d v="2019-10-16T00:00:00"/>
        <d v="2019-10-18T00:00:00"/>
        <d v="2019-10-21T00:00:00"/>
        <d v="2019-10-22T00:00:00"/>
        <d v="2019-10-23T00:00:00"/>
        <d v="2019-10-24T00:00:00"/>
        <d v="2019-10-29T00:00:00"/>
        <d v="2019-10-30T00:00:00"/>
        <d v="2019-10-31T00:00:00"/>
        <d v="2019-11-01T00:00:00"/>
        <d v="2019-11-02T00:00:00"/>
        <d v="2019-11-05T00:00:00"/>
        <d v="2019-11-06T00:00:00"/>
        <d v="2019-11-07T00:00:00"/>
        <d v="2019-11-08T00:00:00"/>
        <d v="2019-11-11T00:00:00"/>
        <d v="2019-11-12T00:00:00"/>
        <d v="2019-11-13T00:00:00"/>
        <d v="2019-11-14T00:00:00"/>
        <d v="2019-11-15T00:00:00"/>
        <d v="2019-11-17T00:00:00"/>
        <d v="2019-11-18T00:00:00"/>
        <d v="2019-11-21T00:00:00"/>
        <d v="2019-11-22T00:00:00"/>
        <d v="2019-11-23T00:00:00"/>
        <d v="2019-11-25T00:00:00"/>
        <d v="2019-11-26T00:00:00"/>
        <d v="2019-11-27T00:00:00"/>
        <d v="2019-11-28T00:00:00"/>
        <d v="2019-11-29T00:00:00"/>
        <d v="2019-11-30T00:00:00"/>
        <d v="2019-12-01T00:00:00"/>
        <d v="2019-12-02T00:00:00"/>
        <d v="2019-12-03T00:00:00"/>
        <d v="2019-12-04T00:00:00"/>
        <d v="2019-12-05T00:00:00"/>
        <d v="2019-12-06T00:00:00"/>
        <d v="2019-12-09T00:00:00"/>
        <d v="2019-12-10T00:00:00"/>
        <d v="2019-12-11T00:00:00"/>
        <d v="2019-12-12T00:00:00"/>
        <d v="2019-12-13T00:00:00"/>
        <d v="2019-12-15T00:00:00"/>
        <d v="2019-12-16T00:00:00"/>
        <d v="2019-12-17T00:00:00"/>
        <d v="2019-12-18T00:00:00"/>
        <d v="2019-12-19T00:00:00"/>
        <d v="2019-12-20T00:00:00"/>
        <d v="2019-12-21T00:00:00"/>
        <d v="2019-12-23T00:00:00"/>
        <d v="2019-12-27T00:00:00"/>
        <d v="2019-12-28T00:00:00"/>
        <d v="2019-12-29T00:00:00"/>
        <d v="2019-12-30T00:00:00"/>
        <d v="2019-12-31T00:00:00"/>
        <d v="2020-01-01T00:00:00"/>
        <d v="2020-01-03T00:00:00"/>
        <d v="2020-01-04T00:00:00"/>
        <d v="2020-01-06T00:00:00"/>
        <d v="2020-01-07T00:00:00"/>
        <d v="2020-01-09T00:00:00"/>
        <d v="2020-01-13T00:00:00"/>
        <d v="2020-01-14T00:00:00"/>
        <d v="2020-01-15T00:00:00"/>
        <d v="2020-01-17T00:00:00"/>
        <d v="2020-01-23T00:00:00"/>
        <d v="2020-01-27T00:00:00"/>
        <d v="2020-01-28T00:00:00"/>
        <d v="2020-01-30T00:00:00"/>
        <d v="2020-01-31T00:00:00"/>
        <d v="2020-02-01T00:00:00"/>
        <d v="2020-02-03T00:00:00"/>
        <d v="2020-02-04T00:00:00"/>
        <d v="2020-02-05T00:00:00"/>
        <d v="2020-02-06T00:00:00"/>
        <d v="2020-02-07T00:00:00"/>
        <d v="2020-02-10T00:00:00"/>
        <d v="2020-02-12T00:00:00"/>
        <d v="2020-02-13T00:00:00"/>
        <d v="2020-02-14T00:00:00"/>
        <d v="2020-02-18T00:00:00"/>
        <d v="2020-02-19T00:00:00"/>
        <d v="2020-02-20T00:00:00"/>
        <d v="2020-02-21T00:00:00"/>
        <d v="2020-02-24T00:00:00"/>
        <d v="2020-02-25T00:00:00"/>
        <d v="2020-02-26T00:00:00"/>
        <d v="2020-02-27T00:00:00"/>
        <d v="2020-02-28T00:00:00"/>
        <d v="2020-03-01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1T00:00:00"/>
        <d v="2020-03-23T00:00:00"/>
        <d v="2020-03-25T00:00:00"/>
        <d v="2020-03-26T00:00:00"/>
        <d v="2020-03-27T00:00:00"/>
        <d v="2020-03-28T00:00:00"/>
        <d v="2020-03-30T00:00:00"/>
        <d v="2020-03-31T00:00:00"/>
        <d v="2020-04-01T00:00:00"/>
        <d v="2020-04-02T00:00:00"/>
        <d v="2020-04-03T00:00:00"/>
        <d v="2020-04-06T00:00:00"/>
        <d v="2020-04-07T00:00:00"/>
        <d v="2020-04-08T00:00:00"/>
        <d v="2020-04-09T00:00:00"/>
        <d v="2020-04-10T00:00:00"/>
        <d v="2020-04-13T00:00:00"/>
        <d v="2020-04-15T00:00:00"/>
        <d v="2020-04-16T00:00:00"/>
        <d v="2020-04-20T00:00:00"/>
        <d v="2020-04-21T00:00:00"/>
        <d v="2020-04-23T00:00:00"/>
        <d v="2020-04-24T00:00:00"/>
        <d v="2020-04-27T00:00:00"/>
        <d v="2020-04-30T00:00:00"/>
        <d v="2020-05-01T00:00:00"/>
        <d v="2020-05-04T00:00:00"/>
        <d v="2020-05-05T00:00:00"/>
        <d v="2020-05-06T00:00:00"/>
        <d v="2020-05-07T00:00:00"/>
        <d v="2020-05-08T00:00:00"/>
        <d v="2020-05-11T00:00:00"/>
        <d v="2020-05-12T00:00:00"/>
        <d v="2020-05-15T00:00:00"/>
        <d v="2020-05-18T00:00:00"/>
        <d v="2020-05-19T00:00:00"/>
        <d v="2020-05-20T00:00:00"/>
        <d v="2020-05-21T00:00:00"/>
        <d v="2020-05-26T00:00:00"/>
        <d v="2020-05-28T00:00:00"/>
        <d v="2020-05-29T00:00:00"/>
        <d v="2020-06-01T00:00:00"/>
        <d v="2020-06-02T00:00:00"/>
        <d v="2020-06-03T00:00:00"/>
        <d v="2020-06-08T00:00:00"/>
        <d v="2020-06-09T00:00:00"/>
        <d v="2020-06-10T00:00:00"/>
        <d v="2020-06-11T00:00:00"/>
        <d v="2020-06-12T00:00:00"/>
        <d v="2020-06-14T00:00:00"/>
        <d v="2020-06-15T00:00:00"/>
        <d v="2020-06-16T00:00:00"/>
        <d v="2020-06-17T00:00:00"/>
        <d v="2020-06-18T00:00:00"/>
        <d v="2020-06-19T00:00:00"/>
        <d v="2020-06-22T00:00:00"/>
        <d v="2020-06-23T00:00:00"/>
        <d v="2020-06-24T00:00:00"/>
        <d v="2020-06-25T00:00:00"/>
        <d v="2020-06-26T00:00:00"/>
        <d v="2020-06-28T00:00:00"/>
        <d v="2020-06-29T00:00:00"/>
        <d v="2020-06-30T00:00:00"/>
        <d v="2020-07-01T00:00:00"/>
        <d v="2020-07-03T00:00:00"/>
        <d v="2020-07-06T00:00:00"/>
        <d v="2020-07-07T00:00:00"/>
        <d v="2020-07-09T00:00:00"/>
        <d v="2020-07-10T00:00:00"/>
        <d v="2020-07-13T00:00:00"/>
        <d v="2020-07-14T00:00:00"/>
        <d v="2020-07-15T00:00:00"/>
        <d v="2020-07-16T00:00:00"/>
        <d v="2020-07-17T00:00:00"/>
        <d v="2020-07-20T00:00:00"/>
        <d v="2020-07-21T00:00:00"/>
        <d v="2020-07-22T00:00:00"/>
        <d v="2020-07-24T00:00:00"/>
        <d v="2020-07-26T00:00:00"/>
        <d v="2020-07-27T00:00:00"/>
        <d v="2020-07-28T00:00:00"/>
        <d v="2020-07-29T00:00:00"/>
        <d v="2020-07-30T00:00:00"/>
        <d v="2020-07-31T00:00:00"/>
        <d v="2020-08-01T00:00:00"/>
        <d v="2020-08-03T00:00:00"/>
        <d v="2020-08-04T00:00:00"/>
        <d v="2020-08-05T00:00:00"/>
        <d v="2020-08-06T00:00:00"/>
        <d v="2020-08-07T00:00:00"/>
        <d v="2020-08-08T00:00:00"/>
        <d v="2020-08-10T00:00:00"/>
        <d v="2020-08-11T00:00:00"/>
        <d v="2020-08-12T00:00:00"/>
        <d v="2020-08-13T00:00:00"/>
        <d v="2020-08-14T00:00:00"/>
        <d v="2020-08-15T00:00:00"/>
        <d v="2020-08-17T00:00:00"/>
        <d v="2020-08-19T00:00:00"/>
        <d v="2020-08-20T00:00:00"/>
        <d v="2020-08-21T00:00:00"/>
        <d v="2020-08-24T00:00:00"/>
        <d v="2020-08-26T00:00:00"/>
        <d v="2020-08-27T00:00:00"/>
        <d v="2020-08-28T00:00:00"/>
        <d v="2020-08-30T00:00:00"/>
        <d v="2020-08-31T00:00:00"/>
        <d v="2020-09-01T00:00:00"/>
        <d v="2020-09-02T00:00:00"/>
        <d v="2020-09-07T00:00:00"/>
        <d v="2020-09-08T00:00:00"/>
        <d v="2020-09-09T00:00:00"/>
        <d v="2020-09-10T00:00:00"/>
        <d v="2020-09-11T00:00:00"/>
        <d v="2020-09-14T00:00:00"/>
        <d v="2020-09-15T00:00:00"/>
        <d v="2020-09-16T00:00:00"/>
        <d v="2020-09-17T00:00:00"/>
        <d v="2020-09-18T00:00:00"/>
        <d v="2020-09-21T00:00:00"/>
        <d v="2020-09-22T00:00:00"/>
        <d v="2020-09-23T00:00:00"/>
        <d v="2020-09-25T00:00:00"/>
        <d v="2020-09-28T00:00:00"/>
        <d v="2020-09-29T00:00:00"/>
        <d v="2020-09-30T00:00:00"/>
        <d v="2020-10-01T00:00:00"/>
        <d v="2020-10-02T00:00:00"/>
        <d v="2020-10-05T00:00:00"/>
        <d v="2020-10-06T00:00:00"/>
        <d v="2020-10-08T00:00:00"/>
        <d v="2020-10-09T00:00:00"/>
        <d v="2020-10-12T00:00:00"/>
        <d v="2020-10-13T00:00:00"/>
        <d v="2020-10-14T00:00:00"/>
        <d v="2020-10-15T00:00:00"/>
        <d v="2020-10-19T00:00:00"/>
        <d v="2020-10-20T00:00:00"/>
        <d v="2020-10-22T00:00:00"/>
        <d v="2020-10-23T00:00:00"/>
        <d v="2020-10-24T00:00:00"/>
        <d v="2020-10-25T00:00:00"/>
        <d v="2020-10-26T00:00:00"/>
        <d v="2020-10-29T00:00:00"/>
        <d v="2020-10-30T00:00:00"/>
        <d v="2020-10-31T00:00:00"/>
        <d v="2020-11-01T00:00:00"/>
        <d v="2020-11-02T00:00:00"/>
        <d v="2020-11-03T00:00:00"/>
        <d v="2020-11-04T00:00:00"/>
        <d v="2020-11-05T00:00:00"/>
        <d v="2020-11-06T00:00:00"/>
        <d v="2020-11-09T00:00:00"/>
        <d v="2020-11-10T00:00:00"/>
        <d v="2020-11-11T00:00:00"/>
        <d v="2020-11-12T00:00:00"/>
        <d v="2020-11-13T00:00:00"/>
        <d v="2020-11-14T00:00:00"/>
        <d v="2020-11-16T00:00:00"/>
        <d v="2020-11-17T00:00:00"/>
        <d v="2020-11-18T00:00:00"/>
        <d v="2020-11-19T00:00:00"/>
        <d v="2020-11-20T00:00:00"/>
        <d v="2020-11-22T00:00:00"/>
        <d v="2020-11-23T00:00:00"/>
        <d v="2020-11-24T00:00:00"/>
        <d v="2020-11-27T00:00:00"/>
        <d v="2020-11-30T00:00:00"/>
        <d v="2020-12-01T00:00:00"/>
        <d v="2020-12-02T00:00:00"/>
        <d v="2020-12-03T00:00:00"/>
        <d v="2020-12-04T00:00:00"/>
        <d v="2020-12-06T00:00:00"/>
        <d v="2020-12-07T00:00:00"/>
        <d v="2020-12-08T00:00:00"/>
        <d v="2020-12-09T00:00:00"/>
        <d v="2020-12-10T00:00:00"/>
        <d v="2020-12-11T00:00:00"/>
        <d v="2020-12-13T00:00:00"/>
        <d v="2020-12-14T00:00:00"/>
        <d v="2020-12-15T00:00:00"/>
        <d v="2020-12-16T00:00:00"/>
        <d v="2020-12-17T00:00:00"/>
        <d v="2020-12-18T00:00:00"/>
        <d v="2020-12-20T00:00:00"/>
        <d v="2020-12-21T00:00:00"/>
        <d v="2020-12-22T00:00:00"/>
        <d v="2020-12-23T00:00:00"/>
        <d v="2020-12-24T00:00:00"/>
        <d v="2020-12-25T00:00:00"/>
        <d v="2020-12-27T00:00:00"/>
        <d v="2020-12-28T00:00:00"/>
        <d v="2020-12-30T00:00:00"/>
        <d v="2020-12-31T00:00:00"/>
        <d v="2021-01-04T00:00:00"/>
        <d v="2021-01-07T00:00:00"/>
        <d v="2021-01-08T00:00:00"/>
        <d v="2021-01-12T00:00:00"/>
        <d v="2021-01-13T00:00:00"/>
        <d v="2021-01-14T00:00:00"/>
        <d v="2021-01-15T00:00:00"/>
        <d v="2021-01-18T00:00:00"/>
        <d v="2021-01-19T00:00:00"/>
        <d v="2021-01-20T00:00:00"/>
        <d v="2021-01-21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5T00:00:00"/>
        <d v="2021-02-16T00:00:00"/>
        <d v="2021-02-17T00:00:00"/>
        <d v="2021-02-18T00:00:00"/>
        <d v="2021-02-19T00:00:00"/>
        <d v="2021-02-20T00:00:00"/>
        <d v="2021-02-22T00:00:00"/>
        <d v="2021-02-23T00:00:00"/>
        <d v="2021-02-24T00:00:00"/>
        <d v="2021-02-25T00:00:00"/>
        <d v="2021-02-26T00:00:00"/>
        <d v="2021-02-28T00:00:00"/>
        <d v="2021-03-01T00:00:00"/>
        <d v="2021-03-02T00:00:00"/>
        <d v="2021-03-04T00:00:00"/>
        <d v="2021-03-05T00:00:00"/>
        <d v="2021-03-08T00:00:00"/>
        <d v="2021-03-11T00:00:00"/>
        <d v="2021-03-12T00:00:00"/>
        <d v="2021-03-14T00:00:00"/>
        <d v="2021-03-15T00:00:00"/>
        <d v="2021-03-16T00:00:00"/>
        <d v="2021-03-17T00:00:00"/>
        <d v="2021-03-18T00:00:00"/>
        <d v="2021-03-19T00:00:00"/>
        <d v="2021-03-20T00:00:00"/>
        <d v="2021-03-22T00:00:00"/>
        <d v="2021-03-24T00:00:00"/>
        <d v="2021-03-25T00:00:00"/>
        <d v="2021-03-26T00:00:00"/>
        <d v="2021-03-28T00:00:00"/>
        <d v="2021-03-29T00:00:00"/>
        <d v="2021-03-30T00:00:00"/>
        <d v="2021-03-31T00:00:00"/>
        <d v="2021-04-01T00:00:00"/>
        <d v="2021-04-05T00:00:00"/>
        <d v="2021-04-06T00:00:00"/>
        <d v="2021-04-07T00:00:00"/>
        <d v="2021-04-08T00:00:00"/>
        <d v="2021-04-09T00:00:00"/>
        <d v="2021-04-12T00:00:00"/>
        <d v="2021-04-13T00:00:00"/>
        <d v="2021-04-15T00:00:00"/>
        <d v="2021-04-16T00:00:00"/>
        <d v="2021-04-19T00:00:00"/>
        <d v="2021-04-20T00:00:00"/>
        <d v="2021-04-21T00:00:00"/>
        <d v="2021-04-22T00:00:00"/>
        <d v="2021-04-23T00:00:00"/>
        <d v="2021-04-25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0T00:00:00"/>
        <d v="2021-05-31T00:00:00"/>
        <d v="2021-06-01T00:00:00"/>
        <d v="2021-06-02T00:00:00"/>
        <d v="2021-06-03T00:00:00"/>
        <d v="2021-06-04T00:00:00"/>
        <d v="2021-06-06T00:00:00"/>
        <d v="2021-06-07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6T00:00:00"/>
        <d v="2021-07-09T00:00:00"/>
        <d v="2021-07-14T00:00:00"/>
        <d v="2021-07-15T00:00:00"/>
        <d v="2021-07-16T00:00:00"/>
        <d v="2021-07-20T00:00:00"/>
        <d v="2021-07-23T00:00:00"/>
        <d v="2021-07-24T00:00:00"/>
        <d v="2021-07-29T00:00:00"/>
        <d v="2021-07-30T00:00:00"/>
        <d v="2021-07-31T00:00:00"/>
        <d v="2021-08-01T00:00:00"/>
        <d v="2021-08-02T00:00:00"/>
        <d v="2021-08-04T00:00:00"/>
        <d v="2021-08-13T00:00:00"/>
        <d v="2021-08-15T00:00:00"/>
        <d v="2021-08-20T00:00:00"/>
        <d v="2021-08-27T00:00:00"/>
        <d v="2021-08-30T00:00:00"/>
        <d v="2021-08-31T00:00:00"/>
        <d v="2021-09-01T00:00:00"/>
        <d v="2021-09-03T00:00:00"/>
        <d v="2021-09-10T00:00:00"/>
        <d v="2021-09-15T00:00:00"/>
        <d v="2021-09-16T00:00:00"/>
        <d v="2021-09-17T00:00:00"/>
        <d v="2021-09-18T00:00:00"/>
        <d v="2021-09-21T00:00:00"/>
        <d v="2021-09-23T00:00:00"/>
        <d v="2021-09-24T00:00:00"/>
        <d v="2021-09-27T00:00:00"/>
        <d v="2021-09-28T00:00:00"/>
        <d v="2021-09-29T00:00:00"/>
        <d v="2021-09-30T00:00:00"/>
        <d v="2021-10-01T00:00:00"/>
        <d v="2021-10-08T00:00:00"/>
        <d v="2021-10-11T00:00:00"/>
        <d v="2021-10-12T00:00:00"/>
        <d v="2021-10-13T00:00:00"/>
        <d v="2021-10-15T00:00:00"/>
        <d v="2021-10-20T00:00:00"/>
        <d v="2021-10-27T00:00:00"/>
        <d v="2021-10-28T00:00:00"/>
        <d v="2021-10-29T00:00:00"/>
        <d v="2021-10-31T00:00:00"/>
        <d v="2021-11-01T00:00:00"/>
        <d v="2021-11-16T00:00:00"/>
        <d v="2021-11-19T00:00:00"/>
        <d v="2021-11-23T00:00:00"/>
        <d v="2021-11-24T00:00:00"/>
        <d v="2021-11-26T00:00:00"/>
        <d v="2021-11-30T00:00:00"/>
        <d v="2021-12-01T00:00:00"/>
        <d v="2021-12-03T00:00:00"/>
        <d v="2021-12-07T00:00:00"/>
        <d v="2021-12-08T00:00:00"/>
        <d v="2021-12-10T00:00:00"/>
        <d v="2021-12-14T00:00:00"/>
        <d v="2021-12-16T00:00:00"/>
        <d v="2021-12-17T00:00:00"/>
        <d v="2021-12-20T00:00:00"/>
        <d v="2021-12-21T00:00:00"/>
        <d v="2021-12-23T00:00:00"/>
        <d v="2021-12-24T00:00:00"/>
        <d v="2021-12-27T00:00:00"/>
        <d v="2021-12-28T00:00:00"/>
        <d v="2021-12-30T00:00:00"/>
        <d v="2021-12-31T00:00:00"/>
        <d v="2022-01-28T00:00:00"/>
        <d v="2022-01-31T00:00:00"/>
        <d v="2022-02-01T00:00:00"/>
        <d v="2022-02-18T00:00:00"/>
        <d v="2022-02-25T00:00:00"/>
        <d v="2022-02-28T00:00:00"/>
        <d v="2022-03-01T00:00:00"/>
        <d v="2022-03-11T00:00:00"/>
        <d v="2022-03-12T00:00:00"/>
        <d v="2022-03-17T00:00:00"/>
        <d v="2022-03-18T00:00:00"/>
        <d v="2022-03-25T00:00:00"/>
        <d v="2022-03-30T00:00:00"/>
        <d v="2022-03-31T00:00:00"/>
        <d v="2022-04-29T00:00:00"/>
        <d v="2022-04-30T00:00:00"/>
        <d v="2022-06-24T00:00:00"/>
        <d v="2022-06-30T00:00:00"/>
        <d v="2022-07-29T00:00:00"/>
        <d v="2022-07-30T00:00:00"/>
        <d v="2022-08-26T00:00:00"/>
        <d v="2022-09-30T00:00:00"/>
        <d v="2022-10-01T00:00:00"/>
        <d v="2022-10-30T00:00:00"/>
        <d v="2022-10-31T00:00:00"/>
        <d v="2022-11-01T00:00:00"/>
        <d v="2022-11-30T00:00:00"/>
        <d v="2022-12-08T00:00:00"/>
        <d v="2022-12-30T00:00:00"/>
        <d v="2022-12-31T00:00:00"/>
        <d v="2023-01-01T00:00:00"/>
        <d v="2023-03-31T00:00:00"/>
        <d v="2023-09-01T00:00:00"/>
        <d v="2023-12-30T00:00:00"/>
        <d v="2024-09-30T00:00:00"/>
        <d v="2025-06-30T00:00:00"/>
        <d v="2030-11-28T00:00:00"/>
      </sharedItems>
    </cacheField>
    <cacheField name="[Opportunity table].[Close Date (Month)].[Close Date (Month)]" caption="Close Date (Month)" numFmtId="0" hierarchy="108" level="1">
      <sharedItems count="12">
        <s v="Feb"/>
        <s v="Mar"/>
        <s v="Apr"/>
        <s v="May"/>
        <s v="Jun"/>
        <s v="Jul"/>
        <s v="Sep"/>
        <s v="Oct"/>
        <s v="Nov"/>
        <s v="Dec"/>
        <s v="Aug"/>
        <s v="Jan"/>
      </sharedItems>
    </cacheField>
    <cacheField name="[Opportunity table].[Close Date (Quarter)].[Close Date (Quarter)]" caption="Close Date (Quarter)" numFmtId="0" hierarchy="107" level="1">
      <sharedItems count="4">
        <s v="Qtr1"/>
        <s v="Qtr2"/>
        <s v="Qtr3"/>
        <s v="Qtr4"/>
      </sharedItems>
    </cacheField>
    <cacheField name="[Opportunity table].[Close Date (Year)].[Close Date (Year)]" caption="Close Date (Year)" numFmtId="0" hierarchy="106" level="1">
      <sharedItems count="13">
        <s v="2011"/>
        <s v="2015"/>
        <s v="2016"/>
        <s v="2017"/>
        <s v="2018"/>
        <s v="2019"/>
        <s v="2020"/>
        <s v="2021"/>
        <s v="2022"/>
        <s v="2023"/>
        <s v="2024"/>
        <s v="2025"/>
        <s v="2030"/>
      </sharedItems>
    </cacheField>
    <cacheField name="[Measures].[Count of Opportunity ID]" caption="Count of Opportunity ID" numFmtId="0" hierarchy="142" level="32767"/>
    <cacheField name="[Measures].[Sum of Active opportunity]" caption="Sum of Active opportunity" numFmtId="0" hierarchy="144" level="32767"/>
    <cacheField name="[Opportunity table].[Industry].[Industry]" caption="Industry" numFmtId="0" hierarchy="49" level="1">
      <sharedItems containsSemiMixedTypes="0" containsNonDate="0" containsString="0"/>
    </cacheField>
  </cacheFields>
  <cacheHierarchies count="146">
    <cacheHierarchy uniqueName="[Account].[Account ID]" caption="Account ID" attribute="1" defaultMemberUniqueName="[Account].[Account ID].[All]" allUniqueName="[Account].[Account ID].[All]" dimensionUniqueName="[Account]" displayFolder="" count="2" memberValueDatatype="130" unbalanced="0"/>
    <cacheHierarchy uniqueName="[Account].[Account Name]" caption="Account Name" attribute="1" defaultMemberUniqueName="[Account].[Account Name].[All]" allUniqueName="[Account].[Account Name].[All]" dimensionUniqueName="[Account]" displayFolder="" count="2" memberValueDatatype="130" unbalanced="0"/>
    <cacheHierarchy uniqueName="[Account].[Account Number]" caption="Account Number" attribute="1" defaultMemberUniqueName="[Account].[Account Number].[All]" allUniqueName="[Account].[Account Number].[All]" dimensionUniqueName="[Account]" displayFolder="" count="2" memberValueDatatype="130" unbalanced="0"/>
    <cacheHierarchy uniqueName="[Account].[Account Type]" caption="Account Type" attribute="1" defaultMemberUniqueName="[Account].[Account Type].[All]" allUniqueName="[Account].[Account Type].[All]" dimensionUniqueName="[Account]" displayFolder="" count="2" memberValueDatatype="130" unbalanced="0"/>
    <cacheHierarchy uniqueName="[Account].[Billing City]" caption="Billing City" attribute="1" defaultMemberUniqueName="[Account].[Billing City].[All]" allUniqueName="[Account].[Billing City].[All]" dimensionUniqueName="[Account]" displayFolder="" count="2" memberValueDatatype="130" unbalanced="0"/>
    <cacheHierarchy uniqueName="[Account].[Billing Country]" caption="Billing Country" attribute="1" defaultMemberUniqueName="[Account].[Billing Country].[All]" allUniqueName="[Account].[Billing Country].[All]" dimensionUniqueName="[Account]" displayFolder="" count="2" memberValueDatatype="130" unbalanced="0"/>
    <cacheHierarchy uniqueName="[Account].[Created Date]" caption="Created Date" attribute="1" time="1" defaultMemberUniqueName="[Account].[Created Date].[All]" allUniqueName="[Account].[Created Date].[All]" dimensionUniqueName="[Account]" displayFolder="" count="2" memberValueDatatype="7" unbalanced="0"/>
    <cacheHierarchy uniqueName="[Account].[Industry]" caption="Industry" attribute="1" defaultMemberUniqueName="[Account].[Industry].[All]" allUniqueName="[Account].[Industry].[All]" dimensionUniqueName="[Account]" displayFolder="" count="2" memberValueDatatype="130" unbalanced="0"/>
    <cacheHierarchy uniqueName="[Account].[Last Modified By ID]" caption="Last Modified By ID" attribute="1" defaultMemberUniqueName="[Account].[Last Modified By ID].[All]" allUniqueName="[Account].[Last Modified By ID].[All]" dimensionUniqueName="[Account]" displayFolder="" count="2" memberValueDatatype="130" unbalanced="0"/>
    <cacheHierarchy uniqueName="[Account].[Last Modified Date]" caption="Last Modified Date" attribute="1" time="1" defaultMemberUniqueName="[Account].[Last Modified Date].[All]" allUniqueName="[Account].[Last Modified Date].[All]" dimensionUniqueName="[Account]" displayFolder="" count="2" memberValueDatatype="7" unbalanced="0"/>
    <cacheHierarchy uniqueName="[Account].[Annual Revenue]" caption="Annual Revenue" attribute="1" defaultMemberUniqueName="[Account].[Annual Revenue].[All]" allUniqueName="[Account].[Annual Revenue].[All]" dimensionUniqueName="[Account]" displayFolder="" count="2" memberValueDatatype="130" unbalanced="0"/>
    <cacheHierarchy uniqueName="[Lead].[City]" caption="City" attribute="1" defaultMemberUniqueName="[Lead].[City].[All]" allUniqueName="[Lead].[City].[All]" dimensionUniqueName="[Lead]" displayFolder="" count="2" memberValueDatatype="130" unbalanced="0"/>
    <cacheHierarchy uniqueName="[Lead].[Converted]" caption="Converted" attribute="1" defaultMemberUniqueName="[Lead].[Converted].[All]" allUniqueName="[Lead].[Converted].[All]" dimensionUniqueName="[Lead]" displayFolder="" count="2" memberValueDatatype="11" unbalanced="0"/>
    <cacheHierarchy uniqueName="[Lead].[Converted Account ID]" caption="Converted Account ID" attribute="1" defaultMemberUniqueName="[Lead].[Converted Account ID].[All]" allUniqueName="[Lead].[Converted Account ID].[All]" dimensionUniqueName="[Lead]" displayFolder="" count="2" memberValueDatatype="130" unbalanced="0"/>
    <cacheHierarchy uniqueName="[Lead].[Converted Opportunity ID]" caption="Converted Opportunity ID" attribute="1" defaultMemberUniqueName="[Lead].[Converted Opportunity ID].[All]" allUniqueName="[Lead].[Converted Opportunity ID].[All]" dimensionUniqueName="[Lead]" displayFolder="" count="2" memberValueDatatype="130" unbalanced="0"/>
    <cacheHierarchy uniqueName="[Lead].[Country]" caption="Country" attribute="1" defaultMemberUniqueName="[Lead].[Country].[All]" allUniqueName="[Lead].[Country].[All]" dimensionUniqueName="[Lead]" displayFolder="" count="2" memberValueDatatype="130" unbalanced="0"/>
    <cacheHierarchy uniqueName="[Lead].[Lead ID]" caption="Lead ID" attribute="1" defaultMemberUniqueName="[Lead].[Lead ID].[All]" allUniqueName="[Lead].[Lead ID].[All]" dimensionUniqueName="[Lead]" displayFolder="" count="2" memberValueDatatype="130" unbalanced="0"/>
    <cacheHierarchy uniqueName="[Lead].[Lead Source]" caption="Lead Source" attribute="1" defaultMemberUniqueName="[Lead].[Lead Source].[All]" allUniqueName="[Lead].[Lead Source].[All]" dimensionUniqueName="[Lead]" displayFolder="" count="2" memberValueDatatype="130" unbalanced="0"/>
    <cacheHierarchy uniqueName="[Lead].[Status]" caption="Status" attribute="1" defaultMemberUniqueName="[Lead].[Status].[All]" allUniqueName="[Lead].[Status].[All]" dimensionUniqueName="[Lead]" displayFolder="" count="2" memberValueDatatype="130" unbalanced="0"/>
    <cacheHierarchy uniqueName="[Lead].[Status (Simplified)]" caption="Status (Simplified)" attribute="1" defaultMemberUniqueName="[Lead].[Status (Simplified)].[All]" allUniqueName="[Lead].[Status (Simplified)].[All]" dimensionUniqueName="[Lead]" displayFolder="" count="2" memberValueDatatype="130" unbalanced="0"/>
    <cacheHierarchy uniqueName="[Lead].[Total Leads]" caption="Total Leads" attribute="1" defaultMemberUniqueName="[Lead].[Total Leads].[All]" allUniqueName="[Lead].[Total Leads].[All]" dimensionUniqueName="[Lead]" displayFolder="" count="2" memberValueDatatype="20" unbalanced="0"/>
    <cacheHierarchy uniqueName="[Opportunity table].[Account ID]" caption="Account ID" attribute="1" defaultMemberUniqueName="[Opportunity table].[Account ID].[All]" allUniqueName="[Opportunity table].[Account ID].[All]" dimensionUniqueName="[Opportunity table]" displayFolder="" count="2" memberValueDatatype="130" unbalanced="0"/>
    <cacheHierarchy uniqueName="[Opportunity table].[Backlog Rev]" caption="Backlog Rev" attribute="1" defaultMemberUniqueName="[Opportunity table].[Backlog Rev].[All]" allUniqueName="[Opportunity table].[Backlog Rev].[All]" dimensionUniqueName="[Opportunity table]" displayFolder="" count="2" memberValueDatatype="11" unbalanced="0"/>
    <cacheHierarchy uniqueName="[Opportunity table].[BM Test]" caption="BM Test" attribute="1" defaultMemberUniqueName="[Opportunity table].[BM Test].[All]" allUniqueName="[Opportunity table].[BM Test].[All]" dimensionUniqueName="[Opportunity table]" displayFolder="" count="2" memberValueDatatype="11" unbalanced="0"/>
    <cacheHierarchy uniqueName="[Opportunity table].[Campaign ID]" caption="Campaign ID" attribute="1" defaultMemberUniqueName="[Opportunity table].[Campaign ID].[All]" allUniqueName="[Opportunity table].[Campaign ID].[All]" dimensionUniqueName="[Opportunity table]" displayFolder="" count="2" memberValueDatatype="130" unbalanced="0"/>
    <cacheHierarchy uniqueName="[Opportunity table].[Close Date]" caption="Close Date" attribute="1" time="1" defaultMemberUniqueName="[Opportunity table].[Close Date].[All]" allUniqueName="[Opportunity table].[Close Date].[All]" dimensionUniqueName="[Opportunity table]" displayFolder="" count="2" memberValueDatatype="7" unbalanced="0">
      <fieldsUsage count="2">
        <fieldUsage x="-1"/>
        <fieldUsage x="0"/>
      </fieldsUsage>
    </cacheHierarchy>
    <cacheHierarchy uniqueName="[Opportunity table].[Closed]" caption="Closed" attribute="1" defaultMemberUniqueName="[Opportunity table].[Closed].[All]" allUniqueName="[Opportunity table].[Closed].[All]" dimensionUniqueName="[Opportunity table]" displayFolder="" count="2"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2" memberValueDatatype="130" unbalanced="0"/>
    <cacheHierarchy uniqueName="[Opportunity table].[Contact ID]" caption="Contact ID" attribute="1" defaultMemberUniqueName="[Opportunity table].[Contact ID].[All]" allUniqueName="[Opportunity table].[Contact ID].[All]" dimensionUniqueName="[Opportunity table]" displayFolder="" count="2" memberValueDatatype="130" unbalanced="0"/>
    <cacheHierarchy uniqueName="[Opportunity table].[COVID Notes]" caption="COVID Notes" attribute="1" defaultMemberUniqueName="[Opportunity table].[COVID Notes].[All]" allUniqueName="[Opportunity table].[COVID Notes].[All]" dimensionUniqueName="[Opportunity table]" displayFolder="" count="2"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2"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2"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2"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2"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2" memberValueDatatype="7" unbalanced="0"/>
    <cacheHierarchy uniqueName="[Opportunity table].[DOR Distributor]" caption="DOR Distributor" attribute="1" defaultMemberUniqueName="[Opportunity table].[DOR Distributor].[All]" allUniqueName="[Opportunity table].[DOR Distributor].[All]" dimensionUniqueName="[Opportunity table]" displayFolder="" count="2"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2" memberValueDatatype="7" unbalanced="0"/>
    <cacheHierarchy uniqueName="[Opportunity table].[Final Quote]" caption="Final Quote" attribute="1" defaultMemberUniqueName="[Opportunity table].[Final Quote].[All]" allUniqueName="[Opportunity table].[Final Quote].[All]" dimensionUniqueName="[Opportunity table]" displayFolder="" count="2"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2"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2" memberValueDatatype="20" unbalanced="0"/>
    <cacheHierarchy uniqueName="[Opportunity table].[Fiscal Year]" caption="Fiscal Year" attribute="1" defaultMemberUniqueName="[Opportunity table].[Fiscal Year].[All]" allUniqueName="[Opportunity table].[Fiscal Year].[All]" dimensionUniqueName="[Opportunity table]" displayFolder="" count="2"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2"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2"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2"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2"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2"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2"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2"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2" memberValueDatatype="11" unbalanced="0"/>
    <cacheHierarchy uniqueName="[Opportunity table].[Industry]" caption="Industry" attribute="1" defaultMemberUniqueName="[Opportunity table].[Industry].[All]" allUniqueName="[Opportunity table].[Industry].[All]" dimensionUniqueName="[Opportunity table]" displayFolder="" count="2" memberValueDatatype="130" unbalanced="0">
      <fieldsUsage count="2">
        <fieldUsage x="-1"/>
        <fieldUsage x="6"/>
      </fieldsUsage>
    </cacheHierarchy>
    <cacheHierarchy uniqueName="[Opportunity table].[Install This Quarter]" caption="Install This Quarter" attribute="1" defaultMemberUniqueName="[Opportunity table].[Install This Quarter].[All]" allUniqueName="[Opportunity table].[Install This Quarter].[All]" dimensionUniqueName="[Opportunity table]" displayFolder="" count="2"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2"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2"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2"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2"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2" memberValueDatatype="7"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2"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2" memberValueDatatype="7" unbalanced="0"/>
    <cacheHierarchy uniqueName="[Opportunity table].[LDO]" caption="LDO" attribute="1" defaultMemberUniqueName="[Opportunity table].[LDO].[All]" allUniqueName="[Opportunity table].[LDO].[All]" dimensionUniqueName="[Opportunity table]" displayFolder="" count="2" memberValueDatatype="11" unbalanced="0"/>
    <cacheHierarchy uniqueName="[Opportunity table].[Lead Application]" caption="Lead Application" attribute="1" defaultMemberUniqueName="[Opportunity table].[Lead Application].[All]" allUniqueName="[Opportunity table].[Lead Application].[All]" dimensionUniqueName="[Opportunity table]" displayFolder="" count="2" memberValueDatatype="130" unbalanced="0"/>
    <cacheHierarchy uniqueName="[Opportunity table].[Lead Source]" caption="Lead Source" attribute="1" defaultMemberUniqueName="[Opportunity table].[Lead Source].[All]" allUniqueName="[Opportunity table].[Lead Source].[All]" dimensionUniqueName="[Opportunity table]" displayFolder="" count="2"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2"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2"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2"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2"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2"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2"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2"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2" memberValueDatatype="130" unbalanced="0"/>
    <cacheHierarchy uniqueName="[Opportunity table].[Owner ID]" caption="Owner ID" attribute="1" defaultMemberUniqueName="[Opportunity table].[Owner ID].[All]" allUniqueName="[Opportunity table].[Owner ID].[All]" dimensionUniqueName="[Opportunity table]" displayFolder="" count="2"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2"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2"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2"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2"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2"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2"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2" memberValueDatatype="130" unbalanced="0"/>
    <cacheHierarchy uniqueName="[Opportunity table].[Quote ID]" caption="Quote ID" attribute="1" defaultMemberUniqueName="[Opportunity table].[Quote ID].[All]" allUniqueName="[Opportunity table].[Quote ID].[All]" dimensionUniqueName="[Opportunity table]" displayFolder="" count="2"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2"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2"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2"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2"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2"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2" memberValueDatatype="130" unbalanced="0"/>
    <cacheHierarchy uniqueName="[Opportunity table].[Stage]" caption="Stage" attribute="1" defaultMemberUniqueName="[Opportunity table].[Stage].[All]" allUniqueName="[Opportunity table].[Stage].[All]" dimensionUniqueName="[Opportunity table]" displayFolder="" count="2"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2"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2"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2"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2"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2" memberValueDatatype="11" unbalanced="0"/>
    <cacheHierarchy uniqueName="[Opportunity table].[Won]" caption="Won" attribute="1" defaultMemberUniqueName="[Opportunity table].[Won].[All]" allUniqueName="[Opportunity table].[Won].[All]" dimensionUniqueName="[Opportunity table]" displayFolder="" count="2"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2"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2" memberValueDatatype="20" unbalanced="0"/>
    <cacheHierarchy uniqueName="[Opportunity table].[Amount]" caption="Amount" attribute="1" defaultMemberUniqueName="[Opportunity table].[Amount].[All]" allUniqueName="[Opportunity table].[Amount].[All]" dimensionUniqueName="[Opportunity table]" displayFolder="" count="2" memberValueDatatype="5" unbalanced="0"/>
    <cacheHierarchy uniqueName="[Opportunity table].[Days Open]" caption="Days Open" attribute="1" defaultMemberUniqueName="[Opportunity table].[Days Open].[All]" allUniqueName="[Opportunity table].[Days Open].[All]" dimensionUniqueName="[Opportunity table]" displayFolder="" count="2"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2" memberValueDatatype="5" unbalanced="0"/>
    <cacheHierarchy uniqueName="[Opportunity table].[Probability (%)]" caption="Probability (%)" attribute="1" defaultMemberUniqueName="[Opportunity table].[Probability (%)].[All]" allUniqueName="[Opportunity table].[Probability (%)].[All]" dimensionUniqueName="[Opportunity table]" displayFolder="" count="2" memberValueDatatype="20" unbalanced="0"/>
    <cacheHierarchy uniqueName="[Opportunity table].[Push Count]" caption="Push Count" attribute="1" defaultMemberUniqueName="[Opportunity table].[Push Count].[All]" allUniqueName="[Opportunity table].[Push Count].[All]" dimensionUniqueName="[Opportunity table]" displayFolder="" count="2" memberValueDatatype="20" unbalanced="0"/>
    <cacheHierarchy uniqueName="[Opportunity table].[expected revenue]" caption="expected revenue" attribute="1" defaultMemberUniqueName="[Opportunity table].[expected revenue].[All]" allUniqueName="[Opportunity table].[expected revenue].[All]" dimensionUniqueName="[Opportunity table]" displayFolder="" count="2" memberValueDatatype="20" unbalanced="0"/>
    <cacheHierarchy uniqueName="[Opportunity table].[Forecast revenue]" caption="Forecast revenue" attribute="1" defaultMemberUniqueName="[Opportunity table].[Forecast revenue].[All]" allUniqueName="[Opportunity table].[Forecast revenue].[All]" dimensionUniqueName="[Opportunity table]" displayFolder="" count="2" memberValueDatatype="20" unbalanced="0"/>
    <cacheHierarchy uniqueName="[Opportunity table].[Active opportunity]" caption="Active opportunity" attribute="1" defaultMemberUniqueName="[Opportunity table].[Active opportunity].[All]" allUniqueName="[Opportunity table].[Active opportunity].[All]" dimensionUniqueName="[Opportunity table]" displayFolder="" count="2" memberValueDatatype="20" unbalanced="0"/>
    <cacheHierarchy uniqueName="[Opportunity table].[Closed opportunity]" caption="Closed opportunity" attribute="1" defaultMemberUniqueName="[Opportunity table].[Closed opportunity].[All]" allUniqueName="[Opportunity table].[Closed opportunity].[All]" dimensionUniqueName="[Opportunity table]" displayFolder="" count="2" memberValueDatatype="20" unbalanced="0"/>
    <cacheHierarchy uniqueName="[Opportunity table].[Closed date year]" caption="Closed date year" attribute="1" defaultMemberUniqueName="[Opportunity table].[Closed date year].[All]" allUniqueName="[Opportunity table].[Closed date year].[All]" dimensionUniqueName="[Opportunity table]" displayFolder="" count="2"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2"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2" memberValueDatatype="130" unbalanced="0"/>
    <cacheHierarchy uniqueName="[Opportunity table].[close date.1]" caption="close date.1" attribute="1" defaultMemberUniqueName="[Opportunity table].[close date.1].[All]" allUniqueName="[Opportunity table].[close date.1].[All]" dimensionUniqueName="[Opportunity table]" displayFolder="" count="2" memberValueDatatype="130" unbalanced="0"/>
    <cacheHierarchy uniqueName="[Opportunity table].[Close Date (Year)]" caption="Close Date (Year)" attribute="1" defaultMemberUniqueName="[Opportunity table].[Close Date (Year)].[All]" allUniqueName="[Opportunity table].[Close Date (Year)].[All]" dimensionUniqueName="[Opportunity table]" displayFolder="" count="2" memberValueDatatype="130" unbalanced="0">
      <fieldsUsage count="2">
        <fieldUsage x="-1"/>
        <fieldUsage x="3"/>
      </fieldsUsage>
    </cacheHierarchy>
    <cacheHierarchy uniqueName="[Opportunity table].[Close Date (Quarter)]" caption="Close Date (Quarter)" attribute="1" defaultMemberUniqueName="[Opportunity table].[Close Date (Quarter)].[All]" allUniqueName="[Opportunity table].[Close Date (Quarter)].[All]" dimensionUniqueName="[Opportunity table]" displayFolder="" count="2" memberValueDatatype="130" unbalanced="0">
      <fieldsUsage count="2">
        <fieldUsage x="-1"/>
        <fieldUsage x="2"/>
      </fieldsUsage>
    </cacheHierarchy>
    <cacheHierarchy uniqueName="[Opportunity table].[Close Date (Month)]" caption="Close Date (Month)" attribute="1" defaultMemberUniqueName="[Opportunity table].[Close Date (Month)].[All]" allUniqueName="[Opportunity table].[Close Date (Month)].[All]" dimensionUniqueName="[Opportunity table]" displayFolder="" count="2" memberValueDatatype="130" unbalanced="0">
      <fieldsUsage count="2">
        <fieldUsage x="-1"/>
        <fieldUsage x="1"/>
      </fieldsUsage>
    </cacheHierarchy>
    <cacheHierarchy uniqueName="[Opprtunity Product].[Created By ID]" caption="Created By ID" attribute="1" defaultMemberUniqueName="[Opprtunity Product].[Created By ID].[All]" allUniqueName="[Opprtunity Product].[Created By ID].[All]" dimensionUniqueName="[Opprtunity Product]" displayFolder="" count="2" memberValueDatatype="130" unbalanced="0"/>
    <cacheHierarchy uniqueName="[Opprtunity Product].[Last Modified By ID]" caption="Last Modified By ID" attribute="1" defaultMemberUniqueName="[Opprtunity Product].[Last Modified By ID].[All]" allUniqueName="[Opprtunity Product].[Last Modified By ID].[All]" dimensionUniqueName="[Opprtunity Product]" displayFolder="" count="2" memberValueDatatype="130" unbalanced="0"/>
    <cacheHierarchy uniqueName="[Opprtunity Product].[Line Item ID]" caption="Line Item ID" attribute="1" defaultMemberUniqueName="[Opprtunity Product].[Line Item ID].[All]" allUniqueName="[Opprtunity Product].[Line Item ID].[All]" dimensionUniqueName="[Opprtunity Product]" displayFolder="" count="2" memberValueDatatype="130" unbalanced="0"/>
    <cacheHierarchy uniqueName="[Opprtunity Product].[Opportunity ID]" caption="Opportunity ID" attribute="1" defaultMemberUniqueName="[Opprtunity Product].[Opportunity ID].[All]" allUniqueName="[Opprtunity Product].[Opportunity ID].[All]" dimensionUniqueName="[Opprtunity Product]" displayFolder="" count="2" memberValueDatatype="130" unbalanced="0"/>
    <cacheHierarchy uniqueName="[Opprtunity Product].[Product Name]" caption="Product Name" attribute="1" defaultMemberUniqueName="[Opprtunity Product].[Product Name].[All]" allUniqueName="[Opprtunity Product].[Product Name].[All]" dimensionUniqueName="[Opprtunity Product]" displayFolder="" count="2" memberValueDatatype="130" unbalanced="0"/>
    <cacheHierarchy uniqueName="[Opprtunity Product].[Product Code]" caption="Product Code" attribute="1" defaultMemberUniqueName="[Opprtunity Product].[Product Code].[All]" allUniqueName="[Opprtunity Product].[Product Code].[All]" dimensionUniqueName="[Opprtunity Product]" displayFolder="" count="2" memberValueDatatype="130" unbalanced="0"/>
    <cacheHierarchy uniqueName="[Opprtunity Product].[Product ID]" caption="Product ID" attribute="1" defaultMemberUniqueName="[Opprtunity Product].[Product ID].[All]" allUniqueName="[Opprtunity Product].[Product ID].[All]" dimensionUniqueName="[Opprtunity Product]" displayFolder="" count="2" memberValueDatatype="130" unbalanced="0"/>
    <cacheHierarchy uniqueName="[Opprtunity Product].[Discount]" caption="Discount" attribute="1" defaultMemberUniqueName="[Opprtunity Product].[Discount].[All]" allUniqueName="[Opprtunity Product].[Discount].[All]" dimensionUniqueName="[Opprtunity Product]" displayFolder="" count="2" memberValueDatatype="5" unbalanced="0"/>
    <cacheHierarchy uniqueName="[Opprtunity Product].[List Price]" caption="List Price" attribute="1" defaultMemberUniqueName="[Opprtunity Product].[List Price].[All]" allUniqueName="[Opprtunity Product].[List Price].[All]" dimensionUniqueName="[Opprtunity Product]" displayFolder="" count="2" memberValueDatatype="5" unbalanced="0"/>
    <cacheHierarchy uniqueName="[Opprtunity Product].[Quantity]" caption="Quantity" attribute="1" defaultMemberUniqueName="[Opprtunity Product].[Quantity].[All]" allUniqueName="[Opprtunity Product].[Quantity].[All]" dimensionUniqueName="[Opprtunity Product]" displayFolder="" count="2" memberValueDatatype="20" unbalanced="0"/>
    <cacheHierarchy uniqueName="[Opprtunity Product].[Sales Price]" caption="Sales Price" attribute="1" defaultMemberUniqueName="[Opprtunity Product].[Sales Price].[All]" allUniqueName="[Opprtunity Product].[Sales Price].[All]" dimensionUniqueName="[Opprtunity Product]" displayFolder="" count="2" memberValueDatatype="5" unbalanced="0"/>
    <cacheHierarchy uniqueName="[Opprtunity Product].[Subtotal]" caption="Subtotal" attribute="1" defaultMemberUniqueName="[Opprtunity Product].[Subtotal].[All]" allUniqueName="[Opprtunity Product].[Subtotal].[All]" dimensionUniqueName="[Opprtunity Product]" displayFolder="" count="2" memberValueDatatype="5" unbalanced="0"/>
    <cacheHierarchy uniqueName="[Opprtunity Product].[Total Price]" caption="Total Price" attribute="1" defaultMemberUniqueName="[Opprtunity Product].[Total Price].[All]" allUniqueName="[Opprtunity Product].[Total Price].[All]" dimensionUniqueName="[Opprtunity Product]" displayFolder="" count="2" memberValueDatatype="5" unbalanced="0"/>
    <cacheHierarchy uniqueName="[User].[Active]" caption="Active" attribute="1" defaultMemberUniqueName="[User].[Active].[All]" allUniqueName="[User].[Active].[All]" dimensionUniqueName="[User]" displayFolder="" count="2" memberValueDatatype="11" unbalanced="0"/>
    <cacheHierarchy uniqueName="[User].[City]" caption="City" attribute="1" defaultMemberUniqueName="[User].[City].[All]" allUniqueName="[User].[City].[All]" dimensionUniqueName="[User]" displayFolder="" count="2" memberValueDatatype="130" unbalanced="0"/>
    <cacheHierarchy uniqueName="[User].[Country]" caption="Country" attribute="1" defaultMemberUniqueName="[User].[Country].[All]" allUniqueName="[User].[Country].[All]" dimensionUniqueName="[User]" displayFolder="" count="2" memberValueDatatype="130" unbalanced="0"/>
    <cacheHierarchy uniqueName="[User].[Created By ID]" caption="Created By ID" attribute="1" defaultMemberUniqueName="[User].[Created By ID].[All]" allUniqueName="[User].[Created By ID].[All]" dimensionUniqueName="[User]" displayFolder="" count="2" memberValueDatatype="130" unbalanced="0"/>
    <cacheHierarchy uniqueName="[User].[Full Name]" caption="Full Name" attribute="1" defaultMemberUniqueName="[User].[Full Name].[All]" allUniqueName="[User].[Full Name].[All]" dimensionUniqueName="[User]" displayFolder="" count="2" memberValueDatatype="130" unbalanced="0"/>
    <cacheHierarchy uniqueName="[User].[Last Modified By ID]" caption="Last Modified By ID" attribute="1" defaultMemberUniqueName="[User].[Last Modified By ID].[All]" allUniqueName="[User].[Last Modified By ID].[All]" dimensionUniqueName="[User]" displayFolder="" count="2" memberValueDatatype="130" unbalanced="0"/>
    <cacheHierarchy uniqueName="[User].[Last Modified Date]" caption="Last Modified Date" attribute="1" time="1" defaultMemberUniqueName="[User].[Last Modified Date].[All]" allUniqueName="[User].[Last Modified Date].[All]" dimensionUniqueName="[User]" displayFolder="" count="2" memberValueDatatype="7" unbalanced="0"/>
    <cacheHierarchy uniqueName="[User].[Profile ID]" caption="Profile ID" attribute="1" defaultMemberUniqueName="[User].[Profile ID].[All]" allUniqueName="[User].[Profile ID].[All]" dimensionUniqueName="[User]" displayFolder="" count="2" memberValueDatatype="130" unbalanced="0"/>
    <cacheHierarchy uniqueName="[User].[User ID]" caption="User ID" attribute="1" defaultMemberUniqueName="[User].[User ID].[All]" allUniqueName="[User].[User ID].[All]" dimensionUniqueName="[User]" displayFolder="" count="2" memberValueDatatype="130" unbalanced="0"/>
    <cacheHierarchy uniqueName="[User].[User Type]" caption="User Type" attribute="1" defaultMemberUniqueName="[User].[User Type].[All]" allUniqueName="[User].[User Type].[All]" dimensionUniqueName="[User]" displayFolder="" count="2"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2" memberValueDatatype="20" unbalanced="0" hidden="1"/>
    <cacheHierarchy uniqueName="[Measures].[__XL_Count Account]" caption="__XL_Count Account" measure="1" displayFolder="" measureGroup="Account"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rtunity Product]" caption="__XL_Count Opprtunity Product" measure="1" displayFolder="" measureGroup="Opprtunity Product"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expected revenue]" caption="Sum of expected revenue" measure="1" displayFolder="" measureGroup="Opportunity table" count="0" hidden="1">
      <extLst>
        <ext xmlns:x15="http://schemas.microsoft.com/office/spreadsheetml/2010/11/main" uri="{B97F6D7D-B522-45F9-BDA1-12C45D357490}">
          <x15:cacheHierarchy aggregatedColumn="98"/>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95"/>
        </ext>
      </extLst>
    </cacheHierarchy>
    <cacheHierarchy uniqueName="[Measures].[Sum of Amount]" caption="Sum of Amount" measure="1" displayFolder="" measureGroup="Opportunity table" count="0" hidden="1">
      <extLst>
        <ext xmlns:x15="http://schemas.microsoft.com/office/spreadsheetml/2010/11/main" uri="{B97F6D7D-B522-45F9-BDA1-12C45D357490}">
          <x15:cacheHierarchy aggregatedColumn="93"/>
        </ext>
      </extLst>
    </cacheHierarchy>
    <cacheHierarchy uniqueName="[Measures].[Count of Opportunity ID]" caption="Count of Opportunity ID" measure="1" displayFolder="" measureGroup="Opportunity table" count="0" oneField="1" hidden="1">
      <fieldsUsage count="1">
        <fieldUsage x="4"/>
      </fieldsUsage>
      <extLst>
        <ext xmlns:x15="http://schemas.microsoft.com/office/spreadsheetml/2010/11/main" uri="{B97F6D7D-B522-45F9-BDA1-12C45D357490}">
          <x15:cacheHierarchy aggregatedColumn="63"/>
        </ext>
      </extLst>
    </cacheHierarchy>
    <cacheHierarchy uniqueName="[Measures].[Sum of Forecast revenue]" caption="Sum of Forecast revenue" measure="1" displayFolder="" measureGroup="Opportunity table" count="0" hidden="1">
      <extLst>
        <ext xmlns:x15="http://schemas.microsoft.com/office/spreadsheetml/2010/11/main" uri="{B97F6D7D-B522-45F9-BDA1-12C45D357490}">
          <x15:cacheHierarchy aggregatedColumn="99"/>
        </ext>
      </extLst>
    </cacheHierarchy>
    <cacheHierarchy uniqueName="[Measures].[Sum of Active opportunity]" caption="Sum of Active opportunity" measure="1" displayFolder="" measureGroup="Opportunity table" count="0" oneField="1" hidden="1">
      <fieldsUsage count="1">
        <fieldUsage x="5"/>
      </fieldsUsage>
      <extLst>
        <ext xmlns:x15="http://schemas.microsoft.com/office/spreadsheetml/2010/11/main" uri="{B97F6D7D-B522-45F9-BDA1-12C45D357490}">
          <x15:cacheHierarchy aggregatedColumn="100"/>
        </ext>
      </extLst>
    </cacheHierarchy>
    <cacheHierarchy uniqueName="[Measures].[Sum of Closed opportunity]" caption="Sum of Closed opportunity" measure="1" displayFolder="" measureGroup="Opportunity table" count="0" hidden="1">
      <extLst>
        <ext xmlns:x15="http://schemas.microsoft.com/office/spreadsheetml/2010/11/main" uri="{B97F6D7D-B522-45F9-BDA1-12C45D357490}">
          <x15:cacheHierarchy aggregatedColumn="101"/>
        </ext>
      </extLst>
    </cacheHierarchy>
  </cacheHierarchies>
  <kpis count="0"/>
  <dimensions count="6">
    <dimension name="Account" uniqueName="[Account]" caption="Account"/>
    <dimension name="Lead" uniqueName="[Lead]" caption="Lead"/>
    <dimension measure="1" name="Measures" uniqueName="[Measures]" caption="Measures"/>
    <dimension name="Opportunity table" uniqueName="[Opportunity table]" caption="Opportunity table"/>
    <dimension name="Opprtunity Product" uniqueName="[Opprtunity Product]" caption="Opprtunity Product"/>
    <dimension name="User" uniqueName="[User]" caption="User"/>
  </dimensions>
  <measureGroups count="5">
    <measureGroup name="Account" caption="Account"/>
    <measureGroup name="Lead" caption="Lead"/>
    <measureGroup name="Opportunity table" caption="Opportunity table"/>
    <measureGroup name="Opprtunity Product" caption="Opprtunity Product"/>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861467708331" createdVersion="8" refreshedVersion="8" minRefreshableVersion="3" recordCount="0" supportSubquery="1" supportAdvancedDrill="1" xr:uid="{C32C52DC-8995-4924-B10C-D69526E1B5BF}">
  <cacheSource type="external" connectionId="6"/>
  <cacheFields count="3">
    <cacheField name="[Account].[Account Type].[Account Type]" caption="Account Type" numFmtId="0" hierarchy="3" level="1">
      <sharedItems containsBlank="1" count="9">
        <m/>
        <s v="Analyst"/>
        <s v="Competitor"/>
        <s v="Customer"/>
        <s v="Integrator"/>
        <s v="Other"/>
        <s v="Partner"/>
        <s v="Prospect"/>
        <s v="Reseller"/>
      </sharedItems>
    </cacheField>
    <cacheField name="[Measures].[Sum of Expected Amount]" caption="Sum of Expected Amount" numFmtId="0" hierarchy="140" level="32767"/>
    <cacheField name="[Opportunity table].[Industry].[Industry]" caption="Industry" numFmtId="0" hierarchy="49" level="1">
      <sharedItems containsSemiMixedTypes="0" containsNonDate="0" containsString="0"/>
    </cacheField>
  </cacheFields>
  <cacheHierarchies count="146">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Number]" caption="Account Number" attribute="1" defaultMemberUniqueName="[Account].[Account Number].[All]" allUniqueName="[Account].[Account Number].[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2" memberValueDatatype="130" unbalanced="0">
      <fieldsUsage count="2">
        <fieldUsage x="-1"/>
        <fieldUsage x="0"/>
      </fieldsUsage>
    </cacheHierarchy>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Annual Revenue]" caption="Annual Revenue" attribute="1" defaultMemberUniqueName="[Account].[Annual Revenue].[All]" allUniqueName="[Account].[Annual Revenue].[All]" dimensionUniqueName="[Account]"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2" memberValueDatatype="130" unbalanced="0">
      <fieldsUsage count="2">
        <fieldUsage x="-1"/>
        <fieldUsage x="2"/>
      </fieldsUsage>
    </cacheHierarchy>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2"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2"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2"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Opportunity table].[expected revenue]" caption="expected revenue" attribute="1" defaultMemberUniqueName="[Opportunity table].[expected revenue].[All]" allUniqueName="[Opportunity table].[expected revenue].[All]" dimensionUniqueName="[Opportunity table]" displayFolder="" count="0" memberValueDatatype="20" unbalanced="0"/>
    <cacheHierarchy uniqueName="[Opportunity table].[Forecast revenue]" caption="Forecast revenue" attribute="1" defaultMemberUniqueName="[Opportunity table].[Forecast revenue].[All]" allUniqueName="[Opportunity table].[Forecast revenue].[All]" dimensionUniqueName="[Opportunity table]" displayFolder="" count="0" memberValueDatatype="20" unbalanced="0"/>
    <cacheHierarchy uniqueName="[Opportunity table].[Active opportunity]" caption="Active opportunity" attribute="1" defaultMemberUniqueName="[Opportunity table].[Active opportunity].[All]" allUniqueName="[Opportunity table].[Active opportunity].[All]" dimensionUniqueName="[Opportunity table]" displayFolder="" count="0" memberValueDatatype="20" unbalanced="0"/>
    <cacheHierarchy uniqueName="[Opportunity table].[Closed opportunity]" caption="Closed opportunity" attribute="1" defaultMemberUniqueName="[Opportunity table].[Closed opportunity].[All]" allUniqueName="[Opportunity table].[Closed opportunity].[All]" dimensionUniqueName="[Opportunity table]" displayFolder="" count="0" memberValueDatatype="20" unbalanced="0"/>
    <cacheHierarchy uniqueName="[Opportunity table].[Closed date year]" caption="Closed date year" attribute="1" defaultMemberUniqueName="[Opportunity table].[Closed date year].[All]" allUniqueName="[Opportunity table].[Closed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130" unbalanced="0"/>
    <cacheHierarchy uniqueName="[Opportunity table].[close date.1]" caption="close date.1" attribute="1" defaultMemberUniqueName="[Opportunity table].[close date.1].[All]" allUniqueName="[Opportunity table].[close date.1].[All]" dimensionUniqueName="[Opportunity table]" displayFolder="" count="0" memberValueDatatype="130" unbalanced="0"/>
    <cacheHierarchy uniqueName="[Opportunity table].[Close Date (Year)]" caption="Close Date (Year)" attribute="1" defaultMemberUniqueName="[Opportunity table].[Close Date (Year)].[All]" allUniqueName="[Opportunity table].[Close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caption="Close Date (Month)" attribute="1" defaultMemberUniqueName="[Opportunity table].[Close Date (Month)].[All]" allUniqueName="[Opportunity table].[Close Date (Month)].[All]" dimensionUniqueName="[Opportunity table]" displayFolder="" count="0" memberValueDatatype="130" unbalanced="0"/>
    <cacheHierarchy uniqueName="[Opprtunity Product].[Created By ID]" caption="Created By ID" attribute="1" defaultMemberUniqueName="[Opprtunity Product].[Created By ID].[All]" allUniqueName="[Opprtunity Product].[Created By ID].[All]" dimensionUniqueName="[Opprtunity Product]" displayFolder="" count="0" memberValueDatatype="130" unbalanced="0"/>
    <cacheHierarchy uniqueName="[Opprtunity Product].[Last Modified By ID]" caption="Last Modified By ID" attribute="1" defaultMemberUniqueName="[Opprtunity Product].[Last Modified By ID].[All]" allUniqueName="[Opprtunity Product].[Last Modified By ID].[All]" dimensionUniqueName="[Opprtunity Product]" displayFolder="" count="0" memberValueDatatype="130" unbalanced="0"/>
    <cacheHierarchy uniqueName="[Opprtunity Product].[Line Item ID]" caption="Line Item ID" attribute="1" defaultMemberUniqueName="[Opprtunity Product].[Line Item ID].[All]" allUniqueName="[Opprtunity Product].[Line Item ID].[All]" dimensionUniqueName="[Opprtunity Product]" displayFolder="" count="0" memberValueDatatype="130" unbalanced="0"/>
    <cacheHierarchy uniqueName="[Opprtunity Product].[Opportunity ID]" caption="Opportunity ID" attribute="1" defaultMemberUniqueName="[Opprtunity Product].[Opportunity ID].[All]" allUniqueName="[Opprtunity Product].[Opportunity ID].[All]" dimensionUniqueName="[Opprtunity Product]" displayFolder="" count="0" memberValueDatatype="130" unbalanced="0"/>
    <cacheHierarchy uniqueName="[Opprtunity Product].[Product Name]" caption="Product Name" attribute="1" defaultMemberUniqueName="[Opprtunity Product].[Product Name].[All]" allUniqueName="[Opprtunity Product].[Product Name].[All]" dimensionUniqueName="[Opprtunity Product]" displayFolder="" count="0" memberValueDatatype="130" unbalanced="0"/>
    <cacheHierarchy uniqueName="[Opprtunity Product].[Product Code]" caption="Product Code" attribute="1" defaultMemberUniqueName="[Opprtunity Product].[Product Code].[All]" allUniqueName="[Opprtunity Product].[Product Code].[All]" dimensionUniqueName="[Opprtunity Product]" displayFolder="" count="0" memberValueDatatype="130" unbalanced="0"/>
    <cacheHierarchy uniqueName="[Opprtunity Product].[Product ID]" caption="Product ID" attribute="1" defaultMemberUniqueName="[Opprtunity Product].[Product ID].[All]" allUniqueName="[Opprtunity Product].[Product ID].[All]" dimensionUniqueName="[Opprtunity Product]" displayFolder="" count="0" memberValueDatatype="130" unbalanced="0"/>
    <cacheHierarchy uniqueName="[Opprtunity Product].[Discount]" caption="Discount" attribute="1" defaultMemberUniqueName="[Opprtunity Product].[Discount].[All]" allUniqueName="[Opprtunity Product].[Discount].[All]" dimensionUniqueName="[Opprtunity Product]" displayFolder="" count="0" memberValueDatatype="5" unbalanced="0"/>
    <cacheHierarchy uniqueName="[Opprtunity Product].[List Price]" caption="List Price" attribute="1" defaultMemberUniqueName="[Opprtunity Product].[List Price].[All]" allUniqueName="[Opprtunity Product].[List Price].[All]" dimensionUniqueName="[Opprtunity Product]" displayFolder="" count="0" memberValueDatatype="5" unbalanced="0"/>
    <cacheHierarchy uniqueName="[Opprtunity Product].[Quantity]" caption="Quantity" attribute="1" defaultMemberUniqueName="[Opprtunity Product].[Quantity].[All]" allUniqueName="[Opprtunity Product].[Quantity].[All]" dimensionUniqueName="[Opprtunity Product]" displayFolder="" count="0" memberValueDatatype="20" unbalanced="0"/>
    <cacheHierarchy uniqueName="[Opprtunity Product].[Sales Price]" caption="Sales Price" attribute="1" defaultMemberUniqueName="[Opprtunity Product].[Sales Price].[All]" allUniqueName="[Opprtunity Product].[Sales Price].[All]" dimensionUniqueName="[Opprtunity Product]" displayFolder="" count="0" memberValueDatatype="5" unbalanced="0"/>
    <cacheHierarchy uniqueName="[Opprtunity Product].[Subtotal]" caption="Subtotal" attribute="1" defaultMemberUniqueName="[Opprtunity Product].[Subtotal].[All]" allUniqueName="[Opprtunity Product].[Subtotal].[All]" dimensionUniqueName="[Opprtunity Product]" displayFolder="" count="0" memberValueDatatype="5" unbalanced="0"/>
    <cacheHierarchy uniqueName="[Opprtunity Product].[Total Price]" caption="Total Price" attribute="1" defaultMemberUniqueName="[Opprtunity Product].[Total Price].[All]" allUniqueName="[Opprtunity Product].[Total Price].[All]" dimensionUniqueName="[Opp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Profile ID]" caption="Profile ID" attribute="1" defaultMemberUniqueName="[User].[Profile ID].[All]" allUniqueName="[User].[Profi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20" unbalanced="0" hidden="1"/>
    <cacheHierarchy uniqueName="[Measures].[__XL_Count Account]" caption="__XL_Count Account" measure="1" displayFolder="" measureGroup="Account"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rtunity Product]" caption="__XL_Count Opprtunity Product" measure="1" displayFolder="" measureGroup="Opprtunity Product"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expected revenue]" caption="Sum of expected revenue" measure="1" displayFolder="" measureGroup="Opportunity table" count="0" hidden="1">
      <extLst>
        <ext xmlns:x15="http://schemas.microsoft.com/office/spreadsheetml/2010/11/main" uri="{B97F6D7D-B522-45F9-BDA1-12C45D357490}">
          <x15:cacheHierarchy aggregatedColumn="98"/>
        </ext>
      </extLst>
    </cacheHierarchy>
    <cacheHierarchy uniqueName="[Measures].[Sum of Expected Amount]" caption="Sum of Expected Amount" measure="1" displayFolder="" measureGroup="Opportunity table" count="0" oneField="1" hidden="1">
      <fieldsUsage count="1">
        <fieldUsage x="1"/>
      </fieldsUsage>
      <extLst>
        <ext xmlns:x15="http://schemas.microsoft.com/office/spreadsheetml/2010/11/main" uri="{B97F6D7D-B522-45F9-BDA1-12C45D357490}">
          <x15:cacheHierarchy aggregatedColumn="95"/>
        </ext>
      </extLst>
    </cacheHierarchy>
    <cacheHierarchy uniqueName="[Measures].[Sum of Amount]" caption="Sum of Amount" measure="1" displayFolder="" measureGroup="Opportunity table" count="0" hidden="1">
      <extLst>
        <ext xmlns:x15="http://schemas.microsoft.com/office/spreadsheetml/2010/11/main" uri="{B97F6D7D-B522-45F9-BDA1-12C45D357490}">
          <x15:cacheHierarchy aggregatedColumn="93"/>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63"/>
        </ext>
      </extLst>
    </cacheHierarchy>
    <cacheHierarchy uniqueName="[Measures].[Sum of Forecast revenue]" caption="Sum of Forecast revenue" measure="1" displayFolder="" measureGroup="Opportunity table" count="0" hidden="1">
      <extLst>
        <ext xmlns:x15="http://schemas.microsoft.com/office/spreadsheetml/2010/11/main" uri="{B97F6D7D-B522-45F9-BDA1-12C45D357490}">
          <x15:cacheHierarchy aggregatedColumn="99"/>
        </ext>
      </extLst>
    </cacheHierarchy>
    <cacheHierarchy uniqueName="[Measures].[Sum of Active opportunity]" caption="Sum of Active opportunity" measure="1" displayFolder="" measureGroup="Opportunity table" count="0" hidden="1">
      <extLst>
        <ext xmlns:x15="http://schemas.microsoft.com/office/spreadsheetml/2010/11/main" uri="{B97F6D7D-B522-45F9-BDA1-12C45D357490}">
          <x15:cacheHierarchy aggregatedColumn="100"/>
        </ext>
      </extLst>
    </cacheHierarchy>
    <cacheHierarchy uniqueName="[Measures].[Sum of Closed opportunity]" caption="Sum of Closed opportunity" measure="1" displayFolder="" measureGroup="Opportunity table" count="0" hidden="1">
      <extLst>
        <ext xmlns:x15="http://schemas.microsoft.com/office/spreadsheetml/2010/11/main" uri="{B97F6D7D-B522-45F9-BDA1-12C45D357490}">
          <x15:cacheHierarchy aggregatedColumn="101"/>
        </ext>
      </extLst>
    </cacheHierarchy>
  </cacheHierarchies>
  <kpis count="0"/>
  <dimensions count="6">
    <dimension name="Account" uniqueName="[Account]" caption="Account"/>
    <dimension name="Lead" uniqueName="[Lead]" caption="Lead"/>
    <dimension measure="1" name="Measures" uniqueName="[Measures]" caption="Measures"/>
    <dimension name="Opportunity table" uniqueName="[Opportunity table]" caption="Opportunity table"/>
    <dimension name="Opprtunity Product" uniqueName="[Opprtunity Product]" caption="Opprtunity Product"/>
    <dimension name="User" uniqueName="[User]" caption="User"/>
  </dimensions>
  <measureGroups count="5">
    <measureGroup name="Account" caption="Account"/>
    <measureGroup name="Lead" caption="Lead"/>
    <measureGroup name="Opportunity table" caption="Opportunity table"/>
    <measureGroup name="Opprtunity Product" caption="Opprtunity Product"/>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861468287039" createdVersion="8" refreshedVersion="8" minRefreshableVersion="3" recordCount="0" supportSubquery="1" supportAdvancedDrill="1" xr:uid="{FB6C6508-E77A-45F3-818B-DF614CB65D29}">
  <cacheSource type="external" connectionId="6"/>
  <cacheFields count="7">
    <cacheField name="[Opportunity table].[Close Date].[Close Date]" caption="Close Date" numFmtId="0" hierarchy="25" level="1">
      <sharedItems containsSemiMixedTypes="0" containsNonDate="0" containsDate="1" containsString="0" minDate="2011-02-22T00:00:00" maxDate="2030-11-29T00:00:00" count="986">
        <d v="2011-02-22T00:00:00"/>
        <d v="2011-03-27T00:00:00"/>
        <d v="2011-04-25T00:00:00"/>
        <d v="2011-05-23T00:00:00"/>
        <d v="2011-05-25T00:00:00"/>
        <d v="2015-03-31T00:00:00"/>
        <d v="2015-06-26T00:00:00"/>
        <d v="2015-06-30T00:00:00"/>
        <d v="2015-07-31T00:00:00"/>
        <d v="2015-09-30T00:00:00"/>
        <d v="2015-10-31T00:00:00"/>
        <d v="2015-11-30T00:00:00"/>
        <d v="2015-12-01T00:00:00"/>
        <d v="2015-12-15T00:00:00"/>
        <d v="2015-12-30T00:00:00"/>
        <d v="2015-12-31T00:00:00"/>
        <d v="2016-02-11T00:00:00"/>
        <d v="2016-02-19T00:00:00"/>
        <d v="2016-03-03T00:00:00"/>
        <d v="2016-03-31T00:00:00"/>
        <d v="2016-04-03T00:00:00"/>
        <d v="2016-04-13T00:00:00"/>
        <d v="2016-04-14T00:00:00"/>
        <d v="2016-04-29T00:00:00"/>
        <d v="2016-04-30T00:00:00"/>
        <d v="2016-05-09T00:00:00"/>
        <d v="2016-05-23T00:00:00"/>
        <d v="2016-05-27T00:00:00"/>
        <d v="2016-06-12T00:00:00"/>
        <d v="2016-06-14T00:00:00"/>
        <d v="2016-06-17T00:00:00"/>
        <d v="2016-06-18T00:00:00"/>
        <d v="2016-06-24T00:00:00"/>
        <d v="2016-06-25T00:00:00"/>
        <d v="2016-06-30T00:00:00"/>
        <d v="2016-07-14T00:00:00"/>
        <d v="2016-07-26T00:00:00"/>
        <d v="2016-08-03T00:00:00"/>
        <d v="2016-08-06T00:00:00"/>
        <d v="2016-08-22T00:00:00"/>
        <d v="2016-08-24T00:00:00"/>
        <d v="2016-08-30T00:00:00"/>
        <d v="2016-09-07T00:00:00"/>
        <d v="2016-09-14T00:00:00"/>
        <d v="2016-09-21T00:00:00"/>
        <d v="2016-09-30T00:00:00"/>
        <d v="2016-10-06T00:00:00"/>
        <d v="2016-10-07T00:00:00"/>
        <d v="2016-10-20T00:00:00"/>
        <d v="2016-10-21T00:00:00"/>
        <d v="2016-10-28T00:00:00"/>
        <d v="2016-10-31T00:00:00"/>
        <d v="2016-11-02T00:00:00"/>
        <d v="2016-11-08T00:00:00"/>
        <d v="2016-11-16T00:00:00"/>
        <d v="2016-11-23T00:00:00"/>
        <d v="2016-11-29T00:00:00"/>
        <d v="2016-11-30T00:00:00"/>
        <d v="2016-12-15T00:00:00"/>
        <d v="2016-12-16T00:00:00"/>
        <d v="2016-12-22T00:00:00"/>
        <d v="2016-12-23T00:00:00"/>
        <d v="2016-12-28T00:00:00"/>
        <d v="2016-12-29T00:00:00"/>
        <d v="2016-12-30T00:00:00"/>
        <d v="2016-12-31T00:00:00"/>
        <d v="2017-01-05T00:00:00"/>
        <d v="2017-01-31T00:00:00"/>
        <d v="2017-02-01T00:00:00"/>
        <d v="2017-02-04T00:00:00"/>
        <d v="2017-02-08T00:00:00"/>
        <d v="2017-02-14T00:00:00"/>
        <d v="2017-02-17T00:00:00"/>
        <d v="2017-02-20T00:00:00"/>
        <d v="2017-03-01T00:00:00"/>
        <d v="2017-03-03T00:00:00"/>
        <d v="2017-03-15T00:00:00"/>
        <d v="2017-03-17T00:00:00"/>
        <d v="2017-03-22T00:00:00"/>
        <d v="2017-03-23T00:00:00"/>
        <d v="2017-03-24T00:00:00"/>
        <d v="2017-03-28T00:00:00"/>
        <d v="2017-03-29T00:00:00"/>
        <d v="2017-03-30T00:00:00"/>
        <d v="2017-03-31T00:00:00"/>
        <d v="2017-04-03T00:00:00"/>
        <d v="2017-04-05T00:00:00"/>
        <d v="2017-04-07T00:00:00"/>
        <d v="2017-04-12T00:00:00"/>
        <d v="2017-04-18T00:00:00"/>
        <d v="2017-04-19T00:00:00"/>
        <d v="2017-04-21T00:00:00"/>
        <d v="2017-04-24T00:00:00"/>
        <d v="2017-04-25T00:00:00"/>
        <d v="2017-04-28T00:00:00"/>
        <d v="2017-05-02T00:00:00"/>
        <d v="2017-05-08T00:00:00"/>
        <d v="2017-05-10T00:00:00"/>
        <d v="2017-05-16T00:00:00"/>
        <d v="2017-05-17T00:00:00"/>
        <d v="2017-05-18T00:00:00"/>
        <d v="2017-05-23T00:00:00"/>
        <d v="2017-05-31T00:00:00"/>
        <d v="2017-06-01T00:00:00"/>
        <d v="2017-06-12T00:00:00"/>
        <d v="2017-06-22T00:00:00"/>
        <d v="2017-06-28T00:00:00"/>
        <d v="2017-06-29T00:00:00"/>
        <d v="2017-06-30T00:00:00"/>
        <d v="2017-07-05T00:00:00"/>
        <d v="2017-07-10T00:00:00"/>
        <d v="2017-07-12T00:00:00"/>
        <d v="2017-07-20T00:00:00"/>
        <d v="2017-07-24T00:00:00"/>
        <d v="2017-07-26T00:00:00"/>
        <d v="2017-07-28T00:00:00"/>
        <d v="2017-07-29T00:00:00"/>
        <d v="2017-07-31T00:00:00"/>
        <d v="2017-08-02T00:00:00"/>
        <d v="2017-08-10T00:00:00"/>
        <d v="2017-08-11T00:00:00"/>
        <d v="2017-08-12T00:00:00"/>
        <d v="2017-08-15T00:00:00"/>
        <d v="2017-08-16T00:00:00"/>
        <d v="2017-08-18T00:00:00"/>
        <d v="2017-08-21T00:00:00"/>
        <d v="2017-08-22T00:00:00"/>
        <d v="2017-08-23T00:00:00"/>
        <d v="2017-08-24T00:00:00"/>
        <d v="2017-08-25T00:00:00"/>
        <d v="2017-08-29T00:00:00"/>
        <d v="2017-08-31T00:00:00"/>
        <d v="2017-09-01T00:00:00"/>
        <d v="2017-09-05T00:00:00"/>
        <d v="2017-09-06T00:00:00"/>
        <d v="2017-09-08T00:00:00"/>
        <d v="2017-09-12T00:00:00"/>
        <d v="2017-09-14T00:00:00"/>
        <d v="2017-09-18T00:00:00"/>
        <d v="2017-09-20T00:00:00"/>
        <d v="2017-09-26T00:00:00"/>
        <d v="2017-09-28T00:00:00"/>
        <d v="2017-09-29T00:00:00"/>
        <d v="2017-09-30T00:00:00"/>
        <d v="2017-10-05T00:00:00"/>
        <d v="2017-10-07T00:00:00"/>
        <d v="2017-10-11T00:00:00"/>
        <d v="2017-10-17T00:00:00"/>
        <d v="2017-10-18T00:00:00"/>
        <d v="2017-10-20T00:00:00"/>
        <d v="2017-10-24T00:00:00"/>
        <d v="2017-10-27T00:00:00"/>
        <d v="2017-10-31T00:00:00"/>
        <d v="2017-11-02T00:00:00"/>
        <d v="2017-11-08T00:00:00"/>
        <d v="2017-11-21T00:00:00"/>
        <d v="2017-11-24T00:00:00"/>
        <d v="2017-11-28T00:00:00"/>
        <d v="2017-11-30T00:00:00"/>
        <d v="2017-12-01T00:00:00"/>
        <d v="2017-12-02T00:00:00"/>
        <d v="2017-12-06T00:00:00"/>
        <d v="2017-12-08T00:00:00"/>
        <d v="2017-12-12T00:00:00"/>
        <d v="2017-12-13T00:00:00"/>
        <d v="2017-12-14T00:00:00"/>
        <d v="2017-12-19T00:00:00"/>
        <d v="2017-12-22T00:00:00"/>
        <d v="2017-12-28T00:00:00"/>
        <d v="2017-12-29T00:00:00"/>
        <d v="2017-12-30T00:00:00"/>
        <d v="2017-12-31T00:00:00"/>
        <d v="2018-01-10T00:00:00"/>
        <d v="2018-01-12T00:00:00"/>
        <d v="2018-01-19T00:00:00"/>
        <d v="2018-01-22T00:00:00"/>
        <d v="2018-01-29T00:00:00"/>
        <d v="2018-01-31T00:00:00"/>
        <d v="2018-02-01T00:00:00"/>
        <d v="2018-02-02T00:00:00"/>
        <d v="2018-02-05T00:00:00"/>
        <d v="2018-02-06T00:00:00"/>
        <d v="2018-02-07T00:00:00"/>
        <d v="2018-02-08T00:00:00"/>
        <d v="2018-02-09T00:00:00"/>
        <d v="2018-02-13T00:00:00"/>
        <d v="2018-02-14T00:00:00"/>
        <d v="2018-02-15T00:00:00"/>
        <d v="2018-02-16T00:00:00"/>
        <d v="2018-02-19T00:00:00"/>
        <d v="2018-02-21T00:00:00"/>
        <d v="2018-02-23T00:00:00"/>
        <d v="2018-02-26T00:00:00"/>
        <d v="2018-02-28T00:00:00"/>
        <d v="2018-03-02T00:00:00"/>
        <d v="2018-03-05T00:00:00"/>
        <d v="2018-03-06T00:00:00"/>
        <d v="2018-03-07T00:00:00"/>
        <d v="2018-03-08T00:00:00"/>
        <d v="2018-03-09T00:00:00"/>
        <d v="2018-03-12T00:00:00"/>
        <d v="2018-03-14T00:00:00"/>
        <d v="2018-03-16T00:00:00"/>
        <d v="2018-03-19T00:00:00"/>
        <d v="2018-03-20T00:00:00"/>
        <d v="2018-03-21T00:00:00"/>
        <d v="2018-03-24T00:00:00"/>
        <d v="2018-03-26T00:00:00"/>
        <d v="2018-03-27T00:00:00"/>
        <d v="2018-03-28T00:00:00"/>
        <d v="2018-03-29T00:00:00"/>
        <d v="2018-03-30T00:00:00"/>
        <d v="2018-03-31T00:00:00"/>
        <d v="2018-04-01T00:00:00"/>
        <d v="2018-04-02T00:00:00"/>
        <d v="2018-04-05T00:00:00"/>
        <d v="2018-04-09T00:00:00"/>
        <d v="2018-04-11T00:00:00"/>
        <d v="2018-04-12T00:00:00"/>
        <d v="2018-04-13T00:00:00"/>
        <d v="2018-04-17T00:00:00"/>
        <d v="2018-04-19T00:00:00"/>
        <d v="2018-04-23T00:00:00"/>
        <d v="2018-04-25T00:00:00"/>
        <d v="2018-04-26T00:00:00"/>
        <d v="2018-04-27T00:00:00"/>
        <d v="2018-05-01T00:00:00"/>
        <d v="2018-05-02T00:00:00"/>
        <d v="2018-05-16T00:00:00"/>
        <d v="2018-05-18T00:00:00"/>
        <d v="2018-05-22T00:00:00"/>
        <d v="2018-05-24T00:00:00"/>
        <d v="2018-05-30T00:00:00"/>
        <d v="2018-05-31T00:00:00"/>
        <d v="2018-06-01T00:00:00"/>
        <d v="2018-06-04T00:00:00"/>
        <d v="2018-06-05T00:00:00"/>
        <d v="2018-06-11T00:00:00"/>
        <d v="2018-06-12T00:00:00"/>
        <d v="2018-06-13T00:00:00"/>
        <d v="2018-06-14T00:00:00"/>
        <d v="2018-06-18T00:00:00"/>
        <d v="2018-06-19T00:00:00"/>
        <d v="2018-06-21T00:00:00"/>
        <d v="2018-06-25T00:00:00"/>
        <d v="2018-06-29T00:00:00"/>
        <d v="2018-06-30T00:00:00"/>
        <d v="2018-07-03T00:00:00"/>
        <d v="2018-07-05T00:00:00"/>
        <d v="2018-07-06T00:00:00"/>
        <d v="2018-07-09T00:00:00"/>
        <d v="2018-07-10T00:00:00"/>
        <d v="2018-07-11T00:00:00"/>
        <d v="2018-07-12T00:00:00"/>
        <d v="2018-07-13T00:00:00"/>
        <d v="2018-07-16T00:00:00"/>
        <d v="2018-07-26T00:00:00"/>
        <d v="2018-07-27T00:00:00"/>
        <d v="2018-07-29T00:00:00"/>
        <d v="2018-07-30T00:00:00"/>
        <d v="2018-07-31T00:00:00"/>
        <d v="2018-08-01T00:00:00"/>
        <d v="2018-08-03T00:00:00"/>
        <d v="2018-08-06T00:00:00"/>
        <d v="2018-08-07T00:00:00"/>
        <d v="2018-08-08T00:00:00"/>
        <d v="2018-08-09T00:00:00"/>
        <d v="2018-08-10T00:00:00"/>
        <d v="2018-08-13T00:00:00"/>
        <d v="2018-08-15T00:00:00"/>
        <d v="2018-08-17T00:00:00"/>
        <d v="2018-08-20T00:00:00"/>
        <d v="2018-08-21T00:00:00"/>
        <d v="2018-08-22T00:00:00"/>
        <d v="2018-08-30T00:00:00"/>
        <d v="2018-08-31T00:00:00"/>
        <d v="2018-09-01T00:00:00"/>
        <d v="2018-09-05T00:00:00"/>
        <d v="2018-09-11T00:00:00"/>
        <d v="2018-09-13T00:00:00"/>
        <d v="2018-09-14T00:00:00"/>
        <d v="2018-09-17T00:00:00"/>
        <d v="2018-09-18T00:00:00"/>
        <d v="2018-09-23T00:00:00"/>
        <d v="2018-09-28T00:00:00"/>
        <d v="2018-09-30T00:00:00"/>
        <d v="2018-10-01T00:00:00"/>
        <d v="2018-10-08T00:00:00"/>
        <d v="2018-10-09T00:00:00"/>
        <d v="2018-10-10T00:00:00"/>
        <d v="2018-10-11T00:00:00"/>
        <d v="2018-10-15T00:00:00"/>
        <d v="2018-10-22T00:00:00"/>
        <d v="2018-10-26T00:00:00"/>
        <d v="2018-10-29T00:00:00"/>
        <d v="2018-10-31T00:00:00"/>
        <d v="2018-11-01T00:00:00"/>
        <d v="2018-11-06T00:00:00"/>
        <d v="2018-11-07T00:00:00"/>
        <d v="2018-11-09T00:00:00"/>
        <d v="2018-11-12T00:00:00"/>
        <d v="2018-11-14T00:00:00"/>
        <d v="2018-11-15T00:00:00"/>
        <d v="2018-11-26T00:00:00"/>
        <d v="2018-11-29T00:00:00"/>
        <d v="2018-11-30T00:00:00"/>
        <d v="2018-12-01T00:00:00"/>
        <d v="2018-12-03T00:00:00"/>
        <d v="2018-12-05T00:00:00"/>
        <d v="2018-12-07T00:00:00"/>
        <d v="2018-12-11T00:00:00"/>
        <d v="2018-12-18T00:00:00"/>
        <d v="2018-12-19T00:00:00"/>
        <d v="2018-12-20T00:00:00"/>
        <d v="2018-12-21T00:00:00"/>
        <d v="2018-12-24T00:00:00"/>
        <d v="2018-12-26T00:00:00"/>
        <d v="2018-12-28T00:00:00"/>
        <d v="2018-12-30T00:00:00"/>
        <d v="2018-12-31T00:00:00"/>
        <d v="2019-01-04T00:00:00"/>
        <d v="2019-01-08T00:00:00"/>
        <d v="2019-01-10T00:00:00"/>
        <d v="2019-01-18T00:00:00"/>
        <d v="2019-01-23T00:00:00"/>
        <d v="2019-01-25T00:00:00"/>
        <d v="2019-01-31T00:00:00"/>
        <d v="2019-02-01T00:00:00"/>
        <d v="2019-02-04T00:00:00"/>
        <d v="2019-02-06T00:00:00"/>
        <d v="2019-02-11T00:00:00"/>
        <d v="2019-02-15T00:00:00"/>
        <d v="2019-02-19T00:00:00"/>
        <d v="2019-02-20T00:00:00"/>
        <d v="2019-02-22T00:00:00"/>
        <d v="2019-02-26T00:00:00"/>
        <d v="2019-02-27T00:00:00"/>
        <d v="2019-02-28T00:00:00"/>
        <d v="2019-03-01T00:00:00"/>
        <d v="2019-03-05T00:00:00"/>
        <d v="2019-03-07T00:00:00"/>
        <d v="2019-03-08T00:00:00"/>
        <d v="2019-03-13T00:00:00"/>
        <d v="2019-03-15T00:00:00"/>
        <d v="2019-03-21T00:00:00"/>
        <d v="2019-03-25T00:00:00"/>
        <d v="2019-03-26T00:00:00"/>
        <d v="2019-03-27T00:00:00"/>
        <d v="2019-03-28T00:00:00"/>
        <d v="2019-03-29T00:00:00"/>
        <d v="2019-03-31T00:00:00"/>
        <d v="2019-04-01T00:00:00"/>
        <d v="2019-04-04T00:00:00"/>
        <d v="2019-04-05T00:00:00"/>
        <d v="2019-04-08T00:00:00"/>
        <d v="2019-04-09T00:00:00"/>
        <d v="2019-04-10T00:00:00"/>
        <d v="2019-04-15T00:00:00"/>
        <d v="2019-04-16T00:00:00"/>
        <d v="2019-04-18T00:00:00"/>
        <d v="2019-04-22T00:00:00"/>
        <d v="2019-04-23T00:00:00"/>
        <d v="2019-04-26T00:00:00"/>
        <d v="2019-04-29T00:00:00"/>
        <d v="2019-04-30T00:00:00"/>
        <d v="2019-05-01T00:00:00"/>
        <d v="2019-05-02T00:00:00"/>
        <d v="2019-05-04T00:00:00"/>
        <d v="2019-05-06T00:00:00"/>
        <d v="2019-05-07T00:00:00"/>
        <d v="2019-05-08T00:00:00"/>
        <d v="2019-05-09T00:00:00"/>
        <d v="2019-05-13T00:00:00"/>
        <d v="2019-05-17T00:00:00"/>
        <d v="2019-05-21T00:00:00"/>
        <d v="2019-05-22T00:00:00"/>
        <d v="2019-05-23T00:00:00"/>
        <d v="2019-05-29T00:00:00"/>
        <d v="2019-05-30T00:00:00"/>
        <d v="2019-05-31T00:00:00"/>
        <d v="2019-06-01T00:00:00"/>
        <d v="2019-06-03T00:00:00"/>
        <d v="2019-06-04T00:00:00"/>
        <d v="2019-06-06T00:00:00"/>
        <d v="2019-06-07T00:00:00"/>
        <d v="2019-06-11T00:00:00"/>
        <d v="2019-06-12T00:00:00"/>
        <d v="2019-06-13T00:00:00"/>
        <d v="2019-06-14T00:00:00"/>
        <d v="2019-06-16T00:00:00"/>
        <d v="2019-06-18T00:00:00"/>
        <d v="2019-06-19T00:00:00"/>
        <d v="2019-06-20T00:00:00"/>
        <d v="2019-06-24T00:00:00"/>
        <d v="2019-06-26T00:00:00"/>
        <d v="2019-06-28T00:00:00"/>
        <d v="2019-06-30T00:00:00"/>
        <d v="2019-07-01T00:00:00"/>
        <d v="2019-07-02T00:00:00"/>
        <d v="2019-07-03T00:00:00"/>
        <d v="2019-07-06T00:00:00"/>
        <d v="2019-07-08T00:00:00"/>
        <d v="2019-07-09T00:00:00"/>
        <d v="2019-07-11T00:00:00"/>
        <d v="2019-07-12T00:00:00"/>
        <d v="2019-07-15T00:00:00"/>
        <d v="2019-07-18T00:00:00"/>
        <d v="2019-07-19T00:00:00"/>
        <d v="2019-07-22T00:00:00"/>
        <d v="2019-07-23T00:00:00"/>
        <d v="2019-07-24T00:00:00"/>
        <d v="2019-07-25T00:00:00"/>
        <d v="2019-07-30T00:00:00"/>
        <d v="2019-07-31T00:00:00"/>
        <d v="2019-08-01T00:00:00"/>
        <d v="2019-08-02T00:00:00"/>
        <d v="2019-08-07T00:00:00"/>
        <d v="2019-08-09T00:00:00"/>
        <d v="2019-08-12T00:00:00"/>
        <d v="2019-08-13T00:00:00"/>
        <d v="2019-08-14T00:00:00"/>
        <d v="2019-08-15T00:00:00"/>
        <d v="2019-08-16T00:00:00"/>
        <d v="2019-08-19T00:00:00"/>
        <d v="2019-08-20T00:00:00"/>
        <d v="2019-08-21T00:00:00"/>
        <d v="2019-08-22T00:00:00"/>
        <d v="2019-08-23T00:00:00"/>
        <d v="2019-08-26T00:00:00"/>
        <d v="2019-08-27T00:00:00"/>
        <d v="2019-08-29T00:00:00"/>
        <d v="2019-08-30T00:00:00"/>
        <d v="2019-08-31T00:00:00"/>
        <d v="2019-09-01T00:00:00"/>
        <d v="2019-09-04T00:00:00"/>
        <d v="2019-09-06T00:00:00"/>
        <d v="2019-09-08T00:00:00"/>
        <d v="2019-09-09T00:00:00"/>
        <d v="2019-09-11T00:00:00"/>
        <d v="2019-09-12T00:00:00"/>
        <d v="2019-09-13T00:00:00"/>
        <d v="2019-09-17T00:00:00"/>
        <d v="2019-09-19T00:00:00"/>
        <d v="2019-09-24T00:00:00"/>
        <d v="2019-09-25T00:00:00"/>
        <d v="2019-09-26T00:00:00"/>
        <d v="2019-09-27T00:00:00"/>
        <d v="2019-09-28T00:00:00"/>
        <d v="2019-09-30T00:00:00"/>
        <d v="2019-10-01T00:00:00"/>
        <d v="2019-10-03T00:00:00"/>
        <d v="2019-10-07T00:00:00"/>
        <d v="2019-10-09T00:00:00"/>
        <d v="2019-10-10T00:00:00"/>
        <d v="2019-10-11T00:00:00"/>
        <d v="2019-10-12T00:00:00"/>
        <d v="2019-10-15T00:00:00"/>
        <d v="2019-10-16T00:00:00"/>
        <d v="2019-10-18T00:00:00"/>
        <d v="2019-10-21T00:00:00"/>
        <d v="2019-10-22T00:00:00"/>
        <d v="2019-10-23T00:00:00"/>
        <d v="2019-10-24T00:00:00"/>
        <d v="2019-10-29T00:00:00"/>
        <d v="2019-10-30T00:00:00"/>
        <d v="2019-10-31T00:00:00"/>
        <d v="2019-11-01T00:00:00"/>
        <d v="2019-11-02T00:00:00"/>
        <d v="2019-11-05T00:00:00"/>
        <d v="2019-11-06T00:00:00"/>
        <d v="2019-11-07T00:00:00"/>
        <d v="2019-11-08T00:00:00"/>
        <d v="2019-11-11T00:00:00"/>
        <d v="2019-11-12T00:00:00"/>
        <d v="2019-11-13T00:00:00"/>
        <d v="2019-11-14T00:00:00"/>
        <d v="2019-11-15T00:00:00"/>
        <d v="2019-11-17T00:00:00"/>
        <d v="2019-11-18T00:00:00"/>
        <d v="2019-11-21T00:00:00"/>
        <d v="2019-11-22T00:00:00"/>
        <d v="2019-11-23T00:00:00"/>
        <d v="2019-11-25T00:00:00"/>
        <d v="2019-11-26T00:00:00"/>
        <d v="2019-11-27T00:00:00"/>
        <d v="2019-11-28T00:00:00"/>
        <d v="2019-11-29T00:00:00"/>
        <d v="2019-11-30T00:00:00"/>
        <d v="2019-12-01T00:00:00"/>
        <d v="2019-12-02T00:00:00"/>
        <d v="2019-12-03T00:00:00"/>
        <d v="2019-12-04T00:00:00"/>
        <d v="2019-12-05T00:00:00"/>
        <d v="2019-12-06T00:00:00"/>
        <d v="2019-12-09T00:00:00"/>
        <d v="2019-12-10T00:00:00"/>
        <d v="2019-12-11T00:00:00"/>
        <d v="2019-12-12T00:00:00"/>
        <d v="2019-12-13T00:00:00"/>
        <d v="2019-12-15T00:00:00"/>
        <d v="2019-12-16T00:00:00"/>
        <d v="2019-12-17T00:00:00"/>
        <d v="2019-12-18T00:00:00"/>
        <d v="2019-12-19T00:00:00"/>
        <d v="2019-12-20T00:00:00"/>
        <d v="2019-12-21T00:00:00"/>
        <d v="2019-12-23T00:00:00"/>
        <d v="2019-12-27T00:00:00"/>
        <d v="2019-12-28T00:00:00"/>
        <d v="2019-12-29T00:00:00"/>
        <d v="2019-12-30T00:00:00"/>
        <d v="2019-12-31T00:00:00"/>
        <d v="2020-01-01T00:00:00"/>
        <d v="2020-01-03T00:00:00"/>
        <d v="2020-01-04T00:00:00"/>
        <d v="2020-01-06T00:00:00"/>
        <d v="2020-01-07T00:00:00"/>
        <d v="2020-01-09T00:00:00"/>
        <d v="2020-01-13T00:00:00"/>
        <d v="2020-01-14T00:00:00"/>
        <d v="2020-01-15T00:00:00"/>
        <d v="2020-01-17T00:00:00"/>
        <d v="2020-01-23T00:00:00"/>
        <d v="2020-01-27T00:00:00"/>
        <d v="2020-01-28T00:00:00"/>
        <d v="2020-01-30T00:00:00"/>
        <d v="2020-01-31T00:00:00"/>
        <d v="2020-02-01T00:00:00"/>
        <d v="2020-02-03T00:00:00"/>
        <d v="2020-02-04T00:00:00"/>
        <d v="2020-02-05T00:00:00"/>
        <d v="2020-02-06T00:00:00"/>
        <d v="2020-02-07T00:00:00"/>
        <d v="2020-02-10T00:00:00"/>
        <d v="2020-02-12T00:00:00"/>
        <d v="2020-02-13T00:00:00"/>
        <d v="2020-02-14T00:00:00"/>
        <d v="2020-02-18T00:00:00"/>
        <d v="2020-02-19T00:00:00"/>
        <d v="2020-02-20T00:00:00"/>
        <d v="2020-02-21T00:00:00"/>
        <d v="2020-02-24T00:00:00"/>
        <d v="2020-02-25T00:00:00"/>
        <d v="2020-02-26T00:00:00"/>
        <d v="2020-02-27T00:00:00"/>
        <d v="2020-02-28T00:00:00"/>
        <d v="2020-03-01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1T00:00:00"/>
        <d v="2020-03-23T00:00:00"/>
        <d v="2020-03-25T00:00:00"/>
        <d v="2020-03-26T00:00:00"/>
        <d v="2020-03-27T00:00:00"/>
        <d v="2020-03-28T00:00:00"/>
        <d v="2020-03-30T00:00:00"/>
        <d v="2020-03-31T00:00:00"/>
        <d v="2020-04-01T00:00:00"/>
        <d v="2020-04-02T00:00:00"/>
        <d v="2020-04-03T00:00:00"/>
        <d v="2020-04-06T00:00:00"/>
        <d v="2020-04-07T00:00:00"/>
        <d v="2020-04-08T00:00:00"/>
        <d v="2020-04-09T00:00:00"/>
        <d v="2020-04-10T00:00:00"/>
        <d v="2020-04-13T00:00:00"/>
        <d v="2020-04-15T00:00:00"/>
        <d v="2020-04-16T00:00:00"/>
        <d v="2020-04-20T00:00:00"/>
        <d v="2020-04-21T00:00:00"/>
        <d v="2020-04-23T00:00:00"/>
        <d v="2020-04-24T00:00:00"/>
        <d v="2020-04-27T00:00:00"/>
        <d v="2020-04-30T00:00:00"/>
        <d v="2020-05-01T00:00:00"/>
        <d v="2020-05-04T00:00:00"/>
        <d v="2020-05-05T00:00:00"/>
        <d v="2020-05-06T00:00:00"/>
        <d v="2020-05-07T00:00:00"/>
        <d v="2020-05-08T00:00:00"/>
        <d v="2020-05-11T00:00:00"/>
        <d v="2020-05-12T00:00:00"/>
        <d v="2020-05-15T00:00:00"/>
        <d v="2020-05-18T00:00:00"/>
        <d v="2020-05-19T00:00:00"/>
        <d v="2020-05-20T00:00:00"/>
        <d v="2020-05-21T00:00:00"/>
        <d v="2020-05-26T00:00:00"/>
        <d v="2020-05-28T00:00:00"/>
        <d v="2020-05-29T00:00:00"/>
        <d v="2020-06-01T00:00:00"/>
        <d v="2020-06-02T00:00:00"/>
        <d v="2020-06-03T00:00:00"/>
        <d v="2020-06-08T00:00:00"/>
        <d v="2020-06-09T00:00:00"/>
        <d v="2020-06-10T00:00:00"/>
        <d v="2020-06-11T00:00:00"/>
        <d v="2020-06-12T00:00:00"/>
        <d v="2020-06-14T00:00:00"/>
        <d v="2020-06-15T00:00:00"/>
        <d v="2020-06-16T00:00:00"/>
        <d v="2020-06-17T00:00:00"/>
        <d v="2020-06-18T00:00:00"/>
        <d v="2020-06-19T00:00:00"/>
        <d v="2020-06-22T00:00:00"/>
        <d v="2020-06-23T00:00:00"/>
        <d v="2020-06-24T00:00:00"/>
        <d v="2020-06-25T00:00:00"/>
        <d v="2020-06-26T00:00:00"/>
        <d v="2020-06-28T00:00:00"/>
        <d v="2020-06-29T00:00:00"/>
        <d v="2020-06-30T00:00:00"/>
        <d v="2020-07-01T00:00:00"/>
        <d v="2020-07-03T00:00:00"/>
        <d v="2020-07-06T00:00:00"/>
        <d v="2020-07-07T00:00:00"/>
        <d v="2020-07-09T00:00:00"/>
        <d v="2020-07-10T00:00:00"/>
        <d v="2020-07-13T00:00:00"/>
        <d v="2020-07-14T00:00:00"/>
        <d v="2020-07-15T00:00:00"/>
        <d v="2020-07-16T00:00:00"/>
        <d v="2020-07-17T00:00:00"/>
        <d v="2020-07-20T00:00:00"/>
        <d v="2020-07-21T00:00:00"/>
        <d v="2020-07-22T00:00:00"/>
        <d v="2020-07-24T00:00:00"/>
        <d v="2020-07-26T00:00:00"/>
        <d v="2020-07-27T00:00:00"/>
        <d v="2020-07-28T00:00:00"/>
        <d v="2020-07-29T00:00:00"/>
        <d v="2020-07-30T00:00:00"/>
        <d v="2020-07-31T00:00:00"/>
        <d v="2020-08-01T00:00:00"/>
        <d v="2020-08-03T00:00:00"/>
        <d v="2020-08-04T00:00:00"/>
        <d v="2020-08-05T00:00:00"/>
        <d v="2020-08-06T00:00:00"/>
        <d v="2020-08-07T00:00:00"/>
        <d v="2020-08-08T00:00:00"/>
        <d v="2020-08-10T00:00:00"/>
        <d v="2020-08-11T00:00:00"/>
        <d v="2020-08-12T00:00:00"/>
        <d v="2020-08-13T00:00:00"/>
        <d v="2020-08-14T00:00:00"/>
        <d v="2020-08-15T00:00:00"/>
        <d v="2020-08-17T00:00:00"/>
        <d v="2020-08-19T00:00:00"/>
        <d v="2020-08-20T00:00:00"/>
        <d v="2020-08-21T00:00:00"/>
        <d v="2020-08-24T00:00:00"/>
        <d v="2020-08-26T00:00:00"/>
        <d v="2020-08-27T00:00:00"/>
        <d v="2020-08-28T00:00:00"/>
        <d v="2020-08-30T00:00:00"/>
        <d v="2020-08-31T00:00:00"/>
        <d v="2020-09-01T00:00:00"/>
        <d v="2020-09-02T00:00:00"/>
        <d v="2020-09-07T00:00:00"/>
        <d v="2020-09-08T00:00:00"/>
        <d v="2020-09-09T00:00:00"/>
        <d v="2020-09-10T00:00:00"/>
        <d v="2020-09-11T00:00:00"/>
        <d v="2020-09-14T00:00:00"/>
        <d v="2020-09-15T00:00:00"/>
        <d v="2020-09-16T00:00:00"/>
        <d v="2020-09-17T00:00:00"/>
        <d v="2020-09-18T00:00:00"/>
        <d v="2020-09-21T00:00:00"/>
        <d v="2020-09-22T00:00:00"/>
        <d v="2020-09-23T00:00:00"/>
        <d v="2020-09-25T00:00:00"/>
        <d v="2020-09-28T00:00:00"/>
        <d v="2020-09-29T00:00:00"/>
        <d v="2020-09-30T00:00:00"/>
        <d v="2020-10-01T00:00:00"/>
        <d v="2020-10-02T00:00:00"/>
        <d v="2020-10-05T00:00:00"/>
        <d v="2020-10-06T00:00:00"/>
        <d v="2020-10-08T00:00:00"/>
        <d v="2020-10-09T00:00:00"/>
        <d v="2020-10-12T00:00:00"/>
        <d v="2020-10-13T00:00:00"/>
        <d v="2020-10-14T00:00:00"/>
        <d v="2020-10-15T00:00:00"/>
        <d v="2020-10-19T00:00:00"/>
        <d v="2020-10-20T00:00:00"/>
        <d v="2020-10-22T00:00:00"/>
        <d v="2020-10-23T00:00:00"/>
        <d v="2020-10-24T00:00:00"/>
        <d v="2020-10-25T00:00:00"/>
        <d v="2020-10-26T00:00:00"/>
        <d v="2020-10-29T00:00:00"/>
        <d v="2020-10-30T00:00:00"/>
        <d v="2020-10-31T00:00:00"/>
        <d v="2020-11-01T00:00:00"/>
        <d v="2020-11-02T00:00:00"/>
        <d v="2020-11-03T00:00:00"/>
        <d v="2020-11-04T00:00:00"/>
        <d v="2020-11-05T00:00:00"/>
        <d v="2020-11-06T00:00:00"/>
        <d v="2020-11-09T00:00:00"/>
        <d v="2020-11-10T00:00:00"/>
        <d v="2020-11-11T00:00:00"/>
        <d v="2020-11-12T00:00:00"/>
        <d v="2020-11-13T00:00:00"/>
        <d v="2020-11-14T00:00:00"/>
        <d v="2020-11-16T00:00:00"/>
        <d v="2020-11-17T00:00:00"/>
        <d v="2020-11-18T00:00:00"/>
        <d v="2020-11-19T00:00:00"/>
        <d v="2020-11-20T00:00:00"/>
        <d v="2020-11-22T00:00:00"/>
        <d v="2020-11-23T00:00:00"/>
        <d v="2020-11-24T00:00:00"/>
        <d v="2020-11-27T00:00:00"/>
        <d v="2020-11-30T00:00:00"/>
        <d v="2020-12-01T00:00:00"/>
        <d v="2020-12-02T00:00:00"/>
        <d v="2020-12-03T00:00:00"/>
        <d v="2020-12-04T00:00:00"/>
        <d v="2020-12-06T00:00:00"/>
        <d v="2020-12-07T00:00:00"/>
        <d v="2020-12-08T00:00:00"/>
        <d v="2020-12-09T00:00:00"/>
        <d v="2020-12-10T00:00:00"/>
        <d v="2020-12-11T00:00:00"/>
        <d v="2020-12-13T00:00:00"/>
        <d v="2020-12-14T00:00:00"/>
        <d v="2020-12-15T00:00:00"/>
        <d v="2020-12-16T00:00:00"/>
        <d v="2020-12-17T00:00:00"/>
        <d v="2020-12-18T00:00:00"/>
        <d v="2020-12-20T00:00:00"/>
        <d v="2020-12-21T00:00:00"/>
        <d v="2020-12-22T00:00:00"/>
        <d v="2020-12-23T00:00:00"/>
        <d v="2020-12-24T00:00:00"/>
        <d v="2020-12-25T00:00:00"/>
        <d v="2020-12-27T00:00:00"/>
        <d v="2020-12-28T00:00:00"/>
        <d v="2020-12-30T00:00:00"/>
        <d v="2020-12-31T00:00:00"/>
        <d v="2021-01-04T00:00:00"/>
        <d v="2021-01-07T00:00:00"/>
        <d v="2021-01-08T00:00:00"/>
        <d v="2021-01-12T00:00:00"/>
        <d v="2021-01-13T00:00:00"/>
        <d v="2021-01-14T00:00:00"/>
        <d v="2021-01-15T00:00:00"/>
        <d v="2021-01-18T00:00:00"/>
        <d v="2021-01-19T00:00:00"/>
        <d v="2021-01-20T00:00:00"/>
        <d v="2021-01-21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5T00:00:00"/>
        <d v="2021-02-16T00:00:00"/>
        <d v="2021-02-17T00:00:00"/>
        <d v="2021-02-18T00:00:00"/>
        <d v="2021-02-19T00:00:00"/>
        <d v="2021-02-20T00:00:00"/>
        <d v="2021-02-22T00:00:00"/>
        <d v="2021-02-23T00:00:00"/>
        <d v="2021-02-24T00:00:00"/>
        <d v="2021-02-25T00:00:00"/>
        <d v="2021-02-26T00:00:00"/>
        <d v="2021-02-28T00:00:00"/>
        <d v="2021-03-01T00:00:00"/>
        <d v="2021-03-02T00:00:00"/>
        <d v="2021-03-04T00:00:00"/>
        <d v="2021-03-05T00:00:00"/>
        <d v="2021-03-08T00:00:00"/>
        <d v="2021-03-11T00:00:00"/>
        <d v="2021-03-12T00:00:00"/>
        <d v="2021-03-14T00:00:00"/>
        <d v="2021-03-15T00:00:00"/>
        <d v="2021-03-16T00:00:00"/>
        <d v="2021-03-17T00:00:00"/>
        <d v="2021-03-18T00:00:00"/>
        <d v="2021-03-19T00:00:00"/>
        <d v="2021-03-20T00:00:00"/>
        <d v="2021-03-22T00:00:00"/>
        <d v="2021-03-24T00:00:00"/>
        <d v="2021-03-25T00:00:00"/>
        <d v="2021-03-26T00:00:00"/>
        <d v="2021-03-28T00:00:00"/>
        <d v="2021-03-29T00:00:00"/>
        <d v="2021-03-30T00:00:00"/>
        <d v="2021-03-31T00:00:00"/>
        <d v="2021-04-01T00:00:00"/>
        <d v="2021-04-05T00:00:00"/>
        <d v="2021-04-06T00:00:00"/>
        <d v="2021-04-07T00:00:00"/>
        <d v="2021-04-08T00:00:00"/>
        <d v="2021-04-09T00:00:00"/>
        <d v="2021-04-12T00:00:00"/>
        <d v="2021-04-13T00:00:00"/>
        <d v="2021-04-15T00:00:00"/>
        <d v="2021-04-16T00:00:00"/>
        <d v="2021-04-19T00:00:00"/>
        <d v="2021-04-20T00:00:00"/>
        <d v="2021-04-21T00:00:00"/>
        <d v="2021-04-22T00:00:00"/>
        <d v="2021-04-23T00:00:00"/>
        <d v="2021-04-25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0T00:00:00"/>
        <d v="2021-05-31T00:00:00"/>
        <d v="2021-06-01T00:00:00"/>
        <d v="2021-06-02T00:00:00"/>
        <d v="2021-06-03T00:00:00"/>
        <d v="2021-06-04T00:00:00"/>
        <d v="2021-06-06T00:00:00"/>
        <d v="2021-06-07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6T00:00:00"/>
        <d v="2021-07-09T00:00:00"/>
        <d v="2021-07-14T00:00:00"/>
        <d v="2021-07-15T00:00:00"/>
        <d v="2021-07-16T00:00:00"/>
        <d v="2021-07-20T00:00:00"/>
        <d v="2021-07-23T00:00:00"/>
        <d v="2021-07-24T00:00:00"/>
        <d v="2021-07-29T00:00:00"/>
        <d v="2021-07-30T00:00:00"/>
        <d v="2021-07-31T00:00:00"/>
        <d v="2021-08-01T00:00:00"/>
        <d v="2021-08-02T00:00:00"/>
        <d v="2021-08-04T00:00:00"/>
        <d v="2021-08-13T00:00:00"/>
        <d v="2021-08-15T00:00:00"/>
        <d v="2021-08-20T00:00:00"/>
        <d v="2021-08-27T00:00:00"/>
        <d v="2021-08-30T00:00:00"/>
        <d v="2021-08-31T00:00:00"/>
        <d v="2021-09-01T00:00:00"/>
        <d v="2021-09-03T00:00:00"/>
        <d v="2021-09-10T00:00:00"/>
        <d v="2021-09-15T00:00:00"/>
        <d v="2021-09-16T00:00:00"/>
        <d v="2021-09-17T00:00:00"/>
        <d v="2021-09-18T00:00:00"/>
        <d v="2021-09-21T00:00:00"/>
        <d v="2021-09-23T00:00:00"/>
        <d v="2021-09-24T00:00:00"/>
        <d v="2021-09-27T00:00:00"/>
        <d v="2021-09-28T00:00:00"/>
        <d v="2021-09-29T00:00:00"/>
        <d v="2021-09-30T00:00:00"/>
        <d v="2021-10-01T00:00:00"/>
        <d v="2021-10-08T00:00:00"/>
        <d v="2021-10-11T00:00:00"/>
        <d v="2021-10-12T00:00:00"/>
        <d v="2021-10-13T00:00:00"/>
        <d v="2021-10-15T00:00:00"/>
        <d v="2021-10-20T00:00:00"/>
        <d v="2021-10-27T00:00:00"/>
        <d v="2021-10-28T00:00:00"/>
        <d v="2021-10-29T00:00:00"/>
        <d v="2021-10-31T00:00:00"/>
        <d v="2021-11-01T00:00:00"/>
        <d v="2021-11-16T00:00:00"/>
        <d v="2021-11-19T00:00:00"/>
        <d v="2021-11-23T00:00:00"/>
        <d v="2021-11-24T00:00:00"/>
        <d v="2021-11-26T00:00:00"/>
        <d v="2021-11-30T00:00:00"/>
        <d v="2021-12-01T00:00:00"/>
        <d v="2021-12-03T00:00:00"/>
        <d v="2021-12-07T00:00:00"/>
        <d v="2021-12-08T00:00:00"/>
        <d v="2021-12-10T00:00:00"/>
        <d v="2021-12-14T00:00:00"/>
        <d v="2021-12-16T00:00:00"/>
        <d v="2021-12-17T00:00:00"/>
        <d v="2021-12-20T00:00:00"/>
        <d v="2021-12-21T00:00:00"/>
        <d v="2021-12-23T00:00:00"/>
        <d v="2021-12-24T00:00:00"/>
        <d v="2021-12-27T00:00:00"/>
        <d v="2021-12-28T00:00:00"/>
        <d v="2021-12-30T00:00:00"/>
        <d v="2021-12-31T00:00:00"/>
        <d v="2022-01-28T00:00:00"/>
        <d v="2022-01-31T00:00:00"/>
        <d v="2022-02-01T00:00:00"/>
        <d v="2022-02-18T00:00:00"/>
        <d v="2022-02-25T00:00:00"/>
        <d v="2022-02-28T00:00:00"/>
        <d v="2022-03-01T00:00:00"/>
        <d v="2022-03-11T00:00:00"/>
        <d v="2022-03-12T00:00:00"/>
        <d v="2022-03-17T00:00:00"/>
        <d v="2022-03-18T00:00:00"/>
        <d v="2022-03-25T00:00:00"/>
        <d v="2022-03-30T00:00:00"/>
        <d v="2022-03-31T00:00:00"/>
        <d v="2022-04-29T00:00:00"/>
        <d v="2022-04-30T00:00:00"/>
        <d v="2022-06-24T00:00:00"/>
        <d v="2022-06-30T00:00:00"/>
        <d v="2022-07-29T00:00:00"/>
        <d v="2022-07-30T00:00:00"/>
        <d v="2022-08-26T00:00:00"/>
        <d v="2022-09-30T00:00:00"/>
        <d v="2022-10-01T00:00:00"/>
        <d v="2022-10-30T00:00:00"/>
        <d v="2022-10-31T00:00:00"/>
        <d v="2022-11-01T00:00:00"/>
        <d v="2022-11-30T00:00:00"/>
        <d v="2022-12-08T00:00:00"/>
        <d v="2022-12-30T00:00:00"/>
        <d v="2022-12-31T00:00:00"/>
        <d v="2023-01-01T00:00:00"/>
        <d v="2023-03-31T00:00:00"/>
        <d v="2023-09-01T00:00:00"/>
        <d v="2023-12-30T00:00:00"/>
        <d v="2024-09-30T00:00:00"/>
        <d v="2025-06-30T00:00:00"/>
        <d v="2030-11-28T00:00:00"/>
      </sharedItems>
    </cacheField>
    <cacheField name="[Opportunity table].[Close Date (Month)].[Close Date (Month)]" caption="Close Date (Month)" numFmtId="0" hierarchy="108" level="1">
      <sharedItems count="12">
        <s v="Feb"/>
        <s v="Mar"/>
        <s v="Apr"/>
        <s v="May"/>
        <s v="Jun"/>
        <s v="Jul"/>
        <s v="Sep"/>
        <s v="Oct"/>
        <s v="Nov"/>
        <s v="Dec"/>
        <s v="Aug"/>
        <s v="Jan"/>
      </sharedItems>
    </cacheField>
    <cacheField name="[Opportunity table].[Close Date (Quarter)].[Close Date (Quarter)]" caption="Close Date (Quarter)" numFmtId="0" hierarchy="107" level="1">
      <sharedItems count="4">
        <s v="Qtr1"/>
        <s v="Qtr2"/>
        <s v="Qtr3"/>
        <s v="Qtr4"/>
      </sharedItems>
    </cacheField>
    <cacheField name="[Opportunity table].[Close Date (Year)].[Close Date (Year)]" caption="Close Date (Year)" numFmtId="0" hierarchy="106" level="1">
      <sharedItems count="13">
        <s v="2011"/>
        <s v="2015"/>
        <s v="2016"/>
        <s v="2017"/>
        <s v="2018"/>
        <s v="2019"/>
        <s v="2020"/>
        <s v="2021"/>
        <s v="2022"/>
        <s v="2023"/>
        <s v="2024"/>
        <s v="2025"/>
        <s v="2030"/>
      </sharedItems>
    </cacheField>
    <cacheField name="[Measures].[Sum of Forecast revenue]" caption="Sum of Forecast revenue" numFmtId="0" hierarchy="143" level="32767"/>
    <cacheField name="[Measures].[Sum of expected revenue]" caption="Sum of expected revenue" numFmtId="0" hierarchy="139" level="32767"/>
    <cacheField name="[Opportunity table].[Industry].[Industry]" caption="Industry" numFmtId="0" hierarchy="49" level="1">
      <sharedItems containsSemiMixedTypes="0" containsNonDate="0" containsString="0"/>
    </cacheField>
  </cacheFields>
  <cacheHierarchies count="146">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Number]" caption="Account Number" attribute="1" defaultMemberUniqueName="[Account].[Account Number].[All]" allUniqueName="[Account].[Account Number].[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Annual Revenue]" caption="Annual Revenue" attribute="1" defaultMemberUniqueName="[Account].[Annual Revenue].[All]" allUniqueName="[Account].[Annual Revenue].[All]" dimensionUniqueName="[Account]"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2" memberValueDatatype="7" unbalanced="0">
      <fieldsUsage count="2">
        <fieldUsage x="-1"/>
        <fieldUsage x="0"/>
      </fieldsUsage>
    </cacheHierarchy>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2" memberValueDatatype="130" unbalanced="0">
      <fieldsUsage count="2">
        <fieldUsage x="-1"/>
        <fieldUsage x="6"/>
      </fieldsUsage>
    </cacheHierarchy>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2"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2"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Opportunity table].[expected revenue]" caption="expected revenue" attribute="1" defaultMemberUniqueName="[Opportunity table].[expected revenue].[All]" allUniqueName="[Opportunity table].[expected revenue].[All]" dimensionUniqueName="[Opportunity table]" displayFolder="" count="0" memberValueDatatype="20" unbalanced="0"/>
    <cacheHierarchy uniqueName="[Opportunity table].[Forecast revenue]" caption="Forecast revenue" attribute="1" defaultMemberUniqueName="[Opportunity table].[Forecast revenue].[All]" allUniqueName="[Opportunity table].[Forecast revenue].[All]" dimensionUniqueName="[Opportunity table]" displayFolder="" count="0" memberValueDatatype="20" unbalanced="0"/>
    <cacheHierarchy uniqueName="[Opportunity table].[Active opportunity]" caption="Active opportunity" attribute="1" defaultMemberUniqueName="[Opportunity table].[Active opportunity].[All]" allUniqueName="[Opportunity table].[Active opportunity].[All]" dimensionUniqueName="[Opportunity table]" displayFolder="" count="0" memberValueDatatype="20" unbalanced="0"/>
    <cacheHierarchy uniqueName="[Opportunity table].[Closed opportunity]" caption="Closed opportunity" attribute="1" defaultMemberUniqueName="[Opportunity table].[Closed opportunity].[All]" allUniqueName="[Opportunity table].[Closed opportunity].[All]" dimensionUniqueName="[Opportunity table]" displayFolder="" count="0" memberValueDatatype="20" unbalanced="0"/>
    <cacheHierarchy uniqueName="[Opportunity table].[Closed date year]" caption="Closed date year" attribute="1" defaultMemberUniqueName="[Opportunity table].[Closed date year].[All]" allUniqueName="[Opportunity table].[Closed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130" unbalanced="0"/>
    <cacheHierarchy uniqueName="[Opportunity table].[close date.1]" caption="close date.1" attribute="1" defaultMemberUniqueName="[Opportunity table].[close date.1].[All]" allUniqueName="[Opportunity table].[close date.1].[All]" dimensionUniqueName="[Opportunity table]" displayFolder="" count="0" memberValueDatatype="130" unbalanced="0"/>
    <cacheHierarchy uniqueName="[Opportunity table].[Close Date (Year)]" caption="Close Date (Year)" attribute="1" defaultMemberUniqueName="[Opportunity table].[Close Date (Year)].[All]" allUniqueName="[Opportunity table].[Close Date (Year)].[All]" dimensionUniqueName="[Opportunity table]" displayFolder="" count="2" memberValueDatatype="130" unbalanced="0">
      <fieldsUsage count="2">
        <fieldUsage x="-1"/>
        <fieldUsage x="3"/>
      </fieldsUsage>
    </cacheHierarchy>
    <cacheHierarchy uniqueName="[Opportunity table].[Close Date (Quarter)]" caption="Close Date (Quarter)" attribute="1" defaultMemberUniqueName="[Opportunity table].[Close Date (Quarter)].[All]" allUniqueName="[Opportunity table].[Close Date (Quarter)].[All]" dimensionUniqueName="[Opportunity table]" displayFolder="" count="2" memberValueDatatype="130" unbalanced="0">
      <fieldsUsage count="2">
        <fieldUsage x="-1"/>
        <fieldUsage x="2"/>
      </fieldsUsage>
    </cacheHierarchy>
    <cacheHierarchy uniqueName="[Opportunity table].[Close Date (Month)]" caption="Close Date (Month)" attribute="1" defaultMemberUniqueName="[Opportunity table].[Close Date (Month)].[All]" allUniqueName="[Opportunity table].[Close Date (Month)].[All]" dimensionUniqueName="[Opportunity table]" displayFolder="" count="2" memberValueDatatype="130" unbalanced="0">
      <fieldsUsage count="2">
        <fieldUsage x="-1"/>
        <fieldUsage x="1"/>
      </fieldsUsage>
    </cacheHierarchy>
    <cacheHierarchy uniqueName="[Opprtunity Product].[Created By ID]" caption="Created By ID" attribute="1" defaultMemberUniqueName="[Opprtunity Product].[Created By ID].[All]" allUniqueName="[Opprtunity Product].[Created By ID].[All]" dimensionUniqueName="[Opprtunity Product]" displayFolder="" count="0" memberValueDatatype="130" unbalanced="0"/>
    <cacheHierarchy uniqueName="[Opprtunity Product].[Last Modified By ID]" caption="Last Modified By ID" attribute="1" defaultMemberUniqueName="[Opprtunity Product].[Last Modified By ID].[All]" allUniqueName="[Opprtunity Product].[Last Modified By ID].[All]" dimensionUniqueName="[Opprtunity Product]" displayFolder="" count="0" memberValueDatatype="130" unbalanced="0"/>
    <cacheHierarchy uniqueName="[Opprtunity Product].[Line Item ID]" caption="Line Item ID" attribute="1" defaultMemberUniqueName="[Opprtunity Product].[Line Item ID].[All]" allUniqueName="[Opprtunity Product].[Line Item ID].[All]" dimensionUniqueName="[Opprtunity Product]" displayFolder="" count="0" memberValueDatatype="130" unbalanced="0"/>
    <cacheHierarchy uniqueName="[Opprtunity Product].[Opportunity ID]" caption="Opportunity ID" attribute="1" defaultMemberUniqueName="[Opprtunity Product].[Opportunity ID].[All]" allUniqueName="[Opprtunity Product].[Opportunity ID].[All]" dimensionUniqueName="[Opprtunity Product]" displayFolder="" count="0" memberValueDatatype="130" unbalanced="0"/>
    <cacheHierarchy uniqueName="[Opprtunity Product].[Product Name]" caption="Product Name" attribute="1" defaultMemberUniqueName="[Opprtunity Product].[Product Name].[All]" allUniqueName="[Opprtunity Product].[Product Name].[All]" dimensionUniqueName="[Opprtunity Product]" displayFolder="" count="0" memberValueDatatype="130" unbalanced="0"/>
    <cacheHierarchy uniqueName="[Opprtunity Product].[Product Code]" caption="Product Code" attribute="1" defaultMemberUniqueName="[Opprtunity Product].[Product Code].[All]" allUniqueName="[Opprtunity Product].[Product Code].[All]" dimensionUniqueName="[Opprtunity Product]" displayFolder="" count="0" memberValueDatatype="130" unbalanced="0"/>
    <cacheHierarchy uniqueName="[Opprtunity Product].[Product ID]" caption="Product ID" attribute="1" defaultMemberUniqueName="[Opprtunity Product].[Product ID].[All]" allUniqueName="[Opprtunity Product].[Product ID].[All]" dimensionUniqueName="[Opprtunity Product]" displayFolder="" count="0" memberValueDatatype="130" unbalanced="0"/>
    <cacheHierarchy uniqueName="[Opprtunity Product].[Discount]" caption="Discount" attribute="1" defaultMemberUniqueName="[Opprtunity Product].[Discount].[All]" allUniqueName="[Opprtunity Product].[Discount].[All]" dimensionUniqueName="[Opprtunity Product]" displayFolder="" count="0" memberValueDatatype="5" unbalanced="0"/>
    <cacheHierarchy uniqueName="[Opprtunity Product].[List Price]" caption="List Price" attribute="1" defaultMemberUniqueName="[Opprtunity Product].[List Price].[All]" allUniqueName="[Opprtunity Product].[List Price].[All]" dimensionUniqueName="[Opprtunity Product]" displayFolder="" count="0" memberValueDatatype="5" unbalanced="0"/>
    <cacheHierarchy uniqueName="[Opprtunity Product].[Quantity]" caption="Quantity" attribute="1" defaultMemberUniqueName="[Opprtunity Product].[Quantity].[All]" allUniqueName="[Opprtunity Product].[Quantity].[All]" dimensionUniqueName="[Opprtunity Product]" displayFolder="" count="0" memberValueDatatype="20" unbalanced="0"/>
    <cacheHierarchy uniqueName="[Opprtunity Product].[Sales Price]" caption="Sales Price" attribute="1" defaultMemberUniqueName="[Opprtunity Product].[Sales Price].[All]" allUniqueName="[Opprtunity Product].[Sales Price].[All]" dimensionUniqueName="[Opprtunity Product]" displayFolder="" count="0" memberValueDatatype="5" unbalanced="0"/>
    <cacheHierarchy uniqueName="[Opprtunity Product].[Subtotal]" caption="Subtotal" attribute="1" defaultMemberUniqueName="[Opprtunity Product].[Subtotal].[All]" allUniqueName="[Opprtunity Product].[Subtotal].[All]" dimensionUniqueName="[Opprtunity Product]" displayFolder="" count="0" memberValueDatatype="5" unbalanced="0"/>
    <cacheHierarchy uniqueName="[Opprtunity Product].[Total Price]" caption="Total Price" attribute="1" defaultMemberUniqueName="[Opprtunity Product].[Total Price].[All]" allUniqueName="[Opprtunity Product].[Total Price].[All]" dimensionUniqueName="[Opp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Profile ID]" caption="Profile ID" attribute="1" defaultMemberUniqueName="[User].[Profile ID].[All]" allUniqueName="[User].[Profi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20" unbalanced="0" hidden="1"/>
    <cacheHierarchy uniqueName="[Measures].[__XL_Count Account]" caption="__XL_Count Account" measure="1" displayFolder="" measureGroup="Account"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rtunity Product]" caption="__XL_Count Opprtunity Product" measure="1" displayFolder="" measureGroup="Opprtunity Product"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expected revenue]" caption="Sum of expected revenue" measure="1" displayFolder="" measureGroup="Opportunity table" count="0" oneField="1" hidden="1">
      <fieldsUsage count="1">
        <fieldUsage x="5"/>
      </fieldsUsage>
      <extLst>
        <ext xmlns:x15="http://schemas.microsoft.com/office/spreadsheetml/2010/11/main" uri="{B97F6D7D-B522-45F9-BDA1-12C45D357490}">
          <x15:cacheHierarchy aggregatedColumn="98"/>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95"/>
        </ext>
      </extLst>
    </cacheHierarchy>
    <cacheHierarchy uniqueName="[Measures].[Sum of Amount]" caption="Sum of Amount" measure="1" displayFolder="" measureGroup="Opportunity table" count="0" hidden="1">
      <extLst>
        <ext xmlns:x15="http://schemas.microsoft.com/office/spreadsheetml/2010/11/main" uri="{B97F6D7D-B522-45F9-BDA1-12C45D357490}">
          <x15:cacheHierarchy aggregatedColumn="93"/>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63"/>
        </ext>
      </extLst>
    </cacheHierarchy>
    <cacheHierarchy uniqueName="[Measures].[Sum of Forecast revenue]" caption="Sum of Forecast revenue" measure="1" displayFolder="" measureGroup="Opportunity table" count="0" oneField="1" hidden="1">
      <fieldsUsage count="1">
        <fieldUsage x="4"/>
      </fieldsUsage>
      <extLst>
        <ext xmlns:x15="http://schemas.microsoft.com/office/spreadsheetml/2010/11/main" uri="{B97F6D7D-B522-45F9-BDA1-12C45D357490}">
          <x15:cacheHierarchy aggregatedColumn="99"/>
        </ext>
      </extLst>
    </cacheHierarchy>
    <cacheHierarchy uniqueName="[Measures].[Sum of Active opportunity]" caption="Sum of Active opportunity" measure="1" displayFolder="" measureGroup="Opportunity table" count="0" hidden="1">
      <extLst>
        <ext xmlns:x15="http://schemas.microsoft.com/office/spreadsheetml/2010/11/main" uri="{B97F6D7D-B522-45F9-BDA1-12C45D357490}">
          <x15:cacheHierarchy aggregatedColumn="100"/>
        </ext>
      </extLst>
    </cacheHierarchy>
    <cacheHierarchy uniqueName="[Measures].[Sum of Closed opportunity]" caption="Sum of Closed opportunity" measure="1" displayFolder="" measureGroup="Opportunity table" count="0" hidden="1">
      <extLst>
        <ext xmlns:x15="http://schemas.microsoft.com/office/spreadsheetml/2010/11/main" uri="{B97F6D7D-B522-45F9-BDA1-12C45D357490}">
          <x15:cacheHierarchy aggregatedColumn="101"/>
        </ext>
      </extLst>
    </cacheHierarchy>
  </cacheHierarchies>
  <kpis count="0"/>
  <dimensions count="6">
    <dimension name="Account" uniqueName="[Account]" caption="Account"/>
    <dimension name="Lead" uniqueName="[Lead]" caption="Lead"/>
    <dimension measure="1" name="Measures" uniqueName="[Measures]" caption="Measures"/>
    <dimension name="Opportunity table" uniqueName="[Opportunity table]" caption="Opportunity table"/>
    <dimension name="Opprtunity Product" uniqueName="[Opprtunity Product]" caption="Opprtunity Product"/>
    <dimension name="User" uniqueName="[User]" caption="User"/>
  </dimensions>
  <measureGroups count="5">
    <measureGroup name="Account" caption="Account"/>
    <measureGroup name="Lead" caption="Lead"/>
    <measureGroup name="Opportunity table" caption="Opportunity table"/>
    <measureGroup name="Opprtunity Product" caption="Opprtunity Product"/>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861468981479" createdVersion="8" refreshedVersion="8" minRefreshableVersion="3" recordCount="0" supportSubquery="1" supportAdvancedDrill="1" xr:uid="{047F43FD-4132-40EF-855A-E6B250EDC8A4}">
  <cacheSource type="external" connectionId="6"/>
  <cacheFields count="2">
    <cacheField name="[Opportunity table].[Industry].[Industry]" caption="Industry" numFmtId="0" hierarchy="49" level="1">
      <sharedItems containsBlank="1" count="33">
        <m/>
        <s v="Academia"/>
        <s v="Agriculture"/>
        <s v="Apparel"/>
        <s v="Banking"/>
        <s v="Biopharma/Biopharmaceuticals"/>
        <s v="Biopharma/Pharmaceuticals"/>
        <s v="Biotechnology"/>
        <s v="CDMOs"/>
        <s v="Chemicals"/>
        <s v="Commercial"/>
        <s v="Communications"/>
        <s v="Construction"/>
        <s v="Consulting"/>
        <s v="CRO / CDMO"/>
        <s v="Distributor"/>
        <s v="Education"/>
        <s v="Electronics"/>
        <s v="Energy"/>
        <s v="Federal"/>
        <s v="Government"/>
        <s v="Hospitality"/>
        <s v="International"/>
        <s v="Law Enforcement"/>
        <s v="Life Science Research"/>
        <s v="Military"/>
        <s v="Municipal"/>
        <s v="Other"/>
        <s v="State"/>
        <s v="State &amp; Local"/>
        <s v="State and Local"/>
        <s v="Telecommunications"/>
        <s v="Transportation"/>
      </sharedItems>
    </cacheField>
    <cacheField name="[Measures].[Count of Opportunity ID]" caption="Count of Opportunity ID" numFmtId="0" hierarchy="142" level="32767"/>
  </cacheFields>
  <cacheHierarchies count="146">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Number]" caption="Account Number" attribute="1" defaultMemberUniqueName="[Account].[Account Number].[All]" allUniqueName="[Account].[Account Number].[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Annual Revenue]" caption="Annual Revenue" attribute="1" defaultMemberUniqueName="[Account].[Annual Revenue].[All]" allUniqueName="[Account].[Annual Revenue].[All]" dimensionUniqueName="[Account]"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2" memberValueDatatype="130" unbalanced="0">
      <fieldsUsage count="2">
        <fieldUsage x="-1"/>
        <fieldUsage x="0"/>
      </fieldsUsage>
    </cacheHierarchy>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2"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2"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Opportunity table].[expected revenue]" caption="expected revenue" attribute="1" defaultMemberUniqueName="[Opportunity table].[expected revenue].[All]" allUniqueName="[Opportunity table].[expected revenue].[All]" dimensionUniqueName="[Opportunity table]" displayFolder="" count="0" memberValueDatatype="20" unbalanced="0"/>
    <cacheHierarchy uniqueName="[Opportunity table].[Forecast revenue]" caption="Forecast revenue" attribute="1" defaultMemberUniqueName="[Opportunity table].[Forecast revenue].[All]" allUniqueName="[Opportunity table].[Forecast revenue].[All]" dimensionUniqueName="[Opportunity table]" displayFolder="" count="0" memberValueDatatype="20" unbalanced="0"/>
    <cacheHierarchy uniqueName="[Opportunity table].[Active opportunity]" caption="Active opportunity" attribute="1" defaultMemberUniqueName="[Opportunity table].[Active opportunity].[All]" allUniqueName="[Opportunity table].[Active opportunity].[All]" dimensionUniqueName="[Opportunity table]" displayFolder="" count="0" memberValueDatatype="20" unbalanced="0"/>
    <cacheHierarchy uniqueName="[Opportunity table].[Closed opportunity]" caption="Closed opportunity" attribute="1" defaultMemberUniqueName="[Opportunity table].[Closed opportunity].[All]" allUniqueName="[Opportunity table].[Closed opportunity].[All]" dimensionUniqueName="[Opportunity table]" displayFolder="" count="0" memberValueDatatype="20" unbalanced="0"/>
    <cacheHierarchy uniqueName="[Opportunity table].[Closed date year]" caption="Closed date year" attribute="1" defaultMemberUniqueName="[Opportunity table].[Closed date year].[All]" allUniqueName="[Opportunity table].[Closed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130" unbalanced="0"/>
    <cacheHierarchy uniqueName="[Opportunity table].[close date.1]" caption="close date.1" attribute="1" defaultMemberUniqueName="[Opportunity table].[close date.1].[All]" allUniqueName="[Opportunity table].[close date.1].[All]" dimensionUniqueName="[Opportunity table]" displayFolder="" count="0" memberValueDatatype="130" unbalanced="0"/>
    <cacheHierarchy uniqueName="[Opportunity table].[Close Date (Year)]" caption="Close Date (Year)" attribute="1" defaultMemberUniqueName="[Opportunity table].[Close Date (Year)].[All]" allUniqueName="[Opportunity table].[Close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caption="Close Date (Month)" attribute="1" defaultMemberUniqueName="[Opportunity table].[Close Date (Month)].[All]" allUniqueName="[Opportunity table].[Close Date (Month)].[All]" dimensionUniqueName="[Opportunity table]" displayFolder="" count="0" memberValueDatatype="130" unbalanced="0"/>
    <cacheHierarchy uniqueName="[Opprtunity Product].[Created By ID]" caption="Created By ID" attribute="1" defaultMemberUniqueName="[Opprtunity Product].[Created By ID].[All]" allUniqueName="[Opprtunity Product].[Created By ID].[All]" dimensionUniqueName="[Opprtunity Product]" displayFolder="" count="0" memberValueDatatype="130" unbalanced="0"/>
    <cacheHierarchy uniqueName="[Opprtunity Product].[Last Modified By ID]" caption="Last Modified By ID" attribute="1" defaultMemberUniqueName="[Opprtunity Product].[Last Modified By ID].[All]" allUniqueName="[Opprtunity Product].[Last Modified By ID].[All]" dimensionUniqueName="[Opprtunity Product]" displayFolder="" count="0" memberValueDatatype="130" unbalanced="0"/>
    <cacheHierarchy uniqueName="[Opprtunity Product].[Line Item ID]" caption="Line Item ID" attribute="1" defaultMemberUniqueName="[Opprtunity Product].[Line Item ID].[All]" allUniqueName="[Opprtunity Product].[Line Item ID].[All]" dimensionUniqueName="[Opprtunity Product]" displayFolder="" count="0" memberValueDatatype="130" unbalanced="0"/>
    <cacheHierarchy uniqueName="[Opprtunity Product].[Opportunity ID]" caption="Opportunity ID" attribute="1" defaultMemberUniqueName="[Opprtunity Product].[Opportunity ID].[All]" allUniqueName="[Opprtunity Product].[Opportunity ID].[All]" dimensionUniqueName="[Opprtunity Product]" displayFolder="" count="0" memberValueDatatype="130" unbalanced="0"/>
    <cacheHierarchy uniqueName="[Opprtunity Product].[Product Name]" caption="Product Name" attribute="1" defaultMemberUniqueName="[Opprtunity Product].[Product Name].[All]" allUniqueName="[Opprtunity Product].[Product Name].[All]" dimensionUniqueName="[Opprtunity Product]" displayFolder="" count="0" memberValueDatatype="130" unbalanced="0"/>
    <cacheHierarchy uniqueName="[Opprtunity Product].[Product Code]" caption="Product Code" attribute="1" defaultMemberUniqueName="[Opprtunity Product].[Product Code].[All]" allUniqueName="[Opprtunity Product].[Product Code].[All]" dimensionUniqueName="[Opprtunity Product]" displayFolder="" count="0" memberValueDatatype="130" unbalanced="0"/>
    <cacheHierarchy uniqueName="[Opprtunity Product].[Product ID]" caption="Product ID" attribute="1" defaultMemberUniqueName="[Opprtunity Product].[Product ID].[All]" allUniqueName="[Opprtunity Product].[Product ID].[All]" dimensionUniqueName="[Opprtunity Product]" displayFolder="" count="0" memberValueDatatype="130" unbalanced="0"/>
    <cacheHierarchy uniqueName="[Opprtunity Product].[Discount]" caption="Discount" attribute="1" defaultMemberUniqueName="[Opprtunity Product].[Discount].[All]" allUniqueName="[Opprtunity Product].[Discount].[All]" dimensionUniqueName="[Opprtunity Product]" displayFolder="" count="0" memberValueDatatype="5" unbalanced="0"/>
    <cacheHierarchy uniqueName="[Opprtunity Product].[List Price]" caption="List Price" attribute="1" defaultMemberUniqueName="[Opprtunity Product].[List Price].[All]" allUniqueName="[Opprtunity Product].[List Price].[All]" dimensionUniqueName="[Opprtunity Product]" displayFolder="" count="0" memberValueDatatype="5" unbalanced="0"/>
    <cacheHierarchy uniqueName="[Opprtunity Product].[Quantity]" caption="Quantity" attribute="1" defaultMemberUniqueName="[Opprtunity Product].[Quantity].[All]" allUniqueName="[Opprtunity Product].[Quantity].[All]" dimensionUniqueName="[Opprtunity Product]" displayFolder="" count="0" memberValueDatatype="20" unbalanced="0"/>
    <cacheHierarchy uniqueName="[Opprtunity Product].[Sales Price]" caption="Sales Price" attribute="1" defaultMemberUniqueName="[Opprtunity Product].[Sales Price].[All]" allUniqueName="[Opprtunity Product].[Sales Price].[All]" dimensionUniqueName="[Opprtunity Product]" displayFolder="" count="0" memberValueDatatype="5" unbalanced="0"/>
    <cacheHierarchy uniqueName="[Opprtunity Product].[Subtotal]" caption="Subtotal" attribute="1" defaultMemberUniqueName="[Opprtunity Product].[Subtotal].[All]" allUniqueName="[Opprtunity Product].[Subtotal].[All]" dimensionUniqueName="[Opprtunity Product]" displayFolder="" count="0" memberValueDatatype="5" unbalanced="0"/>
    <cacheHierarchy uniqueName="[Opprtunity Product].[Total Price]" caption="Total Price" attribute="1" defaultMemberUniqueName="[Opprtunity Product].[Total Price].[All]" allUniqueName="[Opprtunity Product].[Total Price].[All]" dimensionUniqueName="[Opp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Profile ID]" caption="Profile ID" attribute="1" defaultMemberUniqueName="[User].[Profile ID].[All]" allUniqueName="[User].[Profi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20" unbalanced="0" hidden="1"/>
    <cacheHierarchy uniqueName="[Measures].[__XL_Count Account]" caption="__XL_Count Account" measure="1" displayFolder="" measureGroup="Account"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rtunity Product]" caption="__XL_Count Opprtunity Product" measure="1" displayFolder="" measureGroup="Opprtunity Product"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expected revenue]" caption="Sum of expected revenue" measure="1" displayFolder="" measureGroup="Opportunity table" count="0" hidden="1">
      <extLst>
        <ext xmlns:x15="http://schemas.microsoft.com/office/spreadsheetml/2010/11/main" uri="{B97F6D7D-B522-45F9-BDA1-12C45D357490}">
          <x15:cacheHierarchy aggregatedColumn="98"/>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95"/>
        </ext>
      </extLst>
    </cacheHierarchy>
    <cacheHierarchy uniqueName="[Measures].[Sum of Amount]" caption="Sum of Amount" measure="1" displayFolder="" measureGroup="Opportunity table" count="0" hidden="1">
      <extLst>
        <ext xmlns:x15="http://schemas.microsoft.com/office/spreadsheetml/2010/11/main" uri="{B97F6D7D-B522-45F9-BDA1-12C45D357490}">
          <x15:cacheHierarchy aggregatedColumn="93"/>
        </ext>
      </extLst>
    </cacheHierarchy>
    <cacheHierarchy uniqueName="[Measures].[Count of Opportunity ID]" caption="Count of Opportunity ID" measure="1" displayFolder="" measureGroup="Opportunity table"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Forecast revenue]" caption="Sum of Forecast revenue" measure="1" displayFolder="" measureGroup="Opportunity table" count="0" hidden="1">
      <extLst>
        <ext xmlns:x15="http://schemas.microsoft.com/office/spreadsheetml/2010/11/main" uri="{B97F6D7D-B522-45F9-BDA1-12C45D357490}">
          <x15:cacheHierarchy aggregatedColumn="99"/>
        </ext>
      </extLst>
    </cacheHierarchy>
    <cacheHierarchy uniqueName="[Measures].[Sum of Active opportunity]" caption="Sum of Active opportunity" measure="1" displayFolder="" measureGroup="Opportunity table" count="0" hidden="1">
      <extLst>
        <ext xmlns:x15="http://schemas.microsoft.com/office/spreadsheetml/2010/11/main" uri="{B97F6D7D-B522-45F9-BDA1-12C45D357490}">
          <x15:cacheHierarchy aggregatedColumn="100"/>
        </ext>
      </extLst>
    </cacheHierarchy>
    <cacheHierarchy uniqueName="[Measures].[Sum of Closed opportunity]" caption="Sum of Closed opportunity" measure="1" displayFolder="" measureGroup="Opportunity table" count="0" hidden="1">
      <extLst>
        <ext xmlns:x15="http://schemas.microsoft.com/office/spreadsheetml/2010/11/main" uri="{B97F6D7D-B522-45F9-BDA1-12C45D357490}">
          <x15:cacheHierarchy aggregatedColumn="101"/>
        </ext>
      </extLst>
    </cacheHierarchy>
  </cacheHierarchies>
  <kpis count="0"/>
  <dimensions count="6">
    <dimension name="Account" uniqueName="[Account]" caption="Account"/>
    <dimension name="Lead" uniqueName="[Lead]" caption="Lead"/>
    <dimension measure="1" name="Measures" uniqueName="[Measures]" caption="Measures"/>
    <dimension name="Opportunity table" uniqueName="[Opportunity table]" caption="Opportunity table"/>
    <dimension name="Opprtunity Product" uniqueName="[Opprtunity Product]" caption="Opprtunity Product"/>
    <dimension name="User" uniqueName="[User]" caption="User"/>
  </dimensions>
  <measureGroups count="5">
    <measureGroup name="Account" caption="Account"/>
    <measureGroup name="Lead" caption="Lead"/>
    <measureGroup name="Opportunity table" caption="Opportunity table"/>
    <measureGroup name="Opprtunity Product" caption="Opprtunity Product"/>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861469328702" createdVersion="8" refreshedVersion="8" minRefreshableVersion="3" recordCount="0" supportSubquery="1" supportAdvancedDrill="1" xr:uid="{96858F06-1933-42F9-9C64-32CADA0F5CC0}">
  <cacheSource type="external" connectionId="6"/>
  <cacheFields count="6">
    <cacheField name="[Opportunity table].[Close Date].[Close Date]" caption="Close Date" numFmtId="0" hierarchy="25" level="1">
      <sharedItems containsSemiMixedTypes="0" containsNonDate="0" containsDate="1" containsString="0" minDate="2011-02-22T00:00:00" maxDate="2030-11-29T00:00:00" count="986">
        <d v="2011-02-22T00:00:00"/>
        <d v="2011-03-27T00:00:00"/>
        <d v="2011-04-25T00:00:00"/>
        <d v="2011-05-23T00:00:00"/>
        <d v="2011-05-25T00:00:00"/>
        <d v="2015-03-31T00:00:00"/>
        <d v="2015-06-26T00:00:00"/>
        <d v="2015-06-30T00:00:00"/>
        <d v="2015-07-31T00:00:00"/>
        <d v="2015-09-30T00:00:00"/>
        <d v="2015-10-31T00:00:00"/>
        <d v="2015-11-30T00:00:00"/>
        <d v="2015-12-01T00:00:00"/>
        <d v="2015-12-15T00:00:00"/>
        <d v="2015-12-30T00:00:00"/>
        <d v="2015-12-31T00:00:00"/>
        <d v="2016-02-11T00:00:00"/>
        <d v="2016-02-19T00:00:00"/>
        <d v="2016-03-03T00:00:00"/>
        <d v="2016-03-31T00:00:00"/>
        <d v="2016-04-03T00:00:00"/>
        <d v="2016-04-13T00:00:00"/>
        <d v="2016-04-14T00:00:00"/>
        <d v="2016-04-29T00:00:00"/>
        <d v="2016-04-30T00:00:00"/>
        <d v="2016-05-09T00:00:00"/>
        <d v="2016-05-23T00:00:00"/>
        <d v="2016-05-27T00:00:00"/>
        <d v="2016-06-12T00:00:00"/>
        <d v="2016-06-14T00:00:00"/>
        <d v="2016-06-17T00:00:00"/>
        <d v="2016-06-18T00:00:00"/>
        <d v="2016-06-24T00:00:00"/>
        <d v="2016-06-25T00:00:00"/>
        <d v="2016-06-30T00:00:00"/>
        <d v="2016-07-14T00:00:00"/>
        <d v="2016-07-26T00:00:00"/>
        <d v="2016-08-03T00:00:00"/>
        <d v="2016-08-06T00:00:00"/>
        <d v="2016-08-22T00:00:00"/>
        <d v="2016-08-24T00:00:00"/>
        <d v="2016-08-30T00:00:00"/>
        <d v="2016-09-07T00:00:00"/>
        <d v="2016-09-14T00:00:00"/>
        <d v="2016-09-21T00:00:00"/>
        <d v="2016-09-30T00:00:00"/>
        <d v="2016-10-06T00:00:00"/>
        <d v="2016-10-07T00:00:00"/>
        <d v="2016-10-20T00:00:00"/>
        <d v="2016-10-21T00:00:00"/>
        <d v="2016-10-28T00:00:00"/>
        <d v="2016-10-31T00:00:00"/>
        <d v="2016-11-02T00:00:00"/>
        <d v="2016-11-08T00:00:00"/>
        <d v="2016-11-16T00:00:00"/>
        <d v="2016-11-23T00:00:00"/>
        <d v="2016-11-29T00:00:00"/>
        <d v="2016-11-30T00:00:00"/>
        <d v="2016-12-15T00:00:00"/>
        <d v="2016-12-16T00:00:00"/>
        <d v="2016-12-22T00:00:00"/>
        <d v="2016-12-23T00:00:00"/>
        <d v="2016-12-28T00:00:00"/>
        <d v="2016-12-29T00:00:00"/>
        <d v="2016-12-30T00:00:00"/>
        <d v="2016-12-31T00:00:00"/>
        <d v="2017-01-05T00:00:00"/>
        <d v="2017-01-31T00:00:00"/>
        <d v="2017-02-01T00:00:00"/>
        <d v="2017-02-04T00:00:00"/>
        <d v="2017-02-08T00:00:00"/>
        <d v="2017-02-14T00:00:00"/>
        <d v="2017-02-17T00:00:00"/>
        <d v="2017-02-20T00:00:00"/>
        <d v="2017-03-01T00:00:00"/>
        <d v="2017-03-03T00:00:00"/>
        <d v="2017-03-15T00:00:00"/>
        <d v="2017-03-17T00:00:00"/>
        <d v="2017-03-22T00:00:00"/>
        <d v="2017-03-23T00:00:00"/>
        <d v="2017-03-24T00:00:00"/>
        <d v="2017-03-28T00:00:00"/>
        <d v="2017-03-29T00:00:00"/>
        <d v="2017-03-30T00:00:00"/>
        <d v="2017-03-31T00:00:00"/>
        <d v="2017-04-03T00:00:00"/>
        <d v="2017-04-05T00:00:00"/>
        <d v="2017-04-07T00:00:00"/>
        <d v="2017-04-12T00:00:00"/>
        <d v="2017-04-18T00:00:00"/>
        <d v="2017-04-19T00:00:00"/>
        <d v="2017-04-21T00:00:00"/>
        <d v="2017-04-24T00:00:00"/>
        <d v="2017-04-25T00:00:00"/>
        <d v="2017-04-28T00:00:00"/>
        <d v="2017-05-02T00:00:00"/>
        <d v="2017-05-08T00:00:00"/>
        <d v="2017-05-10T00:00:00"/>
        <d v="2017-05-16T00:00:00"/>
        <d v="2017-05-17T00:00:00"/>
        <d v="2017-05-18T00:00:00"/>
        <d v="2017-05-23T00:00:00"/>
        <d v="2017-05-31T00:00:00"/>
        <d v="2017-06-01T00:00:00"/>
        <d v="2017-06-12T00:00:00"/>
        <d v="2017-06-22T00:00:00"/>
        <d v="2017-06-28T00:00:00"/>
        <d v="2017-06-29T00:00:00"/>
        <d v="2017-06-30T00:00:00"/>
        <d v="2017-07-05T00:00:00"/>
        <d v="2017-07-10T00:00:00"/>
        <d v="2017-07-12T00:00:00"/>
        <d v="2017-07-20T00:00:00"/>
        <d v="2017-07-24T00:00:00"/>
        <d v="2017-07-26T00:00:00"/>
        <d v="2017-07-28T00:00:00"/>
        <d v="2017-07-29T00:00:00"/>
        <d v="2017-07-31T00:00:00"/>
        <d v="2017-08-02T00:00:00"/>
        <d v="2017-08-10T00:00:00"/>
        <d v="2017-08-11T00:00:00"/>
        <d v="2017-08-12T00:00:00"/>
        <d v="2017-08-15T00:00:00"/>
        <d v="2017-08-16T00:00:00"/>
        <d v="2017-08-18T00:00:00"/>
        <d v="2017-08-21T00:00:00"/>
        <d v="2017-08-22T00:00:00"/>
        <d v="2017-08-23T00:00:00"/>
        <d v="2017-08-24T00:00:00"/>
        <d v="2017-08-25T00:00:00"/>
        <d v="2017-08-29T00:00:00"/>
        <d v="2017-08-31T00:00:00"/>
        <d v="2017-09-01T00:00:00"/>
        <d v="2017-09-05T00:00:00"/>
        <d v="2017-09-06T00:00:00"/>
        <d v="2017-09-08T00:00:00"/>
        <d v="2017-09-12T00:00:00"/>
        <d v="2017-09-14T00:00:00"/>
        <d v="2017-09-18T00:00:00"/>
        <d v="2017-09-20T00:00:00"/>
        <d v="2017-09-26T00:00:00"/>
        <d v="2017-09-28T00:00:00"/>
        <d v="2017-09-29T00:00:00"/>
        <d v="2017-09-30T00:00:00"/>
        <d v="2017-10-05T00:00:00"/>
        <d v="2017-10-07T00:00:00"/>
        <d v="2017-10-11T00:00:00"/>
        <d v="2017-10-17T00:00:00"/>
        <d v="2017-10-18T00:00:00"/>
        <d v="2017-10-20T00:00:00"/>
        <d v="2017-10-24T00:00:00"/>
        <d v="2017-10-27T00:00:00"/>
        <d v="2017-10-31T00:00:00"/>
        <d v="2017-11-02T00:00:00"/>
        <d v="2017-11-08T00:00:00"/>
        <d v="2017-11-21T00:00:00"/>
        <d v="2017-11-24T00:00:00"/>
        <d v="2017-11-28T00:00:00"/>
        <d v="2017-11-30T00:00:00"/>
        <d v="2017-12-01T00:00:00"/>
        <d v="2017-12-02T00:00:00"/>
        <d v="2017-12-06T00:00:00"/>
        <d v="2017-12-08T00:00:00"/>
        <d v="2017-12-12T00:00:00"/>
        <d v="2017-12-13T00:00:00"/>
        <d v="2017-12-14T00:00:00"/>
        <d v="2017-12-19T00:00:00"/>
        <d v="2017-12-22T00:00:00"/>
        <d v="2017-12-28T00:00:00"/>
        <d v="2017-12-29T00:00:00"/>
        <d v="2017-12-30T00:00:00"/>
        <d v="2017-12-31T00:00:00"/>
        <d v="2018-01-10T00:00:00"/>
        <d v="2018-01-12T00:00:00"/>
        <d v="2018-01-19T00:00:00"/>
        <d v="2018-01-22T00:00:00"/>
        <d v="2018-01-29T00:00:00"/>
        <d v="2018-01-31T00:00:00"/>
        <d v="2018-02-01T00:00:00"/>
        <d v="2018-02-02T00:00:00"/>
        <d v="2018-02-05T00:00:00"/>
        <d v="2018-02-06T00:00:00"/>
        <d v="2018-02-07T00:00:00"/>
        <d v="2018-02-08T00:00:00"/>
        <d v="2018-02-09T00:00:00"/>
        <d v="2018-02-13T00:00:00"/>
        <d v="2018-02-14T00:00:00"/>
        <d v="2018-02-15T00:00:00"/>
        <d v="2018-02-16T00:00:00"/>
        <d v="2018-02-19T00:00:00"/>
        <d v="2018-02-21T00:00:00"/>
        <d v="2018-02-23T00:00:00"/>
        <d v="2018-02-26T00:00:00"/>
        <d v="2018-02-28T00:00:00"/>
        <d v="2018-03-02T00:00:00"/>
        <d v="2018-03-05T00:00:00"/>
        <d v="2018-03-06T00:00:00"/>
        <d v="2018-03-07T00:00:00"/>
        <d v="2018-03-08T00:00:00"/>
        <d v="2018-03-09T00:00:00"/>
        <d v="2018-03-12T00:00:00"/>
        <d v="2018-03-14T00:00:00"/>
        <d v="2018-03-16T00:00:00"/>
        <d v="2018-03-19T00:00:00"/>
        <d v="2018-03-20T00:00:00"/>
        <d v="2018-03-21T00:00:00"/>
        <d v="2018-03-24T00:00:00"/>
        <d v="2018-03-26T00:00:00"/>
        <d v="2018-03-27T00:00:00"/>
        <d v="2018-03-28T00:00:00"/>
        <d v="2018-03-29T00:00:00"/>
        <d v="2018-03-30T00:00:00"/>
        <d v="2018-03-31T00:00:00"/>
        <d v="2018-04-01T00:00:00"/>
        <d v="2018-04-02T00:00:00"/>
        <d v="2018-04-05T00:00:00"/>
        <d v="2018-04-09T00:00:00"/>
        <d v="2018-04-11T00:00:00"/>
        <d v="2018-04-12T00:00:00"/>
        <d v="2018-04-13T00:00:00"/>
        <d v="2018-04-17T00:00:00"/>
        <d v="2018-04-19T00:00:00"/>
        <d v="2018-04-23T00:00:00"/>
        <d v="2018-04-25T00:00:00"/>
        <d v="2018-04-26T00:00:00"/>
        <d v="2018-04-27T00:00:00"/>
        <d v="2018-05-01T00:00:00"/>
        <d v="2018-05-02T00:00:00"/>
        <d v="2018-05-16T00:00:00"/>
        <d v="2018-05-18T00:00:00"/>
        <d v="2018-05-22T00:00:00"/>
        <d v="2018-05-24T00:00:00"/>
        <d v="2018-05-30T00:00:00"/>
        <d v="2018-05-31T00:00:00"/>
        <d v="2018-06-01T00:00:00"/>
        <d v="2018-06-04T00:00:00"/>
        <d v="2018-06-05T00:00:00"/>
        <d v="2018-06-11T00:00:00"/>
        <d v="2018-06-12T00:00:00"/>
        <d v="2018-06-13T00:00:00"/>
        <d v="2018-06-14T00:00:00"/>
        <d v="2018-06-18T00:00:00"/>
        <d v="2018-06-19T00:00:00"/>
        <d v="2018-06-21T00:00:00"/>
        <d v="2018-06-25T00:00:00"/>
        <d v="2018-06-29T00:00:00"/>
        <d v="2018-06-30T00:00:00"/>
        <d v="2018-07-03T00:00:00"/>
        <d v="2018-07-05T00:00:00"/>
        <d v="2018-07-06T00:00:00"/>
        <d v="2018-07-09T00:00:00"/>
        <d v="2018-07-10T00:00:00"/>
        <d v="2018-07-11T00:00:00"/>
        <d v="2018-07-12T00:00:00"/>
        <d v="2018-07-13T00:00:00"/>
        <d v="2018-07-16T00:00:00"/>
        <d v="2018-07-26T00:00:00"/>
        <d v="2018-07-27T00:00:00"/>
        <d v="2018-07-29T00:00:00"/>
        <d v="2018-07-30T00:00:00"/>
        <d v="2018-07-31T00:00:00"/>
        <d v="2018-08-01T00:00:00"/>
        <d v="2018-08-03T00:00:00"/>
        <d v="2018-08-06T00:00:00"/>
        <d v="2018-08-07T00:00:00"/>
        <d v="2018-08-08T00:00:00"/>
        <d v="2018-08-09T00:00:00"/>
        <d v="2018-08-10T00:00:00"/>
        <d v="2018-08-13T00:00:00"/>
        <d v="2018-08-15T00:00:00"/>
        <d v="2018-08-17T00:00:00"/>
        <d v="2018-08-20T00:00:00"/>
        <d v="2018-08-21T00:00:00"/>
        <d v="2018-08-22T00:00:00"/>
        <d v="2018-08-30T00:00:00"/>
        <d v="2018-08-31T00:00:00"/>
        <d v="2018-09-01T00:00:00"/>
        <d v="2018-09-05T00:00:00"/>
        <d v="2018-09-11T00:00:00"/>
        <d v="2018-09-13T00:00:00"/>
        <d v="2018-09-14T00:00:00"/>
        <d v="2018-09-17T00:00:00"/>
        <d v="2018-09-18T00:00:00"/>
        <d v="2018-09-23T00:00:00"/>
        <d v="2018-09-28T00:00:00"/>
        <d v="2018-09-30T00:00:00"/>
        <d v="2018-10-01T00:00:00"/>
        <d v="2018-10-08T00:00:00"/>
        <d v="2018-10-09T00:00:00"/>
        <d v="2018-10-10T00:00:00"/>
        <d v="2018-10-11T00:00:00"/>
        <d v="2018-10-15T00:00:00"/>
        <d v="2018-10-22T00:00:00"/>
        <d v="2018-10-26T00:00:00"/>
        <d v="2018-10-29T00:00:00"/>
        <d v="2018-10-31T00:00:00"/>
        <d v="2018-11-01T00:00:00"/>
        <d v="2018-11-06T00:00:00"/>
        <d v="2018-11-07T00:00:00"/>
        <d v="2018-11-09T00:00:00"/>
        <d v="2018-11-12T00:00:00"/>
        <d v="2018-11-14T00:00:00"/>
        <d v="2018-11-15T00:00:00"/>
        <d v="2018-11-26T00:00:00"/>
        <d v="2018-11-29T00:00:00"/>
        <d v="2018-11-30T00:00:00"/>
        <d v="2018-12-01T00:00:00"/>
        <d v="2018-12-03T00:00:00"/>
        <d v="2018-12-05T00:00:00"/>
        <d v="2018-12-07T00:00:00"/>
        <d v="2018-12-11T00:00:00"/>
        <d v="2018-12-18T00:00:00"/>
        <d v="2018-12-19T00:00:00"/>
        <d v="2018-12-20T00:00:00"/>
        <d v="2018-12-21T00:00:00"/>
        <d v="2018-12-24T00:00:00"/>
        <d v="2018-12-26T00:00:00"/>
        <d v="2018-12-28T00:00:00"/>
        <d v="2018-12-30T00:00:00"/>
        <d v="2018-12-31T00:00:00"/>
        <d v="2019-01-04T00:00:00"/>
        <d v="2019-01-08T00:00:00"/>
        <d v="2019-01-10T00:00:00"/>
        <d v="2019-01-18T00:00:00"/>
        <d v="2019-01-23T00:00:00"/>
        <d v="2019-01-25T00:00:00"/>
        <d v="2019-01-31T00:00:00"/>
        <d v="2019-02-01T00:00:00"/>
        <d v="2019-02-04T00:00:00"/>
        <d v="2019-02-06T00:00:00"/>
        <d v="2019-02-11T00:00:00"/>
        <d v="2019-02-15T00:00:00"/>
        <d v="2019-02-19T00:00:00"/>
        <d v="2019-02-20T00:00:00"/>
        <d v="2019-02-22T00:00:00"/>
        <d v="2019-02-26T00:00:00"/>
        <d v="2019-02-27T00:00:00"/>
        <d v="2019-02-28T00:00:00"/>
        <d v="2019-03-01T00:00:00"/>
        <d v="2019-03-05T00:00:00"/>
        <d v="2019-03-07T00:00:00"/>
        <d v="2019-03-08T00:00:00"/>
        <d v="2019-03-13T00:00:00"/>
        <d v="2019-03-15T00:00:00"/>
        <d v="2019-03-21T00:00:00"/>
        <d v="2019-03-25T00:00:00"/>
        <d v="2019-03-26T00:00:00"/>
        <d v="2019-03-27T00:00:00"/>
        <d v="2019-03-28T00:00:00"/>
        <d v="2019-03-29T00:00:00"/>
        <d v="2019-03-31T00:00:00"/>
        <d v="2019-04-01T00:00:00"/>
        <d v="2019-04-04T00:00:00"/>
        <d v="2019-04-05T00:00:00"/>
        <d v="2019-04-08T00:00:00"/>
        <d v="2019-04-09T00:00:00"/>
        <d v="2019-04-10T00:00:00"/>
        <d v="2019-04-15T00:00:00"/>
        <d v="2019-04-16T00:00:00"/>
        <d v="2019-04-18T00:00:00"/>
        <d v="2019-04-22T00:00:00"/>
        <d v="2019-04-23T00:00:00"/>
        <d v="2019-04-26T00:00:00"/>
        <d v="2019-04-29T00:00:00"/>
        <d v="2019-04-30T00:00:00"/>
        <d v="2019-05-01T00:00:00"/>
        <d v="2019-05-02T00:00:00"/>
        <d v="2019-05-04T00:00:00"/>
        <d v="2019-05-06T00:00:00"/>
        <d v="2019-05-07T00:00:00"/>
        <d v="2019-05-08T00:00:00"/>
        <d v="2019-05-09T00:00:00"/>
        <d v="2019-05-13T00:00:00"/>
        <d v="2019-05-17T00:00:00"/>
        <d v="2019-05-21T00:00:00"/>
        <d v="2019-05-22T00:00:00"/>
        <d v="2019-05-23T00:00:00"/>
        <d v="2019-05-29T00:00:00"/>
        <d v="2019-05-30T00:00:00"/>
        <d v="2019-05-31T00:00:00"/>
        <d v="2019-06-01T00:00:00"/>
        <d v="2019-06-03T00:00:00"/>
        <d v="2019-06-04T00:00:00"/>
        <d v="2019-06-06T00:00:00"/>
        <d v="2019-06-07T00:00:00"/>
        <d v="2019-06-11T00:00:00"/>
        <d v="2019-06-12T00:00:00"/>
        <d v="2019-06-13T00:00:00"/>
        <d v="2019-06-14T00:00:00"/>
        <d v="2019-06-16T00:00:00"/>
        <d v="2019-06-18T00:00:00"/>
        <d v="2019-06-19T00:00:00"/>
        <d v="2019-06-20T00:00:00"/>
        <d v="2019-06-24T00:00:00"/>
        <d v="2019-06-26T00:00:00"/>
        <d v="2019-06-28T00:00:00"/>
        <d v="2019-06-30T00:00:00"/>
        <d v="2019-07-01T00:00:00"/>
        <d v="2019-07-02T00:00:00"/>
        <d v="2019-07-03T00:00:00"/>
        <d v="2019-07-06T00:00:00"/>
        <d v="2019-07-08T00:00:00"/>
        <d v="2019-07-09T00:00:00"/>
        <d v="2019-07-11T00:00:00"/>
        <d v="2019-07-12T00:00:00"/>
        <d v="2019-07-15T00:00:00"/>
        <d v="2019-07-18T00:00:00"/>
        <d v="2019-07-19T00:00:00"/>
        <d v="2019-07-22T00:00:00"/>
        <d v="2019-07-23T00:00:00"/>
        <d v="2019-07-24T00:00:00"/>
        <d v="2019-07-25T00:00:00"/>
        <d v="2019-07-30T00:00:00"/>
        <d v="2019-07-31T00:00:00"/>
        <d v="2019-08-01T00:00:00"/>
        <d v="2019-08-02T00:00:00"/>
        <d v="2019-08-07T00:00:00"/>
        <d v="2019-08-09T00:00:00"/>
        <d v="2019-08-12T00:00:00"/>
        <d v="2019-08-13T00:00:00"/>
        <d v="2019-08-14T00:00:00"/>
        <d v="2019-08-15T00:00:00"/>
        <d v="2019-08-16T00:00:00"/>
        <d v="2019-08-19T00:00:00"/>
        <d v="2019-08-20T00:00:00"/>
        <d v="2019-08-21T00:00:00"/>
        <d v="2019-08-22T00:00:00"/>
        <d v="2019-08-23T00:00:00"/>
        <d v="2019-08-26T00:00:00"/>
        <d v="2019-08-27T00:00:00"/>
        <d v="2019-08-29T00:00:00"/>
        <d v="2019-08-30T00:00:00"/>
        <d v="2019-08-31T00:00:00"/>
        <d v="2019-09-01T00:00:00"/>
        <d v="2019-09-04T00:00:00"/>
        <d v="2019-09-06T00:00:00"/>
        <d v="2019-09-08T00:00:00"/>
        <d v="2019-09-09T00:00:00"/>
        <d v="2019-09-11T00:00:00"/>
        <d v="2019-09-12T00:00:00"/>
        <d v="2019-09-13T00:00:00"/>
        <d v="2019-09-17T00:00:00"/>
        <d v="2019-09-19T00:00:00"/>
        <d v="2019-09-24T00:00:00"/>
        <d v="2019-09-25T00:00:00"/>
        <d v="2019-09-26T00:00:00"/>
        <d v="2019-09-27T00:00:00"/>
        <d v="2019-09-28T00:00:00"/>
        <d v="2019-09-30T00:00:00"/>
        <d v="2019-10-01T00:00:00"/>
        <d v="2019-10-03T00:00:00"/>
        <d v="2019-10-07T00:00:00"/>
        <d v="2019-10-09T00:00:00"/>
        <d v="2019-10-10T00:00:00"/>
        <d v="2019-10-11T00:00:00"/>
        <d v="2019-10-12T00:00:00"/>
        <d v="2019-10-15T00:00:00"/>
        <d v="2019-10-16T00:00:00"/>
        <d v="2019-10-18T00:00:00"/>
        <d v="2019-10-21T00:00:00"/>
        <d v="2019-10-22T00:00:00"/>
        <d v="2019-10-23T00:00:00"/>
        <d v="2019-10-24T00:00:00"/>
        <d v="2019-10-29T00:00:00"/>
        <d v="2019-10-30T00:00:00"/>
        <d v="2019-10-31T00:00:00"/>
        <d v="2019-11-01T00:00:00"/>
        <d v="2019-11-02T00:00:00"/>
        <d v="2019-11-05T00:00:00"/>
        <d v="2019-11-06T00:00:00"/>
        <d v="2019-11-07T00:00:00"/>
        <d v="2019-11-08T00:00:00"/>
        <d v="2019-11-11T00:00:00"/>
        <d v="2019-11-12T00:00:00"/>
        <d v="2019-11-13T00:00:00"/>
        <d v="2019-11-14T00:00:00"/>
        <d v="2019-11-15T00:00:00"/>
        <d v="2019-11-17T00:00:00"/>
        <d v="2019-11-18T00:00:00"/>
        <d v="2019-11-21T00:00:00"/>
        <d v="2019-11-22T00:00:00"/>
        <d v="2019-11-23T00:00:00"/>
        <d v="2019-11-25T00:00:00"/>
        <d v="2019-11-26T00:00:00"/>
        <d v="2019-11-27T00:00:00"/>
        <d v="2019-11-28T00:00:00"/>
        <d v="2019-11-29T00:00:00"/>
        <d v="2019-11-30T00:00:00"/>
        <d v="2019-12-01T00:00:00"/>
        <d v="2019-12-02T00:00:00"/>
        <d v="2019-12-03T00:00:00"/>
        <d v="2019-12-04T00:00:00"/>
        <d v="2019-12-05T00:00:00"/>
        <d v="2019-12-06T00:00:00"/>
        <d v="2019-12-09T00:00:00"/>
        <d v="2019-12-10T00:00:00"/>
        <d v="2019-12-11T00:00:00"/>
        <d v="2019-12-12T00:00:00"/>
        <d v="2019-12-13T00:00:00"/>
        <d v="2019-12-15T00:00:00"/>
        <d v="2019-12-16T00:00:00"/>
        <d v="2019-12-17T00:00:00"/>
        <d v="2019-12-18T00:00:00"/>
        <d v="2019-12-19T00:00:00"/>
        <d v="2019-12-20T00:00:00"/>
        <d v="2019-12-21T00:00:00"/>
        <d v="2019-12-23T00:00:00"/>
        <d v="2019-12-27T00:00:00"/>
        <d v="2019-12-28T00:00:00"/>
        <d v="2019-12-29T00:00:00"/>
        <d v="2019-12-30T00:00:00"/>
        <d v="2019-12-31T00:00:00"/>
        <d v="2020-01-01T00:00:00"/>
        <d v="2020-01-03T00:00:00"/>
        <d v="2020-01-04T00:00:00"/>
        <d v="2020-01-06T00:00:00"/>
        <d v="2020-01-07T00:00:00"/>
        <d v="2020-01-09T00:00:00"/>
        <d v="2020-01-13T00:00:00"/>
        <d v="2020-01-14T00:00:00"/>
        <d v="2020-01-15T00:00:00"/>
        <d v="2020-01-17T00:00:00"/>
        <d v="2020-01-23T00:00:00"/>
        <d v="2020-01-27T00:00:00"/>
        <d v="2020-01-28T00:00:00"/>
        <d v="2020-01-30T00:00:00"/>
        <d v="2020-01-31T00:00:00"/>
        <d v="2020-02-01T00:00:00"/>
        <d v="2020-02-03T00:00:00"/>
        <d v="2020-02-04T00:00:00"/>
        <d v="2020-02-05T00:00:00"/>
        <d v="2020-02-06T00:00:00"/>
        <d v="2020-02-07T00:00:00"/>
        <d v="2020-02-10T00:00:00"/>
        <d v="2020-02-12T00:00:00"/>
        <d v="2020-02-13T00:00:00"/>
        <d v="2020-02-14T00:00:00"/>
        <d v="2020-02-18T00:00:00"/>
        <d v="2020-02-19T00:00:00"/>
        <d v="2020-02-20T00:00:00"/>
        <d v="2020-02-21T00:00:00"/>
        <d v="2020-02-24T00:00:00"/>
        <d v="2020-02-25T00:00:00"/>
        <d v="2020-02-26T00:00:00"/>
        <d v="2020-02-27T00:00:00"/>
        <d v="2020-02-28T00:00:00"/>
        <d v="2020-03-01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1T00:00:00"/>
        <d v="2020-03-23T00:00:00"/>
        <d v="2020-03-25T00:00:00"/>
        <d v="2020-03-26T00:00:00"/>
        <d v="2020-03-27T00:00:00"/>
        <d v="2020-03-28T00:00:00"/>
        <d v="2020-03-30T00:00:00"/>
        <d v="2020-03-31T00:00:00"/>
        <d v="2020-04-01T00:00:00"/>
        <d v="2020-04-02T00:00:00"/>
        <d v="2020-04-03T00:00:00"/>
        <d v="2020-04-06T00:00:00"/>
        <d v="2020-04-07T00:00:00"/>
        <d v="2020-04-08T00:00:00"/>
        <d v="2020-04-09T00:00:00"/>
        <d v="2020-04-10T00:00:00"/>
        <d v="2020-04-13T00:00:00"/>
        <d v="2020-04-15T00:00:00"/>
        <d v="2020-04-16T00:00:00"/>
        <d v="2020-04-20T00:00:00"/>
        <d v="2020-04-21T00:00:00"/>
        <d v="2020-04-23T00:00:00"/>
        <d v="2020-04-24T00:00:00"/>
        <d v="2020-04-27T00:00:00"/>
        <d v="2020-04-30T00:00:00"/>
        <d v="2020-05-01T00:00:00"/>
        <d v="2020-05-04T00:00:00"/>
        <d v="2020-05-05T00:00:00"/>
        <d v="2020-05-06T00:00:00"/>
        <d v="2020-05-07T00:00:00"/>
        <d v="2020-05-08T00:00:00"/>
        <d v="2020-05-11T00:00:00"/>
        <d v="2020-05-12T00:00:00"/>
        <d v="2020-05-15T00:00:00"/>
        <d v="2020-05-18T00:00:00"/>
        <d v="2020-05-19T00:00:00"/>
        <d v="2020-05-20T00:00:00"/>
        <d v="2020-05-21T00:00:00"/>
        <d v="2020-05-26T00:00:00"/>
        <d v="2020-05-28T00:00:00"/>
        <d v="2020-05-29T00:00:00"/>
        <d v="2020-06-01T00:00:00"/>
        <d v="2020-06-02T00:00:00"/>
        <d v="2020-06-03T00:00:00"/>
        <d v="2020-06-08T00:00:00"/>
        <d v="2020-06-09T00:00:00"/>
        <d v="2020-06-10T00:00:00"/>
        <d v="2020-06-11T00:00:00"/>
        <d v="2020-06-12T00:00:00"/>
        <d v="2020-06-14T00:00:00"/>
        <d v="2020-06-15T00:00:00"/>
        <d v="2020-06-16T00:00:00"/>
        <d v="2020-06-17T00:00:00"/>
        <d v="2020-06-18T00:00:00"/>
        <d v="2020-06-19T00:00:00"/>
        <d v="2020-06-22T00:00:00"/>
        <d v="2020-06-23T00:00:00"/>
        <d v="2020-06-24T00:00:00"/>
        <d v="2020-06-25T00:00:00"/>
        <d v="2020-06-26T00:00:00"/>
        <d v="2020-06-28T00:00:00"/>
        <d v="2020-06-29T00:00:00"/>
        <d v="2020-06-30T00:00:00"/>
        <d v="2020-07-01T00:00:00"/>
        <d v="2020-07-03T00:00:00"/>
        <d v="2020-07-06T00:00:00"/>
        <d v="2020-07-07T00:00:00"/>
        <d v="2020-07-09T00:00:00"/>
        <d v="2020-07-10T00:00:00"/>
        <d v="2020-07-13T00:00:00"/>
        <d v="2020-07-14T00:00:00"/>
        <d v="2020-07-15T00:00:00"/>
        <d v="2020-07-16T00:00:00"/>
        <d v="2020-07-17T00:00:00"/>
        <d v="2020-07-20T00:00:00"/>
        <d v="2020-07-21T00:00:00"/>
        <d v="2020-07-22T00:00:00"/>
        <d v="2020-07-24T00:00:00"/>
        <d v="2020-07-26T00:00:00"/>
        <d v="2020-07-27T00:00:00"/>
        <d v="2020-07-28T00:00:00"/>
        <d v="2020-07-29T00:00:00"/>
        <d v="2020-07-30T00:00:00"/>
        <d v="2020-07-31T00:00:00"/>
        <d v="2020-08-01T00:00:00"/>
        <d v="2020-08-03T00:00:00"/>
        <d v="2020-08-04T00:00:00"/>
        <d v="2020-08-05T00:00:00"/>
        <d v="2020-08-06T00:00:00"/>
        <d v="2020-08-07T00:00:00"/>
        <d v="2020-08-08T00:00:00"/>
        <d v="2020-08-10T00:00:00"/>
        <d v="2020-08-11T00:00:00"/>
        <d v="2020-08-12T00:00:00"/>
        <d v="2020-08-13T00:00:00"/>
        <d v="2020-08-14T00:00:00"/>
        <d v="2020-08-15T00:00:00"/>
        <d v="2020-08-17T00:00:00"/>
        <d v="2020-08-19T00:00:00"/>
        <d v="2020-08-20T00:00:00"/>
        <d v="2020-08-21T00:00:00"/>
        <d v="2020-08-24T00:00:00"/>
        <d v="2020-08-26T00:00:00"/>
        <d v="2020-08-27T00:00:00"/>
        <d v="2020-08-28T00:00:00"/>
        <d v="2020-08-30T00:00:00"/>
        <d v="2020-08-31T00:00:00"/>
        <d v="2020-09-01T00:00:00"/>
        <d v="2020-09-02T00:00:00"/>
        <d v="2020-09-07T00:00:00"/>
        <d v="2020-09-08T00:00:00"/>
        <d v="2020-09-09T00:00:00"/>
        <d v="2020-09-10T00:00:00"/>
        <d v="2020-09-11T00:00:00"/>
        <d v="2020-09-14T00:00:00"/>
        <d v="2020-09-15T00:00:00"/>
        <d v="2020-09-16T00:00:00"/>
        <d v="2020-09-17T00:00:00"/>
        <d v="2020-09-18T00:00:00"/>
        <d v="2020-09-21T00:00:00"/>
        <d v="2020-09-22T00:00:00"/>
        <d v="2020-09-23T00:00:00"/>
        <d v="2020-09-25T00:00:00"/>
        <d v="2020-09-28T00:00:00"/>
        <d v="2020-09-29T00:00:00"/>
        <d v="2020-09-30T00:00:00"/>
        <d v="2020-10-01T00:00:00"/>
        <d v="2020-10-02T00:00:00"/>
        <d v="2020-10-05T00:00:00"/>
        <d v="2020-10-06T00:00:00"/>
        <d v="2020-10-08T00:00:00"/>
        <d v="2020-10-09T00:00:00"/>
        <d v="2020-10-12T00:00:00"/>
        <d v="2020-10-13T00:00:00"/>
        <d v="2020-10-14T00:00:00"/>
        <d v="2020-10-15T00:00:00"/>
        <d v="2020-10-19T00:00:00"/>
        <d v="2020-10-20T00:00:00"/>
        <d v="2020-10-22T00:00:00"/>
        <d v="2020-10-23T00:00:00"/>
        <d v="2020-10-24T00:00:00"/>
        <d v="2020-10-25T00:00:00"/>
        <d v="2020-10-26T00:00:00"/>
        <d v="2020-10-29T00:00:00"/>
        <d v="2020-10-30T00:00:00"/>
        <d v="2020-10-31T00:00:00"/>
        <d v="2020-11-01T00:00:00"/>
        <d v="2020-11-02T00:00:00"/>
        <d v="2020-11-03T00:00:00"/>
        <d v="2020-11-04T00:00:00"/>
        <d v="2020-11-05T00:00:00"/>
        <d v="2020-11-06T00:00:00"/>
        <d v="2020-11-09T00:00:00"/>
        <d v="2020-11-10T00:00:00"/>
        <d v="2020-11-11T00:00:00"/>
        <d v="2020-11-12T00:00:00"/>
        <d v="2020-11-13T00:00:00"/>
        <d v="2020-11-14T00:00:00"/>
        <d v="2020-11-16T00:00:00"/>
        <d v="2020-11-17T00:00:00"/>
        <d v="2020-11-18T00:00:00"/>
        <d v="2020-11-19T00:00:00"/>
        <d v="2020-11-20T00:00:00"/>
        <d v="2020-11-22T00:00:00"/>
        <d v="2020-11-23T00:00:00"/>
        <d v="2020-11-24T00:00:00"/>
        <d v="2020-11-27T00:00:00"/>
        <d v="2020-11-30T00:00:00"/>
        <d v="2020-12-01T00:00:00"/>
        <d v="2020-12-02T00:00:00"/>
        <d v="2020-12-03T00:00:00"/>
        <d v="2020-12-04T00:00:00"/>
        <d v="2020-12-06T00:00:00"/>
        <d v="2020-12-07T00:00:00"/>
        <d v="2020-12-08T00:00:00"/>
        <d v="2020-12-09T00:00:00"/>
        <d v="2020-12-10T00:00:00"/>
        <d v="2020-12-11T00:00:00"/>
        <d v="2020-12-13T00:00:00"/>
        <d v="2020-12-14T00:00:00"/>
        <d v="2020-12-15T00:00:00"/>
        <d v="2020-12-16T00:00:00"/>
        <d v="2020-12-17T00:00:00"/>
        <d v="2020-12-18T00:00:00"/>
        <d v="2020-12-20T00:00:00"/>
        <d v="2020-12-21T00:00:00"/>
        <d v="2020-12-22T00:00:00"/>
        <d v="2020-12-23T00:00:00"/>
        <d v="2020-12-24T00:00:00"/>
        <d v="2020-12-25T00:00:00"/>
        <d v="2020-12-27T00:00:00"/>
        <d v="2020-12-28T00:00:00"/>
        <d v="2020-12-30T00:00:00"/>
        <d v="2020-12-31T00:00:00"/>
        <d v="2021-01-04T00:00:00"/>
        <d v="2021-01-07T00:00:00"/>
        <d v="2021-01-08T00:00:00"/>
        <d v="2021-01-12T00:00:00"/>
        <d v="2021-01-13T00:00:00"/>
        <d v="2021-01-14T00:00:00"/>
        <d v="2021-01-15T00:00:00"/>
        <d v="2021-01-18T00:00:00"/>
        <d v="2021-01-19T00:00:00"/>
        <d v="2021-01-20T00:00:00"/>
        <d v="2021-01-21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5T00:00:00"/>
        <d v="2021-02-16T00:00:00"/>
        <d v="2021-02-17T00:00:00"/>
        <d v="2021-02-18T00:00:00"/>
        <d v="2021-02-19T00:00:00"/>
        <d v="2021-02-20T00:00:00"/>
        <d v="2021-02-22T00:00:00"/>
        <d v="2021-02-23T00:00:00"/>
        <d v="2021-02-24T00:00:00"/>
        <d v="2021-02-25T00:00:00"/>
        <d v="2021-02-26T00:00:00"/>
        <d v="2021-02-28T00:00:00"/>
        <d v="2021-03-01T00:00:00"/>
        <d v="2021-03-02T00:00:00"/>
        <d v="2021-03-04T00:00:00"/>
        <d v="2021-03-05T00:00:00"/>
        <d v="2021-03-08T00:00:00"/>
        <d v="2021-03-11T00:00:00"/>
        <d v="2021-03-12T00:00:00"/>
        <d v="2021-03-14T00:00:00"/>
        <d v="2021-03-15T00:00:00"/>
        <d v="2021-03-16T00:00:00"/>
        <d v="2021-03-17T00:00:00"/>
        <d v="2021-03-18T00:00:00"/>
        <d v="2021-03-19T00:00:00"/>
        <d v="2021-03-20T00:00:00"/>
        <d v="2021-03-22T00:00:00"/>
        <d v="2021-03-24T00:00:00"/>
        <d v="2021-03-25T00:00:00"/>
        <d v="2021-03-26T00:00:00"/>
        <d v="2021-03-28T00:00:00"/>
        <d v="2021-03-29T00:00:00"/>
        <d v="2021-03-30T00:00:00"/>
        <d v="2021-03-31T00:00:00"/>
        <d v="2021-04-01T00:00:00"/>
        <d v="2021-04-05T00:00:00"/>
        <d v="2021-04-06T00:00:00"/>
        <d v="2021-04-07T00:00:00"/>
        <d v="2021-04-08T00:00:00"/>
        <d v="2021-04-09T00:00:00"/>
        <d v="2021-04-12T00:00:00"/>
        <d v="2021-04-13T00:00:00"/>
        <d v="2021-04-15T00:00:00"/>
        <d v="2021-04-16T00:00:00"/>
        <d v="2021-04-19T00:00:00"/>
        <d v="2021-04-20T00:00:00"/>
        <d v="2021-04-21T00:00:00"/>
        <d v="2021-04-22T00:00:00"/>
        <d v="2021-04-23T00:00:00"/>
        <d v="2021-04-25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0T00:00:00"/>
        <d v="2021-05-31T00:00:00"/>
        <d v="2021-06-01T00:00:00"/>
        <d v="2021-06-02T00:00:00"/>
        <d v="2021-06-03T00:00:00"/>
        <d v="2021-06-04T00:00:00"/>
        <d v="2021-06-06T00:00:00"/>
        <d v="2021-06-07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6T00:00:00"/>
        <d v="2021-07-09T00:00:00"/>
        <d v="2021-07-14T00:00:00"/>
        <d v="2021-07-15T00:00:00"/>
        <d v="2021-07-16T00:00:00"/>
        <d v="2021-07-20T00:00:00"/>
        <d v="2021-07-23T00:00:00"/>
        <d v="2021-07-24T00:00:00"/>
        <d v="2021-07-29T00:00:00"/>
        <d v="2021-07-30T00:00:00"/>
        <d v="2021-07-31T00:00:00"/>
        <d v="2021-08-01T00:00:00"/>
        <d v="2021-08-02T00:00:00"/>
        <d v="2021-08-04T00:00:00"/>
        <d v="2021-08-13T00:00:00"/>
        <d v="2021-08-15T00:00:00"/>
        <d v="2021-08-20T00:00:00"/>
        <d v="2021-08-27T00:00:00"/>
        <d v="2021-08-30T00:00:00"/>
        <d v="2021-08-31T00:00:00"/>
        <d v="2021-09-01T00:00:00"/>
        <d v="2021-09-03T00:00:00"/>
        <d v="2021-09-10T00:00:00"/>
        <d v="2021-09-15T00:00:00"/>
        <d v="2021-09-16T00:00:00"/>
        <d v="2021-09-17T00:00:00"/>
        <d v="2021-09-18T00:00:00"/>
        <d v="2021-09-21T00:00:00"/>
        <d v="2021-09-23T00:00:00"/>
        <d v="2021-09-24T00:00:00"/>
        <d v="2021-09-27T00:00:00"/>
        <d v="2021-09-28T00:00:00"/>
        <d v="2021-09-29T00:00:00"/>
        <d v="2021-09-30T00:00:00"/>
        <d v="2021-10-01T00:00:00"/>
        <d v="2021-10-08T00:00:00"/>
        <d v="2021-10-11T00:00:00"/>
        <d v="2021-10-12T00:00:00"/>
        <d v="2021-10-13T00:00:00"/>
        <d v="2021-10-15T00:00:00"/>
        <d v="2021-10-20T00:00:00"/>
        <d v="2021-10-27T00:00:00"/>
        <d v="2021-10-28T00:00:00"/>
        <d v="2021-10-29T00:00:00"/>
        <d v="2021-10-31T00:00:00"/>
        <d v="2021-11-01T00:00:00"/>
        <d v="2021-11-16T00:00:00"/>
        <d v="2021-11-19T00:00:00"/>
        <d v="2021-11-23T00:00:00"/>
        <d v="2021-11-24T00:00:00"/>
        <d v="2021-11-26T00:00:00"/>
        <d v="2021-11-30T00:00:00"/>
        <d v="2021-12-01T00:00:00"/>
        <d v="2021-12-03T00:00:00"/>
        <d v="2021-12-07T00:00:00"/>
        <d v="2021-12-08T00:00:00"/>
        <d v="2021-12-10T00:00:00"/>
        <d v="2021-12-14T00:00:00"/>
        <d v="2021-12-16T00:00:00"/>
        <d v="2021-12-17T00:00:00"/>
        <d v="2021-12-20T00:00:00"/>
        <d v="2021-12-21T00:00:00"/>
        <d v="2021-12-23T00:00:00"/>
        <d v="2021-12-24T00:00:00"/>
        <d v="2021-12-27T00:00:00"/>
        <d v="2021-12-28T00:00:00"/>
        <d v="2021-12-30T00:00:00"/>
        <d v="2021-12-31T00:00:00"/>
        <d v="2022-01-28T00:00:00"/>
        <d v="2022-01-31T00:00:00"/>
        <d v="2022-02-01T00:00:00"/>
        <d v="2022-02-18T00:00:00"/>
        <d v="2022-02-25T00:00:00"/>
        <d v="2022-02-28T00:00:00"/>
        <d v="2022-03-01T00:00:00"/>
        <d v="2022-03-11T00:00:00"/>
        <d v="2022-03-12T00:00:00"/>
        <d v="2022-03-17T00:00:00"/>
        <d v="2022-03-18T00:00:00"/>
        <d v="2022-03-25T00:00:00"/>
        <d v="2022-03-30T00:00:00"/>
        <d v="2022-03-31T00:00:00"/>
        <d v="2022-04-29T00:00:00"/>
        <d v="2022-04-30T00:00:00"/>
        <d v="2022-06-24T00:00:00"/>
        <d v="2022-06-30T00:00:00"/>
        <d v="2022-07-29T00:00:00"/>
        <d v="2022-07-30T00:00:00"/>
        <d v="2022-08-26T00:00:00"/>
        <d v="2022-09-30T00:00:00"/>
        <d v="2022-10-01T00:00:00"/>
        <d v="2022-10-30T00:00:00"/>
        <d v="2022-10-31T00:00:00"/>
        <d v="2022-11-01T00:00:00"/>
        <d v="2022-11-30T00:00:00"/>
        <d v="2022-12-08T00:00:00"/>
        <d v="2022-12-30T00:00:00"/>
        <d v="2022-12-31T00:00:00"/>
        <d v="2023-01-01T00:00:00"/>
        <d v="2023-03-31T00:00:00"/>
        <d v="2023-09-01T00:00:00"/>
        <d v="2023-12-30T00:00:00"/>
        <d v="2024-09-30T00:00:00"/>
        <d v="2025-06-30T00:00:00"/>
        <d v="2030-11-28T00:00:00"/>
      </sharedItems>
    </cacheField>
    <cacheField name="[Opportunity table].[Close Date (Month)].[Close Date (Month)]" caption="Close Date (Month)" numFmtId="0" hierarchy="108" level="1">
      <sharedItems count="12">
        <s v="Feb"/>
        <s v="Mar"/>
        <s v="Apr"/>
        <s v="May"/>
        <s v="Jun"/>
        <s v="Jul"/>
        <s v="Sep"/>
        <s v="Oct"/>
        <s v="Nov"/>
        <s v="Dec"/>
        <s v="Aug"/>
        <s v="Jan"/>
      </sharedItems>
    </cacheField>
    <cacheField name="[Opportunity table].[Close Date (Quarter)].[Close Date (Quarter)]" caption="Close Date (Quarter)" numFmtId="0" hierarchy="107" level="1">
      <sharedItems count="4">
        <s v="Qtr1"/>
        <s v="Qtr2"/>
        <s v="Qtr3"/>
        <s v="Qtr4"/>
      </sharedItems>
    </cacheField>
    <cacheField name="[Opportunity table].[Close Date (Year)].[Close Date (Year)]" caption="Close Date (Year)" numFmtId="0" hierarchy="106" level="1">
      <sharedItems count="13">
        <s v="2011"/>
        <s v="2015"/>
        <s v="2016"/>
        <s v="2017"/>
        <s v="2018"/>
        <s v="2019"/>
        <s v="2020"/>
        <s v="2021"/>
        <s v="2022"/>
        <s v="2023"/>
        <s v="2024"/>
        <s v="2025"/>
        <s v="2030"/>
      </sharedItems>
    </cacheField>
    <cacheField name="[Measures].[Sum of Amount]" caption="Sum of Amount" numFmtId="0" hierarchy="141" level="32767"/>
    <cacheField name="[Opportunity table].[Industry].[Industry]" caption="Industry" numFmtId="0" hierarchy="49" level="1">
      <sharedItems containsSemiMixedTypes="0" containsNonDate="0" containsString="0"/>
    </cacheField>
  </cacheFields>
  <cacheHierarchies count="146">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Number]" caption="Account Number" attribute="1" defaultMemberUniqueName="[Account].[Account Number].[All]" allUniqueName="[Account].[Account Number].[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Annual Revenue]" caption="Annual Revenue" attribute="1" defaultMemberUniqueName="[Account].[Annual Revenue].[All]" allUniqueName="[Account].[Annual Revenue].[All]" dimensionUniqueName="[Account]"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2" memberValueDatatype="7" unbalanced="0">
      <fieldsUsage count="2">
        <fieldUsage x="-1"/>
        <fieldUsage x="0"/>
      </fieldsUsage>
    </cacheHierarchy>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2" memberValueDatatype="130" unbalanced="0">
      <fieldsUsage count="2">
        <fieldUsage x="-1"/>
        <fieldUsage x="5"/>
      </fieldsUsage>
    </cacheHierarchy>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2"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2"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Opportunity table].[expected revenue]" caption="expected revenue" attribute="1" defaultMemberUniqueName="[Opportunity table].[expected revenue].[All]" allUniqueName="[Opportunity table].[expected revenue].[All]" dimensionUniqueName="[Opportunity table]" displayFolder="" count="0" memberValueDatatype="20" unbalanced="0"/>
    <cacheHierarchy uniqueName="[Opportunity table].[Forecast revenue]" caption="Forecast revenue" attribute="1" defaultMemberUniqueName="[Opportunity table].[Forecast revenue].[All]" allUniqueName="[Opportunity table].[Forecast revenue].[All]" dimensionUniqueName="[Opportunity table]" displayFolder="" count="0" memberValueDatatype="20" unbalanced="0"/>
    <cacheHierarchy uniqueName="[Opportunity table].[Active opportunity]" caption="Active opportunity" attribute="1" defaultMemberUniqueName="[Opportunity table].[Active opportunity].[All]" allUniqueName="[Opportunity table].[Active opportunity].[All]" dimensionUniqueName="[Opportunity table]" displayFolder="" count="0" memberValueDatatype="20" unbalanced="0"/>
    <cacheHierarchy uniqueName="[Opportunity table].[Closed opportunity]" caption="Closed opportunity" attribute="1" defaultMemberUniqueName="[Opportunity table].[Closed opportunity].[All]" allUniqueName="[Opportunity table].[Closed opportunity].[All]" dimensionUniqueName="[Opportunity table]" displayFolder="" count="0" memberValueDatatype="20" unbalanced="0"/>
    <cacheHierarchy uniqueName="[Opportunity table].[Closed date year]" caption="Closed date year" attribute="1" defaultMemberUniqueName="[Opportunity table].[Closed date year].[All]" allUniqueName="[Opportunity table].[Closed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130" unbalanced="0"/>
    <cacheHierarchy uniqueName="[Opportunity table].[close date.1]" caption="close date.1" attribute="1" defaultMemberUniqueName="[Opportunity table].[close date.1].[All]" allUniqueName="[Opportunity table].[close date.1].[All]" dimensionUniqueName="[Opportunity table]" displayFolder="" count="0" memberValueDatatype="130" unbalanced="0"/>
    <cacheHierarchy uniqueName="[Opportunity table].[Close Date (Year)]" caption="Close Date (Year)" attribute="1" defaultMemberUniqueName="[Opportunity table].[Close Date (Year)].[All]" allUniqueName="[Opportunity table].[Close Date (Year)].[All]" dimensionUniqueName="[Opportunity table]" displayFolder="" count="2" memberValueDatatype="130" unbalanced="0">
      <fieldsUsage count="2">
        <fieldUsage x="-1"/>
        <fieldUsage x="3"/>
      </fieldsUsage>
    </cacheHierarchy>
    <cacheHierarchy uniqueName="[Opportunity table].[Close Date (Quarter)]" caption="Close Date (Quarter)" attribute="1" defaultMemberUniqueName="[Opportunity table].[Close Date (Quarter)].[All]" allUniqueName="[Opportunity table].[Close Date (Quarter)].[All]" dimensionUniqueName="[Opportunity table]" displayFolder="" count="2" memberValueDatatype="130" unbalanced="0">
      <fieldsUsage count="2">
        <fieldUsage x="-1"/>
        <fieldUsage x="2"/>
      </fieldsUsage>
    </cacheHierarchy>
    <cacheHierarchy uniqueName="[Opportunity table].[Close Date (Month)]" caption="Close Date (Month)" attribute="1" defaultMemberUniqueName="[Opportunity table].[Close Date (Month)].[All]" allUniqueName="[Opportunity table].[Close Date (Month)].[All]" dimensionUniqueName="[Opportunity table]" displayFolder="" count="2" memberValueDatatype="130" unbalanced="0">
      <fieldsUsage count="2">
        <fieldUsage x="-1"/>
        <fieldUsage x="1"/>
      </fieldsUsage>
    </cacheHierarchy>
    <cacheHierarchy uniqueName="[Opprtunity Product].[Created By ID]" caption="Created By ID" attribute="1" defaultMemberUniqueName="[Opprtunity Product].[Created By ID].[All]" allUniqueName="[Opprtunity Product].[Created By ID].[All]" dimensionUniqueName="[Opprtunity Product]" displayFolder="" count="0" memberValueDatatype="130" unbalanced="0"/>
    <cacheHierarchy uniqueName="[Opprtunity Product].[Last Modified By ID]" caption="Last Modified By ID" attribute="1" defaultMemberUniqueName="[Opprtunity Product].[Last Modified By ID].[All]" allUniqueName="[Opprtunity Product].[Last Modified By ID].[All]" dimensionUniqueName="[Opprtunity Product]" displayFolder="" count="0" memberValueDatatype="130" unbalanced="0"/>
    <cacheHierarchy uniqueName="[Opprtunity Product].[Line Item ID]" caption="Line Item ID" attribute="1" defaultMemberUniqueName="[Opprtunity Product].[Line Item ID].[All]" allUniqueName="[Opprtunity Product].[Line Item ID].[All]" dimensionUniqueName="[Opprtunity Product]" displayFolder="" count="0" memberValueDatatype="130" unbalanced="0"/>
    <cacheHierarchy uniqueName="[Opprtunity Product].[Opportunity ID]" caption="Opportunity ID" attribute="1" defaultMemberUniqueName="[Opprtunity Product].[Opportunity ID].[All]" allUniqueName="[Opprtunity Product].[Opportunity ID].[All]" dimensionUniqueName="[Opprtunity Product]" displayFolder="" count="0" memberValueDatatype="130" unbalanced="0"/>
    <cacheHierarchy uniqueName="[Opprtunity Product].[Product Name]" caption="Product Name" attribute="1" defaultMemberUniqueName="[Opprtunity Product].[Product Name].[All]" allUniqueName="[Opprtunity Product].[Product Name].[All]" dimensionUniqueName="[Opprtunity Product]" displayFolder="" count="0" memberValueDatatype="130" unbalanced="0"/>
    <cacheHierarchy uniqueName="[Opprtunity Product].[Product Code]" caption="Product Code" attribute="1" defaultMemberUniqueName="[Opprtunity Product].[Product Code].[All]" allUniqueName="[Opprtunity Product].[Product Code].[All]" dimensionUniqueName="[Opprtunity Product]" displayFolder="" count="0" memberValueDatatype="130" unbalanced="0"/>
    <cacheHierarchy uniqueName="[Opprtunity Product].[Product ID]" caption="Product ID" attribute="1" defaultMemberUniqueName="[Opprtunity Product].[Product ID].[All]" allUniqueName="[Opprtunity Product].[Product ID].[All]" dimensionUniqueName="[Opprtunity Product]" displayFolder="" count="0" memberValueDatatype="130" unbalanced="0"/>
    <cacheHierarchy uniqueName="[Opprtunity Product].[Discount]" caption="Discount" attribute="1" defaultMemberUniqueName="[Opprtunity Product].[Discount].[All]" allUniqueName="[Opprtunity Product].[Discount].[All]" dimensionUniqueName="[Opprtunity Product]" displayFolder="" count="0" memberValueDatatype="5" unbalanced="0"/>
    <cacheHierarchy uniqueName="[Opprtunity Product].[List Price]" caption="List Price" attribute="1" defaultMemberUniqueName="[Opprtunity Product].[List Price].[All]" allUniqueName="[Opprtunity Product].[List Price].[All]" dimensionUniqueName="[Opprtunity Product]" displayFolder="" count="0" memberValueDatatype="5" unbalanced="0"/>
    <cacheHierarchy uniqueName="[Opprtunity Product].[Quantity]" caption="Quantity" attribute="1" defaultMemberUniqueName="[Opprtunity Product].[Quantity].[All]" allUniqueName="[Opprtunity Product].[Quantity].[All]" dimensionUniqueName="[Opprtunity Product]" displayFolder="" count="0" memberValueDatatype="20" unbalanced="0"/>
    <cacheHierarchy uniqueName="[Opprtunity Product].[Sales Price]" caption="Sales Price" attribute="1" defaultMemberUniqueName="[Opprtunity Product].[Sales Price].[All]" allUniqueName="[Opprtunity Product].[Sales Price].[All]" dimensionUniqueName="[Opprtunity Product]" displayFolder="" count="0" memberValueDatatype="5" unbalanced="0"/>
    <cacheHierarchy uniqueName="[Opprtunity Product].[Subtotal]" caption="Subtotal" attribute="1" defaultMemberUniqueName="[Opprtunity Product].[Subtotal].[All]" allUniqueName="[Opprtunity Product].[Subtotal].[All]" dimensionUniqueName="[Opprtunity Product]" displayFolder="" count="0" memberValueDatatype="5" unbalanced="0"/>
    <cacheHierarchy uniqueName="[Opprtunity Product].[Total Price]" caption="Total Price" attribute="1" defaultMemberUniqueName="[Opprtunity Product].[Total Price].[All]" allUniqueName="[Opprtunity Product].[Total Price].[All]" dimensionUniqueName="[Opp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Profile ID]" caption="Profile ID" attribute="1" defaultMemberUniqueName="[User].[Profile ID].[All]" allUniqueName="[User].[Profi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20" unbalanced="0" hidden="1"/>
    <cacheHierarchy uniqueName="[Measures].[__XL_Count Account]" caption="__XL_Count Account" measure="1" displayFolder="" measureGroup="Account"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rtunity Product]" caption="__XL_Count Opprtunity Product" measure="1" displayFolder="" measureGroup="Opprtunity Product"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expected revenue]" caption="Sum of expected revenue" measure="1" displayFolder="" measureGroup="Opportunity table" count="0" hidden="1">
      <extLst>
        <ext xmlns:x15="http://schemas.microsoft.com/office/spreadsheetml/2010/11/main" uri="{B97F6D7D-B522-45F9-BDA1-12C45D357490}">
          <x15:cacheHierarchy aggregatedColumn="98"/>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95"/>
        </ext>
      </extLst>
    </cacheHierarchy>
    <cacheHierarchy uniqueName="[Measures].[Sum of Amount]" caption="Sum of Amount" measure="1" displayFolder="" measureGroup="Opportunity table" count="0" oneField="1" hidden="1">
      <fieldsUsage count="1">
        <fieldUsage x="4"/>
      </fieldsUsage>
      <extLst>
        <ext xmlns:x15="http://schemas.microsoft.com/office/spreadsheetml/2010/11/main" uri="{B97F6D7D-B522-45F9-BDA1-12C45D357490}">
          <x15:cacheHierarchy aggregatedColumn="93"/>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63"/>
        </ext>
      </extLst>
    </cacheHierarchy>
    <cacheHierarchy uniqueName="[Measures].[Sum of Forecast revenue]" caption="Sum of Forecast revenue" measure="1" displayFolder="" measureGroup="Opportunity table" count="0" hidden="1">
      <extLst>
        <ext xmlns:x15="http://schemas.microsoft.com/office/spreadsheetml/2010/11/main" uri="{B97F6D7D-B522-45F9-BDA1-12C45D357490}">
          <x15:cacheHierarchy aggregatedColumn="99"/>
        </ext>
      </extLst>
    </cacheHierarchy>
    <cacheHierarchy uniqueName="[Measures].[Sum of Active opportunity]" caption="Sum of Active opportunity" measure="1" displayFolder="" measureGroup="Opportunity table" count="0" hidden="1">
      <extLst>
        <ext xmlns:x15="http://schemas.microsoft.com/office/spreadsheetml/2010/11/main" uri="{B97F6D7D-B522-45F9-BDA1-12C45D357490}">
          <x15:cacheHierarchy aggregatedColumn="100"/>
        </ext>
      </extLst>
    </cacheHierarchy>
    <cacheHierarchy uniqueName="[Measures].[Sum of Closed opportunity]" caption="Sum of Closed opportunity" measure="1" displayFolder="" measureGroup="Opportunity table" count="0" hidden="1">
      <extLst>
        <ext xmlns:x15="http://schemas.microsoft.com/office/spreadsheetml/2010/11/main" uri="{B97F6D7D-B522-45F9-BDA1-12C45D357490}">
          <x15:cacheHierarchy aggregatedColumn="101"/>
        </ext>
      </extLst>
    </cacheHierarchy>
  </cacheHierarchies>
  <kpis count="0"/>
  <dimensions count="6">
    <dimension name="Account" uniqueName="[Account]" caption="Account"/>
    <dimension name="Lead" uniqueName="[Lead]" caption="Lead"/>
    <dimension measure="1" name="Measures" uniqueName="[Measures]" caption="Measures"/>
    <dimension name="Opportunity table" uniqueName="[Opportunity table]" caption="Opportunity table"/>
    <dimension name="Opprtunity Product" uniqueName="[Opprtunity Product]" caption="Opprtunity Product"/>
    <dimension name="User" uniqueName="[User]" caption="User"/>
  </dimensions>
  <measureGroups count="5">
    <measureGroup name="Account" caption="Account"/>
    <measureGroup name="Lead" caption="Lead"/>
    <measureGroup name="Opportunity table" caption="Opportunity table"/>
    <measureGroup name="Opprtunity Product" caption="Opprtunity Product"/>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861469791664" createdVersion="8" refreshedVersion="8" minRefreshableVersion="3" recordCount="0" supportSubquery="1" supportAdvancedDrill="1" xr:uid="{0D98C02C-C9CA-41B0-9188-45798E2DA66F}">
  <cacheSource type="external" connectionId="6"/>
  <cacheFields count="7">
    <cacheField name="[Opportunity table].[Close Date].[Close Date]" caption="Close Date" numFmtId="0" hierarchy="25" level="1">
      <sharedItems containsSemiMixedTypes="0" containsNonDate="0" containsDate="1" containsString="0" minDate="2011-02-22T00:00:00" maxDate="2030-11-29T00:00:00" count="986">
        <d v="2011-02-22T00:00:00"/>
        <d v="2011-03-27T00:00:00"/>
        <d v="2011-04-25T00:00:00"/>
        <d v="2011-05-23T00:00:00"/>
        <d v="2011-05-25T00:00:00"/>
        <d v="2015-03-31T00:00:00"/>
        <d v="2015-06-26T00:00:00"/>
        <d v="2015-06-30T00:00:00"/>
        <d v="2015-07-31T00:00:00"/>
        <d v="2015-09-30T00:00:00"/>
        <d v="2015-10-31T00:00:00"/>
        <d v="2015-11-30T00:00:00"/>
        <d v="2015-12-01T00:00:00"/>
        <d v="2015-12-15T00:00:00"/>
        <d v="2015-12-30T00:00:00"/>
        <d v="2015-12-31T00:00:00"/>
        <d v="2016-02-11T00:00:00"/>
        <d v="2016-02-19T00:00:00"/>
        <d v="2016-03-03T00:00:00"/>
        <d v="2016-03-31T00:00:00"/>
        <d v="2016-04-03T00:00:00"/>
        <d v="2016-04-13T00:00:00"/>
        <d v="2016-04-14T00:00:00"/>
        <d v="2016-04-29T00:00:00"/>
        <d v="2016-04-30T00:00:00"/>
        <d v="2016-05-09T00:00:00"/>
        <d v="2016-05-23T00:00:00"/>
        <d v="2016-05-27T00:00:00"/>
        <d v="2016-06-12T00:00:00"/>
        <d v="2016-06-14T00:00:00"/>
        <d v="2016-06-17T00:00:00"/>
        <d v="2016-06-18T00:00:00"/>
        <d v="2016-06-24T00:00:00"/>
        <d v="2016-06-25T00:00:00"/>
        <d v="2016-06-30T00:00:00"/>
        <d v="2016-07-14T00:00:00"/>
        <d v="2016-07-26T00:00:00"/>
        <d v="2016-08-03T00:00:00"/>
        <d v="2016-08-06T00:00:00"/>
        <d v="2016-08-22T00:00:00"/>
        <d v="2016-08-24T00:00:00"/>
        <d v="2016-08-30T00:00:00"/>
        <d v="2016-09-07T00:00:00"/>
        <d v="2016-09-14T00:00:00"/>
        <d v="2016-09-21T00:00:00"/>
        <d v="2016-09-30T00:00:00"/>
        <d v="2016-10-06T00:00:00"/>
        <d v="2016-10-07T00:00:00"/>
        <d v="2016-10-20T00:00:00"/>
        <d v="2016-10-21T00:00:00"/>
        <d v="2016-10-28T00:00:00"/>
        <d v="2016-10-31T00:00:00"/>
        <d v="2016-11-02T00:00:00"/>
        <d v="2016-11-08T00:00:00"/>
        <d v="2016-11-16T00:00:00"/>
        <d v="2016-11-23T00:00:00"/>
        <d v="2016-11-29T00:00:00"/>
        <d v="2016-11-30T00:00:00"/>
        <d v="2016-12-15T00:00:00"/>
        <d v="2016-12-16T00:00:00"/>
        <d v="2016-12-22T00:00:00"/>
        <d v="2016-12-23T00:00:00"/>
        <d v="2016-12-28T00:00:00"/>
        <d v="2016-12-29T00:00:00"/>
        <d v="2016-12-30T00:00:00"/>
        <d v="2016-12-31T00:00:00"/>
        <d v="2017-01-05T00:00:00"/>
        <d v="2017-01-31T00:00:00"/>
        <d v="2017-02-01T00:00:00"/>
        <d v="2017-02-04T00:00:00"/>
        <d v="2017-02-08T00:00:00"/>
        <d v="2017-02-14T00:00:00"/>
        <d v="2017-02-17T00:00:00"/>
        <d v="2017-02-20T00:00:00"/>
        <d v="2017-03-01T00:00:00"/>
        <d v="2017-03-03T00:00:00"/>
        <d v="2017-03-15T00:00:00"/>
        <d v="2017-03-17T00:00:00"/>
        <d v="2017-03-22T00:00:00"/>
        <d v="2017-03-23T00:00:00"/>
        <d v="2017-03-24T00:00:00"/>
        <d v="2017-03-28T00:00:00"/>
        <d v="2017-03-29T00:00:00"/>
        <d v="2017-03-30T00:00:00"/>
        <d v="2017-03-31T00:00:00"/>
        <d v="2017-04-03T00:00:00"/>
        <d v="2017-04-05T00:00:00"/>
        <d v="2017-04-07T00:00:00"/>
        <d v="2017-04-12T00:00:00"/>
        <d v="2017-04-18T00:00:00"/>
        <d v="2017-04-19T00:00:00"/>
        <d v="2017-04-21T00:00:00"/>
        <d v="2017-04-24T00:00:00"/>
        <d v="2017-04-25T00:00:00"/>
        <d v="2017-04-28T00:00:00"/>
        <d v="2017-05-02T00:00:00"/>
        <d v="2017-05-08T00:00:00"/>
        <d v="2017-05-10T00:00:00"/>
        <d v="2017-05-16T00:00:00"/>
        <d v="2017-05-17T00:00:00"/>
        <d v="2017-05-18T00:00:00"/>
        <d v="2017-05-23T00:00:00"/>
        <d v="2017-05-31T00:00:00"/>
        <d v="2017-06-01T00:00:00"/>
        <d v="2017-06-12T00:00:00"/>
        <d v="2017-06-22T00:00:00"/>
        <d v="2017-06-28T00:00:00"/>
        <d v="2017-06-29T00:00:00"/>
        <d v="2017-06-30T00:00:00"/>
        <d v="2017-07-05T00:00:00"/>
        <d v="2017-07-10T00:00:00"/>
        <d v="2017-07-12T00:00:00"/>
        <d v="2017-07-20T00:00:00"/>
        <d v="2017-07-24T00:00:00"/>
        <d v="2017-07-26T00:00:00"/>
        <d v="2017-07-28T00:00:00"/>
        <d v="2017-07-29T00:00:00"/>
        <d v="2017-07-31T00:00:00"/>
        <d v="2017-08-02T00:00:00"/>
        <d v="2017-08-10T00:00:00"/>
        <d v="2017-08-11T00:00:00"/>
        <d v="2017-08-12T00:00:00"/>
        <d v="2017-08-15T00:00:00"/>
        <d v="2017-08-16T00:00:00"/>
        <d v="2017-08-18T00:00:00"/>
        <d v="2017-08-21T00:00:00"/>
        <d v="2017-08-22T00:00:00"/>
        <d v="2017-08-23T00:00:00"/>
        <d v="2017-08-24T00:00:00"/>
        <d v="2017-08-25T00:00:00"/>
        <d v="2017-08-29T00:00:00"/>
        <d v="2017-08-31T00:00:00"/>
        <d v="2017-09-01T00:00:00"/>
        <d v="2017-09-05T00:00:00"/>
        <d v="2017-09-06T00:00:00"/>
        <d v="2017-09-08T00:00:00"/>
        <d v="2017-09-12T00:00:00"/>
        <d v="2017-09-14T00:00:00"/>
        <d v="2017-09-18T00:00:00"/>
        <d v="2017-09-20T00:00:00"/>
        <d v="2017-09-26T00:00:00"/>
        <d v="2017-09-28T00:00:00"/>
        <d v="2017-09-29T00:00:00"/>
        <d v="2017-09-30T00:00:00"/>
        <d v="2017-10-05T00:00:00"/>
        <d v="2017-10-07T00:00:00"/>
        <d v="2017-10-11T00:00:00"/>
        <d v="2017-10-17T00:00:00"/>
        <d v="2017-10-18T00:00:00"/>
        <d v="2017-10-20T00:00:00"/>
        <d v="2017-10-24T00:00:00"/>
        <d v="2017-10-27T00:00:00"/>
        <d v="2017-10-31T00:00:00"/>
        <d v="2017-11-02T00:00:00"/>
        <d v="2017-11-08T00:00:00"/>
        <d v="2017-11-21T00:00:00"/>
        <d v="2017-11-24T00:00:00"/>
        <d v="2017-11-28T00:00:00"/>
        <d v="2017-11-30T00:00:00"/>
        <d v="2017-12-01T00:00:00"/>
        <d v="2017-12-02T00:00:00"/>
        <d v="2017-12-06T00:00:00"/>
        <d v="2017-12-08T00:00:00"/>
        <d v="2017-12-12T00:00:00"/>
        <d v="2017-12-13T00:00:00"/>
        <d v="2017-12-14T00:00:00"/>
        <d v="2017-12-19T00:00:00"/>
        <d v="2017-12-22T00:00:00"/>
        <d v="2017-12-28T00:00:00"/>
        <d v="2017-12-29T00:00:00"/>
        <d v="2017-12-30T00:00:00"/>
        <d v="2017-12-31T00:00:00"/>
        <d v="2018-01-10T00:00:00"/>
        <d v="2018-01-12T00:00:00"/>
        <d v="2018-01-19T00:00:00"/>
        <d v="2018-01-22T00:00:00"/>
        <d v="2018-01-29T00:00:00"/>
        <d v="2018-01-31T00:00:00"/>
        <d v="2018-02-01T00:00:00"/>
        <d v="2018-02-02T00:00:00"/>
        <d v="2018-02-05T00:00:00"/>
        <d v="2018-02-06T00:00:00"/>
        <d v="2018-02-07T00:00:00"/>
        <d v="2018-02-08T00:00:00"/>
        <d v="2018-02-09T00:00:00"/>
        <d v="2018-02-13T00:00:00"/>
        <d v="2018-02-14T00:00:00"/>
        <d v="2018-02-15T00:00:00"/>
        <d v="2018-02-16T00:00:00"/>
        <d v="2018-02-19T00:00:00"/>
        <d v="2018-02-21T00:00:00"/>
        <d v="2018-02-23T00:00:00"/>
        <d v="2018-02-26T00:00:00"/>
        <d v="2018-02-28T00:00:00"/>
        <d v="2018-03-02T00:00:00"/>
        <d v="2018-03-05T00:00:00"/>
        <d v="2018-03-06T00:00:00"/>
        <d v="2018-03-07T00:00:00"/>
        <d v="2018-03-08T00:00:00"/>
        <d v="2018-03-09T00:00:00"/>
        <d v="2018-03-12T00:00:00"/>
        <d v="2018-03-14T00:00:00"/>
        <d v="2018-03-16T00:00:00"/>
        <d v="2018-03-19T00:00:00"/>
        <d v="2018-03-20T00:00:00"/>
        <d v="2018-03-21T00:00:00"/>
        <d v="2018-03-24T00:00:00"/>
        <d v="2018-03-26T00:00:00"/>
        <d v="2018-03-27T00:00:00"/>
        <d v="2018-03-28T00:00:00"/>
        <d v="2018-03-29T00:00:00"/>
        <d v="2018-03-30T00:00:00"/>
        <d v="2018-03-31T00:00:00"/>
        <d v="2018-04-01T00:00:00"/>
        <d v="2018-04-02T00:00:00"/>
        <d v="2018-04-05T00:00:00"/>
        <d v="2018-04-09T00:00:00"/>
        <d v="2018-04-11T00:00:00"/>
        <d v="2018-04-12T00:00:00"/>
        <d v="2018-04-13T00:00:00"/>
        <d v="2018-04-17T00:00:00"/>
        <d v="2018-04-19T00:00:00"/>
        <d v="2018-04-23T00:00:00"/>
        <d v="2018-04-25T00:00:00"/>
        <d v="2018-04-26T00:00:00"/>
        <d v="2018-04-27T00:00:00"/>
        <d v="2018-05-01T00:00:00"/>
        <d v="2018-05-02T00:00:00"/>
        <d v="2018-05-16T00:00:00"/>
        <d v="2018-05-18T00:00:00"/>
        <d v="2018-05-22T00:00:00"/>
        <d v="2018-05-24T00:00:00"/>
        <d v="2018-05-30T00:00:00"/>
        <d v="2018-05-31T00:00:00"/>
        <d v="2018-06-01T00:00:00"/>
        <d v="2018-06-04T00:00:00"/>
        <d v="2018-06-05T00:00:00"/>
        <d v="2018-06-11T00:00:00"/>
        <d v="2018-06-12T00:00:00"/>
        <d v="2018-06-13T00:00:00"/>
        <d v="2018-06-14T00:00:00"/>
        <d v="2018-06-18T00:00:00"/>
        <d v="2018-06-19T00:00:00"/>
        <d v="2018-06-21T00:00:00"/>
        <d v="2018-06-25T00:00:00"/>
        <d v="2018-06-29T00:00:00"/>
        <d v="2018-06-30T00:00:00"/>
        <d v="2018-07-03T00:00:00"/>
        <d v="2018-07-05T00:00:00"/>
        <d v="2018-07-06T00:00:00"/>
        <d v="2018-07-09T00:00:00"/>
        <d v="2018-07-10T00:00:00"/>
        <d v="2018-07-11T00:00:00"/>
        <d v="2018-07-12T00:00:00"/>
        <d v="2018-07-13T00:00:00"/>
        <d v="2018-07-16T00:00:00"/>
        <d v="2018-07-26T00:00:00"/>
        <d v="2018-07-27T00:00:00"/>
        <d v="2018-07-29T00:00:00"/>
        <d v="2018-07-30T00:00:00"/>
        <d v="2018-07-31T00:00:00"/>
        <d v="2018-08-01T00:00:00"/>
        <d v="2018-08-03T00:00:00"/>
        <d v="2018-08-06T00:00:00"/>
        <d v="2018-08-07T00:00:00"/>
        <d v="2018-08-08T00:00:00"/>
        <d v="2018-08-09T00:00:00"/>
        <d v="2018-08-10T00:00:00"/>
        <d v="2018-08-13T00:00:00"/>
        <d v="2018-08-15T00:00:00"/>
        <d v="2018-08-17T00:00:00"/>
        <d v="2018-08-20T00:00:00"/>
        <d v="2018-08-21T00:00:00"/>
        <d v="2018-08-22T00:00:00"/>
        <d v="2018-08-30T00:00:00"/>
        <d v="2018-08-31T00:00:00"/>
        <d v="2018-09-01T00:00:00"/>
        <d v="2018-09-05T00:00:00"/>
        <d v="2018-09-11T00:00:00"/>
        <d v="2018-09-13T00:00:00"/>
        <d v="2018-09-14T00:00:00"/>
        <d v="2018-09-17T00:00:00"/>
        <d v="2018-09-18T00:00:00"/>
        <d v="2018-09-23T00:00:00"/>
        <d v="2018-09-28T00:00:00"/>
        <d v="2018-09-30T00:00:00"/>
        <d v="2018-10-01T00:00:00"/>
        <d v="2018-10-08T00:00:00"/>
        <d v="2018-10-09T00:00:00"/>
        <d v="2018-10-10T00:00:00"/>
        <d v="2018-10-11T00:00:00"/>
        <d v="2018-10-15T00:00:00"/>
        <d v="2018-10-22T00:00:00"/>
        <d v="2018-10-26T00:00:00"/>
        <d v="2018-10-29T00:00:00"/>
        <d v="2018-10-31T00:00:00"/>
        <d v="2018-11-01T00:00:00"/>
        <d v="2018-11-06T00:00:00"/>
        <d v="2018-11-07T00:00:00"/>
        <d v="2018-11-09T00:00:00"/>
        <d v="2018-11-12T00:00:00"/>
        <d v="2018-11-14T00:00:00"/>
        <d v="2018-11-15T00:00:00"/>
        <d v="2018-11-26T00:00:00"/>
        <d v="2018-11-29T00:00:00"/>
        <d v="2018-11-30T00:00:00"/>
        <d v="2018-12-01T00:00:00"/>
        <d v="2018-12-03T00:00:00"/>
        <d v="2018-12-05T00:00:00"/>
        <d v="2018-12-07T00:00:00"/>
        <d v="2018-12-11T00:00:00"/>
        <d v="2018-12-18T00:00:00"/>
        <d v="2018-12-19T00:00:00"/>
        <d v="2018-12-20T00:00:00"/>
        <d v="2018-12-21T00:00:00"/>
        <d v="2018-12-24T00:00:00"/>
        <d v="2018-12-26T00:00:00"/>
        <d v="2018-12-28T00:00:00"/>
        <d v="2018-12-30T00:00:00"/>
        <d v="2018-12-31T00:00:00"/>
        <d v="2019-01-04T00:00:00"/>
        <d v="2019-01-08T00:00:00"/>
        <d v="2019-01-10T00:00:00"/>
        <d v="2019-01-18T00:00:00"/>
        <d v="2019-01-23T00:00:00"/>
        <d v="2019-01-25T00:00:00"/>
        <d v="2019-01-31T00:00:00"/>
        <d v="2019-02-01T00:00:00"/>
        <d v="2019-02-04T00:00:00"/>
        <d v="2019-02-06T00:00:00"/>
        <d v="2019-02-11T00:00:00"/>
        <d v="2019-02-15T00:00:00"/>
        <d v="2019-02-19T00:00:00"/>
        <d v="2019-02-20T00:00:00"/>
        <d v="2019-02-22T00:00:00"/>
        <d v="2019-02-26T00:00:00"/>
        <d v="2019-02-27T00:00:00"/>
        <d v="2019-02-28T00:00:00"/>
        <d v="2019-03-01T00:00:00"/>
        <d v="2019-03-05T00:00:00"/>
        <d v="2019-03-07T00:00:00"/>
        <d v="2019-03-08T00:00:00"/>
        <d v="2019-03-13T00:00:00"/>
        <d v="2019-03-15T00:00:00"/>
        <d v="2019-03-21T00:00:00"/>
        <d v="2019-03-25T00:00:00"/>
        <d v="2019-03-26T00:00:00"/>
        <d v="2019-03-27T00:00:00"/>
        <d v="2019-03-28T00:00:00"/>
        <d v="2019-03-29T00:00:00"/>
        <d v="2019-03-31T00:00:00"/>
        <d v="2019-04-01T00:00:00"/>
        <d v="2019-04-04T00:00:00"/>
        <d v="2019-04-05T00:00:00"/>
        <d v="2019-04-08T00:00:00"/>
        <d v="2019-04-09T00:00:00"/>
        <d v="2019-04-10T00:00:00"/>
        <d v="2019-04-15T00:00:00"/>
        <d v="2019-04-16T00:00:00"/>
        <d v="2019-04-18T00:00:00"/>
        <d v="2019-04-22T00:00:00"/>
        <d v="2019-04-23T00:00:00"/>
        <d v="2019-04-26T00:00:00"/>
        <d v="2019-04-29T00:00:00"/>
        <d v="2019-04-30T00:00:00"/>
        <d v="2019-05-01T00:00:00"/>
        <d v="2019-05-02T00:00:00"/>
        <d v="2019-05-04T00:00:00"/>
        <d v="2019-05-06T00:00:00"/>
        <d v="2019-05-07T00:00:00"/>
        <d v="2019-05-08T00:00:00"/>
        <d v="2019-05-09T00:00:00"/>
        <d v="2019-05-13T00:00:00"/>
        <d v="2019-05-17T00:00:00"/>
        <d v="2019-05-21T00:00:00"/>
        <d v="2019-05-22T00:00:00"/>
        <d v="2019-05-23T00:00:00"/>
        <d v="2019-05-29T00:00:00"/>
        <d v="2019-05-30T00:00:00"/>
        <d v="2019-05-31T00:00:00"/>
        <d v="2019-06-01T00:00:00"/>
        <d v="2019-06-03T00:00:00"/>
        <d v="2019-06-04T00:00:00"/>
        <d v="2019-06-06T00:00:00"/>
        <d v="2019-06-07T00:00:00"/>
        <d v="2019-06-11T00:00:00"/>
        <d v="2019-06-12T00:00:00"/>
        <d v="2019-06-13T00:00:00"/>
        <d v="2019-06-14T00:00:00"/>
        <d v="2019-06-16T00:00:00"/>
        <d v="2019-06-18T00:00:00"/>
        <d v="2019-06-19T00:00:00"/>
        <d v="2019-06-20T00:00:00"/>
        <d v="2019-06-24T00:00:00"/>
        <d v="2019-06-26T00:00:00"/>
        <d v="2019-06-28T00:00:00"/>
        <d v="2019-06-30T00:00:00"/>
        <d v="2019-07-01T00:00:00"/>
        <d v="2019-07-02T00:00:00"/>
        <d v="2019-07-03T00:00:00"/>
        <d v="2019-07-06T00:00:00"/>
        <d v="2019-07-08T00:00:00"/>
        <d v="2019-07-09T00:00:00"/>
        <d v="2019-07-11T00:00:00"/>
        <d v="2019-07-12T00:00:00"/>
        <d v="2019-07-15T00:00:00"/>
        <d v="2019-07-18T00:00:00"/>
        <d v="2019-07-19T00:00:00"/>
        <d v="2019-07-22T00:00:00"/>
        <d v="2019-07-23T00:00:00"/>
        <d v="2019-07-24T00:00:00"/>
        <d v="2019-07-25T00:00:00"/>
        <d v="2019-07-30T00:00:00"/>
        <d v="2019-07-31T00:00:00"/>
        <d v="2019-08-01T00:00:00"/>
        <d v="2019-08-02T00:00:00"/>
        <d v="2019-08-07T00:00:00"/>
        <d v="2019-08-09T00:00:00"/>
        <d v="2019-08-12T00:00:00"/>
        <d v="2019-08-13T00:00:00"/>
        <d v="2019-08-14T00:00:00"/>
        <d v="2019-08-15T00:00:00"/>
        <d v="2019-08-16T00:00:00"/>
        <d v="2019-08-19T00:00:00"/>
        <d v="2019-08-20T00:00:00"/>
        <d v="2019-08-21T00:00:00"/>
        <d v="2019-08-22T00:00:00"/>
        <d v="2019-08-23T00:00:00"/>
        <d v="2019-08-26T00:00:00"/>
        <d v="2019-08-27T00:00:00"/>
        <d v="2019-08-29T00:00:00"/>
        <d v="2019-08-30T00:00:00"/>
        <d v="2019-08-31T00:00:00"/>
        <d v="2019-09-01T00:00:00"/>
        <d v="2019-09-04T00:00:00"/>
        <d v="2019-09-06T00:00:00"/>
        <d v="2019-09-08T00:00:00"/>
        <d v="2019-09-09T00:00:00"/>
        <d v="2019-09-11T00:00:00"/>
        <d v="2019-09-12T00:00:00"/>
        <d v="2019-09-13T00:00:00"/>
        <d v="2019-09-17T00:00:00"/>
        <d v="2019-09-19T00:00:00"/>
        <d v="2019-09-24T00:00:00"/>
        <d v="2019-09-25T00:00:00"/>
        <d v="2019-09-26T00:00:00"/>
        <d v="2019-09-27T00:00:00"/>
        <d v="2019-09-28T00:00:00"/>
        <d v="2019-09-30T00:00:00"/>
        <d v="2019-10-01T00:00:00"/>
        <d v="2019-10-03T00:00:00"/>
        <d v="2019-10-07T00:00:00"/>
        <d v="2019-10-09T00:00:00"/>
        <d v="2019-10-10T00:00:00"/>
        <d v="2019-10-11T00:00:00"/>
        <d v="2019-10-12T00:00:00"/>
        <d v="2019-10-15T00:00:00"/>
        <d v="2019-10-16T00:00:00"/>
        <d v="2019-10-18T00:00:00"/>
        <d v="2019-10-21T00:00:00"/>
        <d v="2019-10-22T00:00:00"/>
        <d v="2019-10-23T00:00:00"/>
        <d v="2019-10-24T00:00:00"/>
        <d v="2019-10-29T00:00:00"/>
        <d v="2019-10-30T00:00:00"/>
        <d v="2019-10-31T00:00:00"/>
        <d v="2019-11-01T00:00:00"/>
        <d v="2019-11-02T00:00:00"/>
        <d v="2019-11-05T00:00:00"/>
        <d v="2019-11-06T00:00:00"/>
        <d v="2019-11-07T00:00:00"/>
        <d v="2019-11-08T00:00:00"/>
        <d v="2019-11-11T00:00:00"/>
        <d v="2019-11-12T00:00:00"/>
        <d v="2019-11-13T00:00:00"/>
        <d v="2019-11-14T00:00:00"/>
        <d v="2019-11-15T00:00:00"/>
        <d v="2019-11-17T00:00:00"/>
        <d v="2019-11-18T00:00:00"/>
        <d v="2019-11-21T00:00:00"/>
        <d v="2019-11-22T00:00:00"/>
        <d v="2019-11-23T00:00:00"/>
        <d v="2019-11-25T00:00:00"/>
        <d v="2019-11-26T00:00:00"/>
        <d v="2019-11-27T00:00:00"/>
        <d v="2019-11-28T00:00:00"/>
        <d v="2019-11-29T00:00:00"/>
        <d v="2019-11-30T00:00:00"/>
        <d v="2019-12-01T00:00:00"/>
        <d v="2019-12-02T00:00:00"/>
        <d v="2019-12-03T00:00:00"/>
        <d v="2019-12-04T00:00:00"/>
        <d v="2019-12-05T00:00:00"/>
        <d v="2019-12-06T00:00:00"/>
        <d v="2019-12-09T00:00:00"/>
        <d v="2019-12-10T00:00:00"/>
        <d v="2019-12-11T00:00:00"/>
        <d v="2019-12-12T00:00:00"/>
        <d v="2019-12-13T00:00:00"/>
        <d v="2019-12-15T00:00:00"/>
        <d v="2019-12-16T00:00:00"/>
        <d v="2019-12-17T00:00:00"/>
        <d v="2019-12-18T00:00:00"/>
        <d v="2019-12-19T00:00:00"/>
        <d v="2019-12-20T00:00:00"/>
        <d v="2019-12-21T00:00:00"/>
        <d v="2019-12-23T00:00:00"/>
        <d v="2019-12-27T00:00:00"/>
        <d v="2019-12-28T00:00:00"/>
        <d v="2019-12-29T00:00:00"/>
        <d v="2019-12-30T00:00:00"/>
        <d v="2019-12-31T00:00:00"/>
        <d v="2020-01-01T00:00:00"/>
        <d v="2020-01-03T00:00:00"/>
        <d v="2020-01-04T00:00:00"/>
        <d v="2020-01-06T00:00:00"/>
        <d v="2020-01-07T00:00:00"/>
        <d v="2020-01-09T00:00:00"/>
        <d v="2020-01-13T00:00:00"/>
        <d v="2020-01-14T00:00:00"/>
        <d v="2020-01-15T00:00:00"/>
        <d v="2020-01-17T00:00:00"/>
        <d v="2020-01-23T00:00:00"/>
        <d v="2020-01-27T00:00:00"/>
        <d v="2020-01-28T00:00:00"/>
        <d v="2020-01-30T00:00:00"/>
        <d v="2020-01-31T00:00:00"/>
        <d v="2020-02-01T00:00:00"/>
        <d v="2020-02-03T00:00:00"/>
        <d v="2020-02-04T00:00:00"/>
        <d v="2020-02-05T00:00:00"/>
        <d v="2020-02-06T00:00:00"/>
        <d v="2020-02-07T00:00:00"/>
        <d v="2020-02-10T00:00:00"/>
        <d v="2020-02-12T00:00:00"/>
        <d v="2020-02-13T00:00:00"/>
        <d v="2020-02-14T00:00:00"/>
        <d v="2020-02-18T00:00:00"/>
        <d v="2020-02-19T00:00:00"/>
        <d v="2020-02-20T00:00:00"/>
        <d v="2020-02-21T00:00:00"/>
        <d v="2020-02-24T00:00:00"/>
        <d v="2020-02-25T00:00:00"/>
        <d v="2020-02-26T00:00:00"/>
        <d v="2020-02-27T00:00:00"/>
        <d v="2020-02-28T00:00:00"/>
        <d v="2020-03-01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1T00:00:00"/>
        <d v="2020-03-23T00:00:00"/>
        <d v="2020-03-25T00:00:00"/>
        <d v="2020-03-26T00:00:00"/>
        <d v="2020-03-27T00:00:00"/>
        <d v="2020-03-28T00:00:00"/>
        <d v="2020-03-30T00:00:00"/>
        <d v="2020-03-31T00:00:00"/>
        <d v="2020-04-01T00:00:00"/>
        <d v="2020-04-02T00:00:00"/>
        <d v="2020-04-03T00:00:00"/>
        <d v="2020-04-06T00:00:00"/>
        <d v="2020-04-07T00:00:00"/>
        <d v="2020-04-08T00:00:00"/>
        <d v="2020-04-09T00:00:00"/>
        <d v="2020-04-10T00:00:00"/>
        <d v="2020-04-13T00:00:00"/>
        <d v="2020-04-15T00:00:00"/>
        <d v="2020-04-16T00:00:00"/>
        <d v="2020-04-20T00:00:00"/>
        <d v="2020-04-21T00:00:00"/>
        <d v="2020-04-23T00:00:00"/>
        <d v="2020-04-24T00:00:00"/>
        <d v="2020-04-27T00:00:00"/>
        <d v="2020-04-30T00:00:00"/>
        <d v="2020-05-01T00:00:00"/>
        <d v="2020-05-04T00:00:00"/>
        <d v="2020-05-05T00:00:00"/>
        <d v="2020-05-06T00:00:00"/>
        <d v="2020-05-07T00:00:00"/>
        <d v="2020-05-08T00:00:00"/>
        <d v="2020-05-11T00:00:00"/>
        <d v="2020-05-12T00:00:00"/>
        <d v="2020-05-15T00:00:00"/>
        <d v="2020-05-18T00:00:00"/>
        <d v="2020-05-19T00:00:00"/>
        <d v="2020-05-20T00:00:00"/>
        <d v="2020-05-21T00:00:00"/>
        <d v="2020-05-26T00:00:00"/>
        <d v="2020-05-28T00:00:00"/>
        <d v="2020-05-29T00:00:00"/>
        <d v="2020-06-01T00:00:00"/>
        <d v="2020-06-02T00:00:00"/>
        <d v="2020-06-03T00:00:00"/>
        <d v="2020-06-08T00:00:00"/>
        <d v="2020-06-09T00:00:00"/>
        <d v="2020-06-10T00:00:00"/>
        <d v="2020-06-11T00:00:00"/>
        <d v="2020-06-12T00:00:00"/>
        <d v="2020-06-14T00:00:00"/>
        <d v="2020-06-15T00:00:00"/>
        <d v="2020-06-16T00:00:00"/>
        <d v="2020-06-17T00:00:00"/>
        <d v="2020-06-18T00:00:00"/>
        <d v="2020-06-19T00:00:00"/>
        <d v="2020-06-22T00:00:00"/>
        <d v="2020-06-23T00:00:00"/>
        <d v="2020-06-24T00:00:00"/>
        <d v="2020-06-25T00:00:00"/>
        <d v="2020-06-26T00:00:00"/>
        <d v="2020-06-28T00:00:00"/>
        <d v="2020-06-29T00:00:00"/>
        <d v="2020-06-30T00:00:00"/>
        <d v="2020-07-01T00:00:00"/>
        <d v="2020-07-03T00:00:00"/>
        <d v="2020-07-06T00:00:00"/>
        <d v="2020-07-07T00:00:00"/>
        <d v="2020-07-09T00:00:00"/>
        <d v="2020-07-10T00:00:00"/>
        <d v="2020-07-13T00:00:00"/>
        <d v="2020-07-14T00:00:00"/>
        <d v="2020-07-15T00:00:00"/>
        <d v="2020-07-16T00:00:00"/>
        <d v="2020-07-17T00:00:00"/>
        <d v="2020-07-20T00:00:00"/>
        <d v="2020-07-21T00:00:00"/>
        <d v="2020-07-22T00:00:00"/>
        <d v="2020-07-24T00:00:00"/>
        <d v="2020-07-26T00:00:00"/>
        <d v="2020-07-27T00:00:00"/>
        <d v="2020-07-28T00:00:00"/>
        <d v="2020-07-29T00:00:00"/>
        <d v="2020-07-30T00:00:00"/>
        <d v="2020-07-31T00:00:00"/>
        <d v="2020-08-01T00:00:00"/>
        <d v="2020-08-03T00:00:00"/>
        <d v="2020-08-04T00:00:00"/>
        <d v="2020-08-05T00:00:00"/>
        <d v="2020-08-06T00:00:00"/>
        <d v="2020-08-07T00:00:00"/>
        <d v="2020-08-08T00:00:00"/>
        <d v="2020-08-10T00:00:00"/>
        <d v="2020-08-11T00:00:00"/>
        <d v="2020-08-12T00:00:00"/>
        <d v="2020-08-13T00:00:00"/>
        <d v="2020-08-14T00:00:00"/>
        <d v="2020-08-15T00:00:00"/>
        <d v="2020-08-17T00:00:00"/>
        <d v="2020-08-19T00:00:00"/>
        <d v="2020-08-20T00:00:00"/>
        <d v="2020-08-21T00:00:00"/>
        <d v="2020-08-24T00:00:00"/>
        <d v="2020-08-26T00:00:00"/>
        <d v="2020-08-27T00:00:00"/>
        <d v="2020-08-28T00:00:00"/>
        <d v="2020-08-30T00:00:00"/>
        <d v="2020-08-31T00:00:00"/>
        <d v="2020-09-01T00:00:00"/>
        <d v="2020-09-02T00:00:00"/>
        <d v="2020-09-07T00:00:00"/>
        <d v="2020-09-08T00:00:00"/>
        <d v="2020-09-09T00:00:00"/>
        <d v="2020-09-10T00:00:00"/>
        <d v="2020-09-11T00:00:00"/>
        <d v="2020-09-14T00:00:00"/>
        <d v="2020-09-15T00:00:00"/>
        <d v="2020-09-16T00:00:00"/>
        <d v="2020-09-17T00:00:00"/>
        <d v="2020-09-18T00:00:00"/>
        <d v="2020-09-21T00:00:00"/>
        <d v="2020-09-22T00:00:00"/>
        <d v="2020-09-23T00:00:00"/>
        <d v="2020-09-25T00:00:00"/>
        <d v="2020-09-28T00:00:00"/>
        <d v="2020-09-29T00:00:00"/>
        <d v="2020-09-30T00:00:00"/>
        <d v="2020-10-01T00:00:00"/>
        <d v="2020-10-02T00:00:00"/>
        <d v="2020-10-05T00:00:00"/>
        <d v="2020-10-06T00:00:00"/>
        <d v="2020-10-08T00:00:00"/>
        <d v="2020-10-09T00:00:00"/>
        <d v="2020-10-12T00:00:00"/>
        <d v="2020-10-13T00:00:00"/>
        <d v="2020-10-14T00:00:00"/>
        <d v="2020-10-15T00:00:00"/>
        <d v="2020-10-19T00:00:00"/>
        <d v="2020-10-20T00:00:00"/>
        <d v="2020-10-22T00:00:00"/>
        <d v="2020-10-23T00:00:00"/>
        <d v="2020-10-24T00:00:00"/>
        <d v="2020-10-25T00:00:00"/>
        <d v="2020-10-26T00:00:00"/>
        <d v="2020-10-29T00:00:00"/>
        <d v="2020-10-30T00:00:00"/>
        <d v="2020-10-31T00:00:00"/>
        <d v="2020-11-01T00:00:00"/>
        <d v="2020-11-02T00:00:00"/>
        <d v="2020-11-03T00:00:00"/>
        <d v="2020-11-04T00:00:00"/>
        <d v="2020-11-05T00:00:00"/>
        <d v="2020-11-06T00:00:00"/>
        <d v="2020-11-09T00:00:00"/>
        <d v="2020-11-10T00:00:00"/>
        <d v="2020-11-11T00:00:00"/>
        <d v="2020-11-12T00:00:00"/>
        <d v="2020-11-13T00:00:00"/>
        <d v="2020-11-14T00:00:00"/>
        <d v="2020-11-16T00:00:00"/>
        <d v="2020-11-17T00:00:00"/>
        <d v="2020-11-18T00:00:00"/>
        <d v="2020-11-19T00:00:00"/>
        <d v="2020-11-20T00:00:00"/>
        <d v="2020-11-22T00:00:00"/>
        <d v="2020-11-23T00:00:00"/>
        <d v="2020-11-24T00:00:00"/>
        <d v="2020-11-27T00:00:00"/>
        <d v="2020-11-30T00:00:00"/>
        <d v="2020-12-01T00:00:00"/>
        <d v="2020-12-02T00:00:00"/>
        <d v="2020-12-03T00:00:00"/>
        <d v="2020-12-04T00:00:00"/>
        <d v="2020-12-06T00:00:00"/>
        <d v="2020-12-07T00:00:00"/>
        <d v="2020-12-08T00:00:00"/>
        <d v="2020-12-09T00:00:00"/>
        <d v="2020-12-10T00:00:00"/>
        <d v="2020-12-11T00:00:00"/>
        <d v="2020-12-13T00:00:00"/>
        <d v="2020-12-14T00:00:00"/>
        <d v="2020-12-15T00:00:00"/>
        <d v="2020-12-16T00:00:00"/>
        <d v="2020-12-17T00:00:00"/>
        <d v="2020-12-18T00:00:00"/>
        <d v="2020-12-20T00:00:00"/>
        <d v="2020-12-21T00:00:00"/>
        <d v="2020-12-22T00:00:00"/>
        <d v="2020-12-23T00:00:00"/>
        <d v="2020-12-24T00:00:00"/>
        <d v="2020-12-25T00:00:00"/>
        <d v="2020-12-27T00:00:00"/>
        <d v="2020-12-28T00:00:00"/>
        <d v="2020-12-30T00:00:00"/>
        <d v="2020-12-31T00:00:00"/>
        <d v="2021-01-04T00:00:00"/>
        <d v="2021-01-07T00:00:00"/>
        <d v="2021-01-08T00:00:00"/>
        <d v="2021-01-12T00:00:00"/>
        <d v="2021-01-13T00:00:00"/>
        <d v="2021-01-14T00:00:00"/>
        <d v="2021-01-15T00:00:00"/>
        <d v="2021-01-18T00:00:00"/>
        <d v="2021-01-19T00:00:00"/>
        <d v="2021-01-20T00:00:00"/>
        <d v="2021-01-21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5T00:00:00"/>
        <d v="2021-02-16T00:00:00"/>
        <d v="2021-02-17T00:00:00"/>
        <d v="2021-02-18T00:00:00"/>
        <d v="2021-02-19T00:00:00"/>
        <d v="2021-02-20T00:00:00"/>
        <d v="2021-02-22T00:00:00"/>
        <d v="2021-02-23T00:00:00"/>
        <d v="2021-02-24T00:00:00"/>
        <d v="2021-02-25T00:00:00"/>
        <d v="2021-02-26T00:00:00"/>
        <d v="2021-02-28T00:00:00"/>
        <d v="2021-03-01T00:00:00"/>
        <d v="2021-03-02T00:00:00"/>
        <d v="2021-03-04T00:00:00"/>
        <d v="2021-03-05T00:00:00"/>
        <d v="2021-03-08T00:00:00"/>
        <d v="2021-03-11T00:00:00"/>
        <d v="2021-03-12T00:00:00"/>
        <d v="2021-03-14T00:00:00"/>
        <d v="2021-03-15T00:00:00"/>
        <d v="2021-03-16T00:00:00"/>
        <d v="2021-03-17T00:00:00"/>
        <d v="2021-03-18T00:00:00"/>
        <d v="2021-03-19T00:00:00"/>
        <d v="2021-03-20T00:00:00"/>
        <d v="2021-03-22T00:00:00"/>
        <d v="2021-03-24T00:00:00"/>
        <d v="2021-03-25T00:00:00"/>
        <d v="2021-03-26T00:00:00"/>
        <d v="2021-03-28T00:00:00"/>
        <d v="2021-03-29T00:00:00"/>
        <d v="2021-03-30T00:00:00"/>
        <d v="2021-03-31T00:00:00"/>
        <d v="2021-04-01T00:00:00"/>
        <d v="2021-04-05T00:00:00"/>
        <d v="2021-04-06T00:00:00"/>
        <d v="2021-04-07T00:00:00"/>
        <d v="2021-04-08T00:00:00"/>
        <d v="2021-04-09T00:00:00"/>
        <d v="2021-04-12T00:00:00"/>
        <d v="2021-04-13T00:00:00"/>
        <d v="2021-04-15T00:00:00"/>
        <d v="2021-04-16T00:00:00"/>
        <d v="2021-04-19T00:00:00"/>
        <d v="2021-04-20T00:00:00"/>
        <d v="2021-04-21T00:00:00"/>
        <d v="2021-04-22T00:00:00"/>
        <d v="2021-04-23T00:00:00"/>
        <d v="2021-04-25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0T00:00:00"/>
        <d v="2021-05-31T00:00:00"/>
        <d v="2021-06-01T00:00:00"/>
        <d v="2021-06-02T00:00:00"/>
        <d v="2021-06-03T00:00:00"/>
        <d v="2021-06-04T00:00:00"/>
        <d v="2021-06-06T00:00:00"/>
        <d v="2021-06-07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6T00:00:00"/>
        <d v="2021-07-09T00:00:00"/>
        <d v="2021-07-14T00:00:00"/>
        <d v="2021-07-15T00:00:00"/>
        <d v="2021-07-16T00:00:00"/>
        <d v="2021-07-20T00:00:00"/>
        <d v="2021-07-23T00:00:00"/>
        <d v="2021-07-24T00:00:00"/>
        <d v="2021-07-29T00:00:00"/>
        <d v="2021-07-30T00:00:00"/>
        <d v="2021-07-31T00:00:00"/>
        <d v="2021-08-01T00:00:00"/>
        <d v="2021-08-02T00:00:00"/>
        <d v="2021-08-04T00:00:00"/>
        <d v="2021-08-13T00:00:00"/>
        <d v="2021-08-15T00:00:00"/>
        <d v="2021-08-20T00:00:00"/>
        <d v="2021-08-27T00:00:00"/>
        <d v="2021-08-30T00:00:00"/>
        <d v="2021-08-31T00:00:00"/>
        <d v="2021-09-01T00:00:00"/>
        <d v="2021-09-03T00:00:00"/>
        <d v="2021-09-10T00:00:00"/>
        <d v="2021-09-15T00:00:00"/>
        <d v="2021-09-16T00:00:00"/>
        <d v="2021-09-17T00:00:00"/>
        <d v="2021-09-18T00:00:00"/>
        <d v="2021-09-21T00:00:00"/>
        <d v="2021-09-23T00:00:00"/>
        <d v="2021-09-24T00:00:00"/>
        <d v="2021-09-27T00:00:00"/>
        <d v="2021-09-28T00:00:00"/>
        <d v="2021-09-29T00:00:00"/>
        <d v="2021-09-30T00:00:00"/>
        <d v="2021-10-01T00:00:00"/>
        <d v="2021-10-08T00:00:00"/>
        <d v="2021-10-11T00:00:00"/>
        <d v="2021-10-12T00:00:00"/>
        <d v="2021-10-13T00:00:00"/>
        <d v="2021-10-15T00:00:00"/>
        <d v="2021-10-20T00:00:00"/>
        <d v="2021-10-27T00:00:00"/>
        <d v="2021-10-28T00:00:00"/>
        <d v="2021-10-29T00:00:00"/>
        <d v="2021-10-31T00:00:00"/>
        <d v="2021-11-01T00:00:00"/>
        <d v="2021-11-16T00:00:00"/>
        <d v="2021-11-19T00:00:00"/>
        <d v="2021-11-23T00:00:00"/>
        <d v="2021-11-24T00:00:00"/>
        <d v="2021-11-26T00:00:00"/>
        <d v="2021-11-30T00:00:00"/>
        <d v="2021-12-01T00:00:00"/>
        <d v="2021-12-03T00:00:00"/>
        <d v="2021-12-07T00:00:00"/>
        <d v="2021-12-08T00:00:00"/>
        <d v="2021-12-10T00:00:00"/>
        <d v="2021-12-14T00:00:00"/>
        <d v="2021-12-16T00:00:00"/>
        <d v="2021-12-17T00:00:00"/>
        <d v="2021-12-20T00:00:00"/>
        <d v="2021-12-21T00:00:00"/>
        <d v="2021-12-23T00:00:00"/>
        <d v="2021-12-24T00:00:00"/>
        <d v="2021-12-27T00:00:00"/>
        <d v="2021-12-28T00:00:00"/>
        <d v="2021-12-30T00:00:00"/>
        <d v="2021-12-31T00:00:00"/>
        <d v="2022-01-28T00:00:00"/>
        <d v="2022-01-31T00:00:00"/>
        <d v="2022-02-01T00:00:00"/>
        <d v="2022-02-18T00:00:00"/>
        <d v="2022-02-25T00:00:00"/>
        <d v="2022-02-28T00:00:00"/>
        <d v="2022-03-01T00:00:00"/>
        <d v="2022-03-11T00:00:00"/>
        <d v="2022-03-12T00:00:00"/>
        <d v="2022-03-17T00:00:00"/>
        <d v="2022-03-18T00:00:00"/>
        <d v="2022-03-25T00:00:00"/>
        <d v="2022-03-30T00:00:00"/>
        <d v="2022-03-31T00:00:00"/>
        <d v="2022-04-29T00:00:00"/>
        <d v="2022-04-30T00:00:00"/>
        <d v="2022-06-24T00:00:00"/>
        <d v="2022-06-30T00:00:00"/>
        <d v="2022-07-29T00:00:00"/>
        <d v="2022-07-30T00:00:00"/>
        <d v="2022-08-26T00:00:00"/>
        <d v="2022-09-30T00:00:00"/>
        <d v="2022-10-01T00:00:00"/>
        <d v="2022-10-30T00:00:00"/>
        <d v="2022-10-31T00:00:00"/>
        <d v="2022-11-01T00:00:00"/>
        <d v="2022-11-30T00:00:00"/>
        <d v="2022-12-08T00:00:00"/>
        <d v="2022-12-30T00:00:00"/>
        <d v="2022-12-31T00:00:00"/>
        <d v="2023-01-01T00:00:00"/>
        <d v="2023-03-31T00:00:00"/>
        <d v="2023-09-01T00:00:00"/>
        <d v="2023-12-30T00:00:00"/>
        <d v="2024-09-30T00:00:00"/>
        <d v="2025-06-30T00:00:00"/>
        <d v="2030-11-28T00:00:00"/>
      </sharedItems>
    </cacheField>
    <cacheField name="[Opportunity table].[Close Date (Month)].[Close Date (Month)]" caption="Close Date (Month)" numFmtId="0" hierarchy="108" level="1">
      <sharedItems count="12">
        <s v="Feb"/>
        <s v="Mar"/>
        <s v="Apr"/>
        <s v="May"/>
        <s v="Jun"/>
        <s v="Jul"/>
        <s v="Sep"/>
        <s v="Oct"/>
        <s v="Nov"/>
        <s v="Dec"/>
        <s v="Aug"/>
        <s v="Jan"/>
      </sharedItems>
    </cacheField>
    <cacheField name="[Opportunity table].[Close Date (Quarter)].[Close Date (Quarter)]" caption="Close Date (Quarter)" numFmtId="0" hierarchy="107" level="1">
      <sharedItems count="4">
        <s v="Qtr1"/>
        <s v="Qtr2"/>
        <s v="Qtr3"/>
        <s v="Qtr4"/>
      </sharedItems>
    </cacheField>
    <cacheField name="[Opportunity table].[Close Date (Year)].[Close Date (Year)]" caption="Close Date (Year)" numFmtId="0" hierarchy="106" level="1">
      <sharedItems count="13">
        <s v="2011"/>
        <s v="2015"/>
        <s v="2016"/>
        <s v="2017"/>
        <s v="2018"/>
        <s v="2019"/>
        <s v="2020"/>
        <s v="2021"/>
        <s v="2022"/>
        <s v="2023"/>
        <s v="2024"/>
        <s v="2025"/>
        <s v="2030"/>
      </sharedItems>
    </cacheField>
    <cacheField name="[Measures].[Count of Opportunity ID]" caption="Count of Opportunity ID" numFmtId="0" hierarchy="142" level="32767"/>
    <cacheField name="[Measures].[Sum of Closed opportunity]" caption="Sum of Closed opportunity" numFmtId="0" hierarchy="145" level="32767"/>
    <cacheField name="[Opportunity table].[Industry].[Industry]" caption="Industry" numFmtId="0" hierarchy="49" level="1">
      <sharedItems containsSemiMixedTypes="0" containsNonDate="0" containsString="0"/>
    </cacheField>
  </cacheFields>
  <cacheHierarchies count="146">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Number]" caption="Account Number" attribute="1" defaultMemberUniqueName="[Account].[Account Number].[All]" allUniqueName="[Account].[Account Number].[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Annual Revenue]" caption="Annual Revenue" attribute="1" defaultMemberUniqueName="[Account].[Annual Revenue].[All]" allUniqueName="[Account].[Annual Revenue].[All]" dimensionUniqueName="[Account]"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2" memberValueDatatype="7" unbalanced="0">
      <fieldsUsage count="2">
        <fieldUsage x="-1"/>
        <fieldUsage x="0"/>
      </fieldsUsage>
    </cacheHierarchy>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2" memberValueDatatype="130" unbalanced="0">
      <fieldsUsage count="2">
        <fieldUsage x="-1"/>
        <fieldUsage x="6"/>
      </fieldsUsage>
    </cacheHierarchy>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2"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0"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2"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Opportunity table].[expected revenue]" caption="expected revenue" attribute="1" defaultMemberUniqueName="[Opportunity table].[expected revenue].[All]" allUniqueName="[Opportunity table].[expected revenue].[All]" dimensionUniqueName="[Opportunity table]" displayFolder="" count="0" memberValueDatatype="20" unbalanced="0"/>
    <cacheHierarchy uniqueName="[Opportunity table].[Forecast revenue]" caption="Forecast revenue" attribute="1" defaultMemberUniqueName="[Opportunity table].[Forecast revenue].[All]" allUniqueName="[Opportunity table].[Forecast revenue].[All]" dimensionUniqueName="[Opportunity table]" displayFolder="" count="0" memberValueDatatype="20" unbalanced="0"/>
    <cacheHierarchy uniqueName="[Opportunity table].[Active opportunity]" caption="Active opportunity" attribute="1" defaultMemberUniqueName="[Opportunity table].[Active opportunity].[All]" allUniqueName="[Opportunity table].[Active opportunity].[All]" dimensionUniqueName="[Opportunity table]" displayFolder="" count="0" memberValueDatatype="20" unbalanced="0"/>
    <cacheHierarchy uniqueName="[Opportunity table].[Closed opportunity]" caption="Closed opportunity" attribute="1" defaultMemberUniqueName="[Opportunity table].[Closed opportunity].[All]" allUniqueName="[Opportunity table].[Closed opportunity].[All]" dimensionUniqueName="[Opportunity table]" displayFolder="" count="0" memberValueDatatype="20" unbalanced="0"/>
    <cacheHierarchy uniqueName="[Opportunity table].[Closed date year]" caption="Closed date year" attribute="1" defaultMemberUniqueName="[Opportunity table].[Closed date year].[All]" allUniqueName="[Opportunity table].[Closed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130" unbalanced="0"/>
    <cacheHierarchy uniqueName="[Opportunity table].[close date.1]" caption="close date.1" attribute="1" defaultMemberUniqueName="[Opportunity table].[close date.1].[All]" allUniqueName="[Opportunity table].[close date.1].[All]" dimensionUniqueName="[Opportunity table]" displayFolder="" count="0" memberValueDatatype="130" unbalanced="0"/>
    <cacheHierarchy uniqueName="[Opportunity table].[Close Date (Year)]" caption="Close Date (Year)" attribute="1" defaultMemberUniqueName="[Opportunity table].[Close Date (Year)].[All]" allUniqueName="[Opportunity table].[Close Date (Year)].[All]" dimensionUniqueName="[Opportunity table]" displayFolder="" count="2" memberValueDatatype="130" unbalanced="0">
      <fieldsUsage count="2">
        <fieldUsage x="-1"/>
        <fieldUsage x="3"/>
      </fieldsUsage>
    </cacheHierarchy>
    <cacheHierarchy uniqueName="[Opportunity table].[Close Date (Quarter)]" caption="Close Date (Quarter)" attribute="1" defaultMemberUniqueName="[Opportunity table].[Close Date (Quarter)].[All]" allUniqueName="[Opportunity table].[Close Date (Quarter)].[All]" dimensionUniqueName="[Opportunity table]" displayFolder="" count="2" memberValueDatatype="130" unbalanced="0">
      <fieldsUsage count="2">
        <fieldUsage x="-1"/>
        <fieldUsage x="2"/>
      </fieldsUsage>
    </cacheHierarchy>
    <cacheHierarchy uniqueName="[Opportunity table].[Close Date (Month)]" caption="Close Date (Month)" attribute="1" defaultMemberUniqueName="[Opportunity table].[Close Date (Month)].[All]" allUniqueName="[Opportunity table].[Close Date (Month)].[All]" dimensionUniqueName="[Opportunity table]" displayFolder="" count="2" memberValueDatatype="130" unbalanced="0">
      <fieldsUsage count="2">
        <fieldUsage x="-1"/>
        <fieldUsage x="1"/>
      </fieldsUsage>
    </cacheHierarchy>
    <cacheHierarchy uniqueName="[Opprtunity Product].[Created By ID]" caption="Created By ID" attribute="1" defaultMemberUniqueName="[Opprtunity Product].[Created By ID].[All]" allUniqueName="[Opprtunity Product].[Created By ID].[All]" dimensionUniqueName="[Opprtunity Product]" displayFolder="" count="0" memberValueDatatype="130" unbalanced="0"/>
    <cacheHierarchy uniqueName="[Opprtunity Product].[Last Modified By ID]" caption="Last Modified By ID" attribute="1" defaultMemberUniqueName="[Opprtunity Product].[Last Modified By ID].[All]" allUniqueName="[Opprtunity Product].[Last Modified By ID].[All]" dimensionUniqueName="[Opprtunity Product]" displayFolder="" count="0" memberValueDatatype="130" unbalanced="0"/>
    <cacheHierarchy uniqueName="[Opprtunity Product].[Line Item ID]" caption="Line Item ID" attribute="1" defaultMemberUniqueName="[Opprtunity Product].[Line Item ID].[All]" allUniqueName="[Opprtunity Product].[Line Item ID].[All]" dimensionUniqueName="[Opprtunity Product]" displayFolder="" count="0" memberValueDatatype="130" unbalanced="0"/>
    <cacheHierarchy uniqueName="[Opprtunity Product].[Opportunity ID]" caption="Opportunity ID" attribute="1" defaultMemberUniqueName="[Opprtunity Product].[Opportunity ID].[All]" allUniqueName="[Opprtunity Product].[Opportunity ID].[All]" dimensionUniqueName="[Opprtunity Product]" displayFolder="" count="0" memberValueDatatype="130" unbalanced="0"/>
    <cacheHierarchy uniqueName="[Opprtunity Product].[Product Name]" caption="Product Name" attribute="1" defaultMemberUniqueName="[Opprtunity Product].[Product Name].[All]" allUniqueName="[Opprtunity Product].[Product Name].[All]" dimensionUniqueName="[Opprtunity Product]" displayFolder="" count="0" memberValueDatatype="130" unbalanced="0"/>
    <cacheHierarchy uniqueName="[Opprtunity Product].[Product Code]" caption="Product Code" attribute="1" defaultMemberUniqueName="[Opprtunity Product].[Product Code].[All]" allUniqueName="[Opprtunity Product].[Product Code].[All]" dimensionUniqueName="[Opprtunity Product]" displayFolder="" count="0" memberValueDatatype="130" unbalanced="0"/>
    <cacheHierarchy uniqueName="[Opprtunity Product].[Product ID]" caption="Product ID" attribute="1" defaultMemberUniqueName="[Opprtunity Product].[Product ID].[All]" allUniqueName="[Opprtunity Product].[Product ID].[All]" dimensionUniqueName="[Opprtunity Product]" displayFolder="" count="0" memberValueDatatype="130" unbalanced="0"/>
    <cacheHierarchy uniqueName="[Opprtunity Product].[Discount]" caption="Discount" attribute="1" defaultMemberUniqueName="[Opprtunity Product].[Discount].[All]" allUniqueName="[Opprtunity Product].[Discount].[All]" dimensionUniqueName="[Opprtunity Product]" displayFolder="" count="0" memberValueDatatype="5" unbalanced="0"/>
    <cacheHierarchy uniqueName="[Opprtunity Product].[List Price]" caption="List Price" attribute="1" defaultMemberUniqueName="[Opprtunity Product].[List Price].[All]" allUniqueName="[Opprtunity Product].[List Price].[All]" dimensionUniqueName="[Opprtunity Product]" displayFolder="" count="0" memberValueDatatype="5" unbalanced="0"/>
    <cacheHierarchy uniqueName="[Opprtunity Product].[Quantity]" caption="Quantity" attribute="1" defaultMemberUniqueName="[Opprtunity Product].[Quantity].[All]" allUniqueName="[Opprtunity Product].[Quantity].[All]" dimensionUniqueName="[Opprtunity Product]" displayFolder="" count="0" memberValueDatatype="20" unbalanced="0"/>
    <cacheHierarchy uniqueName="[Opprtunity Product].[Sales Price]" caption="Sales Price" attribute="1" defaultMemberUniqueName="[Opprtunity Product].[Sales Price].[All]" allUniqueName="[Opprtunity Product].[Sales Price].[All]" dimensionUniqueName="[Opprtunity Product]" displayFolder="" count="0" memberValueDatatype="5" unbalanced="0"/>
    <cacheHierarchy uniqueName="[Opprtunity Product].[Subtotal]" caption="Subtotal" attribute="1" defaultMemberUniqueName="[Opprtunity Product].[Subtotal].[All]" allUniqueName="[Opprtunity Product].[Subtotal].[All]" dimensionUniqueName="[Opprtunity Product]" displayFolder="" count="0" memberValueDatatype="5" unbalanced="0"/>
    <cacheHierarchy uniqueName="[Opprtunity Product].[Total Price]" caption="Total Price" attribute="1" defaultMemberUniqueName="[Opprtunity Product].[Total Price].[All]" allUniqueName="[Opprtunity Product].[Total Price].[All]" dimensionUniqueName="[Opp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Profile ID]" caption="Profile ID" attribute="1" defaultMemberUniqueName="[User].[Profile ID].[All]" allUniqueName="[User].[Profi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20" unbalanced="0" hidden="1"/>
    <cacheHierarchy uniqueName="[Measures].[__XL_Count Account]" caption="__XL_Count Account" measure="1" displayFolder="" measureGroup="Account"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rtunity Product]" caption="__XL_Count Opprtunity Product" measure="1" displayFolder="" measureGroup="Opprtunity Product"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expected revenue]" caption="Sum of expected revenue" measure="1" displayFolder="" measureGroup="Opportunity table" count="0" hidden="1">
      <extLst>
        <ext xmlns:x15="http://schemas.microsoft.com/office/spreadsheetml/2010/11/main" uri="{B97F6D7D-B522-45F9-BDA1-12C45D357490}">
          <x15:cacheHierarchy aggregatedColumn="98"/>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95"/>
        </ext>
      </extLst>
    </cacheHierarchy>
    <cacheHierarchy uniqueName="[Measures].[Sum of Amount]" caption="Sum of Amount" measure="1" displayFolder="" measureGroup="Opportunity table" count="0" hidden="1">
      <extLst>
        <ext xmlns:x15="http://schemas.microsoft.com/office/spreadsheetml/2010/11/main" uri="{B97F6D7D-B522-45F9-BDA1-12C45D357490}">
          <x15:cacheHierarchy aggregatedColumn="93"/>
        </ext>
      </extLst>
    </cacheHierarchy>
    <cacheHierarchy uniqueName="[Measures].[Count of Opportunity ID]" caption="Count of Opportunity ID" measure="1" displayFolder="" measureGroup="Opportunity table" count="0" oneField="1" hidden="1">
      <fieldsUsage count="1">
        <fieldUsage x="4"/>
      </fieldsUsage>
      <extLst>
        <ext xmlns:x15="http://schemas.microsoft.com/office/spreadsheetml/2010/11/main" uri="{B97F6D7D-B522-45F9-BDA1-12C45D357490}">
          <x15:cacheHierarchy aggregatedColumn="63"/>
        </ext>
      </extLst>
    </cacheHierarchy>
    <cacheHierarchy uniqueName="[Measures].[Sum of Forecast revenue]" caption="Sum of Forecast revenue" measure="1" displayFolder="" measureGroup="Opportunity table" count="0" hidden="1">
      <extLst>
        <ext xmlns:x15="http://schemas.microsoft.com/office/spreadsheetml/2010/11/main" uri="{B97F6D7D-B522-45F9-BDA1-12C45D357490}">
          <x15:cacheHierarchy aggregatedColumn="99"/>
        </ext>
      </extLst>
    </cacheHierarchy>
    <cacheHierarchy uniqueName="[Measures].[Sum of Active opportunity]" caption="Sum of Active opportunity" measure="1" displayFolder="" measureGroup="Opportunity table" count="0" hidden="1">
      <extLst>
        <ext xmlns:x15="http://schemas.microsoft.com/office/spreadsheetml/2010/11/main" uri="{B97F6D7D-B522-45F9-BDA1-12C45D357490}">
          <x15:cacheHierarchy aggregatedColumn="100"/>
        </ext>
      </extLst>
    </cacheHierarchy>
    <cacheHierarchy uniqueName="[Measures].[Sum of Closed opportunity]" caption="Sum of Closed opportunity" measure="1" displayFolder="" measureGroup="Opportunity table" count="0" oneField="1" hidden="1">
      <fieldsUsage count="1">
        <fieldUsage x="5"/>
      </fieldsUsage>
      <extLst>
        <ext xmlns:x15="http://schemas.microsoft.com/office/spreadsheetml/2010/11/main" uri="{B97F6D7D-B522-45F9-BDA1-12C45D357490}">
          <x15:cacheHierarchy aggregatedColumn="101"/>
        </ext>
      </extLst>
    </cacheHierarchy>
  </cacheHierarchies>
  <kpis count="0"/>
  <dimensions count="6">
    <dimension name="Account" uniqueName="[Account]" caption="Account"/>
    <dimension name="Lead" uniqueName="[Lead]" caption="Lead"/>
    <dimension measure="1" name="Measures" uniqueName="[Measures]" caption="Measures"/>
    <dimension name="Opportunity table" uniqueName="[Opportunity table]" caption="Opportunity table"/>
    <dimension name="Opprtunity Product" uniqueName="[Opprtunity Product]" caption="Opprtunity Product"/>
    <dimension name="User" uniqueName="[User]" caption="User"/>
  </dimensions>
  <measureGroups count="5">
    <measureGroup name="Account" caption="Account"/>
    <measureGroup name="Lead" caption="Lead"/>
    <measureGroup name="Opportunity table" caption="Opportunity table"/>
    <measureGroup name="Opprtunity Product" caption="Opprtunity Product"/>
    <measureGroup name="User" caption="User"/>
  </measureGroups>
  <maps count="11">
    <map measureGroup="0" dimension="0"/>
    <map measureGroup="1" dimension="0"/>
    <map measureGroup="1" dimension="1"/>
    <map measureGroup="2" dimension="0"/>
    <map measureGroup="2" dimension="3"/>
    <map measureGroup="2" dimension="5"/>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ka" refreshedDate="46101.811134837961" createdVersion="3" refreshedVersion="8" minRefreshableVersion="3" recordCount="0" supportSubquery="1" supportAdvancedDrill="1" xr:uid="{6337B902-0BE9-4A0E-B802-A4E6C9D5161A}">
  <cacheSource type="external" connectionId="6">
    <extLst>
      <ext xmlns:x14="http://schemas.microsoft.com/office/spreadsheetml/2009/9/main" uri="{F057638F-6D5F-4e77-A914-E7F072B9BCA8}">
        <x14:sourceConnection name="ThisWorkbookDataModel"/>
      </ext>
    </extLst>
  </cacheSource>
  <cacheFields count="0"/>
  <cacheHierarchies count="146">
    <cacheHierarchy uniqueName="[Account].[Account ID]" caption="Account ID" attribute="1" defaultMemberUniqueName="[Account].[Account ID].[All]" allUniqueName="[Account].[Account ID].[All]" dimensionUniqueName="[Account]" displayFolder="" count="0" memberValueDatatype="130" unbalanced="0"/>
    <cacheHierarchy uniqueName="[Account].[Account Name]" caption="Account Name" attribute="1" defaultMemberUniqueName="[Account].[Account Name].[All]" allUniqueName="[Account].[Account Name].[All]" dimensionUniqueName="[Account]" displayFolder="" count="0" memberValueDatatype="130" unbalanced="0"/>
    <cacheHierarchy uniqueName="[Account].[Account Number]" caption="Account Number" attribute="1" defaultMemberUniqueName="[Account].[Account Number].[All]" allUniqueName="[Account].[Account Number].[All]" dimensionUniqueName="[Account]" displayFolder="" count="0" memberValueDatatype="130" unbalanced="0"/>
    <cacheHierarchy uniqueName="[Account].[Account Type]" caption="Account Type" attribute="1" defaultMemberUniqueName="[Account].[Account Type].[All]" allUniqueName="[Account].[Account Type].[All]" dimensionUniqueName="[Account]" displayFolder="" count="0" memberValueDatatype="130" unbalanced="0"/>
    <cacheHierarchy uniqueName="[Account].[Billing City]" caption="Billing City" attribute="1" defaultMemberUniqueName="[Account].[Billing City].[All]" allUniqueName="[Account].[Billing City].[All]" dimensionUniqueName="[Account]" displayFolder="" count="0" memberValueDatatype="130" unbalanced="0"/>
    <cacheHierarchy uniqueName="[Account].[Billing Country]" caption="Billing Country" attribute="1" defaultMemberUniqueName="[Account].[Billing Country].[All]" allUniqueName="[Account].[Billing Country].[All]" dimensionUniqueName="[Account]" displayFolder="" count="0" memberValueDatatype="130" unbalanced="0"/>
    <cacheHierarchy uniqueName="[Account].[Created Date]" caption="Created Date" attribute="1" time="1" defaultMemberUniqueName="[Account].[Created Date].[All]" allUniqueName="[Account].[Created Date].[All]" dimensionUniqueName="[Account]" displayFolder="" count="0" memberValueDatatype="7" unbalanced="0"/>
    <cacheHierarchy uniqueName="[Account].[Industry]" caption="Industry" attribute="1" defaultMemberUniqueName="[Account].[Industry].[All]" allUniqueName="[Account].[Industry].[All]" dimensionUniqueName="[Account]" displayFolder="" count="0" memberValueDatatype="130" unbalanced="0"/>
    <cacheHierarchy uniqueName="[Account].[Last Modified By ID]" caption="Last Modified By ID" attribute="1" defaultMemberUniqueName="[Account].[Last Modified By ID].[All]" allUniqueName="[Account].[Last Modified By ID].[All]" dimensionUniqueName="[Account]" displayFolder="" count="0" memberValueDatatype="130" unbalanced="0"/>
    <cacheHierarchy uniqueName="[Account].[Last Modified Date]" caption="Last Modified Date" attribute="1" time="1" defaultMemberUniqueName="[Account].[Last Modified Date].[All]" allUniqueName="[Account].[Last Modified Date].[All]" dimensionUniqueName="[Account]" displayFolder="" count="0" memberValueDatatype="7" unbalanced="0"/>
    <cacheHierarchy uniqueName="[Account].[Annual Revenue]" caption="Annual Revenue" attribute="1" defaultMemberUniqueName="[Account].[Annual Revenue].[All]" allUniqueName="[Account].[Annual Revenue].[All]" dimensionUniqueName="[Account]" displayFolder="" count="0" memberValueDatatype="130" unbalanced="0"/>
    <cacheHierarchy uniqueName="[Lead].[City]" caption="City" attribute="1" defaultMemberUniqueName="[Lead].[City].[All]" allUniqueName="[Lead].[City].[All]" dimensionUniqueName="[Lead]" displayFolder="" count="0" memberValueDatatype="130" unbalanced="0"/>
    <cacheHierarchy uniqueName="[Lead].[Converted]" caption="Converted" attribute="1" defaultMemberUniqueName="[Lead].[Converted].[All]" allUniqueName="[Lead].[Converted].[All]" dimensionUniqueName="[Lead]" displayFolder="" count="0" memberValueDatatype="11" unbalanced="0"/>
    <cacheHierarchy uniqueName="[Lead].[Converted Account ID]" caption="Converted Account ID" attribute="1" defaultMemberUniqueName="[Lead].[Converted Account ID].[All]" allUniqueName="[Lead].[Converted Account ID].[All]" dimensionUniqueName="[Lead]" displayFolder="" count="0" memberValueDatatype="130" unbalanced="0"/>
    <cacheHierarchy uniqueName="[Lead].[Converted Opportunity ID]" caption="Converted Opportunity ID" attribute="1" defaultMemberUniqueName="[Lead].[Converted Opportunity ID].[All]" allUniqueName="[Lead].[Converted Opportunity ID].[All]" dimensionUniqueName="[Lead]" displayFolder="" count="0" memberValueDatatype="130" unbalanced="0"/>
    <cacheHierarchy uniqueName="[Lead].[Country]" caption="Country" attribute="1" defaultMemberUniqueName="[Lead].[Country].[All]" allUniqueName="[Lead].[Country].[All]" dimensionUniqueName="[Lead]" displayFolder="" count="0" memberValueDatatype="130" unbalanced="0"/>
    <cacheHierarchy uniqueName="[Lead].[Lead ID]" caption="Lead ID" attribute="1" defaultMemberUniqueName="[Lead].[Lead ID].[All]" allUniqueName="[Lead].[Lead ID].[All]" dimensionUniqueName="[Lead]" displayFolder="" count="0" memberValueDatatype="130" unbalanced="0"/>
    <cacheHierarchy uniqueName="[Lead].[Lead Source]" caption="Lead Source" attribute="1" defaultMemberUniqueName="[Lead].[Lead Source].[All]" allUniqueName="[Lead].[Lead Source].[All]" dimensionUniqueName="[Lead]" displayFolder="" count="0" memberValueDatatype="130" unbalanced="0"/>
    <cacheHierarchy uniqueName="[Lead].[Status]" caption="Status" attribute="1" defaultMemberUniqueName="[Lead].[Status].[All]" allUniqueName="[Lead].[Status].[All]" dimensionUniqueName="[Lead]" displayFolder="" count="0" memberValueDatatype="130" unbalanced="0"/>
    <cacheHierarchy uniqueName="[Lead].[Status (Simplified)]" caption="Status (Simplified)" attribute="1" defaultMemberUniqueName="[Lead].[Status (Simplified)].[All]" allUniqueName="[Lead].[Status (Simplified)].[All]" dimensionUniqueName="[Lead]" displayFolder="" count="0" memberValueDatatype="130" unbalanced="0"/>
    <cacheHierarchy uniqueName="[Lead].[Total Leads]" caption="Total Leads" attribute="1" defaultMemberUniqueName="[Lead].[Total Leads].[All]" allUniqueName="[Lead].[Total Leads].[All]" dimensionUniqueName="[Lead]" displayFolder="" count="0" memberValueDatatype="20" unbalanced="0"/>
    <cacheHierarchy uniqueName="[Opportunity table].[Account ID]" caption="Account ID" attribute="1" defaultMemberUniqueName="[Opportunity table].[Account ID].[All]" allUniqueName="[Opportunity table].[Account ID].[All]" dimensionUniqueName="[Opportunity table]" displayFolder="" count="0" memberValueDatatype="130" unbalanced="0"/>
    <cacheHierarchy uniqueName="[Opportunity table].[Backlog Rev]" caption="Backlog Rev" attribute="1" defaultMemberUniqueName="[Opportunity table].[Backlog Rev].[All]" allUniqueName="[Opportunity table].[Backlog Rev].[All]" dimensionUniqueName="[Opportunity table]" displayFolder="" count="0" memberValueDatatype="11" unbalanced="0"/>
    <cacheHierarchy uniqueName="[Opportunity table].[BM Test]" caption="BM Test" attribute="1" defaultMemberUniqueName="[Opportunity table].[BM Test].[All]" allUniqueName="[Opportunity table].[BM Test].[All]" dimensionUniqueName="[Opportunity table]" displayFolder="" count="0" memberValueDatatype="11" unbalanced="0"/>
    <cacheHierarchy uniqueName="[Opportunity table].[Campaign ID]" caption="Campaign ID" attribute="1" defaultMemberUniqueName="[Opportunity table].[Campaign ID].[All]" allUniqueName="[Opportunity table].[Campaign ID].[All]" dimensionUniqueName="[Opportunity table]" displayFolder="" count="0" memberValueDatatype="130" unbalanced="0"/>
    <cacheHierarchy uniqueName="[Opportunity table].[Close Date]" caption="Close Date" attribute="1" time="1" defaultMemberUniqueName="[Opportunity table].[Close Date].[All]" allUniqueName="[Opportunity table].[Close Date].[All]" dimensionUniqueName="[Opportunity table]" displayFolder="" count="0" memberValueDatatype="7" unbalanced="0"/>
    <cacheHierarchy uniqueName="[Opportunity table].[Closed]" caption="Closed" attribute="1" defaultMemberUniqueName="[Opportunity table].[Closed].[All]" allUniqueName="[Opportunity table].[Closed].[All]" dimensionUniqueName="[Opportunity table]" displayFolder="" count="0" memberValueDatatype="11" unbalanced="0"/>
    <cacheHierarchy uniqueName="[Opportunity table].[Closed Lost Reason]" caption="Closed Lost Reason" attribute="1" defaultMemberUniqueName="[Opportunity table].[Closed Lost Reason].[All]" allUniqueName="[Opportunity table].[Closed Lost Reason].[All]" dimensionUniqueName="[Opportunity table]" displayFolder="" count="0" memberValueDatatype="130" unbalanced="0"/>
    <cacheHierarchy uniqueName="[Opportunity table].[Contact ID]" caption="Contact ID" attribute="1" defaultMemberUniqueName="[Opportunity table].[Contact ID].[All]" allUniqueName="[Opportunity table].[Contact ID].[All]" dimensionUniqueName="[Opportunity table]" displayFolder="" count="0" memberValueDatatype="130" unbalanced="0"/>
    <cacheHierarchy uniqueName="[Opportunity table].[COVID Notes]" caption="COVID Notes" attribute="1" defaultMemberUniqueName="[Opportunity table].[COVID Notes].[All]" allUniqueName="[Opportunity table].[COVID Notes].[All]" dimensionUniqueName="[Opportunity table]" displayFolder="" count="0" memberValueDatatype="130" unbalanced="0"/>
    <cacheHierarchy uniqueName="[Opportunity table].[COVID Status]" caption="COVID Status" attribute="1" defaultMemberUniqueName="[Opportunity table].[COVID Status].[All]" allUniqueName="[Opportunity table].[COVID Status].[All]" dimensionUniqueName="[Opportunity table]" displayFolder="" count="0" memberValueDatatype="130" unbalanced="0"/>
    <cacheHierarchy uniqueName="[Opportunity table].[Created By ID]" caption="Created By ID" attribute="1" defaultMemberUniqueName="[Opportunity table].[Created By ID].[All]" allUniqueName="[Opportunity table].[Created By ID].[All]" dimensionUniqueName="[Opportunity table]" displayFolder="" count="0" memberValueDatatype="130" unbalanced="0"/>
    <cacheHierarchy uniqueName="[Opportunity table].[Created by Lead Conversion]" caption="Created by Lead Conversion" attribute="1" defaultMemberUniqueName="[Opportunity table].[Created by Lead Conversion].[All]" allUniqueName="[Opportunity table].[Created by Lead Conversion].[All]" dimensionUniqueName="[Opportunity table]" displayFolder="" count="0" memberValueDatatype="11" unbalanced="0"/>
    <cacheHierarchy uniqueName="[Opportunity table].[Created Date]" caption="Created Date" attribute="1" time="1" defaultMemberUniqueName="[Opportunity table].[Created Date].[All]" allUniqueName="[Opportunity table].[Created Date].[All]" dimensionUniqueName="[Opportunity table]" displayFolder="" count="0" memberValueDatatype="7" unbalanced="0"/>
    <cacheHierarchy uniqueName="[Opportunity table].[Date Opportunity was Closed]" caption="Date Opportunity was Closed" attribute="1" time="1" defaultMemberUniqueName="[Opportunity table].[Date Opportunity was Closed].[All]" allUniqueName="[Opportunity table].[Date Opportunity was Closed].[All]" dimensionUniqueName="[Opportunity table]" displayFolder="" count="0" memberValueDatatype="7" unbalanced="0"/>
    <cacheHierarchy uniqueName="[Opportunity table].[DOR Distributor]" caption="DOR Distributor" attribute="1" defaultMemberUniqueName="[Opportunity table].[DOR Distributor].[All]" allUniqueName="[Opportunity table].[DOR Distributor].[All]" dimensionUniqueName="[Opportunity table]" displayFolder="" count="0" memberValueDatatype="130" unbalanced="0"/>
    <cacheHierarchy uniqueName="[Opportunity table].[DOR Expiration]" caption="DOR Expiration" attribute="1" time="1" defaultMemberUniqueName="[Opportunity table].[DOR Expiration].[All]" allUniqueName="[Opportunity table].[DOR Expiration].[All]" dimensionUniqueName="[Opportunity table]" displayFolder="" count="0" memberValueDatatype="7" unbalanced="0"/>
    <cacheHierarchy uniqueName="[Opportunity table].[Final Quote]" caption="Final Quote" attribute="1" defaultMemberUniqueName="[Opportunity table].[Final Quote].[All]" allUniqueName="[Opportunity table].[Final Quote].[All]" dimensionUniqueName="[Opportunity table]" displayFolder="" count="0" memberValueDatatype="11" unbalanced="0"/>
    <cacheHierarchy uniqueName="[Opportunity table].[Fiscal Period]" caption="Fiscal Period" attribute="1" time="1" defaultMemberUniqueName="[Opportunity table].[Fiscal Period].[All]" allUniqueName="[Opportunity table].[Fiscal Period].[All]" dimensionUniqueName="[Opportunity table]" displayFolder="" count="0" memberValueDatatype="7" unbalanced="0"/>
    <cacheHierarchy uniqueName="[Opportunity table].[Fiscal Quarter]" caption="Fiscal Quarter" attribute="1" defaultMemberUniqueName="[Opportunity table].[Fiscal Quarter].[All]" allUniqueName="[Opportunity table].[Fiscal Quarter].[All]" dimensionUniqueName="[Opportunity table]" displayFolder="" count="0" memberValueDatatype="20" unbalanced="0"/>
    <cacheHierarchy uniqueName="[Opportunity table].[Fiscal Year]" caption="Fiscal Year" attribute="1" defaultMemberUniqueName="[Opportunity table].[Fiscal Year].[All]" allUniqueName="[Opportunity table].[Fiscal Year].[All]" dimensionUniqueName="[Opportunity table]" displayFolder="" count="0" memberValueDatatype="20" unbalanced="0"/>
    <cacheHierarchy uniqueName="[Opportunity table].[Forecast Category]" caption="Forecast Category" attribute="1" defaultMemberUniqueName="[Opportunity table].[Forecast Category].[All]" allUniqueName="[Opportunity table].[Forecast Category].[All]" dimensionUniqueName="[Opportunity table]" displayFolder="" count="0" memberValueDatatype="130" unbalanced="0"/>
    <cacheHierarchy uniqueName="[Opportunity table].[Forecast Category1]" caption="Forecast Category1" attribute="1" defaultMemberUniqueName="[Opportunity table].[Forecast Category1].[All]" allUniqueName="[Opportunity table].[Forecast Category1].[All]" dimensionUniqueName="[Opportunity table]" displayFolder="" count="0" memberValueDatatype="130" unbalanced="0"/>
    <cacheHierarchy uniqueName="[Opportunity table].[Forecast Q Commit]" caption="Forecast Q Commit" attribute="1" defaultMemberUniqueName="[Opportunity table].[Forecast Q Commit].[All]" allUniqueName="[Opportunity table].[Forecast Q Commit].[All]" dimensionUniqueName="[Opportunity table]" displayFolder="" count="0" memberValueDatatype="11" unbalanced="0"/>
    <cacheHierarchy uniqueName="[Opportunity table].[Forecast Q Prior Commit]" caption="Forecast Q Prior Commit" attribute="1" defaultMemberUniqueName="[Opportunity table].[Forecast Q Prior Commit].[All]" allUniqueName="[Opportunity table].[Forecast Q Prior Commit].[All]" dimensionUniqueName="[Opportunity table]" displayFolder="" count="0" memberValueDatatype="11" unbalanced="0"/>
    <cacheHierarchy uniqueName="[Opportunity table].[Funding Source]" caption="Funding Source" attribute="1" defaultMemberUniqueName="[Opportunity table].[Funding Source].[All]" allUniqueName="[Opportunity table].[Funding Source].[All]" dimensionUniqueName="[Opportunity table]" displayFolder="" count="0" memberValueDatatype="130" unbalanced="0"/>
    <cacheHierarchy uniqueName="[Opportunity table].[Has Line Item]" caption="Has Line Item" attribute="1" defaultMemberUniqueName="[Opportunity table].[Has Line Item].[All]" allUniqueName="[Opportunity table].[Has Line Item].[All]" dimensionUniqueName="[Opportunity table]" displayFolder="" count="0" memberValueDatatype="11" unbalanced="0"/>
    <cacheHierarchy uniqueName="[Opportunity table].[Has Open Activity]" caption="Has Open Activity" attribute="1" defaultMemberUniqueName="[Opportunity table].[Has Open Activity].[All]" allUniqueName="[Opportunity table].[Has Open Activity].[All]" dimensionUniqueName="[Opportunity table]" displayFolder="" count="0" memberValueDatatype="11" unbalanced="0"/>
    <cacheHierarchy uniqueName="[Opportunity table].[Has Overdue Task]" caption="Has Overdue Task" attribute="1" defaultMemberUniqueName="[Opportunity table].[Has Overdue Task].[All]" allUniqueName="[Opportunity table].[Has Overdue Task].[All]" dimensionUniqueName="[Opportunity table]" displayFolder="" count="0" memberValueDatatype="11" unbalanced="0"/>
    <cacheHierarchy uniqueName="[Opportunity table].[Industry]" caption="Industry" attribute="1" defaultMemberUniqueName="[Opportunity table].[Industry].[All]" allUniqueName="[Opportunity table].[Industry].[All]" dimensionUniqueName="[Opportunity table]" displayFolder="" count="2" memberValueDatatype="130" unbalanced="0"/>
    <cacheHierarchy uniqueName="[Opportunity table].[Install This Quarter]" caption="Install This Quarter" attribute="1" defaultMemberUniqueName="[Opportunity table].[Install This Quarter].[All]" allUniqueName="[Opportunity table].[Install This Quarter].[All]" dimensionUniqueName="[Opportunity table]" displayFolder="" count="0" memberValueDatatype="11" unbalanced="0"/>
    <cacheHierarchy uniqueName="[Opportunity table].[Interface Type]" caption="Interface Type" attribute="1" defaultMemberUniqueName="[Opportunity table].[Interface Type].[All]" allUniqueName="[Opportunity table].[Interface Type].[All]" dimensionUniqueName="[Opportunity table]" displayFolder="" count="0" memberValueDatatype="130" unbalanced="0"/>
    <cacheHierarchy uniqueName="[Opportunity table].[Internal Forecast]" caption="Internal Forecast" attribute="1" defaultMemberUniqueName="[Opportunity table].[Internal Forecast].[All]" allUniqueName="[Opportunity table].[Internal Forecast].[All]" dimensionUniqueName="[Opportunity table]" displayFolder="" count="0" memberValueDatatype="11" unbalanced="0"/>
    <cacheHierarchy uniqueName="[Opportunity table].[Last Activity]" caption="Last Activity" attribute="1" time="1" defaultMemberUniqueName="[Opportunity table].[Last Activity].[All]" allUniqueName="[Opportunity table].[Last Activity].[All]" dimensionUniqueName="[Opportunity table]" displayFolder="" count="0" memberValueDatatype="7" unbalanced="0"/>
    <cacheHierarchy uniqueName="[Opportunity table].[Last Modified By ID]" caption="Last Modified By ID" attribute="1" defaultMemberUniqueName="[Opportunity table].[Last Modified By ID].[All]" allUniqueName="[Opportunity table].[Last Modified By ID].[All]" dimensionUniqueName="[Opportunity table]" displayFolder="" count="0" memberValueDatatype="130" unbalanced="0"/>
    <cacheHierarchy uniqueName="[Opportunity table].[Last Modified Date]" caption="Last Modified Date" attribute="1" time="1" defaultMemberUniqueName="[Opportunity table].[Last Modified Date].[All]" allUniqueName="[Opportunity table].[Last Modified Date].[All]" dimensionUniqueName="[Opportunity table]" displayFolder="" count="0" memberValueDatatype="7" unbalanced="0"/>
    <cacheHierarchy uniqueName="[Opportunity table].[Last Stage Change Date]" caption="Last Stage Change Date" attribute="1" time="1" defaultMemberUniqueName="[Opportunity table].[Last Stage Change Date].[All]" allUniqueName="[Opportunity table].[Last Stage Change Date].[All]" dimensionUniqueName="[Opportunity table]" displayFolder="" count="0" memberValueDatatype="7" unbalanced="0"/>
    <cacheHierarchy uniqueName="[Opportunity table].[Last Stage Change Date1]" caption="Last Stage Change Date1" attribute="1" time="1" defaultMemberUniqueName="[Opportunity table].[Last Stage Change Date1].[All]" allUniqueName="[Opportunity table].[Last Stage Change Date1].[All]" dimensionUniqueName="[Opportunity table]" displayFolder="" count="0" memberValueDatatype="7" unbalanced="0"/>
    <cacheHierarchy uniqueName="[Opportunity table].[LDO]" caption="LDO" attribute="1" defaultMemberUniqueName="[Opportunity table].[LDO].[All]" allUniqueName="[Opportunity table].[LDO].[All]" dimensionUniqueName="[Opportunity table]" displayFolder="" count="0" memberValueDatatype="11" unbalanced="0"/>
    <cacheHierarchy uniqueName="[Opportunity table].[Lead Application]" caption="Lead Application" attribute="1" defaultMemberUniqueName="[Opportunity table].[Lead Application].[All]" allUniqueName="[Opportunity table].[Lead Application].[All]" dimensionUniqueName="[Opportunity table]" displayFolder="" count="0" memberValueDatatype="130" unbalanced="0"/>
    <cacheHierarchy uniqueName="[Opportunity table].[Lead Source]" caption="Lead Source" attribute="1" defaultMemberUniqueName="[Opportunity table].[Lead Source].[All]" allUniqueName="[Opportunity table].[Lead Source].[All]" dimensionUniqueName="[Opportunity table]" displayFolder="" count="0" memberValueDatatype="130" unbalanced="0"/>
    <cacheHierarchy uniqueName="[Opportunity table].[Mass Spec Manufacturer]" caption="Mass Spec Manufacturer" attribute="1" defaultMemberUniqueName="[Opportunity table].[Mass Spec Manufacturer].[All]" allUniqueName="[Opportunity table].[Mass Spec Manufacturer].[All]" dimensionUniqueName="[Opportunity table]" displayFolder="" count="0" memberValueDatatype="130" unbalanced="0"/>
    <cacheHierarchy uniqueName="[Opportunity table].[Mass Spec Type]" caption="Mass Spec Type" attribute="1" defaultMemberUniqueName="[Opportunity table].[Mass Spec Type].[All]" allUniqueName="[Opportunity table].[Mass Spec Type].[All]" dimensionUniqueName="[Opportunity table]" displayFolder="" count="0" memberValueDatatype="130" unbalanced="0"/>
    <cacheHierarchy uniqueName="[Opportunity table].[Opportunity ID]" caption="Opportunity ID" attribute="1" defaultMemberUniqueName="[Opportunity table].[Opportunity ID].[All]" allUniqueName="[Opportunity table].[Opportunity ID].[All]" dimensionUniqueName="[Opportunity table]" displayFolder="" count="0" memberValueDatatype="130" unbalanced="0"/>
    <cacheHierarchy uniqueName="[Opportunity table].[Opportunity Type]" caption="Opportunity Type" attribute="1" defaultMemberUniqueName="[Opportunity table].[Opportunity Type].[All]" allUniqueName="[Opportunity table].[Opportunity Type].[All]" dimensionUniqueName="[Opportunity table]" displayFolder="" count="0" memberValueDatatype="130" unbalanced="0"/>
    <cacheHierarchy uniqueName="[Opportunity table].[Order Finalized]" caption="Order Finalized" attribute="1" defaultMemberUniqueName="[Opportunity table].[Order Finalized].[All]" allUniqueName="[Opportunity table].[Order Finalized].[All]" dimensionUniqueName="[Opportunity table]" displayFolder="" count="0" memberValueDatatype="11" unbalanced="0"/>
    <cacheHierarchy uniqueName="[Opportunity table].[Other Closed Lost Details]" caption="Other Closed Lost Details" attribute="1" defaultMemberUniqueName="[Opportunity table].[Other Closed Lost Details].[All]" allUniqueName="[Opportunity table].[Other Closed Lost Details].[All]" dimensionUniqueName="[Opportunity table]" displayFolder="" count="0" memberValueDatatype="130" unbalanced="0"/>
    <cacheHierarchy uniqueName="[Opportunity table].[Other Mass Spec Type]" caption="Other Mass Spec Type" attribute="1" defaultMemberUniqueName="[Opportunity table].[Other Mass Spec Type].[All]" allUniqueName="[Opportunity table].[Other Mass Spec Type].[All]" dimensionUniqueName="[Opportunity table]" displayFolder="" count="0" memberValueDatatype="130" unbalanced="0"/>
    <cacheHierarchy uniqueName="[Opportunity table].[Other Research Area]" caption="Other Research Area" attribute="1" defaultMemberUniqueName="[Opportunity table].[Other Research Area].[All]" allUniqueName="[Opportunity table].[Other Research Area].[All]" dimensionUniqueName="[Opportunity table]" displayFolder="" count="0" memberValueDatatype="130" unbalanced="0"/>
    <cacheHierarchy uniqueName="[Opportunity table].[Owner ID]" caption="Owner ID" attribute="1" defaultMemberUniqueName="[Opportunity table].[Owner ID].[All]" allUniqueName="[Opportunity table].[Owner ID].[All]" dimensionUniqueName="[Opportunity table]" displayFolder="" count="0" memberValueDatatype="130" unbalanced="0"/>
    <cacheHierarchy uniqueName="[Opportunity table].[Price Book ID]" caption="Price Book ID" attribute="1" defaultMemberUniqueName="[Opportunity table].[Price Book ID].[All]" allUniqueName="[Opportunity table].[Price Book ID].[All]" dimensionUniqueName="[Opportunity table]" displayFolder="" count="0" memberValueDatatype="130" unbalanced="0"/>
    <cacheHierarchy uniqueName="[Opportunity table].[Primary Application]" caption="Primary Application" attribute="1" defaultMemberUniqueName="[Opportunity table].[Primary Application].[All]" allUniqueName="[Opportunity table].[Primary Application].[All]" dimensionUniqueName="[Opportunity table]" displayFolder="" count="0" memberValueDatatype="130" unbalanced="0"/>
    <cacheHierarchy uniqueName="[Opportunity table].[Primary Application (FF)]" caption="Primary Application (FF)" attribute="1" defaultMemberUniqueName="[Opportunity table].[Primary Application (FF)].[All]" allUniqueName="[Opportunity table].[Primary Application (FF)].[All]" dimensionUniqueName="[Opportunity table]" displayFolder="" count="0" memberValueDatatype="130" unbalanced="0"/>
    <cacheHierarchy uniqueName="[Opportunity table].[Primary Contact]" caption="Primary Contact" attribute="1" defaultMemberUniqueName="[Opportunity table].[Primary Contact].[All]" allUniqueName="[Opportunity table].[Primary Contact].[All]" dimensionUniqueName="[Opportunity table]" displayFolder="" count="0" memberValueDatatype="130" unbalanced="0"/>
    <cacheHierarchy uniqueName="[Opportunity table].[Product Category]" caption="Product Category" attribute="1" defaultMemberUniqueName="[Opportunity table].[Product Category].[All]" allUniqueName="[Opportunity table].[Product Category].[All]" dimensionUniqueName="[Opportunity table]" displayFolder="" count="2" memberValueDatatype="130" unbalanced="0"/>
    <cacheHierarchy uniqueName="[Opportunity table].[Product of Interest]" caption="Product of Interest" attribute="1" defaultMemberUniqueName="[Opportunity table].[Product of Interest].[All]" allUniqueName="[Opportunity table].[Product of Interest].[All]" dimensionUniqueName="[Opportunity table]" displayFolder="" count="0" memberValueDatatype="130" unbalanced="0"/>
    <cacheHierarchy uniqueName="[Opportunity table].[Purchase Agent]" caption="Purchase Agent" attribute="1" defaultMemberUniqueName="[Opportunity table].[Purchase Agent].[All]" allUniqueName="[Opportunity table].[Purchase Agent].[All]" dimensionUniqueName="[Opportunity table]" displayFolder="" count="0" memberValueDatatype="130" unbalanced="0"/>
    <cacheHierarchy uniqueName="[Opportunity table].[Quote ID]" caption="Quote ID" attribute="1" defaultMemberUniqueName="[Opportunity table].[Quote ID].[All]" allUniqueName="[Opportunity table].[Quote ID].[All]" dimensionUniqueName="[Opportunity table]" displayFolder="" count="0" memberValueDatatype="130" unbalanced="0"/>
    <cacheHierarchy uniqueName="[Opportunity table].[Record Type ID]" caption="Record Type ID" attribute="1" defaultMemberUniqueName="[Opportunity table].[Record Type ID].[All]" allUniqueName="[Opportunity table].[Record Type ID].[All]" dimensionUniqueName="[Opportunity table]" displayFolder="" count="0" memberValueDatatype="130" unbalanced="0"/>
    <cacheHierarchy uniqueName="[Opportunity table].[Registered Vendor (confirmed)]" caption="Registered Vendor (confirmed)" attribute="1" defaultMemberUniqueName="[Opportunity table].[Registered Vendor (confirmed)].[All]" allUniqueName="[Opportunity table].[Registered Vendor (confirmed)].[All]" dimensionUniqueName="[Opportunity table]" displayFolder="" count="0" memberValueDatatype="11" unbalanced="0"/>
    <cacheHierarchy uniqueName="[Opportunity table].[Secondary Application (FF)]" caption="Secondary Application (FF)" attribute="1" defaultMemberUniqueName="[Opportunity table].[Secondary Application (FF)].[All]" allUniqueName="[Opportunity table].[Secondary Application (FF)].[All]" dimensionUniqueName="[Opportunity table]" displayFolder="" count="0" memberValueDatatype="130" unbalanced="0"/>
    <cacheHierarchy uniqueName="[Opportunity table].[Ship This Quarter]" caption="Ship This Quarter" attribute="1" defaultMemberUniqueName="[Opportunity table].[Ship This Quarter].[All]" allUniqueName="[Opportunity table].[Ship This Quarter].[All]" dimensionUniqueName="[Opportunity table]" displayFolder="" count="0" memberValueDatatype="11" unbalanced="0"/>
    <cacheHierarchy uniqueName="[Opportunity table].[Ship This Quarter List]" caption="Ship This Quarter List" attribute="1" defaultMemberUniqueName="[Opportunity table].[Ship This Quarter List].[All]" allUniqueName="[Opportunity table].[Ship This Quarter List].[All]" dimensionUniqueName="[Opportunity table]" displayFolder="" count="0" memberValueDatatype="130" unbalanced="0"/>
    <cacheHierarchy uniqueName="[Opportunity table].[Signing Authority]" caption="Signing Authority" attribute="1" defaultMemberUniqueName="[Opportunity table].[Signing Authority].[All]" allUniqueName="[Opportunity table].[Signing Authority].[All]" dimensionUniqueName="[Opportunity table]" displayFolder="" count="0" memberValueDatatype="130" unbalanced="0"/>
    <cacheHierarchy uniqueName="[Opportunity table].[Stage]" caption="Stage" attribute="1" defaultMemberUniqueName="[Opportunity table].[Stage].[All]" allUniqueName="[Opportunity table].[Stage].[All]" dimensionUniqueName="[Opportunity table]" displayFolder="" count="2" memberValueDatatype="130" unbalanced="0"/>
    <cacheHierarchy uniqueName="[Opportunity table].[Standard Application]" caption="Standard Application" attribute="1" defaultMemberUniqueName="[Opportunity table].[Standard Application].[All]" allUniqueName="[Opportunity table].[Standard Application].[All]" dimensionUniqueName="[Opportunity table]" displayFolder="" count="0" memberValueDatatype="11" unbalanced="0"/>
    <cacheHierarchy uniqueName="[Opportunity table].[System Modstamp]" caption="System Modstamp" attribute="1" time="1" defaultMemberUniqueName="[Opportunity table].[System Modstamp].[All]" allUniqueName="[Opportunity table].[System Modstamp].[All]" dimensionUniqueName="[Opportunity table]" displayFolder="" count="0" memberValueDatatype="7" unbalanced="0"/>
    <cacheHierarchy uniqueName="[Opportunity table].[Technical Owner]" caption="Technical Owner" attribute="1" defaultMemberUniqueName="[Opportunity table].[Technical Owner].[All]" allUniqueName="[Opportunity table].[Technical Owner].[All]" dimensionUniqueName="[Opportunity table]" displayFolder="" count="0" memberValueDatatype="130" unbalanced="0"/>
    <cacheHierarchy uniqueName="[Opportunity table].[Training Date]" caption="Training Date" attribute="1" defaultMemberUniqueName="[Opportunity table].[Training Date].[All]" allUniqueName="[Opportunity table].[Training Date].[All]" dimensionUniqueName="[Opportunity table]" displayFolder="" count="0" memberValueDatatype="130" unbalanced="0"/>
    <cacheHierarchy uniqueName="[Opportunity table].[Validated Customer Needs]" caption="Validated Customer Needs" attribute="1" defaultMemberUniqueName="[Opportunity table].[Validated Customer Needs].[All]" allUniqueName="[Opportunity table].[Validated Customer Needs].[All]" dimensionUniqueName="[Opportunity table]" displayFolder="" count="0" memberValueDatatype="11" unbalanced="0"/>
    <cacheHierarchy uniqueName="[Opportunity table].[Won]" caption="Won" attribute="1" defaultMemberUniqueName="[Opportunity table].[Won].[All]" allUniqueName="[Opportunity table].[Won].[All]" dimensionUniqueName="[Opportunity table]" displayFolder="" count="2" memberValueDatatype="11" unbalanced="0"/>
    <cacheHierarchy uniqueName="[Opportunity table].[# Close Date Extensions]" caption="# Close Date Extensions" attribute="1" defaultMemberUniqueName="[Opportunity table].[# Close Date Extensions].[All]" allUniqueName="[Opportunity table].[# Close Date Extensions].[All]" dimensionUniqueName="[Opportunity table]" displayFolder="" count="0" memberValueDatatype="20" unbalanced="0"/>
    <cacheHierarchy uniqueName="[Opportunity table].[# Close Date Month Extensions]" caption="# Close Date Month Extensions" attribute="1" defaultMemberUniqueName="[Opportunity table].[# Close Date Month Extensions].[All]" allUniqueName="[Opportunity table].[# Close Date Month Extensions].[All]" dimensionUniqueName="[Opportunity table]" displayFolder="" count="0" memberValueDatatype="20" unbalanced="0"/>
    <cacheHierarchy uniqueName="[Opportunity table].[Amount]" caption="Amount" attribute="1" defaultMemberUniqueName="[Opportunity table].[Amount].[All]" allUniqueName="[Opportunity table].[Amount].[All]" dimensionUniqueName="[Opportunity table]" displayFolder="" count="0" memberValueDatatype="5" unbalanced="0"/>
    <cacheHierarchy uniqueName="[Opportunity table].[Days Open]" caption="Days Open" attribute="1" defaultMemberUniqueName="[Opportunity table].[Days Open].[All]" allUniqueName="[Opportunity table].[Days Open].[All]" dimensionUniqueName="[Opportunity table]" displayFolder="" count="0" memberValueDatatype="130" unbalanced="0"/>
    <cacheHierarchy uniqueName="[Opportunity table].[Expected Amount]" caption="Expected Amount" attribute="1" defaultMemberUniqueName="[Opportunity table].[Expected Amount].[All]" allUniqueName="[Opportunity table].[Expected Amount].[All]" dimensionUniqueName="[Opportunity table]" displayFolder="" count="0" memberValueDatatype="5" unbalanced="0"/>
    <cacheHierarchy uniqueName="[Opportunity table].[Probability (%)]" caption="Probability (%)" attribute="1" defaultMemberUniqueName="[Opportunity table].[Probability (%)].[All]" allUniqueName="[Opportunity table].[Probability (%)].[All]" dimensionUniqueName="[Opportunity table]" displayFolder="" count="0" memberValueDatatype="20" unbalanced="0"/>
    <cacheHierarchy uniqueName="[Opportunity table].[Push Count]" caption="Push Count" attribute="1" defaultMemberUniqueName="[Opportunity table].[Push Count].[All]" allUniqueName="[Opportunity table].[Push Count].[All]" dimensionUniqueName="[Opportunity table]" displayFolder="" count="0" memberValueDatatype="20" unbalanced="0"/>
    <cacheHierarchy uniqueName="[Opportunity table].[expected revenue]" caption="expected revenue" attribute="1" defaultMemberUniqueName="[Opportunity table].[expected revenue].[All]" allUniqueName="[Opportunity table].[expected revenue].[All]" dimensionUniqueName="[Opportunity table]" displayFolder="" count="0" memberValueDatatype="20" unbalanced="0"/>
    <cacheHierarchy uniqueName="[Opportunity table].[Forecast revenue]" caption="Forecast revenue" attribute="1" defaultMemberUniqueName="[Opportunity table].[Forecast revenue].[All]" allUniqueName="[Opportunity table].[Forecast revenue].[All]" dimensionUniqueName="[Opportunity table]" displayFolder="" count="0" memberValueDatatype="20" unbalanced="0"/>
    <cacheHierarchy uniqueName="[Opportunity table].[Active opportunity]" caption="Active opportunity" attribute="1" defaultMemberUniqueName="[Opportunity table].[Active opportunity].[All]" allUniqueName="[Opportunity table].[Active opportunity].[All]" dimensionUniqueName="[Opportunity table]" displayFolder="" count="0" memberValueDatatype="20" unbalanced="0"/>
    <cacheHierarchy uniqueName="[Opportunity table].[Closed opportunity]" caption="Closed opportunity" attribute="1" defaultMemberUniqueName="[Opportunity table].[Closed opportunity].[All]" allUniqueName="[Opportunity table].[Closed opportunity].[All]" dimensionUniqueName="[Opportunity table]" displayFolder="" count="0" memberValueDatatype="20" unbalanced="0"/>
    <cacheHierarchy uniqueName="[Opportunity table].[Closed date year]" caption="Closed date year" attribute="1" defaultMemberUniqueName="[Opportunity table].[Closed date year].[All]" allUniqueName="[Opportunity table].[Closed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130" unbalanced="0"/>
    <cacheHierarchy uniqueName="[Opportunity table].[close date.1]" caption="close date.1" attribute="1" defaultMemberUniqueName="[Opportunity table].[close date.1].[All]" allUniqueName="[Opportunity table].[close date.1].[All]" dimensionUniqueName="[Opportunity table]" displayFolder="" count="0" memberValueDatatype="130" unbalanced="0"/>
    <cacheHierarchy uniqueName="[Opportunity table].[Close Date (Year)]" caption="Close Date (Year)" attribute="1" defaultMemberUniqueName="[Opportunity table].[Close Date (Year)].[All]" allUniqueName="[Opportunity table].[Close Date (Year)].[All]" dimensionUniqueName="[Opportunity table]" displayFolder="" count="0" memberValueDatatype="130" unbalanced="0"/>
    <cacheHierarchy uniqueName="[Opportunity table].[Close Date (Quarter)]" caption="Close Date (Quarter)" attribute="1" defaultMemberUniqueName="[Opportunity table].[Close Date (Quarter)].[All]" allUniqueName="[Opportunity table].[Close Date (Quarter)].[All]" dimensionUniqueName="[Opportunity table]" displayFolder="" count="0" memberValueDatatype="130" unbalanced="0"/>
    <cacheHierarchy uniqueName="[Opportunity table].[Close Date (Month)]" caption="Close Date (Month)" attribute="1" defaultMemberUniqueName="[Opportunity table].[Close Date (Month)].[All]" allUniqueName="[Opportunity table].[Close Date (Month)].[All]" dimensionUniqueName="[Opportunity table]" displayFolder="" count="0" memberValueDatatype="130" unbalanced="0"/>
    <cacheHierarchy uniqueName="[Opprtunity Product].[Created By ID]" caption="Created By ID" attribute="1" defaultMemberUniqueName="[Opprtunity Product].[Created By ID].[All]" allUniqueName="[Opprtunity Product].[Created By ID].[All]" dimensionUniqueName="[Opprtunity Product]" displayFolder="" count="0" memberValueDatatype="130" unbalanced="0"/>
    <cacheHierarchy uniqueName="[Opprtunity Product].[Last Modified By ID]" caption="Last Modified By ID" attribute="1" defaultMemberUniqueName="[Opprtunity Product].[Last Modified By ID].[All]" allUniqueName="[Opprtunity Product].[Last Modified By ID].[All]" dimensionUniqueName="[Opprtunity Product]" displayFolder="" count="0" memberValueDatatype="130" unbalanced="0"/>
    <cacheHierarchy uniqueName="[Opprtunity Product].[Line Item ID]" caption="Line Item ID" attribute="1" defaultMemberUniqueName="[Opprtunity Product].[Line Item ID].[All]" allUniqueName="[Opprtunity Product].[Line Item ID].[All]" dimensionUniqueName="[Opprtunity Product]" displayFolder="" count="0" memberValueDatatype="130" unbalanced="0"/>
    <cacheHierarchy uniqueName="[Opprtunity Product].[Opportunity ID]" caption="Opportunity ID" attribute="1" defaultMemberUniqueName="[Opprtunity Product].[Opportunity ID].[All]" allUniqueName="[Opprtunity Product].[Opportunity ID].[All]" dimensionUniqueName="[Opprtunity Product]" displayFolder="" count="0" memberValueDatatype="130" unbalanced="0"/>
    <cacheHierarchy uniqueName="[Opprtunity Product].[Product Name]" caption="Product Name" attribute="1" defaultMemberUniqueName="[Opprtunity Product].[Product Name].[All]" allUniqueName="[Opprtunity Product].[Product Name].[All]" dimensionUniqueName="[Opprtunity Product]" displayFolder="" count="0" memberValueDatatype="130" unbalanced="0"/>
    <cacheHierarchy uniqueName="[Opprtunity Product].[Product Code]" caption="Product Code" attribute="1" defaultMemberUniqueName="[Opprtunity Product].[Product Code].[All]" allUniqueName="[Opprtunity Product].[Product Code].[All]" dimensionUniqueName="[Opprtunity Product]" displayFolder="" count="0" memberValueDatatype="130" unbalanced="0"/>
    <cacheHierarchy uniqueName="[Opprtunity Product].[Product ID]" caption="Product ID" attribute="1" defaultMemberUniqueName="[Opprtunity Product].[Product ID].[All]" allUniqueName="[Opprtunity Product].[Product ID].[All]" dimensionUniqueName="[Opprtunity Product]" displayFolder="" count="0" memberValueDatatype="130" unbalanced="0"/>
    <cacheHierarchy uniqueName="[Opprtunity Product].[Discount]" caption="Discount" attribute="1" defaultMemberUniqueName="[Opprtunity Product].[Discount].[All]" allUniqueName="[Opprtunity Product].[Discount].[All]" dimensionUniqueName="[Opprtunity Product]" displayFolder="" count="0" memberValueDatatype="5" unbalanced="0"/>
    <cacheHierarchy uniqueName="[Opprtunity Product].[List Price]" caption="List Price" attribute="1" defaultMemberUniqueName="[Opprtunity Product].[List Price].[All]" allUniqueName="[Opprtunity Product].[List Price].[All]" dimensionUniqueName="[Opprtunity Product]" displayFolder="" count="0" memberValueDatatype="5" unbalanced="0"/>
    <cacheHierarchy uniqueName="[Opprtunity Product].[Quantity]" caption="Quantity" attribute="1" defaultMemberUniqueName="[Opprtunity Product].[Quantity].[All]" allUniqueName="[Opprtunity Product].[Quantity].[All]" dimensionUniqueName="[Opprtunity Product]" displayFolder="" count="0" memberValueDatatype="20" unbalanced="0"/>
    <cacheHierarchy uniqueName="[Opprtunity Product].[Sales Price]" caption="Sales Price" attribute="1" defaultMemberUniqueName="[Opprtunity Product].[Sales Price].[All]" allUniqueName="[Opprtunity Product].[Sales Price].[All]" dimensionUniqueName="[Opprtunity Product]" displayFolder="" count="0" memberValueDatatype="5" unbalanced="0"/>
    <cacheHierarchy uniqueName="[Opprtunity Product].[Subtotal]" caption="Subtotal" attribute="1" defaultMemberUniqueName="[Opprtunity Product].[Subtotal].[All]" allUniqueName="[Opprtunity Product].[Subtotal].[All]" dimensionUniqueName="[Opprtunity Product]" displayFolder="" count="0" memberValueDatatype="5" unbalanced="0"/>
    <cacheHierarchy uniqueName="[Opprtunity Product].[Total Price]" caption="Total Price" attribute="1" defaultMemberUniqueName="[Opprtunity Product].[Total Price].[All]" allUniqueName="[Opprtunity Product].[Total Price].[All]" dimensionUniqueName="[Opprtunity Product]" displayFolder="" count="0" memberValueDatatype="5" unbalanced="0"/>
    <cacheHierarchy uniqueName="[User].[Active]" caption="Active" attribute="1" defaultMemberUniqueName="[User].[Active].[All]" allUniqueName="[User].[Active].[All]" dimensionUniqueName="[User]" displayFolder="" count="0" memberValueDatatype="11" unbalanced="0"/>
    <cacheHierarchy uniqueName="[User].[City]" caption="City" attribute="1" defaultMemberUniqueName="[User].[City].[All]" allUniqueName="[User].[City].[All]" dimensionUniqueName="[User]" displayFolder="" count="0" memberValueDatatype="130" unbalanced="0"/>
    <cacheHierarchy uniqueName="[User].[Country]" caption="Country" attribute="1" defaultMemberUniqueName="[User].[Country].[All]" allUniqueName="[User].[Country].[All]" dimensionUniqueName="[User]" displayFolder="" count="0" memberValueDatatype="130" unbalanced="0"/>
    <cacheHierarchy uniqueName="[User].[Created By ID]" caption="Created By ID" attribute="1" defaultMemberUniqueName="[User].[Created By ID].[All]" allUniqueName="[User].[Created By ID].[All]" dimensionUniqueName="[User]" displayFolder="" count="0" memberValueDatatype="130" unbalanced="0"/>
    <cacheHierarchy uniqueName="[User].[Full Name]" caption="Full Name" attribute="1" defaultMemberUniqueName="[User].[Full Name].[All]" allUniqueName="[User].[Full Name].[All]" dimensionUniqueName="[User]" displayFolder="" count="0" memberValueDatatype="130" unbalanced="0"/>
    <cacheHierarchy uniqueName="[User].[Last Modified By ID]" caption="Last Modified By ID" attribute="1" defaultMemberUniqueName="[User].[Last Modified By ID].[All]" allUniqueName="[User].[Last Modified By ID].[All]" dimensionUniqueName="[User]" displayFolder="" count="0" memberValueDatatype="130" unbalanced="0"/>
    <cacheHierarchy uniqueName="[User].[Last Modified Date]" caption="Last Modified Date" attribute="1" time="1" defaultMemberUniqueName="[User].[Last Modified Date].[All]" allUniqueName="[User].[Last Modified Date].[All]" dimensionUniqueName="[User]" displayFolder="" count="0" memberValueDatatype="7" unbalanced="0"/>
    <cacheHierarchy uniqueName="[User].[Profile ID]" caption="Profile ID" attribute="1" defaultMemberUniqueName="[User].[Profile ID].[All]" allUniqueName="[User].[Profile ID].[All]" dimensionUniqueName="[User]" displayFolder="" count="0" memberValueDatatype="130" unbalanced="0"/>
    <cacheHierarchy uniqueName="[User].[User ID]" caption="User ID" attribute="1" defaultMemberUniqueName="[User].[User ID].[All]" allUniqueName="[User].[User ID].[All]" dimensionUniqueName="[User]" displayFolder="" count="0" memberValueDatatype="130" unbalanced="0"/>
    <cacheHierarchy uniqueName="[User].[User Type]" caption="User Type" attribute="1" defaultMemberUniqueName="[User].[User Type].[All]" allUniqueName="[User].[User Type].[All]" dimensionUniqueName="[User]" displayFolder="" count="0" memberValueDatatype="130" unbalanced="0"/>
    <cacheHierarchy uniqueName="[Opportunity table].[Close Date (Month Index)]" caption="Close Date (Month Index)" attribute="1" defaultMemberUniqueName="[Opportunity table].[Close Date (Month Index)].[All]" allUniqueName="[Opportunity table].[Close Date (Month Index)].[All]" dimensionUniqueName="[Opportunity table]" displayFolder="" count="0" memberValueDatatype="20" unbalanced="0" hidden="1"/>
    <cacheHierarchy uniqueName="[Measures].[__XL_Count Account]" caption="__XL_Count Account" measure="1" displayFolder="" measureGroup="Account" count="0" hidden="1"/>
    <cacheHierarchy uniqueName="[Measures].[__XL_Count Lead]" caption="__XL_Count Lead" measure="1" displayFolder="" measureGroup="Lead" count="0" hidden="1"/>
    <cacheHierarchy uniqueName="[Measures].[__XL_Count Opportunity table]" caption="__XL_Count Opportunity table" measure="1" displayFolder="" measureGroup="Opportunity table" count="0" hidden="1"/>
    <cacheHierarchy uniqueName="[Measures].[__XL_Count Opprtunity Product]" caption="__XL_Count Opprtunity Product" measure="1" displayFolder="" measureGroup="Opprtunity Product" count="0" hidden="1"/>
    <cacheHierarchy uniqueName="[Measures].[__XL_Count User]" caption="__XL_Count User" measure="1" displayFolder="" measureGroup="User" count="0" hidden="1"/>
    <cacheHierarchy uniqueName="[Measures].[__No measures defined]" caption="__No measures defined" measure="1" displayFolder="" count="0" hidden="1"/>
    <cacheHierarchy uniqueName="[Measures].[Sum of expected revenue]" caption="Sum of expected revenue" measure="1" displayFolder="" measureGroup="Opportunity table" count="0" hidden="1">
      <extLst>
        <ext xmlns:x15="http://schemas.microsoft.com/office/spreadsheetml/2010/11/main" uri="{B97F6D7D-B522-45F9-BDA1-12C45D357490}">
          <x15:cacheHierarchy aggregatedColumn="98"/>
        </ext>
      </extLst>
    </cacheHierarchy>
    <cacheHierarchy uniqueName="[Measures].[Sum of Expected Amount]" caption="Sum of Expected Amount" measure="1" displayFolder="" measureGroup="Opportunity table" count="0" hidden="1">
      <extLst>
        <ext xmlns:x15="http://schemas.microsoft.com/office/spreadsheetml/2010/11/main" uri="{B97F6D7D-B522-45F9-BDA1-12C45D357490}">
          <x15:cacheHierarchy aggregatedColumn="95"/>
        </ext>
      </extLst>
    </cacheHierarchy>
    <cacheHierarchy uniqueName="[Measures].[Sum of Amount]" caption="Sum of Amount" measure="1" displayFolder="" measureGroup="Opportunity table" count="0" hidden="1">
      <extLst>
        <ext xmlns:x15="http://schemas.microsoft.com/office/spreadsheetml/2010/11/main" uri="{B97F6D7D-B522-45F9-BDA1-12C45D357490}">
          <x15:cacheHierarchy aggregatedColumn="93"/>
        </ext>
      </extLst>
    </cacheHierarchy>
    <cacheHierarchy uniqueName="[Measures].[Count of Opportunity ID]" caption="Count of Opportunity ID" measure="1" displayFolder="" measureGroup="Opportunity table" count="0" hidden="1">
      <extLst>
        <ext xmlns:x15="http://schemas.microsoft.com/office/spreadsheetml/2010/11/main" uri="{B97F6D7D-B522-45F9-BDA1-12C45D357490}">
          <x15:cacheHierarchy aggregatedColumn="63"/>
        </ext>
      </extLst>
    </cacheHierarchy>
    <cacheHierarchy uniqueName="[Measures].[Sum of Forecast revenue]" caption="Sum of Forecast revenue" measure="1" displayFolder="" measureGroup="Opportunity table" count="0" hidden="1">
      <extLst>
        <ext xmlns:x15="http://schemas.microsoft.com/office/spreadsheetml/2010/11/main" uri="{B97F6D7D-B522-45F9-BDA1-12C45D357490}">
          <x15:cacheHierarchy aggregatedColumn="99"/>
        </ext>
      </extLst>
    </cacheHierarchy>
    <cacheHierarchy uniqueName="[Measures].[Sum of Active opportunity]" caption="Sum of Active opportunity" measure="1" displayFolder="" measureGroup="Opportunity table" count="0" hidden="1">
      <extLst>
        <ext xmlns:x15="http://schemas.microsoft.com/office/spreadsheetml/2010/11/main" uri="{B97F6D7D-B522-45F9-BDA1-12C45D357490}">
          <x15:cacheHierarchy aggregatedColumn="100"/>
        </ext>
      </extLst>
    </cacheHierarchy>
    <cacheHierarchy uniqueName="[Measures].[Sum of Closed opportunity]" caption="Sum of Closed opportunity" measure="1" displayFolder="" measureGroup="Opportunity table" count="0" hidden="1">
      <extLst>
        <ext xmlns:x15="http://schemas.microsoft.com/office/spreadsheetml/2010/11/main" uri="{B97F6D7D-B522-45F9-BDA1-12C45D357490}">
          <x15:cacheHierarchy aggregatedColumn="101"/>
        </ext>
      </extLst>
    </cacheHierarchy>
  </cacheHierarchies>
  <kpis count="0"/>
  <extLst>
    <ext xmlns:x14="http://schemas.microsoft.com/office/spreadsheetml/2009/9/main" uri="{725AE2AE-9491-48be-B2B4-4EB974FC3084}">
      <x14:pivotCacheDefinition slicerData="1" pivotCacheId="11050185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899DCE-484F-4654-8587-5D2E73F13756}" name="PivotTable17" cacheId="6" applyNumberFormats="0" applyBorderFormats="0" applyFontFormats="0" applyPatternFormats="0" applyAlignmentFormats="0" applyWidthHeightFormats="1" dataCaption="Values" tag="ac5581c7-d955-4591-8727-2ae551427472" updatedVersion="8" minRefreshableVersion="3" useAutoFormatting="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name="Sum of Active opportunity" fld="0" baseField="0" baseItem="0"/>
  </dataFields>
  <pivotHierarchies count="1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994EB1-3C67-40EB-BD25-D55EE9CBC63A}" name="PivotTable3" cacheId="0" applyNumberFormats="0" applyBorderFormats="0" applyFontFormats="0" applyPatternFormats="0" applyAlignmentFormats="0" applyWidthHeightFormats="1" dataCaption="Values" tag="29dba664-16de-4e47-9778-1d39f4bdaa91" updatedVersion="8" minRefreshableVersion="3" useAutoFormatting="1" itemPrintTitles="1" createdVersion="8" indent="0" outline="1" outlineData="1" multipleFieldFilters="0">
  <location ref="A5:B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Opportunity ID" fld="1" subtotal="count" baseField="0" baseItem="0"/>
  </dataFields>
  <pivotHierarchies count="1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FCF51E-9D60-4DF0-8FB4-4CF2430C9F3B}" name="PivotTable2" cacheId="1" applyNumberFormats="0" applyBorderFormats="0" applyFontFormats="0" applyPatternFormats="0" applyAlignmentFormats="0" applyWidthHeightFormats="1" dataCaption="Values" tag="217da0da-fa94-48b0-a345-4b6bf3548b46" updatedVersion="8" minRefreshableVersion="3" useAutoFormatting="1" itemPrintTitles="1" createdVersion="5"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Amount" fld="0" baseField="0" baseItem="0"/>
  </dataFields>
  <pivotHierarchies count="1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F1E2CE-28AC-4738-90C7-61EBAA78D8B2}" name="PivotTable4" cacheId="42" applyNumberFormats="0" applyBorderFormats="0" applyFontFormats="0" applyPatternFormats="0" applyAlignmentFormats="0" applyWidthHeightFormats="1" dataCaption="Values" tag="b9667c2d-203a-4502-bdda-99ca0194f7b3" updatedVersion="8" minRefreshableVersion="3" useAutoFormatting="1" subtotalHiddenItems="1" itemPrintTitles="1" createdVersion="8" indent="0" outline="1" outlineData="1" multipleFieldFilters="0" chartFormat="9">
  <location ref="A1:B58" firstHeaderRow="1" firstDataRow="1" firstDataCol="1"/>
  <pivotFields count="6">
    <pivotField axis="axisRow" allDrilled="1" subtotalTop="0" showAll="0" dataSourceSort="1" defaultSubtotal="0" defaultAttributeDrillState="1">
      <items count="9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3">
        <item x="0"/>
        <item x="1"/>
        <item x="2"/>
        <item x="3" e="0"/>
        <item x="4" e="0"/>
        <item x="5" e="0"/>
        <item x="6" e="0"/>
        <item x="7" e="0"/>
        <item x="8" e="0"/>
        <item x="9"/>
        <item x="10"/>
        <item x="11"/>
        <item x="12" e="0"/>
      </items>
    </pivotField>
    <pivotField dataField="1" subtotalTop="0" showAll="0" defaultSubtotal="0"/>
    <pivotField allDrilled="1" subtotalTop="0" showAll="0" dataSourceSort="1" defaultSubtotal="0" defaultAttributeDrillState="1"/>
  </pivotFields>
  <rowFields count="4">
    <field x="3"/>
    <field x="2"/>
    <field x="1"/>
    <field x="0"/>
  </rowFields>
  <rowItems count="57">
    <i>
      <x/>
    </i>
    <i r="1">
      <x/>
    </i>
    <i r="2">
      <x/>
    </i>
    <i r="2">
      <x v="1"/>
    </i>
    <i r="1">
      <x v="1"/>
    </i>
    <i r="2">
      <x v="2"/>
    </i>
    <i r="2">
      <x v="3"/>
    </i>
    <i>
      <x v="1"/>
    </i>
    <i r="1">
      <x/>
    </i>
    <i r="2">
      <x v="1"/>
    </i>
    <i r="1">
      <x v="1"/>
    </i>
    <i r="2">
      <x v="4"/>
    </i>
    <i r="1">
      <x v="2"/>
    </i>
    <i r="2">
      <x v="5"/>
    </i>
    <i r="2">
      <x v="6"/>
    </i>
    <i r="1">
      <x v="3"/>
    </i>
    <i r="2">
      <x v="7"/>
    </i>
    <i r="2">
      <x v="8"/>
    </i>
    <i r="2">
      <x v="9"/>
    </i>
    <i>
      <x v="2"/>
    </i>
    <i r="1">
      <x/>
    </i>
    <i r="2">
      <x/>
    </i>
    <i r="2">
      <x v="1"/>
    </i>
    <i r="1">
      <x v="1"/>
    </i>
    <i r="2">
      <x v="2"/>
    </i>
    <i r="2">
      <x v="3"/>
    </i>
    <i r="2">
      <x v="4"/>
    </i>
    <i r="1">
      <x v="2"/>
    </i>
    <i r="2">
      <x v="5"/>
    </i>
    <i r="2">
      <x v="10"/>
    </i>
    <i r="2">
      <x v="6"/>
    </i>
    <i r="1">
      <x v="3"/>
    </i>
    <i r="2">
      <x v="7"/>
    </i>
    <i r="2">
      <x v="8"/>
    </i>
    <i r="2">
      <x v="9"/>
    </i>
    <i>
      <x v="3"/>
    </i>
    <i>
      <x v="4"/>
    </i>
    <i>
      <x v="5"/>
    </i>
    <i>
      <x v="6"/>
    </i>
    <i>
      <x v="7"/>
    </i>
    <i>
      <x v="8"/>
    </i>
    <i>
      <x v="9"/>
    </i>
    <i r="1">
      <x/>
    </i>
    <i r="2">
      <x v="11"/>
    </i>
    <i r="2">
      <x v="1"/>
    </i>
    <i r="1">
      <x v="2"/>
    </i>
    <i r="2">
      <x v="6"/>
    </i>
    <i r="1">
      <x v="3"/>
    </i>
    <i r="2">
      <x v="9"/>
    </i>
    <i>
      <x v="10"/>
    </i>
    <i r="1">
      <x v="2"/>
    </i>
    <i r="2">
      <x v="6"/>
    </i>
    <i>
      <x v="11"/>
    </i>
    <i r="1">
      <x v="1"/>
    </i>
    <i r="2">
      <x v="4"/>
    </i>
    <i>
      <x v="12"/>
    </i>
    <i t="grand">
      <x/>
    </i>
  </rowItems>
  <colItems count="1">
    <i/>
  </colItems>
  <dataFields count="1">
    <dataField name="Sum of Amount" fld="4" baseField="3"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6"/>
    <rowHierarchyUsage hierarchyUsage="107"/>
    <rowHierarchyUsage hierarchyUsage="108"/>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8490F7-3BAD-4DFF-9C72-71ABF60AB05A}" name="PivotTable5" cacheId="36" applyNumberFormats="0" applyBorderFormats="0" applyFontFormats="0" applyPatternFormats="0" applyAlignmentFormats="0" applyWidthHeightFormats="1" dataCaption="Values" tag="cc635831-fd78-4945-9c47-44a1d3d28dea" updatedVersion="8" minRefreshableVersion="3" useAutoFormatting="1" subtotalHiddenItems="1" itemPrintTitles="1" createdVersion="8" indent="0" outline="1" outlineData="1" multipleFieldFilters="0" chartFormat="34">
  <location ref="A2:C16" firstHeaderRow="0" firstDataRow="1" firstDataCol="1"/>
  <pivotFields count="7">
    <pivotField axis="axisRow" allDrilled="1" subtotalTop="0" showAll="0" dataSourceSort="1" defaultSubtotal="0" defaultAttributeDrillState="1">
      <items count="9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3">
        <item x="0" e="0"/>
        <item x="1" e="0"/>
        <item x="2" e="0"/>
        <item x="3" e="0"/>
        <item x="4" e="0"/>
        <item x="5" e="0"/>
        <item x="6" e="0"/>
        <item x="7" e="0"/>
        <item x="8" e="0"/>
        <item x="9" e="0"/>
        <item x="10" e="0"/>
        <item x="11" e="0"/>
        <item x="12"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expected revenue" fld="5" baseField="3" baseItem="0" numFmtId="164"/>
    <dataField name="Sum of Forecast revenue" fld="4" baseField="3" baseItem="0" numFmtId="164"/>
  </dataFields>
  <chartFormats count="4">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Hierarchies count="1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6"/>
    <rowHierarchyUsage hierarchyUsage="107"/>
    <rowHierarchyUsage hierarchyUsage="108"/>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8780A2-EBEF-4ADF-A84E-C0D166CDAFDC}" name="PivotTable6" cacheId="30" applyNumberFormats="0" applyBorderFormats="0" applyFontFormats="0" applyPatternFormats="0" applyAlignmentFormats="0" applyWidthHeightFormats="1" dataCaption="Values" tag="31be7453-12c9-4f09-b50d-6b78db8b2001" updatedVersion="8" minRefreshableVersion="3" useAutoFormatting="1" subtotalHiddenItems="1" itemPrintTitles="1" createdVersion="8" indent="0" outline="1" outlineData="1" multipleFieldFilters="0" chartFormat="22">
  <location ref="A2:C16" firstHeaderRow="0" firstDataRow="1" firstDataCol="1"/>
  <pivotFields count="7">
    <pivotField axis="axisRow" allDrilled="1" subtotalTop="0" showAll="0" dataSourceSort="1" defaultSubtotal="0" defaultAttributeDrillState="1">
      <items count="9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3">
        <item x="0" e="0"/>
        <item x="1" e="0"/>
        <item x="2" e="0"/>
        <item x="3" e="0"/>
        <item x="4" e="0"/>
        <item x="5" e="0"/>
        <item x="6" e="0"/>
        <item x="7" e="0"/>
        <item x="8" e="0"/>
        <item x="9" e="0"/>
        <item x="10" e="0"/>
        <item x="11" e="0"/>
        <item x="12"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Count of Opportunity ID" fld="4" subtotal="count" baseField="0" baseItem="0"/>
    <dataField name="Sum of Active opportunity" fld="5"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1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6"/>
    <rowHierarchyUsage hierarchyUsage="107"/>
    <rowHierarchyUsage hierarchyUsage="108"/>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12E106-9E24-4B93-B7BB-18FA83564DFE}" name="PivotTable8" cacheId="45" applyNumberFormats="0" applyBorderFormats="0" applyFontFormats="0" applyPatternFormats="0" applyAlignmentFormats="0" applyWidthHeightFormats="1" dataCaption="Values" tag="3ba39322-9904-4ee5-bf6a-917030e1c73f" updatedVersion="8" minRefreshableVersion="3" useAutoFormatting="1" itemPrintTitles="1" createdVersion="8" indent="0" outline="1" outlineData="1" multipleFieldFilters="0" chartFormat="8">
  <location ref="A2:C16" firstHeaderRow="0" firstDataRow="1" firstDataCol="1"/>
  <pivotFields count="7">
    <pivotField axis="axisRow" allDrilled="1" subtotalTop="0" showAll="0" dataSourceSort="1" defaultSubtotal="0" defaultAttributeDrillState="1">
      <items count="9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3">
        <item x="0" e="0"/>
        <item x="1" e="0"/>
        <item x="2" e="0"/>
        <item x="3" e="0"/>
        <item x="4" e="0"/>
        <item x="5" e="0"/>
        <item x="6" e="0"/>
        <item x="7" e="0"/>
        <item x="8" e="0"/>
        <item x="9" e="0"/>
        <item x="10" e="0"/>
        <item x="11" e="0"/>
        <item x="12"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Count of Opportunity ID" fld="4" subtotal="count" baseField="0" baseItem="0"/>
    <dataField name="Sum of Closed opportunity" fld="5" baseField="0" baseItem="0"/>
  </dataFields>
  <chartFormats count="4">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1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6"/>
    <rowHierarchyUsage hierarchyUsage="107"/>
    <rowHierarchyUsage hierarchyUsage="108"/>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EFE7A7-DB39-4090-8283-2A9F28F43EDA}" name="PivotTable9" cacheId="33" applyNumberFormats="0" applyBorderFormats="0" applyFontFormats="0" applyPatternFormats="0" applyAlignmentFormats="0" applyWidthHeightFormats="1" dataCaption="Values" tag="7a84faeb-928f-4250-8402-ef0c1e40e1ee" updatedVersion="8" minRefreshableVersion="3" useAutoFormatting="1" subtotalHiddenItems="1" itemPrintTitles="1" createdVersion="8" indent="0" outline="1" outlineData="1" multipleFieldFilters="0" chartFormat="25">
  <location ref="A1:B11"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3"/>
    </i>
    <i>
      <x v="6"/>
    </i>
    <i>
      <x/>
    </i>
    <i>
      <x v="7"/>
    </i>
    <i>
      <x v="8"/>
    </i>
    <i>
      <x v="4"/>
    </i>
    <i>
      <x v="1"/>
    </i>
    <i>
      <x v="2"/>
    </i>
    <i>
      <x v="5"/>
    </i>
    <i t="grand">
      <x/>
    </i>
  </rowItems>
  <colItems count="1">
    <i/>
  </colItems>
  <dataFields count="1">
    <dataField name="Sum of Expected Amount" fld="1" baseField="0" baseItem="3" numFmtId="165"/>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34C5D2-CBCC-44F7-8436-8DC458C74377}" name="PivotTable10" cacheId="39" applyNumberFormats="0" applyBorderFormats="0" applyFontFormats="0" applyPatternFormats="0" applyAlignmentFormats="0" applyWidthHeightFormats="1" dataCaption="Values" tag="4b723a9f-8ebc-486d-9fca-26d8da0ff6b6" updatedVersion="8" minRefreshableVersion="3" useAutoFormatting="1" subtotalHiddenItems="1" itemPrintTitles="1" createdVersion="8" indent="0" outline="1" outlineData="1" multipleFieldFilters="0" chartFormat="26">
  <location ref="A2:B36" firstHeaderRow="1" firstDataRow="1" firstDataCol="1"/>
  <pivotFields count="2">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Opportunity ID" fld="1" subtotal="count"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y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307289A-18CA-4DB7-89CA-F29D4621E723}" sourceName="[Opportunity table].[Product Category]">
  <pivotTables>
    <pivotTable tabId="4" name="PivotTable6"/>
    <pivotTable tabId="7" name="PivotTable9"/>
    <pivotTable tabId="3" name="PivotTable5"/>
    <pivotTable tabId="8" name="PivotTable10"/>
    <pivotTable tabId="2" name="PivotTable4"/>
    <pivotTable tabId="6" name="PivotTable8"/>
  </pivotTables>
  <data>
    <olap pivotCacheId="1105018574">
      <levels count="2">
        <level uniqueName="[Opportunity table].[Product Category].[(All)]" sourceCaption="(All)" count="0"/>
        <level uniqueName="[Opportunity table].[Product Category].[Product Category]" sourceCaption="Product Category" count="6">
          <ranges>
            <range startItem="0">
              <i n="[Opportunity table].[Product Category].&amp;" c="(blank)"/>
              <i n="[Opportunity table].[Product Category].&amp;[Accessories]" c="Accessories"/>
              <i n="[Opportunity table].[Product Category].&amp;[Consumables]" c="Consumables"/>
              <i n="[Opportunity table].[Product Category].&amp;[Service]" c="Service"/>
              <i n="[Opportunity table].[Product Category].&amp;[System]" c="System"/>
              <i n="[Opportunity table].[Product Category].&amp;[Training]" c="Training"/>
            </range>
          </ranges>
        </level>
      </levels>
      <selections count="1">
        <selection n="[Opportunity tabl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n" xr10:uid="{D0DBDCE0-FBDB-469D-9833-F8C5410A72F4}" sourceName="[Opportunity table].[Won]">
  <pivotTables>
    <pivotTable tabId="4" name="PivotTable6"/>
    <pivotTable tabId="7" name="PivotTable9"/>
    <pivotTable tabId="3" name="PivotTable5"/>
    <pivotTable tabId="8" name="PivotTable10"/>
    <pivotTable tabId="2" name="PivotTable4"/>
    <pivotTable tabId="6" name="PivotTable8"/>
  </pivotTables>
  <data>
    <olap pivotCacheId="1105018574">
      <levels count="2">
        <level uniqueName="[Opportunity table].[Won].[(All)]" sourceCaption="(All)" count="0"/>
        <level uniqueName="[Opportunity table].[Won].[Won]" sourceCaption="Won" count="2">
          <ranges>
            <range startItem="0">
              <i n="[Opportunity table].[Won].&amp;[False]" c="FALSE"/>
              <i n="[Opportunity table].[Won].&amp;[True]" c="TRUE"/>
            </range>
          </ranges>
        </level>
      </levels>
      <selections count="1">
        <selection n="[Opportunity table].[W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4ED0DB6-6D73-4770-A374-9FE722E624D3}" sourceName="[Opportunity table].[Industry]">
  <pivotTables>
    <pivotTable tabId="4" name="PivotTable6"/>
    <pivotTable tabId="7" name="PivotTable9"/>
    <pivotTable tabId="3" name="PivotTable5"/>
    <pivotTable tabId="8" name="PivotTable10"/>
    <pivotTable tabId="2" name="PivotTable4"/>
    <pivotTable tabId="6" name="PivotTable8"/>
  </pivotTables>
  <data>
    <olap pivotCacheId="1105018574">
      <levels count="2">
        <level uniqueName="[Opportunity table].[Industry].[(All)]" sourceCaption="(All)" count="0"/>
        <level uniqueName="[Opportunity table].[Industry].[Industry]" sourceCaption="Industry" count="33">
          <ranges>
            <range startItem="0">
              <i n="[Opportunity table].[Industry].&amp;" c="(blank)"/>
              <i n="[Opportunity table].[Industry].&amp;[Academia]" c="Academia"/>
              <i n="[Opportunity table].[Industry].&amp;[Agriculture]" c="Agriculture"/>
              <i n="[Opportunity table].[Industry].&amp;[Apparel]" c="Apparel"/>
              <i n="[Opportunity table].[Industry].&amp;[Banking]" c="Banking"/>
              <i n="[Opportunity table].[Industry].&amp;[Biopharma/Biopharmaceuticals]" c="Biopharma/Biopharmaceuticals"/>
              <i n="[Opportunity table].[Industry].&amp;[Biopharma/Pharmaceuticals]" c="Biopharma/Pharmaceuticals"/>
              <i n="[Opportunity table].[Industry].&amp;[Biotechnology]" c="Biotechnology"/>
              <i n="[Opportunity table].[Industry].&amp;[CDMOs]" c="CDMOs"/>
              <i n="[Opportunity table].[Industry].&amp;[Chemicals]" c="Chemicals"/>
              <i n="[Opportunity table].[Industry].&amp;[Commercial]" c="Commercial"/>
              <i n="[Opportunity table].[Industry].&amp;[Communications]" c="Communications"/>
              <i n="[Opportunity table].[Industry].&amp;[Construction]" c="Construction"/>
              <i n="[Opportunity table].[Industry].&amp;[Consulting]" c="Consulting"/>
              <i n="[Opportunity table].[Industry].&amp;[CRO / CDMO]" c="CRO / CDMO"/>
              <i n="[Opportunity table].[Industry].&amp;[Distributor]" c="Distributor"/>
              <i n="[Opportunity table].[Industry].&amp;[Education]" c="Education"/>
              <i n="[Opportunity table].[Industry].&amp;[Electronics]" c="Electronics"/>
              <i n="[Opportunity table].[Industry].&amp;[Energy]" c="Energy"/>
              <i n="[Opportunity table].[Industry].&amp;[Federal]" c="Federal"/>
              <i n="[Opportunity table].[Industry].&amp;[Government]" c="Government"/>
              <i n="[Opportunity table].[Industry].&amp;[Hospitality]" c="Hospitality"/>
              <i n="[Opportunity table].[Industry].&amp;[International]" c="International"/>
              <i n="[Opportunity table].[Industry].&amp;[Law Enforcement]" c="Law Enforcement"/>
              <i n="[Opportunity table].[Industry].&amp;[Life Science Research]" c="Life Science Research"/>
              <i n="[Opportunity table].[Industry].&amp;[Military]" c="Military"/>
              <i n="[Opportunity table].[Industry].&amp;[Municipal]" c="Municipal"/>
              <i n="[Opportunity table].[Industry].&amp;[Other]" c="Other"/>
              <i n="[Opportunity table].[Industry].&amp;[State]" c="State"/>
              <i n="[Opportunity table].[Industry].&amp;[State &amp; Local]" c="State &amp; Local"/>
              <i n="[Opportunity table].[Industry].&amp;[State and Local]" c="State and Local"/>
              <i n="[Opportunity table].[Industry].&amp;[Telecommunications]" c="Telecommunications"/>
              <i n="[Opportunity table].[Industry].&amp;[Transportation]" c="Transportation"/>
            </range>
          </ranges>
        </level>
      </levels>
      <selections count="1">
        <selection n="[Opportunity table].[Indus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C754C2C-2BEB-4693-A895-4CE5A0FC03A5}" cache="Slicer_Product_Category" caption="Product Category" level="1" rowHeight="234950"/>
  <slicer name="Won" xr10:uid="{3EE7B1B4-E1FC-4355-A2DC-75EAA5501514}" cache="Slicer_Won" caption="Won" level="1" rowHeight="234950"/>
  <slicer name="Industry" xr10:uid="{D76ED4C9-16A0-42EE-8194-24568CECBEBA}" cache="Slicer_Industry" caption="Indus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D869433B-C057-43D5-A3D2-F2CEEF6EB66E}" cache="Slicer_Product_Category" caption="Product Category" level="1" style="Slicer Style 1" rowHeight="234950"/>
  <slicer name="Won 1" xr10:uid="{3FDD373E-4032-456D-8748-DCE0A67FA0E7}" cache="Slicer_Won" caption="Won" level="1" style="Slicer Style 1" rowHeight="234950"/>
  <slicer name="Industry 1" xr10:uid="{CCA17565-ABA1-42A5-880B-071D58692037}" cache="Slicer_Industry" caption="Industry"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7B28-377F-45E9-8535-65A1D10D09E8}">
  <dimension ref="A1:I28"/>
  <sheetViews>
    <sheetView workbookViewId="0">
      <selection activeCell="B24" sqref="B24"/>
    </sheetView>
  </sheetViews>
  <sheetFormatPr defaultRowHeight="14.4" x14ac:dyDescent="0.3"/>
  <cols>
    <col min="1" max="1" width="23.5546875" customWidth="1"/>
    <col min="2" max="2" width="80.5546875" bestFit="1" customWidth="1"/>
    <col min="3" max="3" width="23.44140625" bestFit="1" customWidth="1"/>
    <col min="4" max="4" width="16.88671875" bestFit="1" customWidth="1"/>
    <col min="8" max="8" width="15.33203125" bestFit="1" customWidth="1"/>
  </cols>
  <sheetData>
    <row r="1" spans="1:9" x14ac:dyDescent="0.3">
      <c r="A1" t="s">
        <v>2</v>
      </c>
    </row>
    <row r="2" spans="1:9" x14ac:dyDescent="0.3">
      <c r="A2">
        <v>1022515078.3599998</v>
      </c>
      <c r="C2" s="1" t="s">
        <v>3</v>
      </c>
      <c r="D2" s="7">
        <f>GETPIVOTDATA("[Measures].[Sum of Amount]",$A$1)</f>
        <v>1022515078.3599998</v>
      </c>
    </row>
    <row r="5" spans="1:9" x14ac:dyDescent="0.3">
      <c r="A5" s="2" t="s">
        <v>4</v>
      </c>
      <c r="B5" t="s">
        <v>8</v>
      </c>
    </row>
    <row r="6" spans="1:9" x14ac:dyDescent="0.3">
      <c r="A6" s="3" t="s">
        <v>5</v>
      </c>
      <c r="B6">
        <v>3203</v>
      </c>
    </row>
    <row r="7" spans="1:9" x14ac:dyDescent="0.3">
      <c r="A7" s="3" t="s">
        <v>6</v>
      </c>
      <c r="B7">
        <v>1443</v>
      </c>
    </row>
    <row r="8" spans="1:9" x14ac:dyDescent="0.3">
      <c r="A8" s="3" t="s">
        <v>7</v>
      </c>
      <c r="B8">
        <v>4646</v>
      </c>
      <c r="D8" t="s">
        <v>9</v>
      </c>
      <c r="E8">
        <f>GETPIVOTDATA("[Measures].[Count of Opportunity ID]",$A$5,"[Opportunity table].[Won]","[Opportunity table].[Won].&amp;[True]")</f>
        <v>1443</v>
      </c>
      <c r="H8" t="s">
        <v>11</v>
      </c>
      <c r="I8" s="9">
        <v>1</v>
      </c>
    </row>
    <row r="9" spans="1:9" x14ac:dyDescent="0.3">
      <c r="D9" t="s">
        <v>10</v>
      </c>
      <c r="E9">
        <f>GETPIVOTDATA("[Measures].[Count of Opportunity ID]",$A$5,"[Opportunity table].[Won]","[Opportunity table].[Won].&amp;[False]")</f>
        <v>3203</v>
      </c>
      <c r="H9" t="s">
        <v>9</v>
      </c>
      <c r="I9" s="10">
        <f>E13</f>
        <v>31.058975462763666</v>
      </c>
    </row>
    <row r="10" spans="1:9" x14ac:dyDescent="0.3">
      <c r="D10" t="s">
        <v>11</v>
      </c>
      <c r="E10">
        <f>GETPIVOTDATA("[Measures].[Count of Opportunity ID]",$A$5)</f>
        <v>4646</v>
      </c>
      <c r="H10" t="s">
        <v>75</v>
      </c>
    </row>
    <row r="13" spans="1:9" x14ac:dyDescent="0.3">
      <c r="A13" t="s">
        <v>28</v>
      </c>
      <c r="D13" s="1" t="s">
        <v>12</v>
      </c>
      <c r="E13" s="8">
        <f>(E8/E10)*100</f>
        <v>31.058975462763666</v>
      </c>
    </row>
    <row r="14" spans="1:9" x14ac:dyDescent="0.3">
      <c r="A14">
        <v>3203</v>
      </c>
      <c r="D14" s="1" t="s">
        <v>13</v>
      </c>
      <c r="E14" s="8">
        <f>(E9/E10)*100</f>
        <v>68.941024537236331</v>
      </c>
    </row>
    <row r="17" spans="2:2" x14ac:dyDescent="0.3">
      <c r="B17" s="18" t="s">
        <v>86</v>
      </c>
    </row>
    <row r="18" spans="2:2" x14ac:dyDescent="0.3">
      <c r="B18" s="16" t="s">
        <v>77</v>
      </c>
    </row>
    <row r="19" spans="2:2" x14ac:dyDescent="0.3">
      <c r="B19" s="16" t="s">
        <v>78</v>
      </c>
    </row>
    <row r="20" spans="2:2" x14ac:dyDescent="0.3">
      <c r="B20" s="16" t="s">
        <v>80</v>
      </c>
    </row>
    <row r="21" spans="2:2" x14ac:dyDescent="0.3">
      <c r="B21" s="16" t="s">
        <v>81</v>
      </c>
    </row>
    <row r="22" spans="2:2" x14ac:dyDescent="0.3">
      <c r="B22" s="16" t="s">
        <v>79</v>
      </c>
    </row>
    <row r="23" spans="2:2" x14ac:dyDescent="0.3">
      <c r="B23" s="16"/>
    </row>
    <row r="25" spans="2:2" ht="27.6" customHeight="1" x14ac:dyDescent="0.3">
      <c r="B25" s="16" t="s">
        <v>82</v>
      </c>
    </row>
    <row r="26" spans="2:2" ht="60" customHeight="1" x14ac:dyDescent="0.3">
      <c r="B26" s="17" t="s">
        <v>83</v>
      </c>
    </row>
    <row r="27" spans="2:2" x14ac:dyDescent="0.3">
      <c r="B27" s="16" t="s">
        <v>84</v>
      </c>
    </row>
    <row r="28" spans="2:2" x14ac:dyDescent="0.3">
      <c r="B28" s="16"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453A-95FF-46F7-94BE-3F09F2BB467A}">
  <dimension ref="A1:B58"/>
  <sheetViews>
    <sheetView workbookViewId="0">
      <selection activeCell="A14" sqref="A14"/>
    </sheetView>
  </sheetViews>
  <sheetFormatPr defaultRowHeight="14.4" x14ac:dyDescent="0.3"/>
  <cols>
    <col min="1" max="1" width="12.5546875" bestFit="1" customWidth="1"/>
    <col min="2" max="2" width="14.44140625" bestFit="1" customWidth="1"/>
  </cols>
  <sheetData>
    <row r="1" spans="1:2" x14ac:dyDescent="0.3">
      <c r="A1" s="2" t="s">
        <v>4</v>
      </c>
      <c r="B1" t="s">
        <v>2</v>
      </c>
    </row>
    <row r="2" spans="1:2" x14ac:dyDescent="0.3">
      <c r="A2" s="3" t="s">
        <v>14</v>
      </c>
      <c r="B2" s="4"/>
    </row>
    <row r="3" spans="1:2" x14ac:dyDescent="0.3">
      <c r="A3" s="21" t="s">
        <v>87</v>
      </c>
      <c r="B3" s="4"/>
    </row>
    <row r="4" spans="1:2" x14ac:dyDescent="0.3">
      <c r="A4" s="22" t="s">
        <v>88</v>
      </c>
      <c r="B4" s="4">
        <v>550000</v>
      </c>
    </row>
    <row r="5" spans="1:2" x14ac:dyDescent="0.3">
      <c r="A5" s="22" t="s">
        <v>89</v>
      </c>
      <c r="B5" s="4">
        <v>240000</v>
      </c>
    </row>
    <row r="6" spans="1:2" x14ac:dyDescent="0.3">
      <c r="A6" s="21" t="s">
        <v>90</v>
      </c>
      <c r="B6" s="4"/>
    </row>
    <row r="7" spans="1:2" x14ac:dyDescent="0.3">
      <c r="A7" s="22" t="s">
        <v>91</v>
      </c>
      <c r="B7" s="4">
        <v>40000</v>
      </c>
    </row>
    <row r="8" spans="1:2" x14ac:dyDescent="0.3">
      <c r="A8" s="22" t="s">
        <v>92</v>
      </c>
      <c r="B8" s="4">
        <v>90000</v>
      </c>
    </row>
    <row r="9" spans="1:2" x14ac:dyDescent="0.3">
      <c r="A9" s="3" t="s">
        <v>15</v>
      </c>
      <c r="B9" s="4"/>
    </row>
    <row r="10" spans="1:2" x14ac:dyDescent="0.3">
      <c r="A10" s="21" t="s">
        <v>87</v>
      </c>
      <c r="B10" s="4"/>
    </row>
    <row r="11" spans="1:2" x14ac:dyDescent="0.3">
      <c r="A11" s="22" t="s">
        <v>89</v>
      </c>
      <c r="B11" s="4">
        <v>742470.95</v>
      </c>
    </row>
    <row r="12" spans="1:2" x14ac:dyDescent="0.3">
      <c r="A12" s="21" t="s">
        <v>90</v>
      </c>
      <c r="B12" s="4"/>
    </row>
    <row r="13" spans="1:2" x14ac:dyDescent="0.3">
      <c r="A13" s="22" t="s">
        <v>93</v>
      </c>
      <c r="B13" s="4">
        <v>200796</v>
      </c>
    </row>
    <row r="14" spans="1:2" x14ac:dyDescent="0.3">
      <c r="A14" s="21" t="s">
        <v>94</v>
      </c>
      <c r="B14" s="4"/>
    </row>
    <row r="15" spans="1:2" x14ac:dyDescent="0.3">
      <c r="A15" s="22" t="s">
        <v>95</v>
      </c>
      <c r="B15" s="4">
        <v>49975</v>
      </c>
    </row>
    <row r="16" spans="1:2" x14ac:dyDescent="0.3">
      <c r="A16" s="22" t="s">
        <v>96</v>
      </c>
      <c r="B16" s="4">
        <v>1949189</v>
      </c>
    </row>
    <row r="17" spans="1:2" x14ac:dyDescent="0.3">
      <c r="A17" s="21" t="s">
        <v>97</v>
      </c>
      <c r="B17" s="4"/>
    </row>
    <row r="18" spans="1:2" x14ac:dyDescent="0.3">
      <c r="A18" s="22" t="s">
        <v>98</v>
      </c>
      <c r="B18" s="4">
        <v>340000</v>
      </c>
    </row>
    <row r="19" spans="1:2" x14ac:dyDescent="0.3">
      <c r="A19" s="22" t="s">
        <v>99</v>
      </c>
      <c r="B19" s="4">
        <v>2892032</v>
      </c>
    </row>
    <row r="20" spans="1:2" x14ac:dyDescent="0.3">
      <c r="A20" s="22" t="s">
        <v>100</v>
      </c>
      <c r="B20" s="4">
        <v>375300</v>
      </c>
    </row>
    <row r="21" spans="1:2" x14ac:dyDescent="0.3">
      <c r="A21" s="3" t="s">
        <v>16</v>
      </c>
      <c r="B21" s="4"/>
    </row>
    <row r="22" spans="1:2" x14ac:dyDescent="0.3">
      <c r="A22" s="21" t="s">
        <v>87</v>
      </c>
      <c r="B22" s="4"/>
    </row>
    <row r="23" spans="1:2" x14ac:dyDescent="0.3">
      <c r="A23" s="22" t="s">
        <v>88</v>
      </c>
      <c r="B23" s="4">
        <v>150000</v>
      </c>
    </row>
    <row r="24" spans="1:2" x14ac:dyDescent="0.3">
      <c r="A24" s="22" t="s">
        <v>89</v>
      </c>
      <c r="B24" s="4">
        <v>630212.5</v>
      </c>
    </row>
    <row r="25" spans="1:2" x14ac:dyDescent="0.3">
      <c r="A25" s="21" t="s">
        <v>90</v>
      </c>
      <c r="B25" s="4"/>
    </row>
    <row r="26" spans="1:2" x14ac:dyDescent="0.3">
      <c r="A26" s="22" t="s">
        <v>91</v>
      </c>
      <c r="B26" s="4">
        <v>25198423</v>
      </c>
    </row>
    <row r="27" spans="1:2" x14ac:dyDescent="0.3">
      <c r="A27" s="22" t="s">
        <v>92</v>
      </c>
      <c r="B27" s="4">
        <v>185370</v>
      </c>
    </row>
    <row r="28" spans="1:2" x14ac:dyDescent="0.3">
      <c r="A28" s="22" t="s">
        <v>93</v>
      </c>
      <c r="B28" s="4">
        <v>895528.75</v>
      </c>
    </row>
    <row r="29" spans="1:2" x14ac:dyDescent="0.3">
      <c r="A29" s="21" t="s">
        <v>94</v>
      </c>
      <c r="B29" s="4"/>
    </row>
    <row r="30" spans="1:2" x14ac:dyDescent="0.3">
      <c r="A30" s="22" t="s">
        <v>95</v>
      </c>
      <c r="B30" s="4">
        <v>562988</v>
      </c>
    </row>
    <row r="31" spans="1:2" x14ac:dyDescent="0.3">
      <c r="A31" s="22" t="s">
        <v>101</v>
      </c>
      <c r="B31" s="4">
        <v>208903</v>
      </c>
    </row>
    <row r="32" spans="1:2" x14ac:dyDescent="0.3">
      <c r="A32" s="22" t="s">
        <v>96</v>
      </c>
      <c r="B32" s="4">
        <v>54223602.75</v>
      </c>
    </row>
    <row r="33" spans="1:2" x14ac:dyDescent="0.3">
      <c r="A33" s="21" t="s">
        <v>97</v>
      </c>
      <c r="B33" s="4"/>
    </row>
    <row r="34" spans="1:2" x14ac:dyDescent="0.3">
      <c r="A34" s="22" t="s">
        <v>98</v>
      </c>
      <c r="B34" s="4">
        <v>202570</v>
      </c>
    </row>
    <row r="35" spans="1:2" x14ac:dyDescent="0.3">
      <c r="A35" s="22" t="s">
        <v>99</v>
      </c>
      <c r="B35" s="4">
        <v>545370</v>
      </c>
    </row>
    <row r="36" spans="1:2" x14ac:dyDescent="0.3">
      <c r="A36" s="22" t="s">
        <v>100</v>
      </c>
      <c r="B36" s="4">
        <v>2044194.25</v>
      </c>
    </row>
    <row r="37" spans="1:2" x14ac:dyDescent="0.3">
      <c r="A37" s="3" t="s">
        <v>17</v>
      </c>
      <c r="B37" s="4">
        <v>27285823.800000001</v>
      </c>
    </row>
    <row r="38" spans="1:2" x14ac:dyDescent="0.3">
      <c r="A38" s="3" t="s">
        <v>18</v>
      </c>
      <c r="B38" s="4">
        <v>41379399.500000007</v>
      </c>
    </row>
    <row r="39" spans="1:2" x14ac:dyDescent="0.3">
      <c r="A39" s="3" t="s">
        <v>19</v>
      </c>
      <c r="B39" s="4">
        <v>135476963.36999995</v>
      </c>
    </row>
    <row r="40" spans="1:2" x14ac:dyDescent="0.3">
      <c r="A40" s="3" t="s">
        <v>20</v>
      </c>
      <c r="B40" s="4">
        <v>310601083.29000002</v>
      </c>
    </row>
    <row r="41" spans="1:2" x14ac:dyDescent="0.3">
      <c r="A41" s="3" t="s">
        <v>21</v>
      </c>
      <c r="B41" s="4">
        <v>375002398.12000024</v>
      </c>
    </row>
    <row r="42" spans="1:2" x14ac:dyDescent="0.3">
      <c r="A42" s="3" t="s">
        <v>22</v>
      </c>
      <c r="B42" s="4">
        <v>37243761.939999998</v>
      </c>
    </row>
    <row r="43" spans="1:2" x14ac:dyDescent="0.3">
      <c r="A43" s="3" t="s">
        <v>23</v>
      </c>
      <c r="B43" s="4"/>
    </row>
    <row r="44" spans="1:2" x14ac:dyDescent="0.3">
      <c r="A44" s="21" t="s">
        <v>87</v>
      </c>
      <c r="B44" s="4"/>
    </row>
    <row r="45" spans="1:2" x14ac:dyDescent="0.3">
      <c r="A45" s="22" t="s">
        <v>102</v>
      </c>
      <c r="B45" s="4">
        <v>433186.14</v>
      </c>
    </row>
    <row r="46" spans="1:2" x14ac:dyDescent="0.3">
      <c r="A46" s="22" t="s">
        <v>89</v>
      </c>
      <c r="B46" s="4">
        <v>85000</v>
      </c>
    </row>
    <row r="47" spans="1:2" x14ac:dyDescent="0.3">
      <c r="A47" s="21" t="s">
        <v>94</v>
      </c>
      <c r="B47" s="4"/>
    </row>
    <row r="48" spans="1:2" x14ac:dyDescent="0.3">
      <c r="A48" s="22" t="s">
        <v>96</v>
      </c>
      <c r="B48" s="4">
        <v>71937</v>
      </c>
    </row>
    <row r="49" spans="1:2" x14ac:dyDescent="0.3">
      <c r="A49" s="21" t="s">
        <v>97</v>
      </c>
      <c r="B49" s="4"/>
    </row>
    <row r="50" spans="1:2" x14ac:dyDescent="0.3">
      <c r="A50" s="22" t="s">
        <v>100</v>
      </c>
      <c r="B50" s="4">
        <v>2275000</v>
      </c>
    </row>
    <row r="51" spans="1:2" x14ac:dyDescent="0.3">
      <c r="A51" s="3" t="s">
        <v>24</v>
      </c>
      <c r="B51" s="4"/>
    </row>
    <row r="52" spans="1:2" x14ac:dyDescent="0.3">
      <c r="A52" s="21" t="s">
        <v>94</v>
      </c>
      <c r="B52" s="4"/>
    </row>
    <row r="53" spans="1:2" x14ac:dyDescent="0.3">
      <c r="A53" s="22" t="s">
        <v>96</v>
      </c>
      <c r="B53" s="4">
        <v>73600</v>
      </c>
    </row>
    <row r="54" spans="1:2" x14ac:dyDescent="0.3">
      <c r="A54" s="3" t="s">
        <v>25</v>
      </c>
      <c r="B54" s="4"/>
    </row>
    <row r="55" spans="1:2" x14ac:dyDescent="0.3">
      <c r="A55" s="21" t="s">
        <v>90</v>
      </c>
      <c r="B55" s="4"/>
    </row>
    <row r="56" spans="1:2" x14ac:dyDescent="0.3">
      <c r="A56" s="22" t="s">
        <v>93</v>
      </c>
      <c r="B56" s="4">
        <v>0</v>
      </c>
    </row>
    <row r="57" spans="1:2" x14ac:dyDescent="0.3">
      <c r="A57" s="3" t="s">
        <v>26</v>
      </c>
      <c r="B57" s="4">
        <v>270000</v>
      </c>
    </row>
    <row r="58" spans="1:2" x14ac:dyDescent="0.3">
      <c r="A58" s="3" t="s">
        <v>7</v>
      </c>
      <c r="B58" s="4">
        <v>1022515078.3599998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5C999-42D0-480C-AA85-6EAC3C514D8B}">
  <dimension ref="A2:C16"/>
  <sheetViews>
    <sheetView workbookViewId="0">
      <selection activeCell="A3" sqref="A3:C15"/>
    </sheetView>
  </sheetViews>
  <sheetFormatPr defaultRowHeight="14.4" x14ac:dyDescent="0.3"/>
  <cols>
    <col min="1" max="1" width="12.5546875" bestFit="1" customWidth="1"/>
    <col min="2" max="2" width="22.77734375" bestFit="1" customWidth="1"/>
    <col min="3" max="3" width="22.109375" bestFit="1" customWidth="1"/>
  </cols>
  <sheetData>
    <row r="2" spans="1:3" x14ac:dyDescent="0.3">
      <c r="A2" s="2" t="s">
        <v>4</v>
      </c>
      <c r="B2" t="s">
        <v>0</v>
      </c>
      <c r="C2" t="s">
        <v>27</v>
      </c>
    </row>
    <row r="3" spans="1:3" x14ac:dyDescent="0.3">
      <c r="A3" s="3" t="s">
        <v>14</v>
      </c>
      <c r="B3" s="4">
        <v>550000</v>
      </c>
      <c r="C3" s="4">
        <v>0</v>
      </c>
    </row>
    <row r="4" spans="1:3" x14ac:dyDescent="0.3">
      <c r="A4" s="3" t="s">
        <v>15</v>
      </c>
      <c r="B4" s="4">
        <v>1294490</v>
      </c>
      <c r="C4" s="4">
        <v>0</v>
      </c>
    </row>
    <row r="5" spans="1:3" x14ac:dyDescent="0.3">
      <c r="A5" s="3" t="s">
        <v>16</v>
      </c>
      <c r="B5" s="4">
        <v>19847980</v>
      </c>
      <c r="C5" s="4">
        <v>490354</v>
      </c>
    </row>
    <row r="6" spans="1:3" x14ac:dyDescent="0.3">
      <c r="A6" s="3" t="s">
        <v>17</v>
      </c>
      <c r="B6" s="4">
        <v>4849674</v>
      </c>
      <c r="C6" s="4">
        <v>708565</v>
      </c>
    </row>
    <row r="7" spans="1:3" x14ac:dyDescent="0.3">
      <c r="A7" s="3" t="s">
        <v>18</v>
      </c>
      <c r="B7" s="4">
        <v>8344598</v>
      </c>
      <c r="C7" s="4">
        <v>19798</v>
      </c>
    </row>
    <row r="8" spans="1:3" x14ac:dyDescent="0.3">
      <c r="A8" s="3" t="s">
        <v>19</v>
      </c>
      <c r="B8" s="4">
        <v>14401711</v>
      </c>
      <c r="C8" s="4">
        <v>20203</v>
      </c>
    </row>
    <row r="9" spans="1:3" x14ac:dyDescent="0.3">
      <c r="A9" s="3" t="s">
        <v>20</v>
      </c>
      <c r="B9" s="4">
        <v>45484123</v>
      </c>
      <c r="C9" s="4">
        <v>5659900</v>
      </c>
    </row>
    <row r="10" spans="1:3" x14ac:dyDescent="0.3">
      <c r="A10" s="3" t="s">
        <v>21</v>
      </c>
      <c r="B10" s="4">
        <v>41488039</v>
      </c>
      <c r="C10" s="4">
        <v>34104086</v>
      </c>
    </row>
    <row r="11" spans="1:3" x14ac:dyDescent="0.3">
      <c r="A11" s="3" t="s">
        <v>22</v>
      </c>
      <c r="B11" s="4">
        <v>0</v>
      </c>
      <c r="C11" s="4">
        <v>6669143</v>
      </c>
    </row>
    <row r="12" spans="1:3" x14ac:dyDescent="0.3">
      <c r="A12" s="3" t="s">
        <v>23</v>
      </c>
      <c r="B12" s="4">
        <v>0</v>
      </c>
      <c r="C12" s="4">
        <v>159814</v>
      </c>
    </row>
    <row r="13" spans="1:3" x14ac:dyDescent="0.3">
      <c r="A13" s="3" t="s">
        <v>24</v>
      </c>
      <c r="B13" s="4">
        <v>0</v>
      </c>
      <c r="C13" s="4">
        <v>51520</v>
      </c>
    </row>
    <row r="14" spans="1:3" x14ac:dyDescent="0.3">
      <c r="A14" s="3" t="s">
        <v>25</v>
      </c>
      <c r="B14" s="4">
        <v>0</v>
      </c>
      <c r="C14" s="4">
        <v>0</v>
      </c>
    </row>
    <row r="15" spans="1:3" x14ac:dyDescent="0.3">
      <c r="A15" s="3" t="s">
        <v>26</v>
      </c>
      <c r="B15" s="4">
        <v>0</v>
      </c>
      <c r="C15" s="4">
        <v>0</v>
      </c>
    </row>
    <row r="16" spans="1:3" x14ac:dyDescent="0.3">
      <c r="A16" s="3" t="s">
        <v>7</v>
      </c>
      <c r="B16" s="4">
        <v>136260615</v>
      </c>
      <c r="C16" s="4">
        <v>47883383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6996-A90C-4D0E-8717-3EA08BD4491C}">
  <dimension ref="A2:C16"/>
  <sheetViews>
    <sheetView workbookViewId="0">
      <selection activeCell="A2" sqref="A2"/>
    </sheetView>
  </sheetViews>
  <sheetFormatPr defaultRowHeight="14.4" x14ac:dyDescent="0.3"/>
  <cols>
    <col min="1" max="1" width="12.5546875" bestFit="1" customWidth="1"/>
    <col min="2" max="2" width="21.6640625" bestFit="1" customWidth="1"/>
    <col min="3" max="3" width="23.5546875" bestFit="1" customWidth="1"/>
  </cols>
  <sheetData>
    <row r="2" spans="1:3" x14ac:dyDescent="0.3">
      <c r="A2" s="2" t="s">
        <v>4</v>
      </c>
      <c r="B2" t="s">
        <v>8</v>
      </c>
      <c r="C2" t="s">
        <v>28</v>
      </c>
    </row>
    <row r="3" spans="1:3" x14ac:dyDescent="0.3">
      <c r="A3" s="3" t="s">
        <v>14</v>
      </c>
      <c r="B3" s="20">
        <v>7</v>
      </c>
      <c r="C3" s="20">
        <v>5</v>
      </c>
    </row>
    <row r="4" spans="1:3" x14ac:dyDescent="0.3">
      <c r="A4" s="3" t="s">
        <v>15</v>
      </c>
      <c r="B4" s="20">
        <v>48</v>
      </c>
      <c r="C4" s="20">
        <v>32</v>
      </c>
    </row>
    <row r="5" spans="1:3" x14ac:dyDescent="0.3">
      <c r="A5" s="3" t="s">
        <v>16</v>
      </c>
      <c r="B5" s="20">
        <v>144</v>
      </c>
      <c r="C5" s="20">
        <v>84</v>
      </c>
    </row>
    <row r="6" spans="1:3" x14ac:dyDescent="0.3">
      <c r="A6" s="3" t="s">
        <v>17</v>
      </c>
      <c r="B6" s="20">
        <v>438</v>
      </c>
      <c r="C6" s="20">
        <v>302</v>
      </c>
    </row>
    <row r="7" spans="1:3" x14ac:dyDescent="0.3">
      <c r="A7" s="3" t="s">
        <v>18</v>
      </c>
      <c r="B7" s="20">
        <v>567</v>
      </c>
      <c r="C7" s="20">
        <v>401</v>
      </c>
    </row>
    <row r="8" spans="1:3" x14ac:dyDescent="0.3">
      <c r="A8" s="3" t="s">
        <v>19</v>
      </c>
      <c r="B8" s="20">
        <v>624</v>
      </c>
      <c r="C8" s="20">
        <v>300</v>
      </c>
    </row>
    <row r="9" spans="1:3" x14ac:dyDescent="0.3">
      <c r="A9" s="3" t="s">
        <v>20</v>
      </c>
      <c r="B9" s="20">
        <v>1162</v>
      </c>
      <c r="C9" s="20">
        <v>717</v>
      </c>
    </row>
    <row r="10" spans="1:3" x14ac:dyDescent="0.3">
      <c r="A10" s="3" t="s">
        <v>21</v>
      </c>
      <c r="B10" s="20">
        <v>1381</v>
      </c>
      <c r="C10" s="20">
        <v>1087</v>
      </c>
    </row>
    <row r="11" spans="1:3" x14ac:dyDescent="0.3">
      <c r="A11" s="3" t="s">
        <v>22</v>
      </c>
      <c r="B11" s="20">
        <v>262</v>
      </c>
      <c r="C11" s="20">
        <v>262</v>
      </c>
    </row>
    <row r="12" spans="1:3" x14ac:dyDescent="0.3">
      <c r="A12" s="3" t="s">
        <v>23</v>
      </c>
      <c r="B12" s="20">
        <v>10</v>
      </c>
      <c r="C12" s="20">
        <v>10</v>
      </c>
    </row>
    <row r="13" spans="1:3" x14ac:dyDescent="0.3">
      <c r="A13" s="3" t="s">
        <v>24</v>
      </c>
      <c r="B13" s="20">
        <v>1</v>
      </c>
      <c r="C13" s="20">
        <v>1</v>
      </c>
    </row>
    <row r="14" spans="1:3" x14ac:dyDescent="0.3">
      <c r="A14" s="3" t="s">
        <v>25</v>
      </c>
      <c r="B14" s="20">
        <v>1</v>
      </c>
      <c r="C14" s="20">
        <v>1</v>
      </c>
    </row>
    <row r="15" spans="1:3" x14ac:dyDescent="0.3">
      <c r="A15" s="3" t="s">
        <v>26</v>
      </c>
      <c r="B15" s="20">
        <v>1</v>
      </c>
      <c r="C15" s="20">
        <v>1</v>
      </c>
    </row>
    <row r="16" spans="1:3" x14ac:dyDescent="0.3">
      <c r="A16" s="3" t="s">
        <v>7</v>
      </c>
      <c r="B16" s="20">
        <v>4646</v>
      </c>
      <c r="C16" s="20">
        <v>3203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2830F-5BD0-47D1-9424-C72D433C3209}">
  <dimension ref="A2:C20"/>
  <sheetViews>
    <sheetView workbookViewId="0">
      <selection activeCell="A3" sqref="A3:C15"/>
    </sheetView>
  </sheetViews>
  <sheetFormatPr defaultRowHeight="14.4" x14ac:dyDescent="0.3"/>
  <cols>
    <col min="1" max="1" width="12.5546875" bestFit="1" customWidth="1"/>
    <col min="2" max="2" width="21.6640625" bestFit="1" customWidth="1"/>
    <col min="3" max="3" width="23.88671875" bestFit="1" customWidth="1"/>
  </cols>
  <sheetData>
    <row r="2" spans="1:3" x14ac:dyDescent="0.3">
      <c r="A2" s="2" t="s">
        <v>4</v>
      </c>
      <c r="B2" t="s">
        <v>8</v>
      </c>
      <c r="C2" t="s">
        <v>29</v>
      </c>
    </row>
    <row r="3" spans="1:3" x14ac:dyDescent="0.3">
      <c r="A3" s="3" t="s">
        <v>14</v>
      </c>
      <c r="B3" s="20">
        <v>7</v>
      </c>
      <c r="C3" s="20">
        <v>2</v>
      </c>
    </row>
    <row r="4" spans="1:3" x14ac:dyDescent="0.3">
      <c r="A4" s="3" t="s">
        <v>15</v>
      </c>
      <c r="B4" s="20">
        <v>48</v>
      </c>
      <c r="C4" s="20">
        <v>16</v>
      </c>
    </row>
    <row r="5" spans="1:3" x14ac:dyDescent="0.3">
      <c r="A5" s="3" t="s">
        <v>16</v>
      </c>
      <c r="B5" s="20">
        <v>144</v>
      </c>
      <c r="C5" s="20">
        <v>60</v>
      </c>
    </row>
    <row r="6" spans="1:3" x14ac:dyDescent="0.3">
      <c r="A6" s="3" t="s">
        <v>17</v>
      </c>
      <c r="B6" s="20">
        <v>438</v>
      </c>
      <c r="C6" s="20">
        <v>136</v>
      </c>
    </row>
    <row r="7" spans="1:3" x14ac:dyDescent="0.3">
      <c r="A7" s="3" t="s">
        <v>18</v>
      </c>
      <c r="B7" s="20">
        <v>567</v>
      </c>
      <c r="C7" s="20">
        <v>166</v>
      </c>
    </row>
    <row r="8" spans="1:3" x14ac:dyDescent="0.3">
      <c r="A8" s="3" t="s">
        <v>19</v>
      </c>
      <c r="B8" s="20">
        <v>624</v>
      </c>
      <c r="C8" s="20">
        <v>324</v>
      </c>
    </row>
    <row r="9" spans="1:3" x14ac:dyDescent="0.3">
      <c r="A9" s="3" t="s">
        <v>20</v>
      </c>
      <c r="B9" s="20">
        <v>1162</v>
      </c>
      <c r="C9" s="20">
        <v>445</v>
      </c>
    </row>
    <row r="10" spans="1:3" x14ac:dyDescent="0.3">
      <c r="A10" s="3" t="s">
        <v>21</v>
      </c>
      <c r="B10" s="20">
        <v>1381</v>
      </c>
      <c r="C10" s="20">
        <v>294</v>
      </c>
    </row>
    <row r="11" spans="1:3" x14ac:dyDescent="0.3">
      <c r="A11" s="3" t="s">
        <v>22</v>
      </c>
      <c r="B11" s="20">
        <v>262</v>
      </c>
      <c r="C11" s="20">
        <v>0</v>
      </c>
    </row>
    <row r="12" spans="1:3" x14ac:dyDescent="0.3">
      <c r="A12" s="3" t="s">
        <v>23</v>
      </c>
      <c r="B12" s="20">
        <v>10</v>
      </c>
      <c r="C12" s="20">
        <v>0</v>
      </c>
    </row>
    <row r="13" spans="1:3" x14ac:dyDescent="0.3">
      <c r="A13" s="3" t="s">
        <v>24</v>
      </c>
      <c r="B13" s="20">
        <v>1</v>
      </c>
      <c r="C13" s="20">
        <v>0</v>
      </c>
    </row>
    <row r="14" spans="1:3" x14ac:dyDescent="0.3">
      <c r="A14" s="3" t="s">
        <v>25</v>
      </c>
      <c r="B14" s="20">
        <v>1</v>
      </c>
      <c r="C14" s="20">
        <v>0</v>
      </c>
    </row>
    <row r="15" spans="1:3" x14ac:dyDescent="0.3">
      <c r="A15" s="3" t="s">
        <v>26</v>
      </c>
      <c r="B15" s="20">
        <v>1</v>
      </c>
      <c r="C15" s="20">
        <v>0</v>
      </c>
    </row>
    <row r="16" spans="1:3" x14ac:dyDescent="0.3">
      <c r="A16" s="3" t="s">
        <v>7</v>
      </c>
      <c r="B16" s="20">
        <v>4646</v>
      </c>
      <c r="C16" s="20">
        <v>1443</v>
      </c>
    </row>
    <row r="19" spans="2:3" x14ac:dyDescent="0.3">
      <c r="B19" t="s">
        <v>73</v>
      </c>
      <c r="C19">
        <f>GETPIVOTDATA("[Measures].[Count of Opportunity ID]",$A$2)</f>
        <v>4646</v>
      </c>
    </row>
    <row r="20" spans="2:3" x14ac:dyDescent="0.3">
      <c r="B20" t="s">
        <v>74</v>
      </c>
      <c r="C20">
        <f>GETPIVOTDATA("[Measures].[Sum of Closed opportunity]",$A$2)</f>
        <v>1443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D68E4-6376-4A18-AE72-E4DF993D1518}">
  <dimension ref="A1:B11"/>
  <sheetViews>
    <sheetView workbookViewId="0">
      <selection activeCell="N20" sqref="N20"/>
    </sheetView>
  </sheetViews>
  <sheetFormatPr defaultRowHeight="14.4" x14ac:dyDescent="0.3"/>
  <cols>
    <col min="1" max="1" width="12.5546875" bestFit="1" customWidth="1"/>
    <col min="2" max="2" width="22.77734375" bestFit="1" customWidth="1"/>
  </cols>
  <sheetData>
    <row r="1" spans="1:2" x14ac:dyDescent="0.3">
      <c r="A1" s="2" t="s">
        <v>4</v>
      </c>
      <c r="B1" t="s">
        <v>1</v>
      </c>
    </row>
    <row r="2" spans="1:2" x14ac:dyDescent="0.3">
      <c r="A2" s="3" t="s">
        <v>33</v>
      </c>
      <c r="B2" s="5">
        <v>89640521.680000037</v>
      </c>
    </row>
    <row r="3" spans="1:2" x14ac:dyDescent="0.3">
      <c r="A3" s="3" t="s">
        <v>36</v>
      </c>
      <c r="B3" s="5">
        <v>50622614.340000011</v>
      </c>
    </row>
    <row r="4" spans="1:2" x14ac:dyDescent="0.3">
      <c r="A4" s="3" t="s">
        <v>30</v>
      </c>
      <c r="B4" s="5">
        <v>29025452.059999991</v>
      </c>
    </row>
    <row r="5" spans="1:2" x14ac:dyDescent="0.3">
      <c r="A5" s="3" t="s">
        <v>37</v>
      </c>
      <c r="B5" s="5">
        <v>8068306.4000000013</v>
      </c>
    </row>
    <row r="6" spans="1:2" x14ac:dyDescent="0.3">
      <c r="A6" s="3" t="s">
        <v>38</v>
      </c>
      <c r="B6" s="5">
        <v>5782180.5900000008</v>
      </c>
    </row>
    <row r="7" spans="1:2" x14ac:dyDescent="0.3">
      <c r="A7" s="3" t="s">
        <v>34</v>
      </c>
      <c r="B7" s="5">
        <v>900574</v>
      </c>
    </row>
    <row r="8" spans="1:2" x14ac:dyDescent="0.3">
      <c r="A8" s="3" t="s">
        <v>31</v>
      </c>
      <c r="B8" s="5">
        <v>97800</v>
      </c>
    </row>
    <row r="9" spans="1:2" x14ac:dyDescent="0.3">
      <c r="A9" s="3" t="s">
        <v>32</v>
      </c>
      <c r="B9" s="5">
        <v>6519.9</v>
      </c>
    </row>
    <row r="10" spans="1:2" x14ac:dyDescent="0.3">
      <c r="A10" s="3" t="s">
        <v>35</v>
      </c>
      <c r="B10" s="5">
        <v>0</v>
      </c>
    </row>
    <row r="11" spans="1:2" x14ac:dyDescent="0.3">
      <c r="A11" s="3" t="s">
        <v>7</v>
      </c>
      <c r="B11" s="5">
        <v>184143968.97000006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45F5A-C001-428B-AFFA-842A41F64D29}">
  <dimension ref="A2:B36"/>
  <sheetViews>
    <sheetView workbookViewId="0">
      <selection activeCell="M19" sqref="M19"/>
    </sheetView>
  </sheetViews>
  <sheetFormatPr defaultRowHeight="14.4" x14ac:dyDescent="0.3"/>
  <cols>
    <col min="1" max="1" width="27.109375" bestFit="1" customWidth="1"/>
    <col min="2" max="2" width="21.6640625" bestFit="1" customWidth="1"/>
  </cols>
  <sheetData>
    <row r="2" spans="1:2" x14ac:dyDescent="0.3">
      <c r="A2" s="2" t="s">
        <v>4</v>
      </c>
      <c r="B2" t="s">
        <v>8</v>
      </c>
    </row>
    <row r="3" spans="1:2" x14ac:dyDescent="0.3">
      <c r="A3" s="3" t="s">
        <v>30</v>
      </c>
      <c r="B3" s="20">
        <v>321</v>
      </c>
    </row>
    <row r="4" spans="1:2" x14ac:dyDescent="0.3">
      <c r="A4" s="3" t="s">
        <v>39</v>
      </c>
      <c r="B4" s="20">
        <v>182</v>
      </c>
    </row>
    <row r="5" spans="1:2" x14ac:dyDescent="0.3">
      <c r="A5" s="3" t="s">
        <v>40</v>
      </c>
      <c r="B5" s="20">
        <v>164</v>
      </c>
    </row>
    <row r="6" spans="1:2" x14ac:dyDescent="0.3">
      <c r="A6" s="3" t="s">
        <v>41</v>
      </c>
      <c r="B6" s="20">
        <v>88</v>
      </c>
    </row>
    <row r="7" spans="1:2" x14ac:dyDescent="0.3">
      <c r="A7" s="3" t="s">
        <v>42</v>
      </c>
      <c r="B7" s="20">
        <v>108</v>
      </c>
    </row>
    <row r="8" spans="1:2" x14ac:dyDescent="0.3">
      <c r="A8" s="3" t="s">
        <v>43</v>
      </c>
      <c r="B8" s="20">
        <v>2</v>
      </c>
    </row>
    <row r="9" spans="1:2" x14ac:dyDescent="0.3">
      <c r="A9" s="3" t="s">
        <v>44</v>
      </c>
      <c r="B9" s="20">
        <v>1143</v>
      </c>
    </row>
    <row r="10" spans="1:2" x14ac:dyDescent="0.3">
      <c r="A10" s="3" t="s">
        <v>45</v>
      </c>
      <c r="B10" s="20">
        <v>174</v>
      </c>
    </row>
    <row r="11" spans="1:2" x14ac:dyDescent="0.3">
      <c r="A11" s="3" t="s">
        <v>46</v>
      </c>
      <c r="B11" s="20">
        <v>1</v>
      </c>
    </row>
    <row r="12" spans="1:2" x14ac:dyDescent="0.3">
      <c r="A12" s="3" t="s">
        <v>47</v>
      </c>
      <c r="B12" s="20">
        <v>51</v>
      </c>
    </row>
    <row r="13" spans="1:2" x14ac:dyDescent="0.3">
      <c r="A13" s="3" t="s">
        <v>48</v>
      </c>
      <c r="B13" s="20">
        <v>8</v>
      </c>
    </row>
    <row r="14" spans="1:2" x14ac:dyDescent="0.3">
      <c r="A14" s="3" t="s">
        <v>49</v>
      </c>
      <c r="B14" s="20">
        <v>229</v>
      </c>
    </row>
    <row r="15" spans="1:2" x14ac:dyDescent="0.3">
      <c r="A15" s="3" t="s">
        <v>50</v>
      </c>
      <c r="B15" s="20">
        <v>112</v>
      </c>
    </row>
    <row r="16" spans="1:2" x14ac:dyDescent="0.3">
      <c r="A16" s="3" t="s">
        <v>51</v>
      </c>
      <c r="B16" s="20">
        <v>50</v>
      </c>
    </row>
    <row r="17" spans="1:2" x14ac:dyDescent="0.3">
      <c r="A17" s="3" t="s">
        <v>52</v>
      </c>
      <c r="B17" s="20">
        <v>8</v>
      </c>
    </row>
    <row r="18" spans="1:2" x14ac:dyDescent="0.3">
      <c r="A18" s="3" t="s">
        <v>53</v>
      </c>
      <c r="B18" s="20">
        <v>41</v>
      </c>
    </row>
    <row r="19" spans="1:2" x14ac:dyDescent="0.3">
      <c r="A19" s="3" t="s">
        <v>54</v>
      </c>
      <c r="B19" s="20">
        <v>63</v>
      </c>
    </row>
    <row r="20" spans="1:2" x14ac:dyDescent="0.3">
      <c r="A20" s="3" t="s">
        <v>55</v>
      </c>
      <c r="B20" s="20">
        <v>54</v>
      </c>
    </row>
    <row r="21" spans="1:2" x14ac:dyDescent="0.3">
      <c r="A21" s="3" t="s">
        <v>56</v>
      </c>
      <c r="B21" s="20">
        <v>194</v>
      </c>
    </row>
    <row r="22" spans="1:2" x14ac:dyDescent="0.3">
      <c r="A22" s="3" t="s">
        <v>57</v>
      </c>
      <c r="B22" s="20">
        <v>231</v>
      </c>
    </row>
    <row r="23" spans="1:2" x14ac:dyDescent="0.3">
      <c r="A23" s="3" t="s">
        <v>58</v>
      </c>
      <c r="B23" s="20">
        <v>28</v>
      </c>
    </row>
    <row r="24" spans="1:2" x14ac:dyDescent="0.3">
      <c r="A24" s="3" t="s">
        <v>59</v>
      </c>
      <c r="B24" s="20">
        <v>79</v>
      </c>
    </row>
    <row r="25" spans="1:2" x14ac:dyDescent="0.3">
      <c r="A25" s="3" t="s">
        <v>60</v>
      </c>
      <c r="B25" s="20">
        <v>264</v>
      </c>
    </row>
    <row r="26" spans="1:2" x14ac:dyDescent="0.3">
      <c r="A26" s="3" t="s">
        <v>61</v>
      </c>
      <c r="B26" s="20">
        <v>1</v>
      </c>
    </row>
    <row r="27" spans="1:2" x14ac:dyDescent="0.3">
      <c r="A27" s="3" t="s">
        <v>62</v>
      </c>
      <c r="B27" s="20">
        <v>7</v>
      </c>
    </row>
    <row r="28" spans="1:2" x14ac:dyDescent="0.3">
      <c r="A28" s="3" t="s">
        <v>63</v>
      </c>
      <c r="B28" s="20">
        <v>187</v>
      </c>
    </row>
    <row r="29" spans="1:2" x14ac:dyDescent="0.3">
      <c r="A29" s="3" t="s">
        <v>64</v>
      </c>
      <c r="B29" s="20">
        <v>1</v>
      </c>
    </row>
    <row r="30" spans="1:2" x14ac:dyDescent="0.3">
      <c r="A30" s="3" t="s">
        <v>35</v>
      </c>
      <c r="B30" s="20">
        <v>82</v>
      </c>
    </row>
    <row r="31" spans="1:2" x14ac:dyDescent="0.3">
      <c r="A31" s="3" t="s">
        <v>65</v>
      </c>
      <c r="B31" s="20">
        <v>1</v>
      </c>
    </row>
    <row r="32" spans="1:2" x14ac:dyDescent="0.3">
      <c r="A32" s="3" t="s">
        <v>66</v>
      </c>
      <c r="B32" s="20">
        <v>1</v>
      </c>
    </row>
    <row r="33" spans="1:2" x14ac:dyDescent="0.3">
      <c r="A33" s="3" t="s">
        <v>67</v>
      </c>
      <c r="B33" s="20">
        <v>558</v>
      </c>
    </row>
    <row r="34" spans="1:2" x14ac:dyDescent="0.3">
      <c r="A34" s="3" t="s">
        <v>68</v>
      </c>
      <c r="B34" s="20">
        <v>137</v>
      </c>
    </row>
    <row r="35" spans="1:2" x14ac:dyDescent="0.3">
      <c r="A35" s="3" t="s">
        <v>69</v>
      </c>
      <c r="B35" s="20">
        <v>76</v>
      </c>
    </row>
    <row r="36" spans="1:2" x14ac:dyDescent="0.3">
      <c r="A36" s="3" t="s">
        <v>7</v>
      </c>
      <c r="B36" s="20">
        <v>4646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9D4B-292C-4315-9B31-F8EFD209ACBE}">
  <dimension ref="A1:Y38"/>
  <sheetViews>
    <sheetView tabSelected="1" zoomScale="80" zoomScaleNormal="80" workbookViewId="0">
      <selection activeCell="W3" sqref="W3"/>
    </sheetView>
  </sheetViews>
  <sheetFormatPr defaultRowHeight="14.4" x14ac:dyDescent="0.3"/>
  <cols>
    <col min="1" max="1" width="18" bestFit="1" customWidth="1"/>
    <col min="2" max="2" width="28.5546875" bestFit="1" customWidth="1"/>
  </cols>
  <sheetData>
    <row r="1" spans="1:25" x14ac:dyDescent="0.3">
      <c r="A1" s="6"/>
      <c r="B1" s="6"/>
      <c r="C1" s="6"/>
      <c r="D1" s="6"/>
      <c r="E1" s="6"/>
      <c r="F1" s="6"/>
      <c r="G1" s="6"/>
      <c r="H1" s="6"/>
      <c r="I1" s="6"/>
      <c r="J1" s="6"/>
      <c r="K1" s="6"/>
      <c r="L1" s="6"/>
      <c r="M1" s="6"/>
      <c r="N1" s="6"/>
      <c r="O1" s="6"/>
      <c r="P1" s="6"/>
      <c r="Q1" s="6"/>
      <c r="R1" s="6"/>
      <c r="S1" s="6"/>
      <c r="T1" s="6"/>
      <c r="U1" s="6"/>
      <c r="V1" s="6"/>
      <c r="W1" s="6"/>
      <c r="X1" s="6"/>
      <c r="Y1" s="6"/>
    </row>
    <row r="2" spans="1:25" x14ac:dyDescent="0.3">
      <c r="A2" s="6"/>
      <c r="B2" s="6"/>
      <c r="C2" s="6"/>
      <c r="D2" s="6"/>
      <c r="E2" s="6"/>
      <c r="F2" s="6"/>
      <c r="G2" s="6"/>
      <c r="H2" s="6"/>
      <c r="I2" s="6"/>
      <c r="J2" s="6"/>
      <c r="K2" s="6"/>
      <c r="L2" s="6"/>
      <c r="M2" s="6"/>
      <c r="N2" s="6"/>
      <c r="O2" s="6"/>
      <c r="P2" s="6"/>
      <c r="Q2" s="6"/>
      <c r="R2" s="6"/>
      <c r="S2" s="6"/>
      <c r="T2" s="6"/>
      <c r="U2" s="6"/>
      <c r="V2" s="6"/>
      <c r="W2" s="6"/>
      <c r="X2" s="6"/>
      <c r="Y2" s="6"/>
    </row>
    <row r="3" spans="1:25" x14ac:dyDescent="0.3">
      <c r="A3" s="6"/>
      <c r="B3" s="6"/>
      <c r="C3" s="6"/>
      <c r="D3" s="6"/>
      <c r="E3" s="6"/>
      <c r="F3" s="6"/>
      <c r="G3" s="6"/>
      <c r="H3" s="6"/>
      <c r="I3" s="6"/>
      <c r="J3" s="6"/>
      <c r="K3" s="6"/>
      <c r="L3" s="6"/>
      <c r="M3" s="6"/>
      <c r="N3" s="6"/>
      <c r="O3" s="6"/>
      <c r="P3" s="6"/>
      <c r="Q3" s="6"/>
      <c r="R3" s="6"/>
      <c r="S3" s="6"/>
      <c r="T3" s="6"/>
      <c r="U3" s="6"/>
      <c r="V3" s="6"/>
      <c r="W3" s="6"/>
      <c r="X3" s="6"/>
      <c r="Y3" s="6"/>
    </row>
    <row r="4" spans="1:25" ht="23.4" x14ac:dyDescent="0.45">
      <c r="A4" s="11"/>
      <c r="B4" s="11" t="s">
        <v>70</v>
      </c>
      <c r="C4" s="11"/>
      <c r="D4" s="6"/>
      <c r="E4" s="6"/>
      <c r="F4" s="6"/>
      <c r="G4" s="6"/>
      <c r="H4" s="6"/>
      <c r="I4" s="11" t="s">
        <v>71</v>
      </c>
      <c r="J4" s="12"/>
      <c r="K4" s="12"/>
      <c r="L4" s="6"/>
      <c r="M4" s="6"/>
      <c r="N4" s="6"/>
      <c r="O4" s="11" t="s">
        <v>72</v>
      </c>
      <c r="P4" s="15"/>
      <c r="Q4" s="6"/>
      <c r="R4" s="12"/>
      <c r="S4" s="12"/>
      <c r="T4" s="11" t="s">
        <v>73</v>
      </c>
      <c r="U4" s="11"/>
      <c r="V4" s="12"/>
      <c r="W4" s="12"/>
      <c r="X4" s="6"/>
      <c r="Y4" s="6"/>
    </row>
    <row r="5" spans="1:25" ht="23.4" x14ac:dyDescent="0.45">
      <c r="A5" s="13"/>
      <c r="B5" s="19">
        <f>GETPIVOTDATA("[Measures].[Sum of Amount]",KPIs!$A$1)</f>
        <v>1022515078.3599998</v>
      </c>
      <c r="C5" s="11"/>
      <c r="D5" s="6"/>
      <c r="E5" s="6"/>
      <c r="F5" s="6"/>
      <c r="G5" s="6"/>
      <c r="H5" s="6"/>
      <c r="I5" s="14">
        <f>KPIs!E13</f>
        <v>31.058975462763666</v>
      </c>
      <c r="J5" s="12"/>
      <c r="K5" s="12"/>
      <c r="L5" s="6"/>
      <c r="M5" s="6"/>
      <c r="N5" s="6"/>
      <c r="O5" s="14">
        <f>KPIs!E14</f>
        <v>68.941024537236331</v>
      </c>
      <c r="P5" s="15"/>
      <c r="Q5" s="6"/>
      <c r="R5" s="12"/>
      <c r="S5" s="12"/>
      <c r="T5" s="11">
        <f>KPIs!E10</f>
        <v>4646</v>
      </c>
      <c r="U5" s="11"/>
      <c r="V5" s="12"/>
      <c r="W5" s="12"/>
      <c r="X5" s="6"/>
      <c r="Y5" s="6"/>
    </row>
    <row r="6" spans="1:25" x14ac:dyDescent="0.3">
      <c r="A6" s="6"/>
      <c r="B6" s="6"/>
      <c r="C6" s="6"/>
      <c r="D6" s="6"/>
      <c r="E6" s="6"/>
      <c r="F6" s="6"/>
      <c r="G6" s="6"/>
      <c r="H6" s="6"/>
      <c r="I6" s="6"/>
      <c r="J6" s="6"/>
      <c r="K6" s="6"/>
      <c r="L6" s="6"/>
      <c r="M6" s="6"/>
      <c r="N6" s="6"/>
      <c r="O6" s="6"/>
      <c r="P6" s="6"/>
      <c r="Q6" s="6"/>
      <c r="R6" s="6"/>
      <c r="S6" s="6"/>
      <c r="T6" s="6"/>
      <c r="U6" s="6"/>
      <c r="V6" s="6"/>
      <c r="W6" s="6"/>
      <c r="X6" s="6"/>
      <c r="Y6" s="6"/>
    </row>
    <row r="7" spans="1:25" x14ac:dyDescent="0.3">
      <c r="A7" s="6"/>
      <c r="B7" s="6"/>
      <c r="C7" s="6"/>
      <c r="D7" s="6"/>
      <c r="E7" s="6"/>
      <c r="F7" s="6"/>
      <c r="G7" s="6"/>
      <c r="H7" s="6"/>
      <c r="I7" s="6"/>
      <c r="J7" s="6"/>
      <c r="K7" s="6"/>
      <c r="L7" s="6"/>
      <c r="M7" s="6"/>
      <c r="N7" s="6"/>
      <c r="O7" s="6"/>
      <c r="P7" s="6"/>
      <c r="Q7" s="6"/>
      <c r="R7" s="6"/>
      <c r="S7" s="6"/>
      <c r="T7" s="6"/>
      <c r="U7" s="6"/>
      <c r="V7" s="6"/>
      <c r="W7" s="6"/>
      <c r="X7" s="6"/>
      <c r="Y7" s="6"/>
    </row>
    <row r="8" spans="1:25" x14ac:dyDescent="0.3">
      <c r="A8" s="6"/>
      <c r="B8" s="6"/>
      <c r="C8" s="6"/>
      <c r="D8" s="6"/>
      <c r="E8" s="6"/>
      <c r="F8" s="6"/>
      <c r="G8" s="6"/>
      <c r="H8" s="6"/>
      <c r="I8" s="6"/>
      <c r="J8" s="6"/>
      <c r="K8" s="6"/>
      <c r="L8" s="6"/>
      <c r="M8" s="6"/>
      <c r="N8" s="6"/>
      <c r="O8" s="6"/>
      <c r="P8" s="6"/>
      <c r="Q8" s="6"/>
      <c r="R8" s="6"/>
      <c r="S8" s="6"/>
      <c r="T8" s="6"/>
      <c r="U8" s="6"/>
      <c r="V8" s="6"/>
      <c r="W8" s="6"/>
      <c r="X8" s="6"/>
      <c r="Y8" s="6"/>
    </row>
    <row r="9" spans="1:25" x14ac:dyDescent="0.3">
      <c r="A9" s="6"/>
      <c r="B9" s="6"/>
      <c r="C9" s="6"/>
      <c r="D9" s="6"/>
      <c r="E9" s="6"/>
      <c r="F9" s="6"/>
      <c r="G9" s="6"/>
      <c r="H9" s="6"/>
      <c r="I9" s="6"/>
      <c r="J9" s="6"/>
      <c r="K9" s="6"/>
      <c r="L9" s="6"/>
      <c r="M9" s="6"/>
      <c r="N9" s="6"/>
      <c r="O9" s="6"/>
      <c r="P9" s="6"/>
      <c r="Q9" s="6"/>
      <c r="R9" s="6"/>
      <c r="S9" s="6"/>
      <c r="T9" s="6"/>
      <c r="U9" s="6"/>
      <c r="V9" s="6"/>
      <c r="W9" s="6"/>
      <c r="X9" s="6"/>
      <c r="Y9" s="6"/>
    </row>
    <row r="10" spans="1:25" x14ac:dyDescent="0.3">
      <c r="A10" s="6"/>
      <c r="B10" s="6"/>
      <c r="C10" s="6"/>
      <c r="D10" s="6"/>
      <c r="E10" s="6"/>
      <c r="F10" s="6"/>
      <c r="G10" s="6"/>
      <c r="H10" s="6"/>
      <c r="I10" s="6"/>
      <c r="J10" s="6"/>
      <c r="K10" s="6"/>
      <c r="L10" s="6"/>
      <c r="M10" s="6"/>
      <c r="N10" s="6"/>
      <c r="O10" s="6"/>
      <c r="P10" s="6"/>
      <c r="Q10" s="6"/>
      <c r="R10" s="6"/>
      <c r="S10" s="6"/>
      <c r="T10" s="6"/>
      <c r="U10" s="6"/>
      <c r="V10" s="6"/>
      <c r="W10" s="6"/>
      <c r="X10" s="6"/>
      <c r="Y10" s="6"/>
    </row>
    <row r="11" spans="1:25" x14ac:dyDescent="0.3">
      <c r="A11" s="6"/>
      <c r="B11" s="6"/>
      <c r="C11" s="6"/>
      <c r="D11" s="6"/>
      <c r="E11" s="6"/>
      <c r="F11" s="6"/>
      <c r="G11" s="6"/>
      <c r="H11" s="6"/>
      <c r="I11" s="6"/>
      <c r="J11" s="6"/>
      <c r="K11" s="6"/>
      <c r="L11" s="6"/>
      <c r="M11" s="6"/>
      <c r="N11" s="6"/>
      <c r="O11" s="6"/>
      <c r="P11" s="6"/>
      <c r="Q11" s="6"/>
      <c r="R11" s="6"/>
      <c r="S11" s="6"/>
      <c r="T11" s="6"/>
      <c r="U11" s="6"/>
      <c r="V11" s="6"/>
      <c r="W11" s="6"/>
      <c r="X11" s="6"/>
      <c r="Y11" s="6"/>
    </row>
    <row r="12" spans="1:25" x14ac:dyDescent="0.3">
      <c r="A12" s="6"/>
      <c r="B12" s="6"/>
      <c r="C12" s="6"/>
      <c r="D12" s="6"/>
      <c r="E12" s="6"/>
      <c r="F12" s="6"/>
      <c r="G12" s="6"/>
      <c r="H12" s="6"/>
      <c r="I12" s="6"/>
      <c r="J12" s="6"/>
      <c r="K12" s="6"/>
      <c r="L12" s="6"/>
      <c r="M12" s="6"/>
      <c r="N12" s="6"/>
      <c r="O12" s="6"/>
      <c r="P12" s="6"/>
      <c r="Q12" s="6"/>
      <c r="R12" s="6"/>
      <c r="S12" s="6"/>
      <c r="T12" s="6"/>
      <c r="U12" s="6"/>
      <c r="V12" s="6"/>
      <c r="W12" s="6"/>
      <c r="X12" s="6"/>
      <c r="Y12" s="6"/>
    </row>
    <row r="13" spans="1:25" x14ac:dyDescent="0.3">
      <c r="A13" s="6"/>
      <c r="B13" s="6"/>
      <c r="C13" s="6"/>
      <c r="D13" s="6"/>
      <c r="E13" s="6"/>
      <c r="F13" s="6"/>
      <c r="G13" s="6"/>
      <c r="H13" s="6"/>
      <c r="I13" s="6"/>
      <c r="J13" s="6"/>
      <c r="K13" s="6"/>
      <c r="L13" s="6"/>
      <c r="M13" s="6"/>
      <c r="N13" s="6"/>
      <c r="O13" s="6"/>
      <c r="P13" s="6"/>
      <c r="Q13" s="6"/>
      <c r="R13" s="6"/>
      <c r="S13" s="6"/>
      <c r="T13" s="6"/>
      <c r="U13" s="6"/>
      <c r="V13" s="6"/>
      <c r="W13" s="6"/>
      <c r="X13" s="6"/>
      <c r="Y13" s="6"/>
    </row>
    <row r="14" spans="1:25" x14ac:dyDescent="0.3">
      <c r="A14" s="6"/>
      <c r="B14" s="6"/>
      <c r="C14" s="6"/>
      <c r="D14" s="6"/>
      <c r="E14" s="6"/>
      <c r="F14" s="6"/>
      <c r="G14" s="6"/>
      <c r="H14" s="6"/>
      <c r="I14" s="6"/>
      <c r="J14" s="6"/>
      <c r="K14" s="6"/>
      <c r="L14" s="6"/>
      <c r="M14" s="6"/>
      <c r="N14" s="6"/>
      <c r="O14" s="6"/>
      <c r="P14" s="6"/>
      <c r="Q14" s="6"/>
      <c r="R14" s="6"/>
      <c r="S14" s="6"/>
      <c r="T14" s="6"/>
      <c r="U14" s="6"/>
      <c r="V14" s="6"/>
      <c r="W14" s="6"/>
      <c r="X14" s="6"/>
      <c r="Y14" s="6"/>
    </row>
    <row r="15" spans="1:25" x14ac:dyDescent="0.3">
      <c r="A15" s="6"/>
      <c r="B15" s="6"/>
      <c r="C15" s="6"/>
      <c r="D15" s="6"/>
      <c r="E15" s="6"/>
      <c r="F15" s="6"/>
      <c r="G15" s="6"/>
      <c r="H15" s="6"/>
      <c r="I15" s="6"/>
      <c r="J15" s="6"/>
      <c r="K15" s="6"/>
      <c r="L15" s="6"/>
      <c r="M15" s="6"/>
      <c r="N15" s="6"/>
      <c r="O15" s="6"/>
      <c r="P15" s="6"/>
      <c r="Q15" s="6"/>
      <c r="R15" s="6"/>
      <c r="S15" s="6"/>
      <c r="T15" s="6"/>
      <c r="U15" s="6"/>
      <c r="V15" s="6"/>
      <c r="W15" s="6"/>
      <c r="X15" s="6"/>
      <c r="Y15" s="6"/>
    </row>
    <row r="16" spans="1:25" x14ac:dyDescent="0.3">
      <c r="A16" s="6"/>
      <c r="B16" s="6"/>
      <c r="C16" s="6"/>
      <c r="D16" s="6"/>
      <c r="E16" s="6"/>
      <c r="F16" s="6"/>
      <c r="G16" s="6"/>
      <c r="H16" s="6"/>
      <c r="I16" s="6"/>
      <c r="J16" s="6"/>
      <c r="K16" s="6"/>
      <c r="L16" s="6"/>
      <c r="M16" s="6"/>
      <c r="N16" s="6"/>
      <c r="O16" s="6"/>
      <c r="P16" s="6"/>
      <c r="Q16" s="6"/>
      <c r="R16" s="6"/>
      <c r="S16" s="6"/>
      <c r="T16" s="6"/>
      <c r="U16" s="6"/>
      <c r="V16" s="6"/>
      <c r="W16" s="6"/>
      <c r="X16" s="6"/>
      <c r="Y16" s="6"/>
    </row>
    <row r="17" spans="1:25" x14ac:dyDescent="0.3">
      <c r="A17" s="6"/>
      <c r="B17" s="6"/>
      <c r="C17" s="6"/>
      <c r="D17" s="6"/>
      <c r="E17" s="6"/>
      <c r="F17" s="6"/>
      <c r="G17" s="6"/>
      <c r="H17" s="6"/>
      <c r="I17" s="6"/>
      <c r="J17" s="6"/>
      <c r="K17" s="6"/>
      <c r="L17" s="6"/>
      <c r="M17" s="6"/>
      <c r="N17" s="6"/>
      <c r="O17" s="6"/>
      <c r="P17" s="6"/>
      <c r="Q17" s="6"/>
      <c r="R17" s="6"/>
      <c r="S17" s="6"/>
      <c r="T17" s="6"/>
      <c r="U17" s="6"/>
      <c r="V17" s="6"/>
      <c r="W17" s="6"/>
      <c r="X17" s="6"/>
      <c r="Y17" s="6"/>
    </row>
    <row r="18" spans="1:25" x14ac:dyDescent="0.3">
      <c r="A18" s="6"/>
      <c r="B18" s="6"/>
      <c r="C18" s="6"/>
      <c r="D18" s="6"/>
      <c r="E18" s="6"/>
      <c r="F18" s="6"/>
      <c r="G18" s="6"/>
      <c r="H18" s="6"/>
      <c r="I18" s="6"/>
      <c r="J18" s="6"/>
      <c r="K18" s="6"/>
      <c r="L18" s="6"/>
      <c r="M18" s="6"/>
      <c r="N18" s="6"/>
      <c r="O18" s="6"/>
      <c r="P18" s="6"/>
      <c r="Q18" s="6"/>
      <c r="R18" s="6"/>
      <c r="S18" s="6"/>
      <c r="T18" s="6"/>
      <c r="U18" s="6"/>
      <c r="V18" s="6"/>
      <c r="W18" s="6"/>
      <c r="X18" s="6"/>
      <c r="Y18" s="6"/>
    </row>
    <row r="19" spans="1:25" x14ac:dyDescent="0.3">
      <c r="A19" s="6"/>
      <c r="B19" s="6"/>
      <c r="C19" s="6"/>
      <c r="D19" s="6"/>
      <c r="E19" s="6"/>
      <c r="F19" s="6"/>
      <c r="G19" s="6"/>
      <c r="H19" s="6"/>
      <c r="I19" s="6"/>
      <c r="J19" s="6"/>
      <c r="K19" s="6"/>
      <c r="L19" s="6"/>
      <c r="M19" s="6"/>
      <c r="N19" s="6"/>
      <c r="O19" s="6"/>
      <c r="P19" s="6"/>
      <c r="Q19" s="6"/>
      <c r="R19" s="6"/>
      <c r="S19" s="6"/>
      <c r="T19" s="6"/>
      <c r="U19" s="6"/>
      <c r="V19" s="6"/>
      <c r="W19" s="6"/>
      <c r="X19" s="6"/>
      <c r="Y19" s="6"/>
    </row>
    <row r="20" spans="1:25" x14ac:dyDescent="0.3">
      <c r="A20" s="6"/>
      <c r="B20" s="6"/>
      <c r="C20" s="6"/>
      <c r="D20" s="6"/>
      <c r="E20" s="6"/>
      <c r="F20" s="6"/>
      <c r="G20" s="6"/>
      <c r="H20" s="6"/>
      <c r="I20" s="6"/>
      <c r="J20" s="6"/>
      <c r="K20" s="6"/>
      <c r="L20" s="6"/>
      <c r="M20" s="6"/>
      <c r="N20" s="6"/>
      <c r="O20" s="6"/>
      <c r="P20" s="6"/>
      <c r="Q20" s="6"/>
      <c r="R20" s="6"/>
      <c r="S20" s="6"/>
      <c r="T20" s="6"/>
      <c r="U20" s="6"/>
      <c r="V20" s="6"/>
      <c r="W20" s="6"/>
      <c r="X20" s="6"/>
      <c r="Y20" s="6"/>
    </row>
    <row r="21" spans="1:25" x14ac:dyDescent="0.3">
      <c r="A21" s="6"/>
      <c r="B21" s="6"/>
      <c r="C21" s="6"/>
      <c r="D21" s="6"/>
      <c r="E21" s="6"/>
      <c r="F21" s="6"/>
      <c r="G21" s="6"/>
      <c r="H21" s="6"/>
      <c r="I21" s="6"/>
      <c r="J21" s="6"/>
      <c r="K21" s="6"/>
      <c r="L21" s="6"/>
      <c r="M21" s="6"/>
      <c r="N21" s="6"/>
      <c r="O21" s="6"/>
      <c r="P21" s="6"/>
      <c r="Q21" s="6"/>
      <c r="R21" s="6"/>
      <c r="S21" s="6"/>
      <c r="T21" s="6"/>
      <c r="U21" s="6"/>
      <c r="V21" s="6"/>
      <c r="W21" s="6"/>
      <c r="X21" s="6"/>
      <c r="Y21" s="6"/>
    </row>
    <row r="22" spans="1:25" x14ac:dyDescent="0.3">
      <c r="A22" s="6"/>
      <c r="B22" s="6"/>
      <c r="C22" s="6"/>
      <c r="D22" s="6"/>
      <c r="E22" s="6"/>
      <c r="F22" s="6"/>
      <c r="G22" s="6"/>
      <c r="H22" s="6"/>
      <c r="I22" s="6"/>
      <c r="J22" s="6"/>
      <c r="K22" s="6"/>
      <c r="L22" s="6"/>
      <c r="M22" s="6"/>
      <c r="N22" s="6"/>
      <c r="O22" s="6"/>
      <c r="P22" s="6"/>
      <c r="Q22" s="6"/>
      <c r="R22" s="6"/>
      <c r="S22" s="6"/>
      <c r="T22" s="6"/>
      <c r="U22" s="6"/>
      <c r="V22" s="6"/>
      <c r="W22" s="6"/>
      <c r="X22" s="6"/>
      <c r="Y22" s="6"/>
    </row>
    <row r="23" spans="1:25" x14ac:dyDescent="0.3">
      <c r="A23" s="6"/>
      <c r="B23" s="6"/>
      <c r="C23" s="6"/>
      <c r="D23" s="6"/>
      <c r="E23" s="6"/>
      <c r="F23" s="6"/>
      <c r="G23" s="6"/>
      <c r="H23" s="6"/>
      <c r="I23" s="6"/>
      <c r="J23" s="6"/>
      <c r="K23" s="6"/>
      <c r="L23" s="6"/>
      <c r="M23" s="6"/>
      <c r="N23" s="6"/>
      <c r="O23" s="6"/>
      <c r="P23" s="6"/>
      <c r="Q23" s="6"/>
      <c r="R23" s="6"/>
      <c r="S23" s="6"/>
      <c r="T23" s="6"/>
      <c r="U23" s="6"/>
      <c r="V23" s="6"/>
      <c r="W23" s="6"/>
      <c r="X23" s="6"/>
      <c r="Y23" s="6"/>
    </row>
    <row r="24" spans="1:25" x14ac:dyDescent="0.3">
      <c r="A24" s="6"/>
      <c r="B24" s="6"/>
      <c r="C24" s="6"/>
      <c r="D24" s="6"/>
      <c r="E24" s="6"/>
      <c r="F24" s="6"/>
      <c r="G24" s="6"/>
      <c r="H24" s="6"/>
      <c r="I24" s="6"/>
      <c r="J24" s="6"/>
      <c r="K24" s="6"/>
      <c r="L24" s="6"/>
      <c r="M24" s="6"/>
      <c r="N24" s="6"/>
      <c r="O24" s="6"/>
      <c r="P24" s="6"/>
      <c r="Q24" s="6"/>
      <c r="R24" s="6"/>
      <c r="S24" s="6"/>
      <c r="T24" s="6"/>
      <c r="U24" s="6"/>
      <c r="V24" s="6"/>
      <c r="W24" s="6"/>
      <c r="X24" s="6"/>
      <c r="Y24" s="6"/>
    </row>
    <row r="25" spans="1:25" x14ac:dyDescent="0.3">
      <c r="A25" s="6"/>
      <c r="B25" s="6"/>
      <c r="C25" s="6"/>
      <c r="D25" s="6"/>
      <c r="E25" s="6"/>
      <c r="F25" s="6"/>
      <c r="G25" s="6"/>
      <c r="H25" s="6"/>
      <c r="I25" s="6"/>
      <c r="J25" s="6"/>
      <c r="K25" s="6"/>
      <c r="L25" s="6"/>
      <c r="M25" s="6"/>
      <c r="N25" s="6"/>
      <c r="O25" s="6"/>
      <c r="P25" s="6"/>
      <c r="Q25" s="6"/>
      <c r="R25" s="6"/>
      <c r="S25" s="6"/>
      <c r="T25" s="6"/>
      <c r="U25" s="6"/>
      <c r="V25" s="6"/>
      <c r="W25" s="6"/>
      <c r="X25" s="6"/>
      <c r="Y25" s="6"/>
    </row>
    <row r="26" spans="1:25" x14ac:dyDescent="0.3">
      <c r="A26" s="6"/>
      <c r="B26" s="6"/>
      <c r="C26" s="6"/>
      <c r="D26" s="6"/>
      <c r="E26" s="6"/>
      <c r="F26" s="6"/>
      <c r="G26" s="6"/>
      <c r="H26" s="6"/>
      <c r="I26" s="6"/>
      <c r="J26" s="6"/>
      <c r="K26" s="6"/>
      <c r="L26" s="6"/>
      <c r="M26" s="6"/>
      <c r="N26" s="6"/>
      <c r="O26" s="6"/>
      <c r="P26" s="6"/>
      <c r="Q26" s="6"/>
      <c r="R26" s="6"/>
      <c r="S26" s="6"/>
      <c r="T26" s="6"/>
      <c r="U26" s="6"/>
      <c r="V26" s="6"/>
      <c r="W26" s="6"/>
      <c r="X26" s="6"/>
      <c r="Y26" s="6"/>
    </row>
    <row r="27" spans="1:25" x14ac:dyDescent="0.3">
      <c r="A27" s="6"/>
      <c r="B27" s="6"/>
      <c r="C27" s="6"/>
      <c r="D27" s="6"/>
      <c r="E27" s="6"/>
      <c r="F27" s="6"/>
      <c r="G27" s="6"/>
      <c r="H27" s="6"/>
      <c r="I27" s="6"/>
      <c r="J27" s="6"/>
      <c r="K27" s="6"/>
      <c r="L27" s="6"/>
      <c r="M27" s="6"/>
      <c r="N27" s="6"/>
      <c r="O27" s="6"/>
      <c r="P27" s="6"/>
      <c r="Q27" s="6"/>
      <c r="R27" s="6"/>
      <c r="S27" s="6"/>
      <c r="T27" s="6"/>
      <c r="U27" s="6"/>
      <c r="V27" s="6"/>
      <c r="W27" s="6"/>
      <c r="X27" s="6"/>
      <c r="Y27" s="6"/>
    </row>
    <row r="28" spans="1:25" x14ac:dyDescent="0.3">
      <c r="A28" s="6"/>
      <c r="B28" s="6"/>
      <c r="C28" s="6"/>
      <c r="D28" s="6"/>
      <c r="E28" s="6"/>
      <c r="F28" s="6"/>
      <c r="G28" s="6"/>
      <c r="H28" s="6"/>
      <c r="I28" s="6"/>
      <c r="J28" s="6"/>
      <c r="K28" s="6"/>
      <c r="L28" s="6"/>
      <c r="M28" s="6"/>
      <c r="N28" s="6"/>
      <c r="O28" s="6"/>
      <c r="P28" s="6"/>
      <c r="Q28" s="6"/>
      <c r="R28" s="6"/>
      <c r="S28" s="6"/>
      <c r="T28" s="6"/>
      <c r="U28" s="6"/>
      <c r="V28" s="6"/>
      <c r="W28" s="6"/>
      <c r="X28" s="6" t="s">
        <v>76</v>
      </c>
      <c r="Y28" s="6"/>
    </row>
    <row r="29" spans="1:25" x14ac:dyDescent="0.3">
      <c r="A29" s="6"/>
      <c r="B29" s="6"/>
      <c r="C29" s="6"/>
      <c r="D29" s="6"/>
      <c r="E29" s="6"/>
      <c r="F29" s="6"/>
      <c r="G29" s="6"/>
      <c r="H29" s="6"/>
      <c r="I29" s="6"/>
      <c r="J29" s="6"/>
      <c r="K29" s="6"/>
      <c r="L29" s="6"/>
      <c r="M29" s="6"/>
      <c r="N29" s="6"/>
      <c r="O29" s="6"/>
      <c r="P29" s="6"/>
      <c r="Q29" s="6"/>
      <c r="R29" s="6"/>
      <c r="S29" s="6"/>
      <c r="T29" s="6"/>
      <c r="U29" s="6"/>
      <c r="V29" s="6"/>
      <c r="W29" s="6"/>
      <c r="X29" s="6"/>
      <c r="Y29" s="6"/>
    </row>
    <row r="30" spans="1:25" x14ac:dyDescent="0.3">
      <c r="A30" s="6"/>
      <c r="B30" s="6"/>
      <c r="C30" s="6"/>
      <c r="D30" s="6"/>
      <c r="E30" s="6"/>
      <c r="F30" s="6"/>
      <c r="G30" s="6"/>
      <c r="H30" s="6"/>
      <c r="I30" s="6"/>
      <c r="J30" s="6"/>
      <c r="K30" s="6"/>
      <c r="L30" s="6"/>
      <c r="M30" s="6"/>
      <c r="N30" s="6"/>
      <c r="O30" s="6"/>
      <c r="P30" s="6"/>
      <c r="Q30" s="6"/>
      <c r="R30" s="6"/>
      <c r="S30" s="6"/>
      <c r="T30" s="6"/>
      <c r="U30" s="6"/>
      <c r="V30" s="6"/>
      <c r="W30" s="6"/>
      <c r="X30" s="6"/>
      <c r="Y30" s="6"/>
    </row>
    <row r="31" spans="1:25" x14ac:dyDescent="0.3">
      <c r="A31" s="6"/>
      <c r="B31" s="6"/>
      <c r="C31" s="6"/>
      <c r="D31" s="6"/>
      <c r="E31" s="6"/>
      <c r="F31" s="6"/>
      <c r="G31" s="6"/>
      <c r="H31" s="6"/>
      <c r="I31" s="6"/>
      <c r="J31" s="6"/>
      <c r="K31" s="6"/>
      <c r="L31" s="6"/>
      <c r="M31" s="6"/>
      <c r="N31" s="6"/>
      <c r="O31" s="6"/>
      <c r="P31" s="6"/>
      <c r="Q31" s="6"/>
      <c r="R31" s="6"/>
      <c r="S31" s="6"/>
      <c r="T31" s="6"/>
      <c r="U31" s="6"/>
      <c r="V31" s="6"/>
      <c r="W31" s="6"/>
      <c r="X31" s="6"/>
      <c r="Y31" s="6"/>
    </row>
    <row r="32" spans="1:25" x14ac:dyDescent="0.3">
      <c r="A32" s="6"/>
      <c r="B32" s="6"/>
      <c r="C32" s="6"/>
      <c r="D32" s="6"/>
      <c r="E32" s="6"/>
      <c r="F32" s="6"/>
      <c r="G32" s="6"/>
      <c r="H32" s="6"/>
      <c r="I32" s="6"/>
      <c r="J32" s="6"/>
      <c r="K32" s="6"/>
      <c r="L32" s="6"/>
      <c r="M32" s="6"/>
      <c r="N32" s="6"/>
      <c r="O32" s="6"/>
      <c r="P32" s="6"/>
      <c r="Q32" s="6"/>
      <c r="R32" s="6"/>
      <c r="S32" s="6"/>
      <c r="T32" s="6"/>
      <c r="U32" s="6"/>
      <c r="V32" s="6"/>
      <c r="W32" s="6"/>
      <c r="X32" s="6"/>
      <c r="Y32" s="6"/>
    </row>
    <row r="33" spans="1:25" x14ac:dyDescent="0.3">
      <c r="A33" s="6"/>
      <c r="B33" s="6"/>
      <c r="C33" s="6"/>
      <c r="D33" s="6"/>
      <c r="E33" s="6"/>
      <c r="F33" s="6"/>
      <c r="G33" s="6"/>
      <c r="H33" s="6"/>
      <c r="I33" s="6"/>
      <c r="J33" s="6"/>
      <c r="K33" s="6"/>
      <c r="L33" s="6"/>
      <c r="M33" s="6"/>
      <c r="N33" s="6"/>
      <c r="O33" s="6"/>
      <c r="P33" s="6"/>
      <c r="Q33" s="6"/>
      <c r="R33" s="6"/>
      <c r="S33" s="6"/>
      <c r="T33" s="6"/>
      <c r="U33" s="6"/>
      <c r="V33" s="6"/>
      <c r="W33" s="6"/>
      <c r="X33" s="6"/>
      <c r="Y33" s="6"/>
    </row>
    <row r="34" spans="1:25" x14ac:dyDescent="0.3">
      <c r="A34" s="6"/>
      <c r="B34" s="6"/>
      <c r="C34" s="6"/>
      <c r="D34" s="6"/>
      <c r="E34" s="6"/>
      <c r="F34" s="6"/>
      <c r="G34" s="6"/>
      <c r="H34" s="6"/>
      <c r="I34" s="6"/>
      <c r="J34" s="6"/>
      <c r="K34" s="6"/>
      <c r="L34" s="6"/>
      <c r="M34" s="6"/>
      <c r="N34" s="6"/>
      <c r="O34" s="6"/>
      <c r="P34" s="6"/>
      <c r="Q34" s="6"/>
      <c r="R34" s="6"/>
      <c r="S34" s="6"/>
      <c r="T34" s="6"/>
      <c r="U34" s="6"/>
      <c r="V34" s="6"/>
      <c r="W34" s="6"/>
      <c r="X34" s="6"/>
      <c r="Y34" s="6"/>
    </row>
    <row r="35" spans="1:25" x14ac:dyDescent="0.3">
      <c r="A35" s="6"/>
      <c r="B35" s="6"/>
      <c r="C35" s="6"/>
      <c r="D35" s="6"/>
      <c r="E35" s="6"/>
      <c r="F35" s="6"/>
      <c r="G35" s="6"/>
      <c r="H35" s="6"/>
      <c r="I35" s="6"/>
      <c r="J35" s="6"/>
      <c r="K35" s="6"/>
      <c r="L35" s="6"/>
      <c r="M35" s="6"/>
      <c r="N35" s="6"/>
      <c r="O35" s="6"/>
      <c r="P35" s="6"/>
      <c r="Q35" s="6"/>
      <c r="R35" s="6"/>
      <c r="S35" s="6"/>
      <c r="T35" s="6"/>
      <c r="U35" s="6"/>
      <c r="V35" s="6"/>
      <c r="W35" s="6"/>
      <c r="X35" s="6"/>
      <c r="Y35" s="6"/>
    </row>
    <row r="36" spans="1:25" x14ac:dyDescent="0.3">
      <c r="A36" s="6"/>
      <c r="B36" s="6"/>
      <c r="C36" s="6"/>
      <c r="D36" s="6"/>
      <c r="E36" s="6"/>
      <c r="F36" s="6"/>
      <c r="G36" s="6"/>
      <c r="H36" s="6"/>
      <c r="I36" s="6"/>
      <c r="J36" s="6"/>
      <c r="K36" s="6"/>
      <c r="L36" s="6"/>
      <c r="M36" s="6"/>
      <c r="N36" s="6"/>
      <c r="O36" s="6"/>
      <c r="P36" s="6"/>
      <c r="Q36" s="6"/>
      <c r="R36" s="6"/>
      <c r="S36" s="6"/>
      <c r="T36" s="6"/>
      <c r="U36" s="6"/>
      <c r="V36" s="6"/>
      <c r="W36" s="6"/>
      <c r="X36" s="6"/>
      <c r="Y36" s="6"/>
    </row>
    <row r="37" spans="1:25" x14ac:dyDescent="0.3">
      <c r="A37" s="6"/>
      <c r="B37" s="6"/>
      <c r="C37" s="6"/>
      <c r="D37" s="6"/>
      <c r="E37" s="6"/>
      <c r="F37" s="6"/>
      <c r="G37" s="6"/>
      <c r="H37" s="6"/>
      <c r="I37" s="6"/>
      <c r="J37" s="6"/>
      <c r="K37" s="6"/>
      <c r="L37" s="6"/>
      <c r="M37" s="6"/>
      <c r="N37" s="6"/>
      <c r="O37" s="6"/>
      <c r="P37" s="6"/>
      <c r="Q37" s="6"/>
      <c r="R37" s="6"/>
      <c r="S37" s="6"/>
      <c r="T37" s="6"/>
      <c r="U37" s="6"/>
      <c r="V37" s="6"/>
      <c r="W37" s="6"/>
      <c r="X37" s="6"/>
      <c r="Y37" s="6"/>
    </row>
    <row r="38" spans="1:25" x14ac:dyDescent="0.3">
      <c r="A38" s="6"/>
      <c r="B38" s="6"/>
      <c r="C38" s="6"/>
      <c r="D38" s="6"/>
      <c r="E38" s="6"/>
      <c r="F38" s="6"/>
      <c r="G38" s="6"/>
      <c r="H38" s="6"/>
      <c r="I38" s="6"/>
      <c r="J38" s="6"/>
      <c r="K38" s="6"/>
      <c r="L38" s="6"/>
      <c r="M38" s="6"/>
      <c r="N38" s="6"/>
      <c r="O38" s="6"/>
      <c r="P38" s="6"/>
      <c r="Q38" s="6"/>
      <c r="R38" s="6"/>
      <c r="S38" s="6"/>
      <c r="T38" s="6"/>
      <c r="U38" s="6"/>
      <c r="V38" s="6"/>
      <c r="W38" s="6"/>
      <c r="X38" s="6"/>
      <c r="Y3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D59B08D-7234-4B9C-8978-6CDEF78A1D79}">
  <ds:schemaRefs/>
</ds:datastoreItem>
</file>

<file path=customXml/itemProps2.xml><?xml version="1.0" encoding="utf-8"?>
<ds:datastoreItem xmlns:ds="http://schemas.openxmlformats.org/officeDocument/2006/customXml" ds:itemID="{11DE66A6-BDF4-42A6-81C6-207FBC31A0FA}">
  <ds:schemaRefs/>
</ds:datastoreItem>
</file>

<file path=customXml/itemProps3.xml><?xml version="1.0" encoding="utf-8"?>
<ds:datastoreItem xmlns:ds="http://schemas.openxmlformats.org/officeDocument/2006/customXml" ds:itemID="{A593F70E-406E-48EB-A63D-EA075604410F}">
  <ds:schemaRefs/>
</ds:datastoreItem>
</file>

<file path=customXml/itemProps4.xml><?xml version="1.0" encoding="utf-8"?>
<ds:datastoreItem xmlns:ds="http://schemas.openxmlformats.org/officeDocument/2006/customXml" ds:itemID="{0BAF55F1-C1BB-4D31-8216-D2ED37457D7C}">
  <ds:schemaRefs/>
</ds:datastoreItem>
</file>

<file path=customXml/itemProps5.xml><?xml version="1.0" encoding="utf-8"?>
<ds:datastoreItem xmlns:ds="http://schemas.openxmlformats.org/officeDocument/2006/customXml" ds:itemID="{07A82BCF-D8F9-4CF3-8F9E-8A4EBAADCED5}">
  <ds:schemaRefs/>
</ds:datastoreItem>
</file>

<file path=customXml/itemProps6.xml><?xml version="1.0" encoding="utf-8"?>
<ds:datastoreItem xmlns:ds="http://schemas.openxmlformats.org/officeDocument/2006/customXml" ds:itemID="{0C43DA24-D2D4-4428-BA3A-5E140F26AFF9}">
  <ds:schemaRefs>
    <ds:schemaRef ds:uri="http://schemas.microsoft.com/DataMashup"/>
  </ds:schemaRefs>
</ds:datastoreItem>
</file>

<file path=customXml/itemProps7.xml><?xml version="1.0" encoding="utf-8"?>
<ds:datastoreItem xmlns:ds="http://schemas.openxmlformats.org/officeDocument/2006/customXml" ds:itemID="{161F55CF-60DC-4D27-9ED8-9DB22AF2E538}">
  <ds:schemaRefs/>
</ds:datastoreItem>
</file>

<file path=customXml/itemProps8.xml><?xml version="1.0" encoding="utf-8"?>
<ds:datastoreItem xmlns:ds="http://schemas.openxmlformats.org/officeDocument/2006/customXml" ds:itemID="{83DEF9B0-44A4-4D9E-ABD9-9956E46C12D7}">
  <ds:schemaRefs/>
</ds:datastoreItem>
</file>

<file path=customXml/itemProps9.xml><?xml version="1.0" encoding="utf-8"?>
<ds:datastoreItem xmlns:ds="http://schemas.openxmlformats.org/officeDocument/2006/customXml" ds:itemID="{130D50C9-1BFF-4F66-A3EB-A7172F6B58DE}">
  <ds:schemaRefs/>
</ds:datastoreItem>
</file>

<file path=customXml/itemProps10.xml><?xml version="1.0" encoding="utf-8"?>
<ds:datastoreItem xmlns:ds="http://schemas.openxmlformats.org/officeDocument/2006/customXml" ds:itemID="{EAC32CEA-A7A5-466A-ADF0-7F5055B21A31}">
  <ds:schemaRefs/>
</ds:datastoreItem>
</file>

<file path=customXml/itemProps11.xml><?xml version="1.0" encoding="utf-8"?>
<ds:datastoreItem xmlns:ds="http://schemas.openxmlformats.org/officeDocument/2006/customXml" ds:itemID="{F2A49897-2CBF-43D6-AE9A-984DC33AC4BE}">
  <ds:schemaRefs/>
</ds:datastoreItem>
</file>

<file path=customXml/itemProps12.xml><?xml version="1.0" encoding="utf-8"?>
<ds:datastoreItem xmlns:ds="http://schemas.openxmlformats.org/officeDocument/2006/customXml" ds:itemID="{2336BF58-DE41-4CD0-ADF8-7006B7D15550}">
  <ds:schemaRefs/>
</ds:datastoreItem>
</file>

<file path=customXml/itemProps13.xml><?xml version="1.0" encoding="utf-8"?>
<ds:datastoreItem xmlns:ds="http://schemas.openxmlformats.org/officeDocument/2006/customXml" ds:itemID="{3B84B680-A30C-4515-B022-FEF030362352}">
  <ds:schemaRefs/>
</ds:datastoreItem>
</file>

<file path=customXml/itemProps14.xml><?xml version="1.0" encoding="utf-8"?>
<ds:datastoreItem xmlns:ds="http://schemas.openxmlformats.org/officeDocument/2006/customXml" ds:itemID="{5B4A1F43-2344-48B1-95FC-69CCCC7A1B15}">
  <ds:schemaRefs/>
</ds:datastoreItem>
</file>

<file path=customXml/itemProps15.xml><?xml version="1.0" encoding="utf-8"?>
<ds:datastoreItem xmlns:ds="http://schemas.openxmlformats.org/officeDocument/2006/customXml" ds:itemID="{8807B71E-3305-49D8-9A0A-28F993ED450A}">
  <ds:schemaRefs/>
</ds:datastoreItem>
</file>

<file path=customXml/itemProps16.xml><?xml version="1.0" encoding="utf-8"?>
<ds:datastoreItem xmlns:ds="http://schemas.openxmlformats.org/officeDocument/2006/customXml" ds:itemID="{6DEF5088-6A09-41F7-8C86-AA992CF99DAA}">
  <ds:schemaRefs/>
</ds:datastoreItem>
</file>

<file path=customXml/itemProps17.xml><?xml version="1.0" encoding="utf-8"?>
<ds:datastoreItem xmlns:ds="http://schemas.openxmlformats.org/officeDocument/2006/customXml" ds:itemID="{53A570C7-0A53-457E-8657-F74BA12F88E3}">
  <ds:schemaRefs/>
</ds:datastoreItem>
</file>

<file path=customXml/itemProps18.xml><?xml version="1.0" encoding="utf-8"?>
<ds:datastoreItem xmlns:ds="http://schemas.openxmlformats.org/officeDocument/2006/customXml" ds:itemID="{14A5AE0C-2EE9-4853-A440-B15DFA18F93B}">
  <ds:schemaRefs/>
</ds:datastoreItem>
</file>

<file path=customXml/itemProps19.xml><?xml version="1.0" encoding="utf-8"?>
<ds:datastoreItem xmlns:ds="http://schemas.openxmlformats.org/officeDocument/2006/customXml" ds:itemID="{57D52CFE-E1F2-4594-8AA2-4328262467D1}">
  <ds:schemaRefs/>
</ds:datastoreItem>
</file>

<file path=customXml/itemProps20.xml><?xml version="1.0" encoding="utf-8"?>
<ds:datastoreItem xmlns:ds="http://schemas.openxmlformats.org/officeDocument/2006/customXml" ds:itemID="{DB72F2FB-D8AC-4685-8918-C348F09087E8}">
  <ds:schemaRefs/>
</ds:datastoreItem>
</file>

<file path=customXml/itemProps21.xml><?xml version="1.0" encoding="utf-8"?>
<ds:datastoreItem xmlns:ds="http://schemas.openxmlformats.org/officeDocument/2006/customXml" ds:itemID="{454C6C95-9728-442C-90F8-FFA1533D7F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KPIs</vt:lpstr>
      <vt:lpstr>Revenue trend</vt:lpstr>
      <vt:lpstr>Expected vs Forecast</vt:lpstr>
      <vt:lpstr>Active vs Total</vt:lpstr>
      <vt:lpstr>Total vs Closed oppo.</vt:lpstr>
      <vt:lpstr>Amount by Opportunity type</vt:lpstr>
      <vt:lpstr>Industrywise opportunity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priyasuryawanshi583@gmail.com</dc:creator>
  <cp:lastModifiedBy>priyasuryawanshi583@gmail.com</cp:lastModifiedBy>
  <dcterms:created xsi:type="dcterms:W3CDTF">2026-03-20T10:08:16Z</dcterms:created>
  <dcterms:modified xsi:type="dcterms:W3CDTF">2026-03-20T15:10:38Z</dcterms:modified>
</cp:coreProperties>
</file>