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9" i="1"/>
  <c r="J17"/>
  <c r="M9"/>
  <c r="M3"/>
  <c r="M4"/>
  <c r="M5"/>
  <c r="M6"/>
  <c r="M7"/>
  <c r="M8"/>
  <c r="M2"/>
  <c r="L2"/>
  <c r="L3"/>
  <c r="L4"/>
  <c r="L5"/>
  <c r="L6"/>
  <c r="L7"/>
  <c r="L8"/>
  <c r="J15"/>
  <c r="J13"/>
  <c r="K9"/>
  <c r="K7"/>
  <c r="K4"/>
  <c r="K5"/>
  <c r="K6"/>
  <c r="K8"/>
  <c r="K3"/>
  <c r="K2"/>
  <c r="I11"/>
  <c r="J9"/>
  <c r="J3"/>
  <c r="J4"/>
  <c r="J5"/>
  <c r="J6"/>
  <c r="J7"/>
  <c r="J8"/>
  <c r="J2"/>
  <c r="H8"/>
  <c r="H7"/>
  <c r="H6"/>
  <c r="H5"/>
  <c r="H4"/>
  <c r="H3"/>
  <c r="H2"/>
  <c r="F19"/>
  <c r="C19"/>
  <c r="G4"/>
  <c r="G5" s="1"/>
  <c r="G6" s="1"/>
  <c r="G7" s="1"/>
  <c r="G8" s="1"/>
  <c r="G3"/>
  <c r="F2"/>
  <c r="F3"/>
  <c r="F5"/>
  <c r="F6"/>
  <c r="F7"/>
  <c r="F8"/>
  <c r="E4"/>
  <c r="F4" s="1"/>
  <c r="F9" s="1"/>
  <c r="B11" s="1"/>
  <c r="E5"/>
  <c r="E6"/>
  <c r="E7"/>
  <c r="E8"/>
  <c r="E3"/>
  <c r="E2"/>
  <c r="B9"/>
</calcChain>
</file>

<file path=xl/sharedStrings.xml><?xml version="1.0" encoding="utf-8"?>
<sst xmlns="http://schemas.openxmlformats.org/spreadsheetml/2006/main" count="48" uniqueCount="42">
  <si>
    <t>CLASS INTERVAL</t>
  </si>
  <si>
    <t>FREQUENCY</t>
  </si>
  <si>
    <t>100-104</t>
  </si>
  <si>
    <t>105-109</t>
  </si>
  <si>
    <t>110-114</t>
  </si>
  <si>
    <t>115-119</t>
  </si>
  <si>
    <t>120-124</t>
  </si>
  <si>
    <t>125-129</t>
  </si>
  <si>
    <t>130-134</t>
  </si>
  <si>
    <t>MEAN</t>
  </si>
  <si>
    <t>UPPER LIMIT</t>
  </si>
  <si>
    <t>LOWER LIMIT</t>
  </si>
  <si>
    <t>MIDPOINT(X)</t>
  </si>
  <si>
    <t>f*x</t>
  </si>
  <si>
    <t>CF</t>
  </si>
  <si>
    <t>MEDIAN</t>
  </si>
  <si>
    <t>N=52</t>
  </si>
  <si>
    <t>N/2</t>
  </si>
  <si>
    <t>l</t>
  </si>
  <si>
    <t>f</t>
  </si>
  <si>
    <t>MODE</t>
  </si>
  <si>
    <t>fm</t>
  </si>
  <si>
    <t>f1</t>
  </si>
  <si>
    <t>w</t>
  </si>
  <si>
    <t>f2</t>
  </si>
  <si>
    <t>l+{(fm-f1)*w/(2fm-f1-f2)}</t>
  </si>
  <si>
    <t>x-mean</t>
  </si>
  <si>
    <t>abs(x-mean)</t>
  </si>
  <si>
    <t>f*abs(x-mean)</t>
  </si>
  <si>
    <t>f/x</t>
  </si>
  <si>
    <t>HARMONIC MEAN</t>
  </si>
  <si>
    <t>52/0.4542</t>
  </si>
  <si>
    <t>cf</t>
  </si>
  <si>
    <t>l+(n/2-cf)*w/f</t>
  </si>
  <si>
    <t>MEAN DEVIATION ABOUT MEAN</t>
  </si>
  <si>
    <t>ARITHMETIC MEAN</t>
  </si>
  <si>
    <t>5974/52</t>
  </si>
  <si>
    <t>GEOMETRIC MEAN</t>
  </si>
  <si>
    <t>log x</t>
  </si>
  <si>
    <t>f*log x</t>
  </si>
  <si>
    <t>107.0947/52</t>
  </si>
  <si>
    <t>antilog(2.059512606)</t>
  </si>
</sst>
</file>

<file path=xl/styles.xml><?xml version="1.0" encoding="utf-8"?>
<styleSheet xmlns="http://schemas.openxmlformats.org/spreadsheetml/2006/main">
  <numFmts count="1">
    <numFmt numFmtId="164" formatCode="0.0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4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1" fillId="0" borderId="0" xfId="0" applyFont="1"/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/>
    <xf numFmtId="16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9"/>
  <sheetViews>
    <sheetView tabSelected="1" workbookViewId="0">
      <selection activeCell="I19" sqref="I19"/>
    </sheetView>
  </sheetViews>
  <sheetFormatPr defaultRowHeight="15"/>
  <cols>
    <col min="1" max="1" width="15.42578125" bestFit="1" customWidth="1"/>
    <col min="2" max="2" width="13.42578125" style="1" customWidth="1"/>
    <col min="3" max="3" width="14.28515625" customWidth="1"/>
    <col min="4" max="4" width="12.85546875" customWidth="1"/>
    <col min="5" max="5" width="13.5703125" customWidth="1"/>
    <col min="6" max="6" width="11.85546875" customWidth="1"/>
    <col min="7" max="7" width="14.42578125" customWidth="1"/>
    <col min="8" max="8" width="29.28515625" customWidth="1"/>
    <col min="9" max="9" width="15.7109375" customWidth="1"/>
    <col min="10" max="10" width="18.85546875" customWidth="1"/>
    <col min="11" max="11" width="20.5703125" customWidth="1"/>
    <col min="12" max="12" width="12.7109375" style="1" customWidth="1"/>
    <col min="13" max="13" width="13.28515625" customWidth="1"/>
  </cols>
  <sheetData>
    <row r="1" spans="1:13">
      <c r="A1" s="7" t="s">
        <v>0</v>
      </c>
      <c r="B1" s="7" t="s">
        <v>1</v>
      </c>
      <c r="C1" s="7" t="s">
        <v>11</v>
      </c>
      <c r="D1" s="7" t="s">
        <v>10</v>
      </c>
      <c r="E1" s="7" t="s">
        <v>12</v>
      </c>
      <c r="F1" s="7" t="s">
        <v>13</v>
      </c>
      <c r="G1" s="7" t="s">
        <v>14</v>
      </c>
      <c r="H1" s="7" t="s">
        <v>26</v>
      </c>
      <c r="I1" s="7" t="s">
        <v>27</v>
      </c>
      <c r="J1" s="7" t="s">
        <v>28</v>
      </c>
      <c r="K1" s="7" t="s">
        <v>29</v>
      </c>
      <c r="L1" s="7" t="s">
        <v>38</v>
      </c>
      <c r="M1" s="7" t="s">
        <v>39</v>
      </c>
    </row>
    <row r="2" spans="1:13" ht="21">
      <c r="A2" s="2" t="s">
        <v>2</v>
      </c>
      <c r="B2" s="3">
        <v>2</v>
      </c>
      <c r="C2" s="3">
        <v>100</v>
      </c>
      <c r="D2" s="3">
        <v>104</v>
      </c>
      <c r="E2" s="3">
        <f>(C2+D2)/2</f>
        <v>102</v>
      </c>
      <c r="F2" s="3">
        <f>B2*E2</f>
        <v>204</v>
      </c>
      <c r="G2" s="3">
        <v>2</v>
      </c>
      <c r="H2" s="13">
        <f>(E2-B11)</f>
        <v>-12.884615384615387</v>
      </c>
      <c r="I2" s="3">
        <v>12.884600000000001</v>
      </c>
      <c r="J2" s="3">
        <f>B2*I2</f>
        <v>25.769200000000001</v>
      </c>
      <c r="K2" s="13">
        <f>B2/E2</f>
        <v>1.9607843137254902E-2</v>
      </c>
      <c r="L2" s="3">
        <f>LOG(E2)</f>
        <v>2.0086001717619175</v>
      </c>
      <c r="M2" s="13">
        <f>(B2*L2)</f>
        <v>4.017200343523835</v>
      </c>
    </row>
    <row r="3" spans="1:13" ht="21">
      <c r="A3" s="3" t="s">
        <v>3</v>
      </c>
      <c r="B3" s="3">
        <v>8</v>
      </c>
      <c r="C3" s="3">
        <v>105</v>
      </c>
      <c r="D3" s="3">
        <v>109</v>
      </c>
      <c r="E3" s="3">
        <f>(C3+D3)/2</f>
        <v>107</v>
      </c>
      <c r="F3" s="3">
        <f t="shared" ref="F3:F8" si="0">B3*E3</f>
        <v>856</v>
      </c>
      <c r="G3" s="5">
        <f>G2+B3</f>
        <v>10</v>
      </c>
      <c r="H3" s="13">
        <f>(E3-B11)</f>
        <v>-7.8846153846153868</v>
      </c>
      <c r="I3" s="3">
        <v>7.8845999999999998</v>
      </c>
      <c r="J3" s="3">
        <f t="shared" ref="J3:J8" si="1">B3*I3</f>
        <v>63.076799999999999</v>
      </c>
      <c r="K3" s="13">
        <f>B3/E3</f>
        <v>7.476635514018691E-2</v>
      </c>
      <c r="L3" s="3">
        <f t="shared" ref="L3:L8" si="2">LOG(E3)</f>
        <v>2.0293837776852097</v>
      </c>
      <c r="M3" s="13">
        <f t="shared" ref="M3:M8" si="3">(B3*L3)</f>
        <v>16.235070221481678</v>
      </c>
    </row>
    <row r="4" spans="1:13" ht="21">
      <c r="A4" s="4" t="s">
        <v>4</v>
      </c>
      <c r="B4" s="4">
        <v>18</v>
      </c>
      <c r="C4" s="3">
        <v>110</v>
      </c>
      <c r="D4" s="3">
        <v>114</v>
      </c>
      <c r="E4" s="3">
        <f t="shared" ref="E4:E8" si="4">(C4+D4)/2</f>
        <v>112</v>
      </c>
      <c r="F4" s="3">
        <f t="shared" si="0"/>
        <v>2016</v>
      </c>
      <c r="G4" s="4">
        <f t="shared" ref="G4:G8" si="5">G3+B4</f>
        <v>28</v>
      </c>
      <c r="H4" s="13">
        <f>(E4-B11)</f>
        <v>-2.8846153846153868</v>
      </c>
      <c r="I4" s="3">
        <v>2.8845999999999998</v>
      </c>
      <c r="J4" s="3">
        <f t="shared" si="1"/>
        <v>51.922799999999995</v>
      </c>
      <c r="K4" s="13">
        <f t="shared" ref="K4:K8" si="6">B4/E4</f>
        <v>0.16071428571428573</v>
      </c>
      <c r="L4" s="3">
        <f t="shared" si="2"/>
        <v>2.0492180226701815</v>
      </c>
      <c r="M4" s="13">
        <f t="shared" si="3"/>
        <v>36.885924408063268</v>
      </c>
    </row>
    <row r="5" spans="1:13" ht="21">
      <c r="A5" s="3" t="s">
        <v>5</v>
      </c>
      <c r="B5" s="3">
        <v>13</v>
      </c>
      <c r="C5" s="3">
        <v>115</v>
      </c>
      <c r="D5" s="3">
        <v>119</v>
      </c>
      <c r="E5" s="3">
        <f t="shared" si="4"/>
        <v>117</v>
      </c>
      <c r="F5" s="3">
        <f t="shared" si="0"/>
        <v>1521</v>
      </c>
      <c r="G5" s="3">
        <f t="shared" si="5"/>
        <v>41</v>
      </c>
      <c r="H5" s="13">
        <f>(E5-B11)</f>
        <v>2.1153846153846132</v>
      </c>
      <c r="I5" s="3">
        <v>2.1154000000000002</v>
      </c>
      <c r="J5" s="3">
        <f t="shared" si="1"/>
        <v>27.500200000000003</v>
      </c>
      <c r="K5" s="13">
        <f t="shared" si="6"/>
        <v>0.1111111111111111</v>
      </c>
      <c r="L5" s="3">
        <f t="shared" si="2"/>
        <v>2.0681858617461617</v>
      </c>
      <c r="M5" s="13">
        <f t="shared" si="3"/>
        <v>26.886416202700101</v>
      </c>
    </row>
    <row r="6" spans="1:13" ht="21">
      <c r="A6" s="3" t="s">
        <v>6</v>
      </c>
      <c r="B6" s="3">
        <v>7</v>
      </c>
      <c r="C6" s="3">
        <v>120</v>
      </c>
      <c r="D6" s="3">
        <v>124</v>
      </c>
      <c r="E6" s="3">
        <f t="shared" si="4"/>
        <v>122</v>
      </c>
      <c r="F6" s="3">
        <f t="shared" si="0"/>
        <v>854</v>
      </c>
      <c r="G6" s="3">
        <f t="shared" si="5"/>
        <v>48</v>
      </c>
      <c r="H6" s="13">
        <f>(E6-B11)</f>
        <v>7.1153846153846132</v>
      </c>
      <c r="I6" s="3">
        <v>7.1154000000000002</v>
      </c>
      <c r="J6" s="3">
        <f t="shared" si="1"/>
        <v>49.8078</v>
      </c>
      <c r="K6" s="13">
        <f t="shared" si="6"/>
        <v>5.737704918032787E-2</v>
      </c>
      <c r="L6" s="3">
        <f t="shared" si="2"/>
        <v>2.0863598306747484</v>
      </c>
      <c r="M6" s="13">
        <f t="shared" si="3"/>
        <v>14.604518814723239</v>
      </c>
    </row>
    <row r="7" spans="1:13" ht="21">
      <c r="A7" s="3" t="s">
        <v>7</v>
      </c>
      <c r="B7" s="3">
        <v>1</v>
      </c>
      <c r="C7" s="3">
        <v>125</v>
      </c>
      <c r="D7" s="3">
        <v>129</v>
      </c>
      <c r="E7" s="3">
        <f t="shared" si="4"/>
        <v>127</v>
      </c>
      <c r="F7" s="3">
        <f t="shared" si="0"/>
        <v>127</v>
      </c>
      <c r="G7" s="3">
        <f t="shared" si="5"/>
        <v>49</v>
      </c>
      <c r="H7" s="13">
        <f>(E7-B11)</f>
        <v>12.115384615384613</v>
      </c>
      <c r="I7" s="3">
        <v>12.115399999999999</v>
      </c>
      <c r="J7" s="3">
        <f t="shared" si="1"/>
        <v>12.115399999999999</v>
      </c>
      <c r="K7" s="13">
        <f>B7/E7</f>
        <v>7.874015748031496E-3</v>
      </c>
      <c r="L7" s="3">
        <f t="shared" si="2"/>
        <v>2.1038037209559568</v>
      </c>
      <c r="M7" s="13">
        <f t="shared" si="3"/>
        <v>2.1038037209559568</v>
      </c>
    </row>
    <row r="8" spans="1:13" ht="21">
      <c r="A8" s="3" t="s">
        <v>8</v>
      </c>
      <c r="B8" s="3">
        <v>3</v>
      </c>
      <c r="C8" s="3">
        <v>130</v>
      </c>
      <c r="D8" s="3">
        <v>134</v>
      </c>
      <c r="E8" s="3">
        <f t="shared" si="4"/>
        <v>132</v>
      </c>
      <c r="F8" s="3">
        <f t="shared" si="0"/>
        <v>396</v>
      </c>
      <c r="G8" s="3">
        <f t="shared" si="5"/>
        <v>52</v>
      </c>
      <c r="H8" s="13">
        <f>(E8-B11)</f>
        <v>17.115384615384613</v>
      </c>
      <c r="I8" s="3">
        <v>17.115400000000001</v>
      </c>
      <c r="J8" s="3">
        <f t="shared" si="1"/>
        <v>51.346200000000003</v>
      </c>
      <c r="K8" s="13">
        <f t="shared" si="6"/>
        <v>2.2727272727272728E-2</v>
      </c>
      <c r="L8" s="3">
        <f t="shared" si="2"/>
        <v>2.12057393120585</v>
      </c>
      <c r="M8" s="13">
        <f t="shared" si="3"/>
        <v>6.3617217936175496</v>
      </c>
    </row>
    <row r="9" spans="1:13" ht="15.75">
      <c r="B9" s="14">
        <f>SUM(B2:B8)</f>
        <v>52</v>
      </c>
      <c r="F9" s="14">
        <f>SUM(F2:F8)</f>
        <v>5974</v>
      </c>
      <c r="J9" s="8">
        <f>SUM(J2:J8)</f>
        <v>281.53839999999997</v>
      </c>
      <c r="K9" s="15">
        <f>SUM(K2:K8)</f>
        <v>0.45417793275847074</v>
      </c>
      <c r="M9" s="18">
        <f>SUM(M2:M8)</f>
        <v>107.09465550506562</v>
      </c>
    </row>
    <row r="10" spans="1:13" ht="21">
      <c r="A10" s="3"/>
      <c r="C10" s="1"/>
    </row>
    <row r="11" spans="1:13" ht="15.75">
      <c r="A11" s="11" t="s">
        <v>9</v>
      </c>
      <c r="B11" s="6">
        <f>F9/B9</f>
        <v>114.88461538461539</v>
      </c>
      <c r="E11" s="7" t="s">
        <v>20</v>
      </c>
      <c r="F11" s="17" t="s">
        <v>25</v>
      </c>
      <c r="G11" s="17"/>
      <c r="H11" s="12" t="s">
        <v>34</v>
      </c>
      <c r="I11" s="7">
        <f>J9/B9</f>
        <v>5.4141999999999992</v>
      </c>
    </row>
    <row r="12" spans="1:13">
      <c r="B12" s="7" t="s">
        <v>15</v>
      </c>
      <c r="C12" t="s">
        <v>16</v>
      </c>
    </row>
    <row r="13" spans="1:13">
      <c r="B13" s="1" t="s">
        <v>17</v>
      </c>
      <c r="C13">
        <v>26</v>
      </c>
      <c r="E13" t="s">
        <v>18</v>
      </c>
      <c r="F13">
        <v>110</v>
      </c>
      <c r="H13" s="9" t="s">
        <v>30</v>
      </c>
      <c r="I13" s="7" t="s">
        <v>31</v>
      </c>
      <c r="J13" s="7">
        <f>(B9/K9)</f>
        <v>114.49257273283972</v>
      </c>
    </row>
    <row r="14" spans="1:13">
      <c r="B14" s="7" t="s">
        <v>15</v>
      </c>
      <c r="C14" s="12" t="s">
        <v>33</v>
      </c>
      <c r="E14" t="s">
        <v>21</v>
      </c>
      <c r="F14">
        <v>18</v>
      </c>
    </row>
    <row r="15" spans="1:13">
      <c r="B15" s="1" t="s">
        <v>18</v>
      </c>
      <c r="C15">
        <v>110</v>
      </c>
      <c r="E15" t="s">
        <v>22</v>
      </c>
      <c r="F15">
        <v>8</v>
      </c>
      <c r="H15" s="16" t="s">
        <v>35</v>
      </c>
      <c r="I15" s="7" t="s">
        <v>36</v>
      </c>
      <c r="J15" s="7">
        <f>F9/B9</f>
        <v>114.88461538461539</v>
      </c>
    </row>
    <row r="16" spans="1:13">
      <c r="B16" s="1" t="s">
        <v>32</v>
      </c>
      <c r="C16">
        <v>10</v>
      </c>
      <c r="E16" t="s">
        <v>23</v>
      </c>
      <c r="F16">
        <v>4</v>
      </c>
    </row>
    <row r="17" spans="2:11">
      <c r="B17" s="1" t="s">
        <v>23</v>
      </c>
      <c r="C17">
        <v>4</v>
      </c>
      <c r="E17" t="s">
        <v>24</v>
      </c>
      <c r="F17">
        <v>13</v>
      </c>
      <c r="H17" s="16" t="s">
        <v>37</v>
      </c>
      <c r="I17" s="7" t="s">
        <v>40</v>
      </c>
      <c r="J17" s="8">
        <f>M9/B9</f>
        <v>2.0595126058666464</v>
      </c>
      <c r="K17" s="19" t="s">
        <v>41</v>
      </c>
    </row>
    <row r="18" spans="2:11">
      <c r="B18" s="1" t="s">
        <v>19</v>
      </c>
      <c r="C18">
        <v>18</v>
      </c>
    </row>
    <row r="19" spans="2:11" ht="15.75">
      <c r="B19" s="11" t="s">
        <v>15</v>
      </c>
      <c r="C19" s="10">
        <f>C15+(C13-C16)*C17/C18</f>
        <v>113.55555555555556</v>
      </c>
      <c r="E19" s="7" t="s">
        <v>20</v>
      </c>
      <c r="F19" s="9">
        <f>F13+((F14-F15)*F16/(2*F14-F15-F17))</f>
        <v>112.66666666666667</v>
      </c>
      <c r="H19" s="16" t="s">
        <v>37</v>
      </c>
      <c r="I19" s="7">
        <f>10^J17</f>
        <v>114.68658099588234</v>
      </c>
    </row>
  </sheetData>
  <mergeCells count="1">
    <mergeCell ref="F11:G11"/>
  </mergeCells>
  <pageMargins left="0.7" right="0.7" top="0.75" bottom="0.75" header="0.3" footer="0.3"/>
  <pageSetup orientation="portrait" horizontalDpi="300" verticalDpi="300" r:id="rId1"/>
  <ignoredErrors>
    <ignoredError sqref="H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GOOD1</dc:creator>
  <cp:lastModifiedBy>GOOD1</cp:lastModifiedBy>
  <dcterms:created xsi:type="dcterms:W3CDTF">2021-01-23T23:52:24Z</dcterms:created>
  <dcterms:modified xsi:type="dcterms:W3CDTF">2021-01-26T06:38:00Z</dcterms:modified>
</cp:coreProperties>
</file>